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autoCompressPictures="0"/>
  <bookViews>
    <workbookView xWindow="0" yWindow="0" windowWidth="20490" windowHeight="7155" tabRatio="597" firstSheet="1" activeTab="1"/>
  </bookViews>
  <sheets>
    <sheet name="DRAFT DASHBOARD" sheetId="4" state="hidden" r:id="rId1"/>
    <sheet name="4W" sheetId="1" r:id="rId2"/>
    <sheet name="STAT_MENAGES" sheetId="11" state="hidden" r:id="rId3"/>
    <sheet name="STAT_DISTRIBUTION" sheetId="10" state="hidden" r:id="rId4"/>
    <sheet name="MAPPING DATA" sheetId="7" state="hidden" r:id="rId5"/>
    <sheet name="REFERENCES" sheetId="2" state="hidden" r:id="rId6"/>
    <sheet name="NIVEAUXADMIN" sheetId="3" state="hidden" r:id="rId7"/>
    <sheet name="Sheet1" sheetId="9" state="hidden" r:id="rId8"/>
  </sheets>
  <definedNames>
    <definedName name="_xlnm._FilterDatabase" localSheetId="1" hidden="1">'4W'!$A$3:$AD$2131</definedName>
    <definedName name="ACTIVITE1">T_ACTIVITE1[ACTIVITE1]</definedName>
    <definedName name="ACTIVITE10">T_ACTIVITE2[ACTIVITE10]</definedName>
    <definedName name="ACTIVITE2">T_ACTIVITE2[ACTIVITE2]</definedName>
    <definedName name="ASSISTANCE">T_ASSISTANCE[ASSISTANCE]</definedName>
    <definedName name="ASSISTANCE0">T_ACTIVITE1[ASSISTANCE0]</definedName>
    <definedName name="COMMUNE0">T_SECTION_COMMUNALE[COMMUNE0]</definedName>
    <definedName name="COMMUNES">T_COM[COMMUNE]</definedName>
    <definedName name="DEPARTEMENT0">T_COM[DEPARTEMENT0]</definedName>
    <definedName name="DEPARTEMENTS">T_DEP[DEPARTEMENT]</definedName>
    <definedName name="MILIEU">T_MILIEU[MILIEU]</definedName>
    <definedName name="NIVEAU_INTERVENTION">T_INTERVENTION[NIVEAU D''INTERVENTION]</definedName>
    <definedName name="_xlnm.Print_Area" localSheetId="0">'DRAFT DASHBOARD'!$A$1:$M$48</definedName>
    <definedName name="PRIORISATION">T_PRIORISATION[Priorisation]</definedName>
    <definedName name="SECTIONS">T_SECTION_COMMUNALE[SECTIONCOMM]</definedName>
    <definedName name="STATUT">T_STATUT[Statut]</definedName>
  </definedNames>
  <calcPr calcId="152511"/>
  <pivotCaches>
    <pivotCache cacheId="0" r:id="rId9"/>
    <pivotCache cacheId="1" r:id="rId10"/>
    <pivotCache cacheId="2" r:id="rId11"/>
  </pivotCaches>
</workbook>
</file>

<file path=xl/calcChain.xml><?xml version="1.0" encoding="utf-8"?>
<calcChain xmlns="http://schemas.openxmlformats.org/spreadsheetml/2006/main">
  <c r="K6" i="4" l="1"/>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K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5" i="4"/>
  <c r="G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5" i="4"/>
  <c r="J1571" i="1" l="1"/>
  <c r="J1540" i="1"/>
  <c r="J1526" i="1"/>
  <c r="J1572" i="1"/>
  <c r="J1573" i="1"/>
  <c r="J1541" i="1"/>
  <c r="J1527" i="1"/>
  <c r="J1574" i="1"/>
  <c r="J1575" i="1"/>
  <c r="J1542" i="1"/>
  <c r="J1528" i="1"/>
  <c r="J1576" i="1"/>
  <c r="J1577" i="1"/>
  <c r="J1543" i="1"/>
  <c r="J1529" i="1"/>
  <c r="J1578" i="1"/>
  <c r="J1579" i="1"/>
  <c r="J1544" i="1"/>
  <c r="J1530" i="1"/>
  <c r="J1531" i="1"/>
  <c r="J1532" i="1"/>
  <c r="J1533" i="1"/>
  <c r="J1534" i="1"/>
  <c r="J1580" i="1"/>
  <c r="J1581" i="1"/>
  <c r="J1582" i="1"/>
  <c r="J1583" i="1"/>
  <c r="J1584" i="1"/>
  <c r="J1585" i="1"/>
  <c r="J1586" i="1"/>
  <c r="J1587" i="1"/>
  <c r="J1588" i="1"/>
  <c r="J1589" i="1"/>
  <c r="J1590" i="1"/>
  <c r="J1591" i="1"/>
  <c r="J1592" i="1"/>
  <c r="J1593" i="1"/>
  <c r="J1594" i="1"/>
  <c r="J1595" i="1"/>
  <c r="J1596" i="1"/>
  <c r="J1597" i="1"/>
  <c r="J1598" i="1"/>
  <c r="J1599" i="1"/>
  <c r="J1600" i="1"/>
  <c r="J1601" i="1"/>
  <c r="J1602" i="1"/>
  <c r="J1603" i="1"/>
  <c r="J1604" i="1"/>
  <c r="J1535" i="1"/>
  <c r="J1536" i="1"/>
  <c r="J1537" i="1"/>
  <c r="J1538" i="1"/>
  <c r="J1539" i="1"/>
  <c r="J1605" i="1"/>
  <c r="J1606" i="1"/>
  <c r="J1607" i="1"/>
  <c r="J1608" i="1"/>
  <c r="J1609" i="1"/>
  <c r="J1610" i="1"/>
  <c r="J1611" i="1"/>
  <c r="J1612" i="1"/>
  <c r="J1613" i="1"/>
  <c r="J1614" i="1"/>
  <c r="J1615" i="1"/>
  <c r="J1616" i="1"/>
  <c r="J1617" i="1"/>
  <c r="J1618" i="1"/>
  <c r="J1619" i="1"/>
  <c r="J1620" i="1"/>
  <c r="J1621" i="1"/>
  <c r="J1622" i="1"/>
  <c r="J1623" i="1"/>
  <c r="J1624" i="1"/>
  <c r="J1625" i="1"/>
  <c r="J1626" i="1"/>
  <c r="J1627" i="1"/>
  <c r="J1628" i="1"/>
  <c r="J1629" i="1"/>
  <c r="J1630" i="1"/>
  <c r="J1631" i="1"/>
  <c r="J1632" i="1"/>
  <c r="J1633" i="1"/>
  <c r="J1634" i="1"/>
  <c r="J1635" i="1"/>
  <c r="J1636" i="1"/>
  <c r="J1637" i="1"/>
  <c r="J1638" i="1"/>
  <c r="J1639" i="1"/>
  <c r="J1640" i="1"/>
  <c r="J1641" i="1"/>
  <c r="J1642" i="1"/>
  <c r="J1645" i="1"/>
  <c r="J1646" i="1"/>
  <c r="J1647" i="1"/>
  <c r="J1648" i="1"/>
  <c r="J1649" i="1"/>
  <c r="J1650" i="1"/>
  <c r="J1651" i="1"/>
  <c r="J1652" i="1"/>
  <c r="J1653" i="1"/>
  <c r="J1654" i="1"/>
  <c r="J1655" i="1"/>
  <c r="J1656" i="1"/>
  <c r="J1657" i="1"/>
  <c r="J1658" i="1"/>
  <c r="J1659" i="1"/>
  <c r="J1660" i="1"/>
  <c r="J1661" i="1"/>
  <c r="J1662" i="1"/>
  <c r="J1663" i="1"/>
  <c r="J1664" i="1"/>
  <c r="J1665" i="1"/>
  <c r="J1666" i="1"/>
  <c r="J1668" i="1"/>
  <c r="J1669" i="1"/>
  <c r="J1670" i="1"/>
  <c r="J1671" i="1"/>
  <c r="J1672" i="1"/>
  <c r="J1673" i="1"/>
  <c r="J1674" i="1"/>
  <c r="J1675" i="1"/>
  <c r="J1676" i="1"/>
  <c r="J1677" i="1"/>
  <c r="J1678" i="1"/>
  <c r="J1679" i="1"/>
  <c r="J1680" i="1"/>
  <c r="J1681" i="1"/>
  <c r="J1682" i="1"/>
  <c r="J1683" i="1"/>
  <c r="J1684" i="1"/>
  <c r="J1685" i="1"/>
  <c r="J1686" i="1"/>
  <c r="J1687" i="1"/>
  <c r="J1688" i="1"/>
  <c r="J1689" i="1"/>
  <c r="J1690" i="1"/>
  <c r="J1691" i="1"/>
  <c r="J1692" i="1"/>
  <c r="J1693" i="1"/>
  <c r="J1694" i="1"/>
  <c r="J1695" i="1"/>
  <c r="J1696" i="1"/>
  <c r="J1697" i="1"/>
  <c r="J1698" i="1"/>
  <c r="J1699" i="1"/>
  <c r="J1700" i="1"/>
  <c r="J1701" i="1"/>
  <c r="J1702" i="1"/>
  <c r="J1716" i="1"/>
  <c r="J1717" i="1"/>
  <c r="J1718" i="1"/>
  <c r="J1719" i="1"/>
  <c r="J1720" i="1"/>
  <c r="J1721" i="1"/>
  <c r="J1722" i="1"/>
  <c r="J1723" i="1"/>
  <c r="J1724" i="1"/>
  <c r="J1725" i="1"/>
  <c r="J1726" i="1"/>
  <c r="J1727" i="1"/>
  <c r="J1728" i="1"/>
  <c r="J1729" i="1"/>
  <c r="J1730" i="1"/>
  <c r="J1731" i="1"/>
  <c r="J1732" i="1"/>
  <c r="J1733" i="1"/>
  <c r="J1734" i="1"/>
  <c r="J1735" i="1"/>
  <c r="J1736" i="1"/>
  <c r="J1737" i="1"/>
  <c r="J1738" i="1"/>
  <c r="J1739" i="1"/>
  <c r="J1740" i="1"/>
  <c r="J1741" i="1"/>
  <c r="J1742" i="1"/>
  <c r="J1743" i="1"/>
  <c r="J1744" i="1"/>
  <c r="J1745" i="1"/>
  <c r="J1746" i="1"/>
  <c r="J1747" i="1"/>
  <c r="J1748" i="1"/>
  <c r="J1749" i="1"/>
  <c r="J1750" i="1"/>
  <c r="J1751" i="1"/>
  <c r="J1752" i="1"/>
  <c r="J1753" i="1"/>
  <c r="J1754" i="1"/>
  <c r="J1755" i="1"/>
  <c r="J1756" i="1"/>
  <c r="J1757" i="1"/>
  <c r="J1758" i="1"/>
  <c r="J1759" i="1"/>
  <c r="J1760" i="1"/>
  <c r="J1761" i="1"/>
  <c r="J1762" i="1"/>
  <c r="J1763" i="1"/>
  <c r="J1764" i="1"/>
  <c r="J1765" i="1"/>
  <c r="J1766" i="1"/>
  <c r="J1767" i="1"/>
  <c r="J1768" i="1"/>
  <c r="J1769" i="1"/>
  <c r="J1770" i="1"/>
  <c r="J1771" i="1"/>
  <c r="J1772" i="1"/>
  <c r="J1773" i="1"/>
  <c r="J1774" i="1"/>
  <c r="J1775" i="1"/>
  <c r="J1776" i="1"/>
  <c r="J1777" i="1"/>
  <c r="J1778" i="1"/>
  <c r="J1779" i="1"/>
  <c r="J1780" i="1"/>
  <c r="J1781" i="1"/>
  <c r="J1782" i="1"/>
  <c r="J1783" i="1"/>
  <c r="J1784" i="1"/>
  <c r="J1785" i="1"/>
  <c r="J1786" i="1"/>
  <c r="J1787" i="1"/>
  <c r="J1788" i="1"/>
  <c r="J1789" i="1"/>
  <c r="J1790" i="1"/>
  <c r="J1791" i="1"/>
  <c r="J1792" i="1"/>
  <c r="J1793" i="1"/>
  <c r="J1794" i="1"/>
  <c r="J1795" i="1"/>
  <c r="J1796" i="1"/>
  <c r="J1797" i="1"/>
  <c r="J1798" i="1"/>
  <c r="J1799" i="1"/>
  <c r="J1800" i="1"/>
  <c r="J1801" i="1"/>
  <c r="J1802" i="1"/>
  <c r="J1803" i="1"/>
  <c r="J1804" i="1"/>
  <c r="J1805" i="1"/>
  <c r="J1806" i="1"/>
  <c r="J1807" i="1"/>
  <c r="J1808" i="1"/>
  <c r="J1809" i="1"/>
  <c r="J1810" i="1"/>
  <c r="J1811" i="1"/>
  <c r="J1812" i="1"/>
  <c r="J1813" i="1"/>
  <c r="J1814" i="1"/>
  <c r="J1815" i="1"/>
  <c r="J1816" i="1"/>
  <c r="J1817" i="1"/>
  <c r="J1818" i="1"/>
  <c r="J1819" i="1"/>
  <c r="J1820" i="1"/>
  <c r="J1821" i="1"/>
  <c r="J1822" i="1"/>
  <c r="J1823" i="1"/>
  <c r="J1824" i="1"/>
  <c r="J1825" i="1"/>
  <c r="J1826" i="1"/>
  <c r="J1827" i="1"/>
  <c r="J1828" i="1"/>
  <c r="J1829" i="1"/>
  <c r="J1830" i="1"/>
  <c r="J1831" i="1"/>
  <c r="J1832" i="1"/>
  <c r="J1833" i="1"/>
  <c r="J1834" i="1"/>
  <c r="J1835" i="1"/>
  <c r="J1836" i="1"/>
  <c r="J1837" i="1"/>
  <c r="J1838" i="1"/>
  <c r="J1839" i="1"/>
  <c r="J1840" i="1"/>
  <c r="J1841" i="1"/>
  <c r="J1842" i="1"/>
  <c r="J1843" i="1"/>
  <c r="J1844" i="1"/>
  <c r="J1845" i="1"/>
  <c r="J1846" i="1"/>
  <c r="J1847" i="1"/>
  <c r="J1848" i="1"/>
  <c r="J1849" i="1"/>
  <c r="J1850" i="1"/>
  <c r="J1851" i="1"/>
  <c r="J1852" i="1"/>
  <c r="J1853" i="1"/>
  <c r="J1854" i="1"/>
  <c r="J1855" i="1"/>
  <c r="J1856" i="1"/>
  <c r="J1857" i="1"/>
  <c r="J1858" i="1"/>
  <c r="J1859" i="1"/>
  <c r="J1860" i="1"/>
  <c r="J1861" i="1"/>
  <c r="J1862" i="1"/>
  <c r="J1863" i="1"/>
  <c r="J1864" i="1"/>
  <c r="J1865" i="1"/>
  <c r="J1866" i="1"/>
  <c r="J1867" i="1"/>
  <c r="J1868" i="1"/>
  <c r="J1869" i="1"/>
  <c r="J1870" i="1"/>
  <c r="J1871" i="1"/>
  <c r="J1872" i="1"/>
  <c r="J1873" i="1"/>
  <c r="J1874" i="1"/>
  <c r="J1875" i="1"/>
  <c r="J1876" i="1"/>
  <c r="J1877" i="1"/>
  <c r="J1878" i="1"/>
  <c r="J1879" i="1"/>
  <c r="J1880" i="1"/>
  <c r="J1881" i="1"/>
  <c r="J1882" i="1"/>
  <c r="J1883" i="1"/>
  <c r="J1884" i="1"/>
  <c r="J1885" i="1"/>
  <c r="J1886" i="1"/>
  <c r="J1887" i="1"/>
  <c r="J1888" i="1"/>
  <c r="J1889" i="1"/>
  <c r="J1890" i="1"/>
  <c r="J1891" i="1"/>
  <c r="J1892" i="1"/>
  <c r="J1893" i="1"/>
  <c r="J1894" i="1"/>
  <c r="J1895" i="1"/>
  <c r="J1896" i="1"/>
  <c r="J1897" i="1"/>
  <c r="J1898" i="1"/>
  <c r="J1899" i="1"/>
  <c r="J1900" i="1"/>
  <c r="J1901" i="1"/>
  <c r="J1902" i="1"/>
  <c r="J1903" i="1"/>
  <c r="J1904" i="1"/>
  <c r="J1905" i="1"/>
  <c r="J1906" i="1"/>
  <c r="J1907" i="1"/>
  <c r="J1908" i="1"/>
  <c r="J1909" i="1"/>
  <c r="J1910" i="1"/>
  <c r="J1911" i="1"/>
  <c r="J1912" i="1"/>
  <c r="J1913" i="1"/>
  <c r="J1914" i="1"/>
  <c r="J1915" i="1"/>
  <c r="J1916" i="1"/>
  <c r="J1917" i="1"/>
  <c r="J1918" i="1"/>
  <c r="J1919" i="1"/>
  <c r="J1920" i="1"/>
  <c r="J1921" i="1"/>
  <c r="J1922" i="1"/>
  <c r="J1923" i="1"/>
  <c r="J1924" i="1"/>
  <c r="J1925" i="1"/>
  <c r="J1926" i="1"/>
  <c r="J1927" i="1"/>
  <c r="J1928" i="1"/>
  <c r="J1929" i="1"/>
  <c r="J1930" i="1"/>
  <c r="J1931" i="1"/>
  <c r="J1932" i="1"/>
  <c r="J1933" i="1"/>
  <c r="J1934" i="1"/>
  <c r="J1935" i="1"/>
  <c r="J1936" i="1"/>
  <c r="J1937" i="1"/>
  <c r="J1938" i="1"/>
  <c r="J1939" i="1"/>
  <c r="J1940" i="1"/>
  <c r="J1941" i="1"/>
  <c r="J1942" i="1"/>
  <c r="J1943" i="1"/>
  <c r="J1944" i="1"/>
  <c r="J1945" i="1"/>
  <c r="J1946" i="1"/>
  <c r="J1947" i="1"/>
  <c r="J1948" i="1"/>
  <c r="J1949" i="1"/>
  <c r="J1950" i="1"/>
  <c r="J1951" i="1"/>
  <c r="J1952" i="1"/>
  <c r="J1953" i="1"/>
  <c r="J1954" i="1"/>
  <c r="J1955" i="1"/>
  <c r="J1956" i="1"/>
  <c r="J1957" i="1"/>
  <c r="J1958" i="1"/>
  <c r="J1959" i="1"/>
  <c r="J1960" i="1"/>
  <c r="J1961" i="1"/>
  <c r="J1962" i="1"/>
  <c r="J1963" i="1"/>
  <c r="J1964" i="1"/>
  <c r="J1965" i="1"/>
  <c r="J1966" i="1"/>
  <c r="J1967" i="1"/>
  <c r="J1968" i="1"/>
  <c r="J1969" i="1"/>
  <c r="J1970" i="1"/>
  <c r="J1971" i="1"/>
  <c r="J1972" i="1"/>
  <c r="J1973" i="1"/>
  <c r="J1974" i="1"/>
  <c r="J1975" i="1"/>
  <c r="J1976" i="1"/>
  <c r="J1977" i="1"/>
  <c r="J1978" i="1"/>
  <c r="J1979" i="1"/>
  <c r="J1980" i="1"/>
  <c r="J1981" i="1"/>
  <c r="J1982" i="1"/>
  <c r="J1983" i="1"/>
  <c r="J1984" i="1"/>
  <c r="J1985" i="1"/>
  <c r="J1986" i="1"/>
  <c r="J1987" i="1"/>
  <c r="J1988" i="1"/>
  <c r="J1989" i="1"/>
  <c r="J1990" i="1"/>
  <c r="J1991" i="1"/>
  <c r="J1992" i="1"/>
  <c r="J1993" i="1"/>
  <c r="J1994" i="1"/>
  <c r="J1995" i="1"/>
  <c r="J1996" i="1"/>
  <c r="J1997" i="1"/>
  <c r="J1998" i="1"/>
  <c r="J1999" i="1"/>
  <c r="J2000" i="1"/>
  <c r="J2001" i="1"/>
  <c r="J2002" i="1"/>
  <c r="J2003" i="1"/>
  <c r="J2004" i="1"/>
  <c r="J2005" i="1"/>
  <c r="J2006" i="1"/>
  <c r="J2007" i="1"/>
  <c r="J2008" i="1"/>
  <c r="J2009" i="1"/>
  <c r="J2010" i="1"/>
  <c r="J2011" i="1"/>
  <c r="J2012" i="1"/>
  <c r="J2013" i="1"/>
  <c r="J2014" i="1"/>
  <c r="J2015" i="1"/>
  <c r="J2016" i="1"/>
  <c r="J2017" i="1"/>
  <c r="J2018" i="1"/>
  <c r="J2019" i="1"/>
  <c r="J2020" i="1"/>
  <c r="J2021" i="1"/>
  <c r="J2022" i="1"/>
  <c r="J2023" i="1"/>
  <c r="J2024" i="1"/>
  <c r="J2025" i="1"/>
  <c r="J2026" i="1"/>
  <c r="J2027" i="1"/>
  <c r="J2028" i="1"/>
  <c r="J2029" i="1"/>
  <c r="J2030" i="1"/>
  <c r="J2031" i="1"/>
  <c r="J2032" i="1"/>
  <c r="J2033" i="1"/>
  <c r="J2034" i="1"/>
  <c r="J2035" i="1"/>
  <c r="J2036" i="1"/>
  <c r="J2037" i="1"/>
  <c r="J2038" i="1"/>
  <c r="J2039" i="1"/>
  <c r="J2040" i="1"/>
  <c r="J2041" i="1"/>
  <c r="J2042" i="1"/>
  <c r="J2043" i="1"/>
  <c r="J2044" i="1"/>
  <c r="J2045" i="1"/>
  <c r="J2046" i="1"/>
  <c r="J2047" i="1"/>
  <c r="J2048" i="1"/>
  <c r="J2049" i="1"/>
  <c r="J2050" i="1"/>
  <c r="J2051" i="1"/>
  <c r="J2052" i="1"/>
  <c r="J2053" i="1"/>
  <c r="J2054" i="1"/>
  <c r="J2055" i="1"/>
  <c r="J2056" i="1"/>
  <c r="J2057" i="1"/>
  <c r="J2058" i="1"/>
  <c r="J2059" i="1"/>
  <c r="J2060" i="1"/>
  <c r="J2061" i="1"/>
  <c r="J2062" i="1"/>
  <c r="J2063" i="1"/>
  <c r="J2064" i="1"/>
  <c r="J2065" i="1"/>
  <c r="J2066" i="1"/>
  <c r="J2067" i="1"/>
  <c r="J2068" i="1"/>
  <c r="J2069" i="1"/>
  <c r="J2070" i="1"/>
  <c r="J2071" i="1"/>
  <c r="J2072" i="1"/>
  <c r="J2073" i="1"/>
  <c r="J2074" i="1"/>
  <c r="J2075" i="1"/>
  <c r="J2076" i="1"/>
  <c r="J2077" i="1"/>
  <c r="J2078" i="1"/>
  <c r="J2079" i="1"/>
  <c r="J2080" i="1"/>
  <c r="J2081" i="1"/>
  <c r="J2082" i="1"/>
  <c r="J2083" i="1"/>
  <c r="J2084" i="1"/>
  <c r="J2085" i="1"/>
  <c r="J2086" i="1"/>
  <c r="J2087" i="1"/>
  <c r="J2088" i="1"/>
  <c r="J2089" i="1"/>
  <c r="J2090" i="1"/>
  <c r="J2091" i="1"/>
  <c r="J2092" i="1"/>
  <c r="J2093" i="1"/>
  <c r="J2094" i="1"/>
  <c r="J2095" i="1"/>
  <c r="J2096" i="1"/>
  <c r="J2097" i="1"/>
  <c r="J2098" i="1"/>
  <c r="J2099" i="1"/>
  <c r="J2100" i="1"/>
  <c r="J2101" i="1"/>
  <c r="J2102" i="1"/>
  <c r="J2103" i="1"/>
  <c r="J2104" i="1"/>
  <c r="J2105" i="1"/>
  <c r="J2106" i="1"/>
  <c r="J2107" i="1"/>
  <c r="J2108" i="1"/>
  <c r="J2109" i="1"/>
  <c r="J2110" i="1"/>
  <c r="J2111" i="1"/>
  <c r="J2112" i="1"/>
  <c r="J2113" i="1"/>
  <c r="J2114" i="1"/>
  <c r="J1715" i="1"/>
  <c r="J2115" i="1"/>
  <c r="J2116" i="1"/>
  <c r="J2117" i="1"/>
  <c r="J2118" i="1"/>
  <c r="J2119" i="1"/>
  <c r="J2120" i="1"/>
  <c r="J2121" i="1"/>
  <c r="J2122" i="1"/>
  <c r="J2123" i="1"/>
  <c r="J2124" i="1"/>
  <c r="J2125" i="1"/>
  <c r="J2126" i="1"/>
  <c r="J2127" i="1"/>
  <c r="J2128" i="1"/>
  <c r="J2129" i="1"/>
  <c r="J2130" i="1"/>
  <c r="J2131" i="1"/>
  <c r="J1703" i="1"/>
  <c r="J1704" i="1"/>
  <c r="J1705" i="1"/>
  <c r="J1706" i="1"/>
  <c r="J1707" i="1"/>
  <c r="J1708" i="1"/>
  <c r="J1709" i="1"/>
  <c r="J1710" i="1"/>
  <c r="J1711" i="1"/>
  <c r="J1712" i="1"/>
  <c r="J1713" i="1"/>
  <c r="J1714" i="1"/>
  <c r="J1667" i="1"/>
  <c r="J10" i="1"/>
  <c r="J9" i="1"/>
  <c r="J8" i="1"/>
  <c r="J7" i="1"/>
  <c r="J6" i="1"/>
  <c r="J5" i="1"/>
  <c r="J4" i="1"/>
  <c r="J1644" i="1"/>
  <c r="J1643" i="1"/>
  <c r="J1392" i="1"/>
  <c r="J1391" i="1"/>
  <c r="J1390" i="1"/>
  <c r="J1389" i="1"/>
  <c r="J1365" i="1"/>
  <c r="J1364" i="1"/>
  <c r="J1363" i="1"/>
  <c r="J1362" i="1"/>
  <c r="J1361" i="1"/>
  <c r="J1337" i="1"/>
  <c r="J1333" i="1"/>
  <c r="J1226" i="1" l="1"/>
  <c r="J1225" i="1"/>
  <c r="J1224" i="1"/>
  <c r="J1218" i="1"/>
  <c r="J1217" i="1"/>
  <c r="J1216" i="1"/>
  <c r="J1101" i="1"/>
  <c r="J1100" i="1"/>
  <c r="J1099" i="1"/>
  <c r="J933" i="1"/>
  <c r="J931" i="1"/>
  <c r="J932" i="1"/>
  <c r="J930" i="1"/>
  <c r="J929" i="1"/>
  <c r="J928" i="1"/>
  <c r="J842" i="1"/>
  <c r="J843" i="1"/>
  <c r="J723" i="1"/>
  <c r="J724" i="1"/>
  <c r="J725" i="1"/>
  <c r="J776" i="1"/>
  <c r="J777" i="1"/>
  <c r="J780" i="1"/>
  <c r="J781" i="1"/>
  <c r="J838" i="1"/>
  <c r="J837" i="1"/>
  <c r="J836" i="1"/>
  <c r="J835" i="1"/>
  <c r="J826" i="1"/>
  <c r="J825" i="1"/>
  <c r="J824" i="1"/>
  <c r="J823" i="1"/>
  <c r="J722" i="1" l="1"/>
  <c r="J528" i="1"/>
  <c r="J527" i="1"/>
  <c r="J529" i="1"/>
  <c r="J533" i="1"/>
  <c r="J532" i="1"/>
  <c r="J531" i="1"/>
  <c r="J530" i="1"/>
  <c r="J145" i="1" l="1"/>
  <c r="J144" i="1"/>
  <c r="J143" i="1"/>
  <c r="J142" i="1"/>
  <c r="J141" i="1"/>
  <c r="J140" i="1"/>
  <c r="J139" i="1"/>
  <c r="J138" i="1"/>
  <c r="J137" i="1"/>
  <c r="J136" i="1"/>
  <c r="J135" i="1"/>
  <c r="J134" i="1"/>
  <c r="J133" i="1"/>
  <c r="J132" i="1"/>
  <c r="J131" i="1"/>
  <c r="J130" i="1"/>
  <c r="J129" i="1"/>
  <c r="J1377" i="1"/>
  <c r="J1376" i="1"/>
  <c r="J1375" i="1"/>
  <c r="J1374" i="1"/>
  <c r="J927" i="1" l="1"/>
  <c r="J926" i="1"/>
  <c r="J925" i="1"/>
  <c r="J924" i="1"/>
  <c r="J923" i="1"/>
  <c r="J922" i="1"/>
  <c r="J921" i="1"/>
  <c r="J920" i="1"/>
  <c r="J919" i="1"/>
  <c r="J918" i="1"/>
  <c r="J917" i="1"/>
  <c r="J916" i="1"/>
  <c r="J915" i="1"/>
  <c r="J914" i="1"/>
  <c r="J913" i="1"/>
  <c r="J912" i="1"/>
  <c r="J911" i="1"/>
  <c r="J910" i="1"/>
  <c r="J909" i="1"/>
  <c r="J908" i="1"/>
  <c r="J904" i="1"/>
  <c r="J905" i="1"/>
  <c r="J906" i="1"/>
  <c r="J907" i="1"/>
  <c r="J1236" i="1"/>
  <c r="J1235" i="1"/>
  <c r="J1234" i="1"/>
  <c r="J1233" i="1"/>
  <c r="J124" i="1" l="1"/>
  <c r="J125" i="1"/>
  <c r="J44" i="1" l="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6" i="1"/>
  <c r="J127" i="1"/>
  <c r="J128" i="1"/>
  <c r="J146" i="1"/>
  <c r="J149" i="1"/>
  <c r="J148" i="1"/>
  <c r="J147" i="1"/>
  <c r="J150" i="1"/>
  <c r="J151" i="1"/>
  <c r="J152" i="1"/>
  <c r="J41" i="1" l="1"/>
  <c r="J1227" i="1"/>
  <c r="J1228" i="1"/>
  <c r="J1229" i="1"/>
  <c r="J1230" i="1"/>
  <c r="J1231" i="1"/>
  <c r="J1232" i="1"/>
  <c r="J1346" i="1"/>
  <c r="J1046" i="1" l="1"/>
  <c r="J1047" i="1"/>
  <c r="J1048" i="1"/>
  <c r="J1049" i="1"/>
  <c r="J1050" i="1"/>
  <c r="J1051" i="1"/>
  <c r="J1052" i="1"/>
  <c r="J1053" i="1"/>
  <c r="J1054" i="1"/>
  <c r="J1055" i="1"/>
  <c r="J1056" i="1"/>
  <c r="J1057" i="1"/>
  <c r="J1058" i="1"/>
  <c r="J1059" i="1"/>
  <c r="J1060" i="1"/>
  <c r="J1061" i="1"/>
  <c r="J1062" i="1"/>
  <c r="J1063" i="1"/>
  <c r="J1064" i="1"/>
  <c r="J1065" i="1"/>
  <c r="J1066" i="1"/>
  <c r="J1067" i="1"/>
  <c r="J1068" i="1"/>
  <c r="J1069" i="1"/>
  <c r="J1070" i="1"/>
  <c r="J1071" i="1"/>
  <c r="J1072" i="1"/>
  <c r="J1073" i="1"/>
  <c r="J1074" i="1"/>
  <c r="J1075" i="1"/>
  <c r="O1590" i="1"/>
  <c r="O1591" i="1"/>
  <c r="O1592" i="1"/>
  <c r="O1593" i="1"/>
  <c r="O1594" i="1"/>
  <c r="O1595" i="1"/>
  <c r="O1596" i="1"/>
  <c r="O1597" i="1"/>
  <c r="O1598" i="1"/>
  <c r="O1599" i="1"/>
  <c r="O1600" i="1"/>
  <c r="O1601" i="1"/>
  <c r="O1602" i="1"/>
  <c r="O1603" i="1"/>
  <c r="O1604" i="1"/>
  <c r="O1636" i="1"/>
  <c r="O1635" i="1"/>
  <c r="O1634" i="1"/>
  <c r="O1633" i="1"/>
  <c r="O1632" i="1"/>
  <c r="O1631" i="1"/>
  <c r="O1630" i="1"/>
  <c r="O1629" i="1"/>
  <c r="O1628" i="1"/>
  <c r="O1627" i="1"/>
  <c r="O1626" i="1"/>
  <c r="O1625" i="1"/>
  <c r="O1624" i="1"/>
  <c r="O1623" i="1"/>
  <c r="O1622" i="1"/>
  <c r="O1621" i="1"/>
  <c r="O1620" i="1"/>
  <c r="O1619" i="1"/>
  <c r="O1609" i="1"/>
  <c r="O1608" i="1"/>
  <c r="O1607" i="1"/>
  <c r="O1606" i="1"/>
  <c r="O1605" i="1"/>
  <c r="O1613" i="1"/>
  <c r="O1612" i="1"/>
  <c r="O1611" i="1"/>
  <c r="O1610" i="1"/>
  <c r="O1618" i="1"/>
  <c r="O1617" i="1"/>
  <c r="O1616" i="1"/>
  <c r="O1615" i="1"/>
  <c r="O1614" i="1"/>
  <c r="AD1102" i="1" l="1"/>
  <c r="AD774" i="1"/>
  <c r="AD775" i="1"/>
  <c r="AD1645" i="1"/>
  <c r="AD1651" i="1"/>
  <c r="AD1646" i="1"/>
  <c r="AD1650" i="1"/>
  <c r="AD840" i="1"/>
  <c r="AD839" i="1"/>
  <c r="AD1353" i="1"/>
  <c r="AD1352" i="1"/>
  <c r="AD1355" i="1"/>
  <c r="AD1354" i="1"/>
  <c r="AD1351" i="1"/>
  <c r="AD1378" i="1"/>
  <c r="AD1379" i="1"/>
  <c r="AD1383" i="1"/>
  <c r="AD1384" i="1"/>
  <c r="AD1381" i="1"/>
  <c r="AD1380" i="1"/>
  <c r="AD1382" i="1"/>
  <c r="AD778" i="1"/>
  <c r="AD127" i="1"/>
  <c r="AD128" i="1"/>
  <c r="AD126" i="1"/>
  <c r="AD43" i="1"/>
  <c r="AD44" i="1"/>
  <c r="AD42" i="1"/>
  <c r="AD1672" i="1"/>
  <c r="AD1674" i="1"/>
  <c r="AD1673" i="1"/>
  <c r="AD1671" i="1"/>
  <c r="AD1666" i="1"/>
  <c r="AD1669" i="1"/>
  <c r="AD1668" i="1"/>
  <c r="AD1670" i="1"/>
  <c r="AD524" i="1"/>
  <c r="AD526" i="1"/>
  <c r="AD525" i="1"/>
  <c r="AD523" i="1"/>
  <c r="AD1386" i="1"/>
  <c r="AD1388" i="1"/>
  <c r="AD1387" i="1"/>
  <c r="AD1385" i="1"/>
  <c r="AD841" i="1"/>
  <c r="AD832" i="1"/>
  <c r="AD831" i="1"/>
  <c r="AD834" i="1"/>
  <c r="AD833" i="1"/>
  <c r="AD830" i="1"/>
  <c r="AD828" i="1"/>
  <c r="AD827" i="1"/>
  <c r="AD829" i="1"/>
  <c r="AD1349" i="1"/>
  <c r="AD1348" i="1"/>
  <c r="AD1350" i="1"/>
  <c r="AD1347" i="1"/>
  <c r="AD1342" i="1"/>
  <c r="AD1345" i="1"/>
  <c r="AD1344" i="1"/>
  <c r="AD1343" i="1"/>
  <c r="AD518" i="1"/>
  <c r="AD513" i="1"/>
  <c r="AD508" i="1"/>
  <c r="AD519" i="1"/>
  <c r="AD514" i="1"/>
  <c r="AD509" i="1"/>
  <c r="AD520" i="1"/>
  <c r="AD515" i="1"/>
  <c r="AD510" i="1"/>
  <c r="AD521" i="1"/>
  <c r="AD516" i="1"/>
  <c r="AD511" i="1"/>
  <c r="AD522" i="1"/>
  <c r="AD517" i="1"/>
  <c r="AD512" i="1"/>
  <c r="AC1102" i="1"/>
  <c r="AC774" i="1"/>
  <c r="AC775" i="1"/>
  <c r="AC1645" i="1"/>
  <c r="AC1651" i="1"/>
  <c r="AC1646" i="1"/>
  <c r="AC1650" i="1"/>
  <c r="AC840" i="1"/>
  <c r="AC839" i="1"/>
  <c r="AC1353" i="1"/>
  <c r="AC1352" i="1"/>
  <c r="AC1355" i="1"/>
  <c r="AC1354" i="1"/>
  <c r="AC1351" i="1"/>
  <c r="AC1378" i="1"/>
  <c r="AC1379" i="1"/>
  <c r="AC1383" i="1"/>
  <c r="AC1384" i="1"/>
  <c r="AC1381" i="1"/>
  <c r="AC1380" i="1"/>
  <c r="AC1382" i="1"/>
  <c r="AC778" i="1"/>
  <c r="AC127" i="1"/>
  <c r="AC128" i="1"/>
  <c r="AC126" i="1"/>
  <c r="AC43" i="1"/>
  <c r="AC44" i="1"/>
  <c r="AC42" i="1"/>
  <c r="AC1672" i="1"/>
  <c r="AC1674" i="1"/>
  <c r="AC1673" i="1"/>
  <c r="AC1671" i="1"/>
  <c r="AC1666" i="1"/>
  <c r="AC1669" i="1"/>
  <c r="AC1668" i="1"/>
  <c r="AC1670" i="1"/>
  <c r="AC524" i="1"/>
  <c r="AC526" i="1"/>
  <c r="AC525" i="1"/>
  <c r="AC523" i="1"/>
  <c r="AC1386" i="1"/>
  <c r="AC1388" i="1"/>
  <c r="AC1387" i="1"/>
  <c r="AC1385" i="1"/>
  <c r="AC841" i="1"/>
  <c r="AC832" i="1"/>
  <c r="AC831" i="1"/>
  <c r="AC834" i="1"/>
  <c r="AC833" i="1"/>
  <c r="AC830" i="1"/>
  <c r="AC828" i="1"/>
  <c r="AC827" i="1"/>
  <c r="AC829" i="1"/>
  <c r="AC1349" i="1"/>
  <c r="AC1348" i="1"/>
  <c r="AC1350" i="1"/>
  <c r="AC1347" i="1"/>
  <c r="AC1342" i="1"/>
  <c r="AC1345" i="1"/>
  <c r="AC1344" i="1"/>
  <c r="AC1343" i="1"/>
  <c r="AC518" i="1"/>
  <c r="AC513" i="1"/>
  <c r="AC508" i="1"/>
  <c r="AC519" i="1"/>
  <c r="AC514" i="1"/>
  <c r="AC509" i="1"/>
  <c r="AC520" i="1"/>
  <c r="AC515" i="1"/>
  <c r="AC510" i="1"/>
  <c r="AC521" i="1"/>
  <c r="AC516" i="1"/>
  <c r="AC511" i="1"/>
  <c r="AC522" i="1"/>
  <c r="AC517" i="1"/>
  <c r="AC512" i="1"/>
  <c r="AB1102" i="1"/>
  <c r="AB774" i="1"/>
  <c r="AB775" i="1"/>
  <c r="AB1645" i="1"/>
  <c r="AB1651" i="1"/>
  <c r="AB1646" i="1"/>
  <c r="AB1650" i="1"/>
  <c r="AB840" i="1"/>
  <c r="AB839" i="1"/>
  <c r="AB1353" i="1"/>
  <c r="AB1352" i="1"/>
  <c r="AB1355" i="1"/>
  <c r="AB1354" i="1"/>
  <c r="AB1351" i="1"/>
  <c r="AB1378" i="1"/>
  <c r="AB1379" i="1"/>
  <c r="AB1383" i="1"/>
  <c r="AB1384" i="1"/>
  <c r="AB1381" i="1"/>
  <c r="AB1380" i="1"/>
  <c r="AB1382" i="1"/>
  <c r="AB778" i="1"/>
  <c r="AB127" i="1"/>
  <c r="AB128" i="1"/>
  <c r="AB126" i="1"/>
  <c r="AB43" i="1"/>
  <c r="AB44" i="1"/>
  <c r="AB42" i="1"/>
  <c r="AB1672" i="1"/>
  <c r="AB1674" i="1"/>
  <c r="AB1673" i="1"/>
  <c r="AB1671" i="1"/>
  <c r="AB1666" i="1"/>
  <c r="AB1669" i="1"/>
  <c r="AB1668" i="1"/>
  <c r="AB1670" i="1"/>
  <c r="AB524" i="1"/>
  <c r="AB526" i="1"/>
  <c r="AB525" i="1"/>
  <c r="AB523" i="1"/>
  <c r="AB1386" i="1"/>
  <c r="AB1388" i="1"/>
  <c r="AB1387" i="1"/>
  <c r="AB1385" i="1"/>
  <c r="AB841" i="1"/>
  <c r="AB832" i="1"/>
  <c r="AB831" i="1"/>
  <c r="AB834" i="1"/>
  <c r="AB833" i="1"/>
  <c r="AB830" i="1"/>
  <c r="AB828" i="1"/>
  <c r="AB827" i="1"/>
  <c r="AB829" i="1"/>
  <c r="AB1349" i="1"/>
  <c r="AB1348" i="1"/>
  <c r="AB1350" i="1"/>
  <c r="AB1347" i="1"/>
  <c r="AB1342" i="1"/>
  <c r="AB1345" i="1"/>
  <c r="AB1344" i="1"/>
  <c r="AB1343" i="1"/>
  <c r="AB518" i="1"/>
  <c r="AB513" i="1"/>
  <c r="AB508" i="1"/>
  <c r="AB519" i="1"/>
  <c r="AB514" i="1"/>
  <c r="AB509" i="1"/>
  <c r="AB520" i="1"/>
  <c r="AB515" i="1"/>
  <c r="AB510" i="1"/>
  <c r="AB521" i="1"/>
  <c r="AB516" i="1"/>
  <c r="AB511" i="1"/>
  <c r="AB522" i="1"/>
  <c r="AB517" i="1"/>
  <c r="AB512" i="1"/>
  <c r="AA1102" i="1"/>
  <c r="AA774" i="1"/>
  <c r="AA775" i="1"/>
  <c r="AA1645" i="1"/>
  <c r="AA1651" i="1"/>
  <c r="AA1646" i="1"/>
  <c r="AA1650" i="1"/>
  <c r="AA840" i="1"/>
  <c r="AA839" i="1"/>
  <c r="AA1353" i="1"/>
  <c r="AA1352" i="1"/>
  <c r="AA1355" i="1"/>
  <c r="AA1354" i="1"/>
  <c r="AA1351" i="1"/>
  <c r="AA1378" i="1"/>
  <c r="AA1379" i="1"/>
  <c r="AA1383" i="1"/>
  <c r="AA1384" i="1"/>
  <c r="AA1381" i="1"/>
  <c r="AA1380" i="1"/>
  <c r="AA1382" i="1"/>
  <c r="AA778" i="1"/>
  <c r="AA127" i="1"/>
  <c r="AA128" i="1"/>
  <c r="AA126" i="1"/>
  <c r="AA43" i="1"/>
  <c r="AA44" i="1"/>
  <c r="AA42" i="1"/>
  <c r="AA1672" i="1"/>
  <c r="AA1674" i="1"/>
  <c r="AA1673" i="1"/>
  <c r="AA1671" i="1"/>
  <c r="AA1666" i="1"/>
  <c r="AA1669" i="1"/>
  <c r="AA1668" i="1"/>
  <c r="AA1670" i="1"/>
  <c r="AA524" i="1"/>
  <c r="AA526" i="1"/>
  <c r="AA525" i="1"/>
  <c r="AA523" i="1"/>
  <c r="AA1386" i="1"/>
  <c r="AA1388" i="1"/>
  <c r="AA1387" i="1"/>
  <c r="AA1385" i="1"/>
  <c r="AA841" i="1"/>
  <c r="AA832" i="1"/>
  <c r="AA831" i="1"/>
  <c r="AA834" i="1"/>
  <c r="AA833" i="1"/>
  <c r="AA830" i="1"/>
  <c r="AA828" i="1"/>
  <c r="AA827" i="1"/>
  <c r="AA829" i="1"/>
  <c r="AA1349" i="1"/>
  <c r="AA1348" i="1"/>
  <c r="AA1350" i="1"/>
  <c r="AA1347" i="1"/>
  <c r="AA1342" i="1"/>
  <c r="AA1345" i="1"/>
  <c r="AA1344" i="1"/>
  <c r="AA1343" i="1"/>
  <c r="AA518" i="1"/>
  <c r="AA513" i="1"/>
  <c r="AA508" i="1"/>
  <c r="AA519" i="1"/>
  <c r="AA514" i="1"/>
  <c r="AA509" i="1"/>
  <c r="AA520" i="1"/>
  <c r="AA515" i="1"/>
  <c r="AA510" i="1"/>
  <c r="AA521" i="1"/>
  <c r="AA516" i="1"/>
  <c r="AA511" i="1"/>
  <c r="AA522" i="1"/>
  <c r="AA517" i="1"/>
  <c r="AA512" i="1"/>
  <c r="Y1102" i="1"/>
  <c r="Y774" i="1"/>
  <c r="Y775" i="1"/>
  <c r="Y1645" i="1"/>
  <c r="Y1651" i="1"/>
  <c r="Y1646" i="1"/>
  <c r="Y1650" i="1"/>
  <c r="Y840" i="1"/>
  <c r="Y839" i="1"/>
  <c r="Y1353" i="1"/>
  <c r="Y1352" i="1"/>
  <c r="Y1355" i="1"/>
  <c r="Y1354" i="1"/>
  <c r="Y1351" i="1"/>
  <c r="Y1378" i="1"/>
  <c r="Y1379" i="1"/>
  <c r="Y1383" i="1"/>
  <c r="Y1384" i="1"/>
  <c r="Y1381" i="1"/>
  <c r="Y1380" i="1"/>
  <c r="Y1382" i="1"/>
  <c r="Y778" i="1"/>
  <c r="Y127" i="1"/>
  <c r="Y128" i="1"/>
  <c r="Y126" i="1"/>
  <c r="Y43" i="1"/>
  <c r="Y44" i="1"/>
  <c r="Y42" i="1"/>
  <c r="Y1672" i="1"/>
  <c r="Y1674" i="1"/>
  <c r="Y1673" i="1"/>
  <c r="Y1671" i="1"/>
  <c r="Y1666" i="1"/>
  <c r="Y1669" i="1"/>
  <c r="Y1668" i="1"/>
  <c r="Y1670" i="1"/>
  <c r="Y524" i="1"/>
  <c r="Y526" i="1"/>
  <c r="Y525" i="1"/>
  <c r="Y523" i="1"/>
  <c r="Y1386" i="1"/>
  <c r="Y1388" i="1"/>
  <c r="Y1387" i="1"/>
  <c r="Y1385" i="1"/>
  <c r="Y841" i="1"/>
  <c r="Y832" i="1"/>
  <c r="Y831" i="1"/>
  <c r="Y834" i="1"/>
  <c r="Y833" i="1"/>
  <c r="Y830" i="1"/>
  <c r="Y828" i="1"/>
  <c r="Y827" i="1"/>
  <c r="Y829" i="1"/>
  <c r="Y1349" i="1"/>
  <c r="Y1348" i="1"/>
  <c r="Y1350" i="1"/>
  <c r="Y1347" i="1"/>
  <c r="Y1342" i="1"/>
  <c r="Y1345" i="1"/>
  <c r="Y1344" i="1"/>
  <c r="Y1343" i="1"/>
  <c r="Y518" i="1"/>
  <c r="Y513" i="1"/>
  <c r="Y508" i="1"/>
  <c r="Y519" i="1"/>
  <c r="Y514" i="1"/>
  <c r="Y509" i="1"/>
  <c r="Y520" i="1"/>
  <c r="Y515" i="1"/>
  <c r="Y510" i="1"/>
  <c r="Y521" i="1"/>
  <c r="Y516" i="1"/>
  <c r="Y511" i="1"/>
  <c r="Y522" i="1"/>
  <c r="Y517" i="1"/>
  <c r="Y512" i="1"/>
  <c r="J524" i="1"/>
  <c r="J526" i="1"/>
  <c r="J525" i="1"/>
  <c r="J523" i="1"/>
  <c r="J1386" i="1"/>
  <c r="J1388" i="1"/>
  <c r="J1387" i="1"/>
  <c r="J1385" i="1"/>
  <c r="J841" i="1"/>
  <c r="J832" i="1"/>
  <c r="J831" i="1"/>
  <c r="J834" i="1"/>
  <c r="J833" i="1"/>
  <c r="J830" i="1"/>
  <c r="J828" i="1"/>
  <c r="J827" i="1"/>
  <c r="J829" i="1"/>
  <c r="J1349" i="1"/>
  <c r="J1348" i="1"/>
  <c r="J1350" i="1"/>
  <c r="J1347" i="1"/>
  <c r="J1342" i="1"/>
  <c r="J1345" i="1"/>
  <c r="J1344" i="1"/>
  <c r="J1343" i="1"/>
  <c r="J518" i="1"/>
  <c r="J513" i="1"/>
  <c r="J508" i="1"/>
  <c r="J519" i="1"/>
  <c r="J514" i="1"/>
  <c r="J509" i="1"/>
  <c r="J520" i="1"/>
  <c r="J515" i="1"/>
  <c r="J510" i="1"/>
  <c r="J521" i="1"/>
  <c r="J516" i="1"/>
  <c r="J511" i="1"/>
  <c r="J522" i="1"/>
  <c r="J517" i="1"/>
  <c r="J512" i="1"/>
  <c r="J774" i="1"/>
  <c r="J775" i="1"/>
  <c r="J840" i="1"/>
  <c r="J839" i="1"/>
  <c r="J1353" i="1"/>
  <c r="J1352" i="1"/>
  <c r="J1355" i="1"/>
  <c r="J1354" i="1"/>
  <c r="J1351" i="1"/>
  <c r="J1378" i="1"/>
  <c r="J1379" i="1"/>
  <c r="J1383" i="1"/>
  <c r="J1384" i="1"/>
  <c r="J1381" i="1"/>
  <c r="J1380" i="1"/>
  <c r="J1382" i="1"/>
  <c r="J778" i="1"/>
  <c r="J43" i="1"/>
  <c r="J42" i="1"/>
  <c r="J1102" i="1"/>
  <c r="AD104" i="1" l="1"/>
  <c r="AD109" i="1"/>
  <c r="AD99" i="1"/>
  <c r="AD94" i="1"/>
  <c r="AD85" i="1"/>
  <c r="AD119" i="1"/>
  <c r="AD114" i="1"/>
  <c r="AD90" i="1"/>
  <c r="AD105" i="1"/>
  <c r="AD110" i="1"/>
  <c r="AD100" i="1"/>
  <c r="AD95" i="1"/>
  <c r="AD86" i="1"/>
  <c r="AD120" i="1"/>
  <c r="AD115" i="1"/>
  <c r="AD91" i="1"/>
  <c r="AD106" i="1"/>
  <c r="AD111" i="1"/>
  <c r="AD101" i="1"/>
  <c r="AD96" i="1"/>
  <c r="AD87" i="1"/>
  <c r="AD121" i="1"/>
  <c r="AD116" i="1"/>
  <c r="AD92" i="1"/>
  <c r="AD107" i="1"/>
  <c r="AD112" i="1"/>
  <c r="AD102" i="1"/>
  <c r="AD97" i="1"/>
  <c r="AD88" i="1"/>
  <c r="AD122" i="1"/>
  <c r="AD117" i="1"/>
  <c r="AD93" i="1"/>
  <c r="AD108" i="1"/>
  <c r="AD113" i="1"/>
  <c r="AD103" i="1"/>
  <c r="AD98" i="1"/>
  <c r="AD89" i="1"/>
  <c r="AD123" i="1"/>
  <c r="AD118" i="1"/>
  <c r="AC104" i="1"/>
  <c r="AC109" i="1"/>
  <c r="AC99" i="1"/>
  <c r="AC94" i="1"/>
  <c r="AC85" i="1"/>
  <c r="AC119" i="1"/>
  <c r="AC114" i="1"/>
  <c r="AC90" i="1"/>
  <c r="AC105" i="1"/>
  <c r="AC110" i="1"/>
  <c r="AC100" i="1"/>
  <c r="AC95" i="1"/>
  <c r="AC86" i="1"/>
  <c r="AC120" i="1"/>
  <c r="AC115" i="1"/>
  <c r="AC91" i="1"/>
  <c r="AC106" i="1"/>
  <c r="AC111" i="1"/>
  <c r="AC101" i="1"/>
  <c r="AC96" i="1"/>
  <c r="AC87" i="1"/>
  <c r="AC121" i="1"/>
  <c r="AC116" i="1"/>
  <c r="AC92" i="1"/>
  <c r="AC107" i="1"/>
  <c r="AC112" i="1"/>
  <c r="AC102" i="1"/>
  <c r="AC97" i="1"/>
  <c r="AC88" i="1"/>
  <c r="AC122" i="1"/>
  <c r="AC117" i="1"/>
  <c r="AC93" i="1"/>
  <c r="AC108" i="1"/>
  <c r="AC113" i="1"/>
  <c r="AC103" i="1"/>
  <c r="AC98" i="1"/>
  <c r="AC89" i="1"/>
  <c r="AC123" i="1"/>
  <c r="AC118" i="1"/>
  <c r="AB104" i="1"/>
  <c r="AB109" i="1"/>
  <c r="AB99" i="1"/>
  <c r="AB94" i="1"/>
  <c r="AB85" i="1"/>
  <c r="AB119" i="1"/>
  <c r="AB114" i="1"/>
  <c r="AB90" i="1"/>
  <c r="AB105" i="1"/>
  <c r="AB110" i="1"/>
  <c r="AB100" i="1"/>
  <c r="AB95" i="1"/>
  <c r="AB86" i="1"/>
  <c r="AB120" i="1"/>
  <c r="AB115" i="1"/>
  <c r="AB91" i="1"/>
  <c r="AB106" i="1"/>
  <c r="AB111" i="1"/>
  <c r="AB101" i="1"/>
  <c r="AB96" i="1"/>
  <c r="AB87" i="1"/>
  <c r="AB121" i="1"/>
  <c r="AB116" i="1"/>
  <c r="AB92" i="1"/>
  <c r="AB107" i="1"/>
  <c r="AB112" i="1"/>
  <c r="AB102" i="1"/>
  <c r="AB97" i="1"/>
  <c r="AB88" i="1"/>
  <c r="AB122" i="1"/>
  <c r="AB117" i="1"/>
  <c r="AB93" i="1"/>
  <c r="AB108" i="1"/>
  <c r="AB113" i="1"/>
  <c r="AB103" i="1"/>
  <c r="AB98" i="1"/>
  <c r="AB89" i="1"/>
  <c r="AB123" i="1"/>
  <c r="AB118" i="1"/>
  <c r="AA104" i="1"/>
  <c r="AA109" i="1"/>
  <c r="AA99" i="1"/>
  <c r="AA94" i="1"/>
  <c r="AA85" i="1"/>
  <c r="AA119" i="1"/>
  <c r="AA114" i="1"/>
  <c r="AA90" i="1"/>
  <c r="AA105" i="1"/>
  <c r="AA110" i="1"/>
  <c r="AA100" i="1"/>
  <c r="AA95" i="1"/>
  <c r="AA86" i="1"/>
  <c r="AA120" i="1"/>
  <c r="AA115" i="1"/>
  <c r="AA91" i="1"/>
  <c r="AA106" i="1"/>
  <c r="AA111" i="1"/>
  <c r="AA101" i="1"/>
  <c r="AA96" i="1"/>
  <c r="AA87" i="1"/>
  <c r="AA121" i="1"/>
  <c r="AA116" i="1"/>
  <c r="AA92" i="1"/>
  <c r="AA107" i="1"/>
  <c r="AA112" i="1"/>
  <c r="AA102" i="1"/>
  <c r="AA97" i="1"/>
  <c r="AA88" i="1"/>
  <c r="AA122" i="1"/>
  <c r="AA117" i="1"/>
  <c r="AA93" i="1"/>
  <c r="AA108" i="1"/>
  <c r="AA113" i="1"/>
  <c r="AA103" i="1"/>
  <c r="AA98" i="1"/>
  <c r="AA89" i="1"/>
  <c r="AA123" i="1"/>
  <c r="AA118" i="1"/>
  <c r="Y104" i="1"/>
  <c r="Y109" i="1"/>
  <c r="Y99" i="1"/>
  <c r="Y94" i="1"/>
  <c r="Y85" i="1"/>
  <c r="Y119" i="1"/>
  <c r="Y114" i="1"/>
  <c r="Y90" i="1"/>
  <c r="Y105" i="1"/>
  <c r="Y110" i="1"/>
  <c r="Y100" i="1"/>
  <c r="Y95" i="1"/>
  <c r="Y86" i="1"/>
  <c r="Y120" i="1"/>
  <c r="Y115" i="1"/>
  <c r="Y91" i="1"/>
  <c r="Y106" i="1"/>
  <c r="Y111" i="1"/>
  <c r="Y101" i="1"/>
  <c r="Y96" i="1"/>
  <c r="Y87" i="1"/>
  <c r="Y121" i="1"/>
  <c r="Y116" i="1"/>
  <c r="Y92" i="1"/>
  <c r="Y107" i="1"/>
  <c r="Y112" i="1"/>
  <c r="Y102" i="1"/>
  <c r="Y97" i="1"/>
  <c r="Y88" i="1"/>
  <c r="Y122" i="1"/>
  <c r="Y117" i="1"/>
  <c r="Y93" i="1"/>
  <c r="Y108" i="1"/>
  <c r="Y113" i="1"/>
  <c r="Y103" i="1"/>
  <c r="Y98" i="1"/>
  <c r="Y89" i="1"/>
  <c r="Y123" i="1"/>
  <c r="Y118" i="1"/>
  <c r="AD70" i="1"/>
  <c r="AD71" i="1"/>
  <c r="AD72" i="1"/>
  <c r="AD73" i="1"/>
  <c r="AD74" i="1"/>
  <c r="AD75" i="1"/>
  <c r="AD76" i="1"/>
  <c r="AD77" i="1"/>
  <c r="AD78" i="1"/>
  <c r="AC70" i="1"/>
  <c r="AC71" i="1"/>
  <c r="AC72" i="1"/>
  <c r="AC73" i="1"/>
  <c r="AC74" i="1"/>
  <c r="AC75" i="1"/>
  <c r="AC76" i="1"/>
  <c r="AC77" i="1"/>
  <c r="AC78" i="1"/>
  <c r="AB70" i="1"/>
  <c r="AB71" i="1"/>
  <c r="AB72" i="1"/>
  <c r="AB73" i="1"/>
  <c r="AB74" i="1"/>
  <c r="AB75" i="1"/>
  <c r="AB76" i="1"/>
  <c r="AB77" i="1"/>
  <c r="AB78" i="1"/>
  <c r="AA70" i="1"/>
  <c r="AA71" i="1"/>
  <c r="AA72" i="1"/>
  <c r="AA73" i="1"/>
  <c r="AA74" i="1"/>
  <c r="AA75" i="1"/>
  <c r="AA76" i="1"/>
  <c r="AA77" i="1"/>
  <c r="AA78" i="1"/>
  <c r="Y70" i="1"/>
  <c r="Y71" i="1"/>
  <c r="Y72" i="1"/>
  <c r="Y73" i="1"/>
  <c r="Y74" i="1"/>
  <c r="Y75" i="1"/>
  <c r="Y76" i="1"/>
  <c r="Y77" i="1"/>
  <c r="Y78" i="1"/>
  <c r="J1213" i="1" l="1"/>
  <c r="Y1777" i="1" l="1"/>
  <c r="Y1778" i="1"/>
  <c r="Y541" i="1"/>
  <c r="Y545" i="1"/>
  <c r="Y539" i="1"/>
  <c r="Y537" i="1"/>
  <c r="Y543" i="1"/>
  <c r="Y535" i="1"/>
  <c r="Y540" i="1"/>
  <c r="Y544" i="1"/>
  <c r="Y538" i="1"/>
  <c r="Y536" i="1"/>
  <c r="Y542" i="1"/>
  <c r="Y534" i="1"/>
  <c r="Y546" i="1"/>
  <c r="Y1366" i="1"/>
  <c r="Y547" i="1"/>
  <c r="Y548" i="1"/>
  <c r="Y935" i="1"/>
  <c r="Y936" i="1"/>
  <c r="Y937" i="1"/>
  <c r="Y938" i="1"/>
  <c r="Y939" i="1"/>
  <c r="Y1771" i="1"/>
  <c r="Y1772" i="1"/>
  <c r="Y1773" i="1"/>
  <c r="Y549" i="1"/>
  <c r="Y726" i="1"/>
  <c r="Y1680" i="1"/>
  <c r="Y1681" i="1"/>
  <c r="Y1678" i="1"/>
  <c r="Y1679" i="1"/>
  <c r="Y550" i="1"/>
  <c r="Y1684" i="1"/>
  <c r="Y1685" i="1"/>
  <c r="Y1683" i="1"/>
  <c r="Y1682" i="1"/>
  <c r="Y1420" i="1"/>
  <c r="Y1922" i="1"/>
  <c r="Y1923" i="1"/>
  <c r="Y1924" i="1"/>
  <c r="Y1925" i="1"/>
  <c r="Y782" i="1"/>
  <c r="Y1828" i="1"/>
  <c r="Y1746" i="1"/>
  <c r="Y1829" i="1"/>
  <c r="Y1747" i="1"/>
  <c r="Y1830" i="1"/>
  <c r="Y1748" i="1"/>
  <c r="Y1831" i="1"/>
  <c r="Y1749" i="1"/>
  <c r="Y1832" i="1"/>
  <c r="Y1750" i="1"/>
  <c r="Y555" i="1"/>
  <c r="Y553" i="1"/>
  <c r="Y552" i="1"/>
  <c r="Y551" i="1"/>
  <c r="Y554" i="1"/>
  <c r="Y788" i="1"/>
  <c r="Y787" i="1"/>
  <c r="Y785" i="1"/>
  <c r="Y783" i="1"/>
  <c r="Y786" i="1"/>
  <c r="Y784" i="1"/>
  <c r="Y1421" i="1"/>
  <c r="Y1422" i="1"/>
  <c r="Y1423" i="1"/>
  <c r="Y1833" i="1"/>
  <c r="Y1919" i="1"/>
  <c r="Y1930" i="1"/>
  <c r="Y1813" i="1"/>
  <c r="Y2031" i="1"/>
  <c r="Y1741" i="1"/>
  <c r="Y1834" i="1"/>
  <c r="Y1920" i="1"/>
  <c r="Y1931" i="1"/>
  <c r="Y1814" i="1"/>
  <c r="Y2032" i="1"/>
  <c r="Y1742" i="1"/>
  <c r="Y1835" i="1"/>
  <c r="Y1921" i="1"/>
  <c r="Y1932" i="1"/>
  <c r="Y1815" i="1"/>
  <c r="Y2033" i="1"/>
  <c r="Y1743" i="1"/>
  <c r="Y2034" i="1"/>
  <c r="Y1836" i="1"/>
  <c r="Y1744" i="1"/>
  <c r="Y1837" i="1"/>
  <c r="Y1745" i="1"/>
  <c r="Y556" i="1"/>
  <c r="Y558" i="1"/>
  <c r="Y557" i="1"/>
  <c r="Y790" i="1"/>
  <c r="Y791" i="1"/>
  <c r="Y789" i="1"/>
  <c r="Y1299" i="1"/>
  <c r="Y1300" i="1"/>
  <c r="Y1301" i="1"/>
  <c r="Y1302" i="1"/>
  <c r="Y1367" i="1"/>
  <c r="Y1368" i="1"/>
  <c r="Y1424" i="1"/>
  <c r="Y1425" i="1"/>
  <c r="Y1426" i="1"/>
  <c r="Y1966" i="1"/>
  <c r="Y1984" i="1"/>
  <c r="Y2035" i="1"/>
  <c r="Y1967" i="1"/>
  <c r="Y1985" i="1"/>
  <c r="Y2036" i="1"/>
  <c r="Y1968" i="1"/>
  <c r="Y1986" i="1"/>
  <c r="Y2037" i="1"/>
  <c r="Y506" i="1"/>
  <c r="Y559" i="1"/>
  <c r="Y560" i="1"/>
  <c r="Y727" i="1"/>
  <c r="Y728" i="1"/>
  <c r="Y940" i="1"/>
  <c r="Y941" i="1"/>
  <c r="Y942" i="1"/>
  <c r="Y1427" i="1"/>
  <c r="Y1429" i="1"/>
  <c r="Y1431" i="1"/>
  <c r="Y1428" i="1"/>
  <c r="Y1430" i="1"/>
  <c r="Y1432" i="1"/>
  <c r="Y1515" i="1"/>
  <c r="Y2013" i="1"/>
  <c r="Y1987" i="1"/>
  <c r="Y1715" i="1"/>
  <c r="Y2104" i="1"/>
  <c r="Y2014" i="1"/>
  <c r="Y1988" i="1"/>
  <c r="Y2015" i="1"/>
  <c r="Y1989" i="1"/>
  <c r="Y2105" i="1"/>
  <c r="Y2016" i="1"/>
  <c r="Y2012" i="1"/>
  <c r="Y2017" i="1"/>
  <c r="Y1990" i="1"/>
  <c r="Y2106" i="1"/>
  <c r="Y2018" i="1"/>
  <c r="Y1991" i="1"/>
  <c r="Y2107" i="1"/>
  <c r="Y474" i="1"/>
  <c r="Y479" i="1"/>
  <c r="Y172" i="1"/>
  <c r="Y168" i="1"/>
  <c r="Y167" i="1"/>
  <c r="Y173" i="1"/>
  <c r="Y484" i="1"/>
  <c r="Y502" i="1"/>
  <c r="Y494" i="1"/>
  <c r="Y507" i="1"/>
  <c r="Y500" i="1"/>
  <c r="Y480" i="1"/>
  <c r="Y169" i="1"/>
  <c r="Y171" i="1"/>
  <c r="Y170" i="1"/>
  <c r="Y174" i="1"/>
  <c r="Y501" i="1"/>
  <c r="Y473" i="1"/>
  <c r="Y564" i="1"/>
  <c r="Y562" i="1"/>
  <c r="Y563" i="1"/>
  <c r="Y565" i="1"/>
  <c r="Y561" i="1"/>
  <c r="Y992" i="1"/>
  <c r="Y943" i="1"/>
  <c r="Y944" i="1"/>
  <c r="Y945" i="1"/>
  <c r="Y1369" i="1"/>
  <c r="Y2038" i="1"/>
  <c r="Y2039" i="1"/>
  <c r="Y2040" i="1"/>
  <c r="Y185" i="1"/>
  <c r="Y190" i="1"/>
  <c r="Y186" i="1"/>
  <c r="Y471" i="1"/>
  <c r="Y472" i="1"/>
  <c r="Y481" i="1"/>
  <c r="Y483" i="1"/>
  <c r="Y482" i="1"/>
  <c r="Y175" i="1"/>
  <c r="Y176" i="1"/>
  <c r="Y177" i="1"/>
  <c r="Y183" i="1"/>
  <c r="Y184" i="1"/>
  <c r="Y178" i="1"/>
  <c r="Y179" i="1"/>
  <c r="Y180" i="1"/>
  <c r="Y181" i="1"/>
  <c r="Y704" i="1"/>
  <c r="Y792" i="1"/>
  <c r="Y934" i="1"/>
  <c r="Y1400" i="1"/>
  <c r="Y1401" i="1"/>
  <c r="Y1402" i="1"/>
  <c r="Y1800" i="1"/>
  <c r="Y1883" i="1"/>
  <c r="Y1844" i="1"/>
  <c r="Y1926" i="1"/>
  <c r="Y1801" i="1"/>
  <c r="Y1884" i="1"/>
  <c r="Y1845" i="1"/>
  <c r="Y1927" i="1"/>
  <c r="Y1802" i="1"/>
  <c r="Y1885" i="1"/>
  <c r="Y1846" i="1"/>
  <c r="Y1928" i="1"/>
  <c r="Y1803" i="1"/>
  <c r="Y1929" i="1"/>
  <c r="Y485" i="1"/>
  <c r="Y495" i="1"/>
  <c r="Y569" i="1"/>
  <c r="Y567" i="1"/>
  <c r="Y568" i="1"/>
  <c r="Y566" i="1"/>
  <c r="Y642" i="1"/>
  <c r="Y729" i="1"/>
  <c r="Y730" i="1"/>
  <c r="Y794" i="1"/>
  <c r="Y793" i="1"/>
  <c r="Y1219" i="1"/>
  <c r="Y1433" i="1"/>
  <c r="Y1434" i="1"/>
  <c r="Y1874" i="1"/>
  <c r="Y1848" i="1"/>
  <c r="Y1875" i="1"/>
  <c r="Y1849" i="1"/>
  <c r="Y1876" i="1"/>
  <c r="Y1850" i="1"/>
  <c r="Y1851" i="1"/>
  <c r="Y1847" i="1"/>
  <c r="Y1877" i="1"/>
  <c r="Y643" i="1"/>
  <c r="Y1220" i="1"/>
  <c r="Y1435" i="1"/>
  <c r="Y1852" i="1"/>
  <c r="Y1853" i="1"/>
  <c r="Y1854" i="1"/>
  <c r="Y187" i="1"/>
  <c r="Y731" i="1"/>
  <c r="Y732" i="1"/>
  <c r="Y733" i="1"/>
  <c r="Y1370" i="1"/>
  <c r="Y1440" i="1"/>
  <c r="Y1437" i="1"/>
  <c r="Y1438" i="1"/>
  <c r="Y1442" i="1"/>
  <c r="Y1444" i="1"/>
  <c r="Y1436" i="1"/>
  <c r="Y1441" i="1"/>
  <c r="Y1443" i="1"/>
  <c r="Y1439" i="1"/>
  <c r="Y570" i="1"/>
  <c r="Y644" i="1"/>
  <c r="Y797" i="1"/>
  <c r="Y795" i="1"/>
  <c r="Y798" i="1"/>
  <c r="Y796" i="1"/>
  <c r="Y947" i="1"/>
  <c r="Y957" i="1"/>
  <c r="Y967" i="1"/>
  <c r="Y977" i="1"/>
  <c r="Y946" i="1"/>
  <c r="Y948" i="1"/>
  <c r="Y958" i="1"/>
  <c r="Y968" i="1"/>
  <c r="Y978" i="1"/>
  <c r="Y949" i="1"/>
  <c r="Y959" i="1"/>
  <c r="Y969" i="1"/>
  <c r="Y979" i="1"/>
  <c r="Y950" i="1"/>
  <c r="Y960" i="1"/>
  <c r="Y970" i="1"/>
  <c r="Y980" i="1"/>
  <c r="Y951" i="1"/>
  <c r="Y961" i="1"/>
  <c r="Y971" i="1"/>
  <c r="Y981" i="1"/>
  <c r="Y952" i="1"/>
  <c r="Y962" i="1"/>
  <c r="Y972" i="1"/>
  <c r="Y982" i="1"/>
  <c r="Y953" i="1"/>
  <c r="Y963" i="1"/>
  <c r="Y973" i="1"/>
  <c r="Y983" i="1"/>
  <c r="Y954" i="1"/>
  <c r="Y964" i="1"/>
  <c r="Y974" i="1"/>
  <c r="Y984" i="1"/>
  <c r="Y955" i="1"/>
  <c r="Y965" i="1"/>
  <c r="Y975" i="1"/>
  <c r="Y985" i="1"/>
  <c r="Y956" i="1"/>
  <c r="Y966" i="1"/>
  <c r="Y976" i="1"/>
  <c r="Y986" i="1"/>
  <c r="Y1448" i="1"/>
  <c r="Y1447" i="1"/>
  <c r="Y1446" i="1"/>
  <c r="Y1450" i="1"/>
  <c r="Y1452" i="1"/>
  <c r="Y1445" i="1"/>
  <c r="Y1449" i="1"/>
  <c r="Y1451" i="1"/>
  <c r="Y1886" i="1"/>
  <c r="Y1887" i="1"/>
  <c r="Y1888" i="1"/>
  <c r="Y1757" i="1"/>
  <c r="Y463" i="1"/>
  <c r="Y188" i="1"/>
  <c r="Y189" i="1"/>
  <c r="Y191" i="1"/>
  <c r="Y571" i="1"/>
  <c r="Y645" i="1"/>
  <c r="Y1454" i="1"/>
  <c r="Y1453" i="1"/>
  <c r="Y1455" i="1"/>
  <c r="Y1456" i="1"/>
  <c r="Y1939" i="1"/>
  <c r="Y1940" i="1"/>
  <c r="Y1941" i="1"/>
  <c r="Y45" i="1"/>
  <c r="Y46" i="1"/>
  <c r="Y199" i="1"/>
  <c r="Y192" i="1"/>
  <c r="Y206" i="1"/>
  <c r="Y200" i="1"/>
  <c r="Y193" i="1"/>
  <c r="Y207" i="1"/>
  <c r="Y201" i="1"/>
  <c r="Y194" i="1"/>
  <c r="Y208" i="1"/>
  <c r="Y202" i="1"/>
  <c r="Y195" i="1"/>
  <c r="Y209" i="1"/>
  <c r="Y203" i="1"/>
  <c r="Y196" i="1"/>
  <c r="Y210" i="1"/>
  <c r="Y204" i="1"/>
  <c r="Y197" i="1"/>
  <c r="Y211" i="1"/>
  <c r="Y205" i="1"/>
  <c r="Y198" i="1"/>
  <c r="Y212" i="1"/>
  <c r="Y452" i="1"/>
  <c r="Y453" i="1"/>
  <c r="Y454" i="1"/>
  <c r="Y2060" i="1"/>
  <c r="Y1878" i="1"/>
  <c r="Y2061" i="1"/>
  <c r="Y1879" i="1"/>
  <c r="Y2062" i="1"/>
  <c r="Y47" i="1"/>
  <c r="Y48" i="1"/>
  <c r="Y219" i="1"/>
  <c r="Y214" i="1"/>
  <c r="Y224" i="1"/>
  <c r="Y220" i="1"/>
  <c r="Y215" i="1"/>
  <c r="Y225" i="1"/>
  <c r="Y221" i="1"/>
  <c r="Y216" i="1"/>
  <c r="Y226" i="1"/>
  <c r="Y222" i="1"/>
  <c r="Y218" i="1"/>
  <c r="Y223" i="1"/>
  <c r="Y428" i="1"/>
  <c r="Y451" i="1"/>
  <c r="Y477" i="1"/>
  <c r="Y476" i="1"/>
  <c r="Y478" i="1"/>
  <c r="Y487" i="1"/>
  <c r="Y486" i="1"/>
  <c r="Y488" i="1"/>
  <c r="Y497" i="1"/>
  <c r="Y496" i="1"/>
  <c r="Y498" i="1"/>
  <c r="Y503" i="1"/>
  <c r="Y504" i="1"/>
  <c r="Y505" i="1"/>
  <c r="Y213" i="1"/>
  <c r="Y217" i="1"/>
  <c r="Y572" i="1"/>
  <c r="Y573" i="1"/>
  <c r="Y801" i="1"/>
  <c r="Y799" i="1"/>
  <c r="Y802" i="1"/>
  <c r="Y800" i="1"/>
  <c r="Y1119" i="1"/>
  <c r="Y1120" i="1"/>
  <c r="Y1121" i="1"/>
  <c r="Y1122" i="1"/>
  <c r="Y1123" i="1"/>
  <c r="Y1124" i="1"/>
  <c r="Y1125" i="1"/>
  <c r="Y1126" i="1"/>
  <c r="Y1127" i="1"/>
  <c r="Y1128" i="1"/>
  <c r="Y1129" i="1"/>
  <c r="Y1130" i="1"/>
  <c r="Y1457" i="1"/>
  <c r="Y1458" i="1"/>
  <c r="Y49" i="1"/>
  <c r="Y50" i="1"/>
  <c r="Y227" i="1"/>
  <c r="Y228" i="1"/>
  <c r="Y230" i="1"/>
  <c r="Y229" i="1"/>
  <c r="Y1131" i="1"/>
  <c r="Y1132" i="1"/>
  <c r="Y1133" i="1"/>
  <c r="Y1134" i="1"/>
  <c r="Y1135" i="1"/>
  <c r="Y1136" i="1"/>
  <c r="Y1137" i="1"/>
  <c r="Y1138" i="1"/>
  <c r="Y1139" i="1"/>
  <c r="Y1140" i="1"/>
  <c r="Y1141" i="1"/>
  <c r="Y1142" i="1"/>
  <c r="Y1143" i="1"/>
  <c r="Y1144" i="1"/>
  <c r="Y1461" i="1"/>
  <c r="Y1459" i="1"/>
  <c r="Y1460" i="1"/>
  <c r="Y1462" i="1"/>
  <c r="Y2063" i="1"/>
  <c r="Y2064" i="1"/>
  <c r="Y2065" i="1"/>
  <c r="Y1758" i="1"/>
  <c r="Y51" i="1"/>
  <c r="Y52" i="1"/>
  <c r="Y499" i="1"/>
  <c r="Y574" i="1"/>
  <c r="Y1463" i="1"/>
  <c r="Y1464" i="1"/>
  <c r="Y1838" i="1"/>
  <c r="Y1839" i="1"/>
  <c r="Y1840" i="1"/>
  <c r="Y1841" i="1"/>
  <c r="Y1842" i="1"/>
  <c r="Y53" i="1"/>
  <c r="Y54" i="1"/>
  <c r="Y475" i="1"/>
  <c r="Y492" i="1"/>
  <c r="Y490" i="1"/>
  <c r="Y491" i="1"/>
  <c r="Y493" i="1"/>
  <c r="Y231" i="1"/>
  <c r="Y232" i="1"/>
  <c r="Y233" i="1"/>
  <c r="Y234" i="1"/>
  <c r="Y235" i="1"/>
  <c r="Y237" i="1"/>
  <c r="Y236" i="1"/>
  <c r="Y575" i="1"/>
  <c r="Y804" i="1"/>
  <c r="Y803" i="1"/>
  <c r="Y1145" i="1"/>
  <c r="Y1146" i="1"/>
  <c r="Y1147" i="1"/>
  <c r="Y1148" i="1"/>
  <c r="Y1149" i="1"/>
  <c r="Y1150" i="1"/>
  <c r="Y1465" i="1"/>
  <c r="Y55" i="1"/>
  <c r="Y56" i="1"/>
  <c r="Y238" i="1"/>
  <c r="Y576" i="1"/>
  <c r="Y734" i="1"/>
  <c r="Y735" i="1"/>
  <c r="Y736" i="1"/>
  <c r="Y737" i="1"/>
  <c r="Y1466" i="1"/>
  <c r="Y2116" i="1"/>
  <c r="Y2117" i="1"/>
  <c r="Y2041" i="1"/>
  <c r="Y2118" i="1"/>
  <c r="Y464" i="1"/>
  <c r="Y738" i="1"/>
  <c r="Y739" i="1"/>
  <c r="Y740" i="1"/>
  <c r="Y741" i="1"/>
  <c r="Y807" i="1"/>
  <c r="Y805" i="1"/>
  <c r="Y808" i="1"/>
  <c r="Y806" i="1"/>
  <c r="Y844" i="1"/>
  <c r="Y845" i="1"/>
  <c r="Y846" i="1"/>
  <c r="Y847" i="1"/>
  <c r="Y987" i="1"/>
  <c r="Y1735" i="1"/>
  <c r="Y1759" i="1"/>
  <c r="Y1736" i="1"/>
  <c r="Y1737" i="1"/>
  <c r="Y1760" i="1"/>
  <c r="Y1761" i="1"/>
  <c r="Y1762" i="1"/>
  <c r="Y57" i="1"/>
  <c r="Y58" i="1"/>
  <c r="Y459" i="1"/>
  <c r="Y455" i="1"/>
  <c r="Y456" i="1"/>
  <c r="Y457" i="1"/>
  <c r="Y458" i="1"/>
  <c r="Y460" i="1"/>
  <c r="Y461" i="1"/>
  <c r="Y462" i="1"/>
  <c r="Y242" i="1"/>
  <c r="Y577" i="1"/>
  <c r="Y742" i="1"/>
  <c r="Y743" i="1"/>
  <c r="Y744" i="1"/>
  <c r="Y745" i="1"/>
  <c r="Y871" i="1"/>
  <c r="Y872" i="1"/>
  <c r="Y873" i="1"/>
  <c r="Y874" i="1"/>
  <c r="Y875" i="1"/>
  <c r="Y993" i="1"/>
  <c r="Y1106" i="1"/>
  <c r="Y1107" i="1"/>
  <c r="Y1108" i="1"/>
  <c r="Y1109" i="1"/>
  <c r="Y1110" i="1"/>
  <c r="Y1111" i="1"/>
  <c r="Y1112" i="1"/>
  <c r="Y1406" i="1"/>
  <c r="Y1732" i="1"/>
  <c r="Y1804" i="1"/>
  <c r="Y1733" i="1"/>
  <c r="Y1734" i="1"/>
  <c r="Y1805" i="1"/>
  <c r="Y1806" i="1"/>
  <c r="Y1807" i="1"/>
  <c r="Y1808" i="1"/>
  <c r="Y489" i="1"/>
  <c r="Y578" i="1"/>
  <c r="Y810" i="1"/>
  <c r="Y809" i="1"/>
  <c r="Y862" i="1"/>
  <c r="Y863" i="1"/>
  <c r="Y864" i="1"/>
  <c r="Y865" i="1"/>
  <c r="Y866" i="1"/>
  <c r="Y990" i="1"/>
  <c r="Y1408" i="1"/>
  <c r="Y1409" i="1"/>
  <c r="Y580" i="1"/>
  <c r="Y579" i="1"/>
  <c r="Y746" i="1"/>
  <c r="Y747" i="1"/>
  <c r="Y748" i="1"/>
  <c r="Y749" i="1"/>
  <c r="Y812" i="1"/>
  <c r="Y811" i="1"/>
  <c r="Y893" i="1"/>
  <c r="Y1412" i="1"/>
  <c r="Y1410" i="1"/>
  <c r="Y1413" i="1"/>
  <c r="Y1414" i="1"/>
  <c r="Y2108" i="1"/>
  <c r="Y2109" i="1"/>
  <c r="Y2110" i="1"/>
  <c r="Y1751" i="1"/>
  <c r="Y245" i="1"/>
  <c r="Y243" i="1"/>
  <c r="Y244" i="1"/>
  <c r="Y246" i="1"/>
  <c r="Y586" i="1"/>
  <c r="Y582" i="1"/>
  <c r="Y584" i="1"/>
  <c r="Y583" i="1"/>
  <c r="Y581" i="1"/>
  <c r="Y585" i="1"/>
  <c r="Y587" i="1"/>
  <c r="Y994" i="1"/>
  <c r="Y1469" i="1"/>
  <c r="Y1411" i="1"/>
  <c r="Y1467" i="1"/>
  <c r="Y1501" i="1"/>
  <c r="Y1752" i="1"/>
  <c r="Y1753" i="1"/>
  <c r="Y1754" i="1"/>
  <c r="Y1755" i="1"/>
  <c r="Y11" i="1"/>
  <c r="Y12" i="1"/>
  <c r="Y13" i="1"/>
  <c r="Y14" i="1"/>
  <c r="Y15" i="1"/>
  <c r="Y16" i="1"/>
  <c r="Y252" i="1"/>
  <c r="Y247" i="1"/>
  <c r="Y248" i="1"/>
  <c r="Y249" i="1"/>
  <c r="Y250" i="1"/>
  <c r="Y254" i="1"/>
  <c r="Y255" i="1"/>
  <c r="Y251" i="1"/>
  <c r="Y256" i="1"/>
  <c r="Y253" i="1"/>
  <c r="Y988" i="1"/>
  <c r="Y989" i="1"/>
  <c r="Y1259" i="1"/>
  <c r="Y1262" i="1"/>
  <c r="Y1256" i="1"/>
  <c r="Y1261" i="1"/>
  <c r="Y1260" i="1"/>
  <c r="Y1257" i="1"/>
  <c r="Y1258" i="1"/>
  <c r="Y1468" i="1"/>
  <c r="Y1498" i="1"/>
  <c r="Y1399" i="1"/>
  <c r="Y1398" i="1"/>
  <c r="Y1500" i="1"/>
  <c r="Y1499" i="1"/>
  <c r="Y2042" i="1"/>
  <c r="Y1843" i="1"/>
  <c r="Y1943" i="1"/>
  <c r="Y1942" i="1"/>
  <c r="Y1890" i="1"/>
  <c r="Y1889" i="1"/>
  <c r="Y1780" i="1"/>
  <c r="Y1779" i="1"/>
  <c r="Y1729" i="1"/>
  <c r="Y1728" i="1"/>
  <c r="Y1856" i="1"/>
  <c r="Y1855" i="1"/>
  <c r="Y1717" i="1"/>
  <c r="Y1716" i="1"/>
  <c r="Y2020" i="1"/>
  <c r="Y2019" i="1"/>
  <c r="Y1970" i="1"/>
  <c r="Y1969" i="1"/>
  <c r="Y1993" i="1"/>
  <c r="Y1992" i="1"/>
  <c r="Y2067" i="1"/>
  <c r="Y2066" i="1"/>
  <c r="Y2044" i="1"/>
  <c r="Y2043" i="1"/>
  <c r="Y59" i="1"/>
  <c r="Y60" i="1"/>
  <c r="Y886" i="1"/>
  <c r="Y887" i="1"/>
  <c r="Y888" i="1"/>
  <c r="Y889" i="1"/>
  <c r="Y890" i="1"/>
  <c r="Y898" i="1"/>
  <c r="Y996" i="1"/>
  <c r="Y1151" i="1"/>
  <c r="Y1152" i="1"/>
  <c r="Y1153" i="1"/>
  <c r="Y1154" i="1"/>
  <c r="Y1155" i="1"/>
  <c r="Y1156" i="1"/>
  <c r="Y1157" i="1"/>
  <c r="Y1270" i="1"/>
  <c r="Y1274" i="1"/>
  <c r="Y1273" i="1"/>
  <c r="Y1267" i="1"/>
  <c r="Y1272" i="1"/>
  <c r="Y1271" i="1"/>
  <c r="Y1268" i="1"/>
  <c r="Y1269" i="1"/>
  <c r="Y1407" i="1"/>
  <c r="Y1404" i="1"/>
  <c r="Y1470" i="1"/>
  <c r="Y1471" i="1"/>
  <c r="Y1502" i="1"/>
  <c r="Y750" i="1"/>
  <c r="Y751" i="1"/>
  <c r="Y752" i="1"/>
  <c r="Y753" i="1"/>
  <c r="Y754" i="1"/>
  <c r="Y755" i="1"/>
  <c r="Y848" i="1"/>
  <c r="Y849" i="1"/>
  <c r="Y850" i="1"/>
  <c r="Y900" i="1"/>
  <c r="Y1503" i="1"/>
  <c r="Y63" i="1"/>
  <c r="Y64" i="1"/>
  <c r="Y65" i="1"/>
  <c r="Y62" i="1"/>
  <c r="Y61" i="1"/>
  <c r="Y882" i="1"/>
  <c r="Y883" i="1"/>
  <c r="Y884" i="1"/>
  <c r="Y885" i="1"/>
  <c r="Y995" i="1"/>
  <c r="Y1472" i="1"/>
  <c r="Y1473" i="1"/>
  <c r="Y1393" i="1"/>
  <c r="Y1508" i="1"/>
  <c r="Y1756" i="1"/>
  <c r="Y146" i="1"/>
  <c r="Y149" i="1"/>
  <c r="Y148" i="1"/>
  <c r="Y147" i="1"/>
  <c r="Y150" i="1"/>
  <c r="Y151" i="1"/>
  <c r="Y589" i="1"/>
  <c r="Y588" i="1"/>
  <c r="Y867" i="1"/>
  <c r="Y868" i="1"/>
  <c r="Y869" i="1"/>
  <c r="Y870" i="1"/>
  <c r="Y991" i="1"/>
  <c r="Y1405" i="1"/>
  <c r="Y1474" i="1"/>
  <c r="Y1790" i="1"/>
  <c r="Y1791" i="1"/>
  <c r="Y1792" i="1"/>
  <c r="Y1793" i="1"/>
  <c r="Y152" i="1"/>
  <c r="Y153" i="1"/>
  <c r="Y257" i="1"/>
  <c r="Y258" i="1"/>
  <c r="Y259" i="1"/>
  <c r="Y261" i="1"/>
  <c r="Y262" i="1"/>
  <c r="Y263" i="1"/>
  <c r="Y260" i="1"/>
  <c r="Y756" i="1"/>
  <c r="Y757" i="1"/>
  <c r="Y758" i="1"/>
  <c r="Y759" i="1"/>
  <c r="Y813" i="1"/>
  <c r="Y894" i="1"/>
  <c r="Y1158" i="1"/>
  <c r="Y1237" i="1"/>
  <c r="Y1475" i="1"/>
  <c r="Y1509" i="1"/>
  <c r="Y1816" i="1"/>
  <c r="Y1817" i="1"/>
  <c r="Y1818" i="1"/>
  <c r="Y1819" i="1"/>
  <c r="Y17" i="1"/>
  <c r="Y18" i="1"/>
  <c r="Y19" i="1"/>
  <c r="Y20" i="1"/>
  <c r="Y21" i="1"/>
  <c r="Y22" i="1"/>
  <c r="Y264" i="1"/>
  <c r="Y265" i="1"/>
  <c r="Y266" i="1"/>
  <c r="Y267" i="1"/>
  <c r="Y1238" i="1"/>
  <c r="Y1239" i="1"/>
  <c r="Y1476" i="1"/>
  <c r="Y1419" i="1"/>
  <c r="Y1504" i="1"/>
  <c r="Y1516" i="1"/>
  <c r="Y1517" i="1"/>
  <c r="Y1518" i="1"/>
  <c r="Y1933" i="1"/>
  <c r="Y1934" i="1"/>
  <c r="Y1935" i="1"/>
  <c r="Y1936" i="1"/>
  <c r="Y1403" i="1"/>
  <c r="Y272" i="1"/>
  <c r="Y269" i="1"/>
  <c r="Y268" i="1"/>
  <c r="Y271" i="1"/>
  <c r="Y270" i="1"/>
  <c r="Y273" i="1"/>
  <c r="Y895" i="1"/>
  <c r="Y1240" i="1"/>
  <c r="Y1241" i="1"/>
  <c r="Y1520" i="1"/>
  <c r="Y1519" i="1"/>
  <c r="Y1521" i="1"/>
  <c r="Y1514" i="1"/>
  <c r="Y1522" i="1"/>
  <c r="Y154" i="1"/>
  <c r="Y155" i="1"/>
  <c r="Y156" i="1"/>
  <c r="Y157" i="1"/>
  <c r="Y277" i="1"/>
  <c r="Y274" i="1"/>
  <c r="Y275" i="1"/>
  <c r="Y276" i="1"/>
  <c r="Y1244" i="1"/>
  <c r="Y1242" i="1"/>
  <c r="Y1243" i="1"/>
  <c r="Y2127" i="1"/>
  <c r="Y2128" i="1"/>
  <c r="Y2129" i="1"/>
  <c r="Y2130" i="1"/>
  <c r="Y23" i="1"/>
  <c r="Y24" i="1"/>
  <c r="Y25" i="1"/>
  <c r="Y26" i="1"/>
  <c r="Y27" i="1"/>
  <c r="Y28" i="1"/>
  <c r="Y814" i="1"/>
  <c r="Y1245" i="1"/>
  <c r="Y286" i="1"/>
  <c r="Y287" i="1"/>
  <c r="Y288" i="1"/>
  <c r="Y279" i="1"/>
  <c r="Y278" i="1"/>
  <c r="Y280" i="1"/>
  <c r="Y281" i="1"/>
  <c r="Y283" i="1"/>
  <c r="Y282" i="1"/>
  <c r="Y284" i="1"/>
  <c r="Y285" i="1"/>
  <c r="Y289" i="1"/>
  <c r="Y891" i="1"/>
  <c r="Y1248" i="1"/>
  <c r="Y1249" i="1"/>
  <c r="Y1246" i="1"/>
  <c r="Y1247" i="1"/>
  <c r="Y1371" i="1"/>
  <c r="Y1820" i="1"/>
  <c r="Y1821" i="1"/>
  <c r="Y1822" i="1"/>
  <c r="Y1823" i="1"/>
  <c r="Y1824" i="1"/>
  <c r="Y1825" i="1"/>
  <c r="Y1826" i="1"/>
  <c r="Y1827" i="1"/>
  <c r="Y66" i="1"/>
  <c r="Y303" i="1"/>
  <c r="Y304" i="1"/>
  <c r="Y305" i="1"/>
  <c r="Y306" i="1"/>
  <c r="Y307" i="1"/>
  <c r="Y308" i="1"/>
  <c r="Y290" i="1"/>
  <c r="Y291" i="1"/>
  <c r="Y292" i="1"/>
  <c r="Y293" i="1"/>
  <c r="Y294" i="1"/>
  <c r="Y295" i="1"/>
  <c r="Y296" i="1"/>
  <c r="Y297" i="1"/>
  <c r="Y298" i="1"/>
  <c r="Y299" i="1"/>
  <c r="Y300" i="1"/>
  <c r="Y301" i="1"/>
  <c r="Y302" i="1"/>
  <c r="Y760" i="1"/>
  <c r="Y761" i="1"/>
  <c r="Y816" i="1"/>
  <c r="Y815" i="1"/>
  <c r="Y817" i="1"/>
  <c r="Y899" i="1"/>
  <c r="Y1372" i="1"/>
  <c r="Y311" i="1"/>
  <c r="Y312" i="1"/>
  <c r="Y309" i="1"/>
  <c r="Y310" i="1"/>
  <c r="Y901" i="1"/>
  <c r="Y1113" i="1"/>
  <c r="Y1114" i="1"/>
  <c r="Y1115" i="1"/>
  <c r="Y1116" i="1"/>
  <c r="Y1117" i="1"/>
  <c r="Y1118" i="1"/>
  <c r="Y1278" i="1"/>
  <c r="Y1275" i="1"/>
  <c r="Y1280" i="1"/>
  <c r="Y1279" i="1"/>
  <c r="Y1276" i="1"/>
  <c r="Y1277" i="1"/>
  <c r="Y313" i="1"/>
  <c r="Y314" i="1"/>
  <c r="Y315" i="1"/>
  <c r="Y316" i="1"/>
  <c r="Y317" i="1"/>
  <c r="Y590" i="1"/>
  <c r="Y1477" i="1"/>
  <c r="Y158" i="1"/>
  <c r="Y159" i="1"/>
  <c r="Y318" i="1"/>
  <c r="Y319" i="1"/>
  <c r="Y320" i="1"/>
  <c r="Y592" i="1"/>
  <c r="Y591" i="1"/>
  <c r="Y762" i="1"/>
  <c r="Y763" i="1"/>
  <c r="Y764" i="1"/>
  <c r="Y765" i="1"/>
  <c r="Y766" i="1"/>
  <c r="Y1206" i="1"/>
  <c r="Y1505" i="1"/>
  <c r="Y1857" i="1"/>
  <c r="Y1858" i="1"/>
  <c r="Y1859" i="1"/>
  <c r="Y1860" i="1"/>
  <c r="Y1861" i="1"/>
  <c r="Y321" i="1"/>
  <c r="Y322" i="1"/>
  <c r="Y323" i="1"/>
  <c r="Y324" i="1"/>
  <c r="Y767" i="1"/>
  <c r="Y1478" i="1"/>
  <c r="Y1479" i="1"/>
  <c r="Y1480" i="1"/>
  <c r="Y1481" i="1"/>
  <c r="Y1910" i="1"/>
  <c r="Y1911" i="1"/>
  <c r="Y1912" i="1"/>
  <c r="Y2021" i="1"/>
  <c r="Y1913" i="1"/>
  <c r="Y29" i="1"/>
  <c r="Y30" i="1"/>
  <c r="Y31" i="1"/>
  <c r="Y32" i="1"/>
  <c r="Y33" i="1"/>
  <c r="Y34" i="1"/>
  <c r="Y160" i="1"/>
  <c r="Y161" i="1"/>
  <c r="Y325" i="1"/>
  <c r="Y326" i="1"/>
  <c r="Y646" i="1"/>
  <c r="Y1159" i="1"/>
  <c r="Y1160" i="1"/>
  <c r="Y1161" i="1"/>
  <c r="Y1162" i="1"/>
  <c r="Y1163" i="1"/>
  <c r="Y1164" i="1"/>
  <c r="Y1283" i="1"/>
  <c r="Y1288" i="1"/>
  <c r="Y1287" i="1"/>
  <c r="Y1286" i="1"/>
  <c r="Y1285" i="1"/>
  <c r="Y1284" i="1"/>
  <c r="Y1281" i="1"/>
  <c r="Y1282" i="1"/>
  <c r="Y1738" i="1"/>
  <c r="Y1994" i="1"/>
  <c r="Y1739" i="1"/>
  <c r="Y1995" i="1"/>
  <c r="Y1937" i="1"/>
  <c r="Y1740" i="1"/>
  <c r="Y1996" i="1"/>
  <c r="Y1997" i="1"/>
  <c r="Y1998" i="1"/>
  <c r="Y1938" i="1"/>
  <c r="Y2068" i="1"/>
  <c r="Y327" i="1"/>
  <c r="Y892" i="1"/>
  <c r="Y1891" i="1"/>
  <c r="Y1892" i="1"/>
  <c r="Y1893" i="1"/>
  <c r="Y1894" i="1"/>
  <c r="Y1895" i="1"/>
  <c r="Y1165" i="1"/>
  <c r="Y1166" i="1"/>
  <c r="Y1167" i="1"/>
  <c r="Y1168" i="1"/>
  <c r="Y1169" i="1"/>
  <c r="Y1170" i="1"/>
  <c r="Y1171" i="1"/>
  <c r="Y35" i="1"/>
  <c r="Y36" i="1"/>
  <c r="Y37" i="1"/>
  <c r="Y38" i="1"/>
  <c r="Y39" i="1"/>
  <c r="Y40" i="1"/>
  <c r="Y896" i="1"/>
  <c r="Y897" i="1"/>
  <c r="Y1554" i="1"/>
  <c r="Y1553" i="1"/>
  <c r="Y1551" i="1"/>
  <c r="Y1550" i="1"/>
  <c r="Y1552" i="1"/>
  <c r="Y1172" i="1"/>
  <c r="Y1173" i="1"/>
  <c r="Y1174" i="1"/>
  <c r="Y1175" i="1"/>
  <c r="Y1176" i="1"/>
  <c r="Y1207" i="1"/>
  <c r="Y1208" i="1"/>
  <c r="Y1209" i="1"/>
  <c r="Y1210" i="1"/>
  <c r="Y1211" i="1"/>
  <c r="Y1212" i="1"/>
  <c r="Y1506" i="1"/>
  <c r="Y1507" i="1"/>
  <c r="Y2075" i="1"/>
  <c r="Y2070" i="1"/>
  <c r="Y2071" i="1"/>
  <c r="Y2072" i="1"/>
  <c r="Y2073" i="1"/>
  <c r="Y2074" i="1"/>
  <c r="Y2069" i="1"/>
  <c r="Y1781" i="1"/>
  <c r="Y328" i="1"/>
  <c r="Y329" i="1"/>
  <c r="Y330" i="1"/>
  <c r="Y331" i="1"/>
  <c r="Y332" i="1"/>
  <c r="Y333" i="1"/>
  <c r="Y1549" i="1"/>
  <c r="Y1548" i="1"/>
  <c r="Y1546" i="1"/>
  <c r="Y1545" i="1"/>
  <c r="Y1547" i="1"/>
  <c r="Y1686" i="1"/>
  <c r="Y1687" i="1"/>
  <c r="Y2078" i="1"/>
  <c r="Y1863" i="1"/>
  <c r="Y2077" i="1"/>
  <c r="Y1862" i="1"/>
  <c r="Y2080" i="1"/>
  <c r="Y1866" i="1"/>
  <c r="Y1865" i="1"/>
  <c r="Y2079" i="1"/>
  <c r="Y1864" i="1"/>
  <c r="Y2081" i="1"/>
  <c r="Y1944" i="1"/>
  <c r="Y2076" i="1"/>
  <c r="Y1510" i="1"/>
  <c r="Y1688" i="1"/>
  <c r="Y1719" i="1"/>
  <c r="Y1722" i="1"/>
  <c r="Y1721" i="1"/>
  <c r="Y1720" i="1"/>
  <c r="Y1723" i="1"/>
  <c r="Y1718" i="1"/>
  <c r="Y703" i="1"/>
  <c r="Y1338" i="1"/>
  <c r="Y1339" i="1"/>
  <c r="Y1340" i="1"/>
  <c r="Y1341" i="1"/>
  <c r="Y1945" i="1"/>
  <c r="Y2082" i="1"/>
  <c r="Y1949" i="1"/>
  <c r="Y2086" i="1"/>
  <c r="Y1948" i="1"/>
  <c r="Y2085" i="1"/>
  <c r="Y1947" i="1"/>
  <c r="Y2084" i="1"/>
  <c r="Y1950" i="1"/>
  <c r="Y2087" i="1"/>
  <c r="Y1946" i="1"/>
  <c r="Y2083" i="1"/>
  <c r="Y876" i="1"/>
  <c r="Y877" i="1"/>
  <c r="Y878" i="1"/>
  <c r="Y879" i="1"/>
  <c r="Y880" i="1"/>
  <c r="Y881" i="1"/>
  <c r="Y1954" i="1"/>
  <c r="Y1953" i="1"/>
  <c r="Y1952" i="1"/>
  <c r="Y1955" i="1"/>
  <c r="Y1951" i="1"/>
  <c r="Y67" i="1"/>
  <c r="Y68" i="1"/>
  <c r="Y69" i="1"/>
  <c r="Y851" i="1"/>
  <c r="Y852" i="1"/>
  <c r="Y853" i="1"/>
  <c r="Y854" i="1"/>
  <c r="Y855" i="1"/>
  <c r="Y856" i="1"/>
  <c r="Y857" i="1"/>
  <c r="Y858" i="1"/>
  <c r="Y859" i="1"/>
  <c r="Y860" i="1"/>
  <c r="Y861" i="1"/>
  <c r="Y1763" i="1"/>
  <c r="Y1764" i="1"/>
  <c r="Y1765" i="1"/>
  <c r="Y1766" i="1"/>
  <c r="Y1867" i="1"/>
  <c r="Y1769" i="1"/>
  <c r="Y1770" i="1"/>
  <c r="Y1871" i="1"/>
  <c r="Y2092" i="1"/>
  <c r="Y1870" i="1"/>
  <c r="Y2091" i="1"/>
  <c r="Y1767" i="1"/>
  <c r="Y1768" i="1"/>
  <c r="Y2090" i="1"/>
  <c r="Y1869" i="1"/>
  <c r="Y2089" i="1"/>
  <c r="Y1782" i="1"/>
  <c r="Y1868" i="1"/>
  <c r="Y1896" i="1"/>
  <c r="Y1956" i="1"/>
  <c r="Y1724" i="1"/>
  <c r="Y1730" i="1"/>
  <c r="Y1999" i="1"/>
  <c r="Y2022" i="1"/>
  <c r="Y2045" i="1"/>
  <c r="Y2088" i="1"/>
  <c r="Y1971" i="1"/>
  <c r="Y1783" i="1"/>
  <c r="Y1872" i="1"/>
  <c r="Y1897" i="1"/>
  <c r="Y1957" i="1"/>
  <c r="Y1725" i="1"/>
  <c r="Y1731" i="1"/>
  <c r="Y2000" i="1"/>
  <c r="Y2023" i="1"/>
  <c r="Y2046" i="1"/>
  <c r="Y2093" i="1"/>
  <c r="Y1972" i="1"/>
  <c r="Y1177" i="1"/>
  <c r="Y1178" i="1"/>
  <c r="Y1182" i="1"/>
  <c r="Y1181" i="1"/>
  <c r="Y1180" i="1"/>
  <c r="Y1179" i="1"/>
  <c r="Y1265" i="1"/>
  <c r="Y1263" i="1"/>
  <c r="Y1264" i="1"/>
  <c r="Y1691" i="1"/>
  <c r="Y1692" i="1"/>
  <c r="Y1689" i="1"/>
  <c r="Y1690" i="1"/>
  <c r="Y336" i="1"/>
  <c r="Y337" i="1"/>
  <c r="Y341" i="1"/>
  <c r="Y340" i="1"/>
  <c r="Y335" i="1"/>
  <c r="Y339" i="1"/>
  <c r="Y334" i="1"/>
  <c r="Y338" i="1"/>
  <c r="Y593" i="1"/>
  <c r="Y1373" i="1"/>
  <c r="Y1558" i="1"/>
  <c r="Y1557" i="1"/>
  <c r="Y1556" i="1"/>
  <c r="Y1555" i="1"/>
  <c r="Y2095" i="1"/>
  <c r="Y2096" i="1"/>
  <c r="Y2097" i="1"/>
  <c r="Y2094" i="1"/>
  <c r="Y342" i="1"/>
  <c r="Y345" i="1"/>
  <c r="Y349" i="1"/>
  <c r="Y346" i="1"/>
  <c r="Y344" i="1"/>
  <c r="Y348" i="1"/>
  <c r="Y343" i="1"/>
  <c r="Y347" i="1"/>
  <c r="Y1183" i="1"/>
  <c r="Y1693" i="1"/>
  <c r="Y1694" i="1"/>
  <c r="Y352" i="1"/>
  <c r="Y356" i="1"/>
  <c r="Y364" i="1"/>
  <c r="Y360" i="1"/>
  <c r="Y350" i="1"/>
  <c r="Y355" i="1"/>
  <c r="Y363" i="1"/>
  <c r="Y358" i="1"/>
  <c r="Y353" i="1"/>
  <c r="Y357" i="1"/>
  <c r="Y365" i="1"/>
  <c r="Y361" i="1"/>
  <c r="Y354" i="1"/>
  <c r="Y362" i="1"/>
  <c r="Y351" i="1"/>
  <c r="Y359" i="1"/>
  <c r="Y594" i="1"/>
  <c r="Y1221" i="1"/>
  <c r="Y1794" i="1"/>
  <c r="Y1796" i="1"/>
  <c r="Y1798" i="1"/>
  <c r="Y1795" i="1"/>
  <c r="Y1797" i="1"/>
  <c r="Y1799" i="1"/>
  <c r="Y596" i="1"/>
  <c r="Y595" i="1"/>
  <c r="Y1222" i="1"/>
  <c r="Y1223" i="1"/>
  <c r="Y1810" i="1"/>
  <c r="Y1809" i="1"/>
  <c r="Y1811" i="1"/>
  <c r="Y1812" i="1"/>
  <c r="Y2098" i="1"/>
  <c r="Y597" i="1"/>
  <c r="Y1289" i="1"/>
  <c r="Y1290" i="1"/>
  <c r="Y368" i="1"/>
  <c r="Y374" i="1"/>
  <c r="Y373" i="1"/>
  <c r="Y372" i="1"/>
  <c r="Y370" i="1"/>
  <c r="Y366" i="1"/>
  <c r="Y367" i="1"/>
  <c r="Y371" i="1"/>
  <c r="Y369" i="1"/>
  <c r="Y1184" i="1"/>
  <c r="Y1186" i="1"/>
  <c r="Y1195" i="1"/>
  <c r="Y1193" i="1"/>
  <c r="Y1190" i="1"/>
  <c r="Y1188" i="1"/>
  <c r="Y1185" i="1"/>
  <c r="Y1187" i="1"/>
  <c r="Y1196" i="1"/>
  <c r="Y1194" i="1"/>
  <c r="Y1192" i="1"/>
  <c r="Y1191" i="1"/>
  <c r="Y1189" i="1"/>
  <c r="Y1559" i="1"/>
  <c r="Y2103" i="1"/>
  <c r="Y2100" i="1"/>
  <c r="Y2101" i="1"/>
  <c r="Y2102" i="1"/>
  <c r="Y2099" i="1"/>
  <c r="Y818" i="1"/>
  <c r="Y1197" i="1"/>
  <c r="Y1485" i="1"/>
  <c r="Y1484" i="1"/>
  <c r="Y1394" i="1"/>
  <c r="Y1415" i="1"/>
  <c r="Y1483" i="1"/>
  <c r="Y1482" i="1"/>
  <c r="Y1497" i="1"/>
  <c r="Y1496" i="1"/>
  <c r="Y1397" i="1"/>
  <c r="Y1418" i="1"/>
  <c r="Y1495" i="1"/>
  <c r="Y1494" i="1"/>
  <c r="Y1493" i="1"/>
  <c r="Y1492" i="1"/>
  <c r="Y1396" i="1"/>
  <c r="Y1417" i="1"/>
  <c r="Y1491" i="1"/>
  <c r="Y1490" i="1"/>
  <c r="Y1489" i="1"/>
  <c r="Y1488" i="1"/>
  <c r="Y1395" i="1"/>
  <c r="Y1416" i="1"/>
  <c r="Y1487" i="1"/>
  <c r="Y1486" i="1"/>
  <c r="Y819" i="1"/>
  <c r="Y820" i="1"/>
  <c r="Y1198" i="1"/>
  <c r="Y1199" i="1"/>
  <c r="Y1203" i="1"/>
  <c r="Y1202" i="1"/>
  <c r="Y1201" i="1"/>
  <c r="Y1200" i="1"/>
  <c r="Y1250" i="1"/>
  <c r="Y1253" i="1"/>
  <c r="Y1251" i="1"/>
  <c r="Y1252" i="1"/>
  <c r="Y1077" i="1"/>
  <c r="Y1078" i="1"/>
  <c r="Y1079" i="1"/>
  <c r="Y1080" i="1"/>
  <c r="Y1076" i="1"/>
  <c r="Y1015" i="1"/>
  <c r="Y1254" i="1"/>
  <c r="Y1255" i="1"/>
  <c r="Y1564" i="1"/>
  <c r="Y1563" i="1"/>
  <c r="Y1561" i="1"/>
  <c r="Y1560" i="1"/>
  <c r="Y1562" i="1"/>
  <c r="Y375" i="1"/>
  <c r="Y380" i="1"/>
  <c r="Y379" i="1"/>
  <c r="Y378" i="1"/>
  <c r="Y377" i="1"/>
  <c r="Y376" i="1"/>
  <c r="Y598" i="1"/>
  <c r="Y999" i="1"/>
  <c r="Y1000" i="1"/>
  <c r="Y1001" i="1"/>
  <c r="Y1002" i="1"/>
  <c r="Y998" i="1"/>
  <c r="Y997" i="1"/>
  <c r="Y1104" i="1"/>
  <c r="Y1105" i="1"/>
  <c r="Y1204" i="1"/>
  <c r="Y1205" i="1"/>
  <c r="Y1569" i="1"/>
  <c r="Y1568" i="1"/>
  <c r="Y1566" i="1"/>
  <c r="Y1565" i="1"/>
  <c r="Y1567" i="1"/>
  <c r="Y2048" i="1"/>
  <c r="Y2049" i="1"/>
  <c r="Y2050" i="1"/>
  <c r="Y2051" i="1"/>
  <c r="Y2047" i="1"/>
  <c r="Y381" i="1"/>
  <c r="Y382" i="1"/>
  <c r="Y394" i="1"/>
  <c r="Y391" i="1"/>
  <c r="Y388" i="1"/>
  <c r="Y387" i="1"/>
  <c r="Y384" i="1"/>
  <c r="Y396" i="1"/>
  <c r="Y393" i="1"/>
  <c r="Y390" i="1"/>
  <c r="Y386" i="1"/>
  <c r="Y383" i="1"/>
  <c r="Y395" i="1"/>
  <c r="Y392" i="1"/>
  <c r="Y389" i="1"/>
  <c r="Y385" i="1"/>
  <c r="Y599" i="1"/>
  <c r="Y600" i="1"/>
  <c r="Y1511" i="1"/>
  <c r="Y1544" i="1"/>
  <c r="Y1543" i="1"/>
  <c r="Y1541" i="1"/>
  <c r="Y1540" i="1"/>
  <c r="Y1542" i="1"/>
  <c r="Y1578" i="1"/>
  <c r="Y1576" i="1"/>
  <c r="Y1572" i="1"/>
  <c r="Y1570" i="1"/>
  <c r="Y1574" i="1"/>
  <c r="Y1579" i="1"/>
  <c r="Y1577" i="1"/>
  <c r="Y1573" i="1"/>
  <c r="Y1571" i="1"/>
  <c r="Y1575" i="1"/>
  <c r="Y1529" i="1"/>
  <c r="Y1528" i="1"/>
  <c r="Y1526" i="1"/>
  <c r="Y1525" i="1"/>
  <c r="Y1527" i="1"/>
  <c r="Y397" i="1"/>
  <c r="Y401" i="1"/>
  <c r="Y400" i="1"/>
  <c r="Y399" i="1"/>
  <c r="Y398" i="1"/>
  <c r="Y1291" i="1"/>
  <c r="Y1292" i="1"/>
  <c r="Y1882" i="1"/>
  <c r="Y1880" i="1"/>
  <c r="Y1881" i="1"/>
  <c r="Y1899" i="1"/>
  <c r="Y1901" i="1"/>
  <c r="Y1900" i="1"/>
  <c r="Y1902" i="1"/>
  <c r="Y1898" i="1"/>
  <c r="Y406" i="1"/>
  <c r="Y407" i="1"/>
  <c r="Y412" i="1"/>
  <c r="Y411" i="1"/>
  <c r="Y403" i="1"/>
  <c r="Y417" i="1"/>
  <c r="Y414" i="1"/>
  <c r="Y402" i="1"/>
  <c r="Y408" i="1"/>
  <c r="Y404" i="1"/>
  <c r="Y418" i="1"/>
  <c r="Y415" i="1"/>
  <c r="Y409" i="1"/>
  <c r="Y405" i="1"/>
  <c r="Y419" i="1"/>
  <c r="Y416" i="1"/>
  <c r="Y413" i="1"/>
  <c r="Y410" i="1"/>
  <c r="Y1083" i="1"/>
  <c r="Y1084" i="1"/>
  <c r="Y1085" i="1"/>
  <c r="Y1086" i="1"/>
  <c r="Y1082" i="1"/>
  <c r="Y1081" i="1"/>
  <c r="Y1534" i="1"/>
  <c r="Y1533" i="1"/>
  <c r="Y1531" i="1"/>
  <c r="Y1530" i="1"/>
  <c r="Y1532" i="1"/>
  <c r="Y1914" i="1"/>
  <c r="Y1916" i="1"/>
  <c r="Y1915" i="1"/>
  <c r="Y422" i="1"/>
  <c r="Y420" i="1"/>
  <c r="Y421" i="1"/>
  <c r="Y182" i="1"/>
  <c r="Y239" i="1"/>
  <c r="Y241" i="1"/>
  <c r="Y240" i="1"/>
  <c r="Y601" i="1"/>
  <c r="Y1005" i="1"/>
  <c r="Y1006" i="1"/>
  <c r="Y1007" i="1"/>
  <c r="Y1008" i="1"/>
  <c r="Y1004" i="1"/>
  <c r="Y1003" i="1"/>
  <c r="Y1089" i="1"/>
  <c r="Y1090" i="1"/>
  <c r="Y1091" i="1"/>
  <c r="Y1092" i="1"/>
  <c r="Y1088" i="1"/>
  <c r="Y1087" i="1"/>
  <c r="Y1873" i="1"/>
  <c r="Y603" i="1"/>
  <c r="Y602" i="1"/>
  <c r="Y604" i="1"/>
  <c r="Y605" i="1"/>
  <c r="Y606" i="1"/>
  <c r="Y1293" i="1"/>
  <c r="Y1294" i="1"/>
  <c r="Y423" i="1"/>
  <c r="Y427" i="1"/>
  <c r="Y426" i="1"/>
  <c r="Y425" i="1"/>
  <c r="Y424" i="1"/>
  <c r="Y465" i="1"/>
  <c r="Y466" i="1"/>
  <c r="Y470" i="1"/>
  <c r="Y469" i="1"/>
  <c r="Y468" i="1"/>
  <c r="Y467" i="1"/>
  <c r="Y608" i="1"/>
  <c r="Y607" i="1"/>
  <c r="Y609" i="1"/>
  <c r="Y610" i="1"/>
  <c r="Y611" i="1"/>
  <c r="Y1011" i="1"/>
  <c r="Y1012" i="1"/>
  <c r="Y1013" i="1"/>
  <c r="Y1014" i="1"/>
  <c r="Y1010" i="1"/>
  <c r="Y1009" i="1"/>
  <c r="Y429" i="1"/>
  <c r="Y437" i="1"/>
  <c r="Y435" i="1"/>
  <c r="Y433" i="1"/>
  <c r="Y431" i="1"/>
  <c r="Y430" i="1"/>
  <c r="Y438" i="1"/>
  <c r="Y436" i="1"/>
  <c r="Y434" i="1"/>
  <c r="Y432" i="1"/>
  <c r="Y613" i="1"/>
  <c r="Y612" i="1"/>
  <c r="Y1095" i="1"/>
  <c r="Y1096" i="1"/>
  <c r="Y1097" i="1"/>
  <c r="Y1098" i="1"/>
  <c r="Y1094" i="1"/>
  <c r="Y1093" i="1"/>
  <c r="Y1588" i="1"/>
  <c r="Y1586" i="1"/>
  <c r="Y1582" i="1"/>
  <c r="Y1580" i="1"/>
  <c r="Y1584" i="1"/>
  <c r="Y1589" i="1"/>
  <c r="Y1587" i="1"/>
  <c r="Y1583" i="1"/>
  <c r="Y1581" i="1"/>
  <c r="Y1585" i="1"/>
  <c r="Y439" i="1"/>
  <c r="Y443" i="1"/>
  <c r="Y442" i="1"/>
  <c r="Y441" i="1"/>
  <c r="Y440" i="1"/>
  <c r="Y822" i="1"/>
  <c r="Y821" i="1"/>
  <c r="Y444" i="1"/>
  <c r="Y445" i="1"/>
  <c r="Y446" i="1"/>
  <c r="Y1018" i="1"/>
  <c r="Y1019" i="1"/>
  <c r="Y1020" i="1"/>
  <c r="Y1021" i="1"/>
  <c r="Y1017" i="1"/>
  <c r="Y1016" i="1"/>
  <c r="Y1599" i="1"/>
  <c r="Y1598" i="1"/>
  <c r="Y1596" i="1"/>
  <c r="Y1595" i="1"/>
  <c r="Y1597" i="1"/>
  <c r="Y1604" i="1"/>
  <c r="Y1603" i="1"/>
  <c r="Y1601" i="1"/>
  <c r="Y1600" i="1"/>
  <c r="Y1602" i="1"/>
  <c r="Y1594" i="1"/>
  <c r="Y1593" i="1"/>
  <c r="Y1591" i="1"/>
  <c r="Y1590" i="1"/>
  <c r="Y1592" i="1"/>
  <c r="Y1024" i="1"/>
  <c r="Y1025" i="1"/>
  <c r="Y1026" i="1"/>
  <c r="Y1027" i="1"/>
  <c r="Y1023" i="1"/>
  <c r="Y1022" i="1"/>
  <c r="Y1030" i="1"/>
  <c r="Y1031" i="1"/>
  <c r="Y1032" i="1"/>
  <c r="Y1033" i="1"/>
  <c r="Y1029" i="1"/>
  <c r="Y1028" i="1"/>
  <c r="Y1036" i="1"/>
  <c r="Y1037" i="1"/>
  <c r="Y1038" i="1"/>
  <c r="Y1039" i="1"/>
  <c r="Y1035" i="1"/>
  <c r="Y1034" i="1"/>
  <c r="Y1042" i="1"/>
  <c r="Y1043" i="1"/>
  <c r="Y1044" i="1"/>
  <c r="Y1045" i="1"/>
  <c r="Y1041" i="1"/>
  <c r="Y1040" i="1"/>
  <c r="Y768" i="1"/>
  <c r="Y769" i="1"/>
  <c r="Y770" i="1"/>
  <c r="Y771" i="1"/>
  <c r="Y772" i="1"/>
  <c r="Y773" i="1"/>
  <c r="Y1695" i="1"/>
  <c r="Y1696" i="1"/>
  <c r="Y1697" i="1"/>
  <c r="Y1698" i="1"/>
  <c r="Y1699" i="1"/>
  <c r="Y1700" i="1"/>
  <c r="Y79" i="1"/>
  <c r="Y80" i="1"/>
  <c r="Y81" i="1"/>
  <c r="Y82" i="1"/>
  <c r="Y83" i="1"/>
  <c r="Y84" i="1"/>
  <c r="Y1652" i="1"/>
  <c r="Y1701" i="1"/>
  <c r="Y1702" i="1"/>
  <c r="Y1523" i="1"/>
  <c r="Y1303" i="1"/>
  <c r="Y1304" i="1"/>
  <c r="Y1305" i="1"/>
  <c r="Y1306" i="1"/>
  <c r="Y447" i="1"/>
  <c r="Y448" i="1"/>
  <c r="Y450" i="1"/>
  <c r="Y449" i="1"/>
  <c r="Y647" i="1"/>
  <c r="Y1524" i="1"/>
  <c r="Y648" i="1"/>
  <c r="Y705" i="1"/>
  <c r="Y162" i="1"/>
  <c r="Y163" i="1"/>
  <c r="Y164" i="1"/>
  <c r="Y165" i="1"/>
  <c r="Y166" i="1"/>
  <c r="Y630" i="1"/>
  <c r="Y633" i="1"/>
  <c r="Y631" i="1"/>
  <c r="Y632" i="1"/>
  <c r="Y635" i="1"/>
  <c r="Y634" i="1"/>
  <c r="Y636" i="1"/>
  <c r="Y637" i="1"/>
  <c r="Y650" i="1"/>
  <c r="Y651" i="1"/>
  <c r="Y649" i="1"/>
  <c r="Y638" i="1"/>
  <c r="Y653" i="1"/>
  <c r="Y652" i="1"/>
  <c r="Y706" i="1"/>
  <c r="Y654" i="1"/>
  <c r="Y639" i="1"/>
  <c r="Y655" i="1"/>
  <c r="Y656" i="1"/>
  <c r="Y657" i="1"/>
  <c r="Y640" i="1"/>
  <c r="Y658" i="1"/>
  <c r="Y671" i="1"/>
  <c r="Y659" i="1"/>
  <c r="Y660" i="1"/>
  <c r="Y661" i="1"/>
  <c r="Y662" i="1"/>
  <c r="Y663" i="1"/>
  <c r="Y664" i="1"/>
  <c r="Y708" i="1"/>
  <c r="Y665" i="1"/>
  <c r="Y666" i="1"/>
  <c r="Y667" i="1"/>
  <c r="Y668" i="1"/>
  <c r="Y669" i="1"/>
  <c r="Y670" i="1"/>
  <c r="Y672" i="1"/>
  <c r="Y673" i="1"/>
  <c r="Y674" i="1"/>
  <c r="Y675" i="1"/>
  <c r="Y676" i="1"/>
  <c r="Y677" i="1"/>
  <c r="Y709" i="1"/>
  <c r="Y678" i="1"/>
  <c r="Y679" i="1"/>
  <c r="Y680" i="1"/>
  <c r="Y681" i="1"/>
  <c r="Y682" i="1"/>
  <c r="Y683" i="1"/>
  <c r="Y641" i="1"/>
  <c r="Y684" i="1"/>
  <c r="Y696" i="1"/>
  <c r="Y685" i="1"/>
  <c r="Y686" i="1"/>
  <c r="Y687" i="1"/>
  <c r="Y688" i="1"/>
  <c r="Y689" i="1"/>
  <c r="Y710" i="1"/>
  <c r="Y690" i="1"/>
  <c r="Y707" i="1"/>
  <c r="Y691" i="1"/>
  <c r="Y697" i="1"/>
  <c r="Y692" i="1"/>
  <c r="Y693" i="1"/>
  <c r="Y694" i="1"/>
  <c r="Y695" i="1"/>
  <c r="Y698" i="1"/>
  <c r="Y699" i="1"/>
  <c r="Y700" i="1"/>
  <c r="Y701" i="1"/>
  <c r="Y702" i="1"/>
  <c r="Y712" i="1"/>
  <c r="Y713" i="1"/>
  <c r="Y711" i="1"/>
  <c r="Y714" i="1"/>
  <c r="Y715" i="1"/>
  <c r="Y717" i="1"/>
  <c r="Y718" i="1"/>
  <c r="Y716" i="1"/>
  <c r="Y719" i="1"/>
  <c r="Y720" i="1"/>
  <c r="Y721" i="1"/>
  <c r="Y779" i="1"/>
  <c r="Y902" i="1"/>
  <c r="Y903" i="1"/>
  <c r="Y1072" i="1"/>
  <c r="Y1073" i="1"/>
  <c r="Y1074" i="1"/>
  <c r="Y1075" i="1"/>
  <c r="Y1071" i="1"/>
  <c r="Y1070" i="1"/>
  <c r="Y1103" i="1"/>
  <c r="Y1214" i="1"/>
  <c r="Y1215" i="1"/>
  <c r="Y1297" i="1"/>
  <c r="Y1298" i="1"/>
  <c r="Y1266" i="1"/>
  <c r="Y1295" i="1"/>
  <c r="Y1296" i="1"/>
  <c r="Y1307" i="1"/>
  <c r="Y1308" i="1"/>
  <c r="Y1309" i="1"/>
  <c r="Y1310" i="1"/>
  <c r="Y1311" i="1"/>
  <c r="Y1312" i="1"/>
  <c r="Y1313" i="1"/>
  <c r="Y1314" i="1"/>
  <c r="Y1315" i="1"/>
  <c r="Y1316" i="1"/>
  <c r="Y1317" i="1"/>
  <c r="Y1318" i="1"/>
  <c r="Y1319" i="1"/>
  <c r="Y1320" i="1"/>
  <c r="Y1321" i="1"/>
  <c r="Y1322" i="1"/>
  <c r="Y1323" i="1"/>
  <c r="Y1324" i="1"/>
  <c r="Y1325" i="1"/>
  <c r="Y1326" i="1"/>
  <c r="Y1327" i="1"/>
  <c r="Y1328" i="1"/>
  <c r="Y1329" i="1"/>
  <c r="Y1330" i="1"/>
  <c r="Y1331" i="1"/>
  <c r="Y1332" i="1"/>
  <c r="Y1334" i="1"/>
  <c r="Y1335" i="1"/>
  <c r="Y1336" i="1"/>
  <c r="Y1356" i="1"/>
  <c r="Y1357" i="1"/>
  <c r="Y1358" i="1"/>
  <c r="Y1359" i="1"/>
  <c r="Y1360" i="1"/>
  <c r="Y1512" i="1"/>
  <c r="Y1513" i="1"/>
  <c r="Y1647" i="1"/>
  <c r="Y1648" i="1"/>
  <c r="Y1649" i="1"/>
  <c r="Y1653" i="1"/>
  <c r="Y1656" i="1"/>
  <c r="Y1657" i="1"/>
  <c r="Y1658" i="1"/>
  <c r="Y1659" i="1"/>
  <c r="Y1660" i="1"/>
  <c r="Y1661" i="1"/>
  <c r="Y1662" i="1"/>
  <c r="Y1663" i="1"/>
  <c r="Y1664" i="1"/>
  <c r="Y1665" i="1"/>
  <c r="Y1675" i="1"/>
  <c r="Y1676" i="1"/>
  <c r="Y1677" i="1"/>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J5" i="4"/>
  <c r="L5" i="4"/>
  <c r="H5" i="4"/>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5" i="1"/>
  <c r="AD46" i="1"/>
  <c r="AD47" i="1"/>
  <c r="AD48" i="1"/>
  <c r="AD49" i="1"/>
  <c r="AD50" i="1"/>
  <c r="AD51" i="1"/>
  <c r="AD52" i="1"/>
  <c r="AD53" i="1"/>
  <c r="AD54" i="1"/>
  <c r="AD55" i="1"/>
  <c r="AD56" i="1"/>
  <c r="AD57" i="1"/>
  <c r="AD58" i="1"/>
  <c r="AD59" i="1"/>
  <c r="AD60" i="1"/>
  <c r="AD63" i="1"/>
  <c r="AD64" i="1"/>
  <c r="AD65" i="1"/>
  <c r="AD62" i="1"/>
  <c r="AD61" i="1"/>
  <c r="AD66" i="1"/>
  <c r="AD67" i="1"/>
  <c r="AD68" i="1"/>
  <c r="AD69" i="1"/>
  <c r="AD79" i="1"/>
  <c r="AD80" i="1"/>
  <c r="AD81" i="1"/>
  <c r="AD82" i="1"/>
  <c r="AD83" i="1"/>
  <c r="AD84" i="1"/>
  <c r="AD146" i="1"/>
  <c r="AD149" i="1"/>
  <c r="AD148" i="1"/>
  <c r="AD147" i="1"/>
  <c r="AD150" i="1"/>
  <c r="AD151" i="1"/>
  <c r="AD152" i="1"/>
  <c r="AD153" i="1"/>
  <c r="AD154" i="1"/>
  <c r="AD155" i="1"/>
  <c r="AD156" i="1"/>
  <c r="AD157" i="1"/>
  <c r="AD158" i="1"/>
  <c r="AD159" i="1"/>
  <c r="AD160" i="1"/>
  <c r="AD161" i="1"/>
  <c r="AD162" i="1"/>
  <c r="AD163" i="1"/>
  <c r="AD164" i="1"/>
  <c r="AD165" i="1"/>
  <c r="AD166" i="1"/>
  <c r="AD506" i="1"/>
  <c r="AD474" i="1"/>
  <c r="AD479" i="1"/>
  <c r="AD172" i="1"/>
  <c r="AD168" i="1"/>
  <c r="AD167" i="1"/>
  <c r="AD173" i="1"/>
  <c r="AD484" i="1"/>
  <c r="AD502" i="1"/>
  <c r="AD494" i="1"/>
  <c r="AD507" i="1"/>
  <c r="AD500" i="1"/>
  <c r="AD480" i="1"/>
  <c r="AD169" i="1"/>
  <c r="AD171" i="1"/>
  <c r="AD170" i="1"/>
  <c r="AD174" i="1"/>
  <c r="AD501" i="1"/>
  <c r="AD473" i="1"/>
  <c r="AD185" i="1"/>
  <c r="AD190" i="1"/>
  <c r="AD186" i="1"/>
  <c r="AD471" i="1"/>
  <c r="AD472" i="1"/>
  <c r="AD481" i="1"/>
  <c r="AD483" i="1"/>
  <c r="AD482" i="1"/>
  <c r="AD175" i="1"/>
  <c r="AD176" i="1"/>
  <c r="AD177" i="1"/>
  <c r="AD183" i="1"/>
  <c r="AD184" i="1"/>
  <c r="AD178" i="1"/>
  <c r="AD179" i="1"/>
  <c r="AD180" i="1"/>
  <c r="AD181" i="1"/>
  <c r="AD485" i="1"/>
  <c r="AD495" i="1"/>
  <c r="AD187" i="1"/>
  <c r="AD463" i="1"/>
  <c r="AD188" i="1"/>
  <c r="AD189" i="1"/>
  <c r="AD191" i="1"/>
  <c r="AD199" i="1"/>
  <c r="AD192" i="1"/>
  <c r="AD206" i="1"/>
  <c r="AD200" i="1"/>
  <c r="AD193" i="1"/>
  <c r="AD207" i="1"/>
  <c r="AD201" i="1"/>
  <c r="AD194" i="1"/>
  <c r="AD208" i="1"/>
  <c r="AD202" i="1"/>
  <c r="AD195" i="1"/>
  <c r="AD209" i="1"/>
  <c r="AD203" i="1"/>
  <c r="AD196" i="1"/>
  <c r="AD210" i="1"/>
  <c r="AD204" i="1"/>
  <c r="AD197" i="1"/>
  <c r="AD211" i="1"/>
  <c r="AD205" i="1"/>
  <c r="AD198" i="1"/>
  <c r="AD212" i="1"/>
  <c r="AD452" i="1"/>
  <c r="AD453" i="1"/>
  <c r="AD454" i="1"/>
  <c r="AD219" i="1"/>
  <c r="AD214" i="1"/>
  <c r="AD224" i="1"/>
  <c r="AD220" i="1"/>
  <c r="AD215" i="1"/>
  <c r="AD225" i="1"/>
  <c r="AD221" i="1"/>
  <c r="AD216" i="1"/>
  <c r="AD226" i="1"/>
  <c r="AD222" i="1"/>
  <c r="AD218" i="1"/>
  <c r="AD223" i="1"/>
  <c r="AD428" i="1"/>
  <c r="AD451" i="1"/>
  <c r="AD477" i="1"/>
  <c r="AD476" i="1"/>
  <c r="AD478" i="1"/>
  <c r="AD487" i="1"/>
  <c r="AD486" i="1"/>
  <c r="AD488" i="1"/>
  <c r="AD497" i="1"/>
  <c r="AD496" i="1"/>
  <c r="AD498" i="1"/>
  <c r="AD503" i="1"/>
  <c r="AD504" i="1"/>
  <c r="AD505" i="1"/>
  <c r="AD213" i="1"/>
  <c r="AD217" i="1"/>
  <c r="AD227" i="1"/>
  <c r="AD228" i="1"/>
  <c r="AD230" i="1"/>
  <c r="AD229" i="1"/>
  <c r="AD499" i="1"/>
  <c r="AD475" i="1"/>
  <c r="AD492" i="1"/>
  <c r="AD490" i="1"/>
  <c r="AD491" i="1"/>
  <c r="AD493" i="1"/>
  <c r="AD231" i="1"/>
  <c r="AD232" i="1"/>
  <c r="AD233" i="1"/>
  <c r="AD234" i="1"/>
  <c r="AD235" i="1"/>
  <c r="AD237" i="1"/>
  <c r="AD236" i="1"/>
  <c r="AD238" i="1"/>
  <c r="AD464" i="1"/>
  <c r="AD459" i="1"/>
  <c r="AD455" i="1"/>
  <c r="AD456" i="1"/>
  <c r="AD457" i="1"/>
  <c r="AD458" i="1"/>
  <c r="AD460" i="1"/>
  <c r="AD461" i="1"/>
  <c r="AD462" i="1"/>
  <c r="AD242" i="1"/>
  <c r="AD489" i="1"/>
  <c r="AD245" i="1"/>
  <c r="AD243" i="1"/>
  <c r="AD244" i="1"/>
  <c r="AD246" i="1"/>
  <c r="AD252" i="1"/>
  <c r="AD247" i="1"/>
  <c r="AD248" i="1"/>
  <c r="AD249" i="1"/>
  <c r="AD250" i="1"/>
  <c r="AD254" i="1"/>
  <c r="AD255" i="1"/>
  <c r="AD251" i="1"/>
  <c r="AD256" i="1"/>
  <c r="AD253" i="1"/>
  <c r="AD257" i="1"/>
  <c r="AD258" i="1"/>
  <c r="AD259" i="1"/>
  <c r="AD261" i="1"/>
  <c r="AD262" i="1"/>
  <c r="AD263" i="1"/>
  <c r="AD260" i="1"/>
  <c r="AD264" i="1"/>
  <c r="AD265" i="1"/>
  <c r="AD266" i="1"/>
  <c r="AD267" i="1"/>
  <c r="AD272" i="1"/>
  <c r="AD269" i="1"/>
  <c r="AD268" i="1"/>
  <c r="AD271" i="1"/>
  <c r="AD270" i="1"/>
  <c r="AD273" i="1"/>
  <c r="AD277" i="1"/>
  <c r="AD274" i="1"/>
  <c r="AD275" i="1"/>
  <c r="AD276" i="1"/>
  <c r="AD286" i="1"/>
  <c r="AD287" i="1"/>
  <c r="AD288" i="1"/>
  <c r="AD279" i="1"/>
  <c r="AD278" i="1"/>
  <c r="AD280" i="1"/>
  <c r="AD281" i="1"/>
  <c r="AD283" i="1"/>
  <c r="AD282" i="1"/>
  <c r="AD284" i="1"/>
  <c r="AD285" i="1"/>
  <c r="AD289" i="1"/>
  <c r="AD303" i="1"/>
  <c r="AD304" i="1"/>
  <c r="AD305" i="1"/>
  <c r="AD306" i="1"/>
  <c r="AD307" i="1"/>
  <c r="AD308" i="1"/>
  <c r="AD290" i="1"/>
  <c r="AD291" i="1"/>
  <c r="AD292" i="1"/>
  <c r="AD293" i="1"/>
  <c r="AD294" i="1"/>
  <c r="AD295" i="1"/>
  <c r="AD296" i="1"/>
  <c r="AD297" i="1"/>
  <c r="AD298" i="1"/>
  <c r="AD299" i="1"/>
  <c r="AD300" i="1"/>
  <c r="AD301" i="1"/>
  <c r="AD302" i="1"/>
  <c r="AD311" i="1"/>
  <c r="AD312" i="1"/>
  <c r="AD309" i="1"/>
  <c r="AD310" i="1"/>
  <c r="AD313" i="1"/>
  <c r="AD314" i="1"/>
  <c r="AD315" i="1"/>
  <c r="AD316" i="1"/>
  <c r="AD317" i="1"/>
  <c r="AD318" i="1"/>
  <c r="AD319" i="1"/>
  <c r="AD320" i="1"/>
  <c r="AD321" i="1"/>
  <c r="AD322" i="1"/>
  <c r="AD323" i="1"/>
  <c r="AD324" i="1"/>
  <c r="AD325" i="1"/>
  <c r="AD326" i="1"/>
  <c r="AD327" i="1"/>
  <c r="AD328" i="1"/>
  <c r="AD329" i="1"/>
  <c r="AD330" i="1"/>
  <c r="AD331" i="1"/>
  <c r="AD332" i="1"/>
  <c r="AD333" i="1"/>
  <c r="AD336" i="1"/>
  <c r="AD337" i="1"/>
  <c r="AD341" i="1"/>
  <c r="AD340" i="1"/>
  <c r="AD335" i="1"/>
  <c r="AD339" i="1"/>
  <c r="AD334" i="1"/>
  <c r="AD338" i="1"/>
  <c r="AD342" i="1"/>
  <c r="AD345" i="1"/>
  <c r="AD349" i="1"/>
  <c r="AD346" i="1"/>
  <c r="AD344" i="1"/>
  <c r="AD348" i="1"/>
  <c r="AD343" i="1"/>
  <c r="AD347" i="1"/>
  <c r="AD352" i="1"/>
  <c r="AD356" i="1"/>
  <c r="AD364" i="1"/>
  <c r="AD360" i="1"/>
  <c r="AD350" i="1"/>
  <c r="AD355" i="1"/>
  <c r="AD363" i="1"/>
  <c r="AD358" i="1"/>
  <c r="AD353" i="1"/>
  <c r="AD357" i="1"/>
  <c r="AD365" i="1"/>
  <c r="AD361" i="1"/>
  <c r="AD354" i="1"/>
  <c r="AD362" i="1"/>
  <c r="AD351" i="1"/>
  <c r="AD359" i="1"/>
  <c r="AD368" i="1"/>
  <c r="AD374" i="1"/>
  <c r="AD373" i="1"/>
  <c r="AD372" i="1"/>
  <c r="AD370" i="1"/>
  <c r="AD366" i="1"/>
  <c r="AD367" i="1"/>
  <c r="AD371" i="1"/>
  <c r="AD369" i="1"/>
  <c r="AD375" i="1"/>
  <c r="AD380" i="1"/>
  <c r="AD379" i="1"/>
  <c r="AD378" i="1"/>
  <c r="AD377" i="1"/>
  <c r="AD376" i="1"/>
  <c r="AD381" i="1"/>
  <c r="AD382" i="1"/>
  <c r="AD394" i="1"/>
  <c r="AD391" i="1"/>
  <c r="AD388" i="1"/>
  <c r="AD387" i="1"/>
  <c r="AD384" i="1"/>
  <c r="AD396" i="1"/>
  <c r="AD393" i="1"/>
  <c r="AD390" i="1"/>
  <c r="AD386" i="1"/>
  <c r="AD383" i="1"/>
  <c r="AD395" i="1"/>
  <c r="AD392" i="1"/>
  <c r="AD389" i="1"/>
  <c r="AD385" i="1"/>
  <c r="AD397" i="1"/>
  <c r="AD401" i="1"/>
  <c r="AD400" i="1"/>
  <c r="AD399" i="1"/>
  <c r="AD398" i="1"/>
  <c r="AD406" i="1"/>
  <c r="AD407" i="1"/>
  <c r="AD412" i="1"/>
  <c r="AD411" i="1"/>
  <c r="AD403" i="1"/>
  <c r="AD417" i="1"/>
  <c r="AD414" i="1"/>
  <c r="AD402" i="1"/>
  <c r="AD408" i="1"/>
  <c r="AD404" i="1"/>
  <c r="AD418" i="1"/>
  <c r="AD415" i="1"/>
  <c r="AD409" i="1"/>
  <c r="AD405" i="1"/>
  <c r="AD419" i="1"/>
  <c r="AD416" i="1"/>
  <c r="AD413" i="1"/>
  <c r="AD410" i="1"/>
  <c r="AD422" i="1"/>
  <c r="AD420" i="1"/>
  <c r="AD421" i="1"/>
  <c r="AD182" i="1"/>
  <c r="AD239" i="1"/>
  <c r="AD241" i="1"/>
  <c r="AD240" i="1"/>
  <c r="AD423" i="1"/>
  <c r="AD427" i="1"/>
  <c r="AD426" i="1"/>
  <c r="AD425" i="1"/>
  <c r="AD424" i="1"/>
  <c r="AD465" i="1"/>
  <c r="AD466" i="1"/>
  <c r="AD470" i="1"/>
  <c r="AD469" i="1"/>
  <c r="AD468" i="1"/>
  <c r="AD467" i="1"/>
  <c r="AD429" i="1"/>
  <c r="AD437" i="1"/>
  <c r="AD435" i="1"/>
  <c r="AD433" i="1"/>
  <c r="AD431" i="1"/>
  <c r="AD430" i="1"/>
  <c r="AD438" i="1"/>
  <c r="AD436" i="1"/>
  <c r="AD434" i="1"/>
  <c r="AD432" i="1"/>
  <c r="AD439" i="1"/>
  <c r="AD443" i="1"/>
  <c r="AD442" i="1"/>
  <c r="AD441" i="1"/>
  <c r="AD440" i="1"/>
  <c r="AD444" i="1"/>
  <c r="AD445" i="1"/>
  <c r="AD446" i="1"/>
  <c r="AD447" i="1"/>
  <c r="AD448" i="1"/>
  <c r="AD450" i="1"/>
  <c r="AD449" i="1"/>
  <c r="AD541" i="1"/>
  <c r="AD545" i="1"/>
  <c r="AD539" i="1"/>
  <c r="AD537" i="1"/>
  <c r="AD543" i="1"/>
  <c r="AD535" i="1"/>
  <c r="AD540" i="1"/>
  <c r="AD544" i="1"/>
  <c r="AD538" i="1"/>
  <c r="AD536" i="1"/>
  <c r="AD542" i="1"/>
  <c r="AD534" i="1"/>
  <c r="AD546" i="1"/>
  <c r="AD547" i="1"/>
  <c r="AD548" i="1"/>
  <c r="AD549" i="1"/>
  <c r="AD550" i="1"/>
  <c r="AD555" i="1"/>
  <c r="AD553" i="1"/>
  <c r="AD552" i="1"/>
  <c r="AD551" i="1"/>
  <c r="AD554" i="1"/>
  <c r="AD556" i="1"/>
  <c r="AD558" i="1"/>
  <c r="AD557" i="1"/>
  <c r="AD559" i="1"/>
  <c r="AD560" i="1"/>
  <c r="AD564" i="1"/>
  <c r="AD562" i="1"/>
  <c r="AD563" i="1"/>
  <c r="AD565" i="1"/>
  <c r="AD561" i="1"/>
  <c r="AD569" i="1"/>
  <c r="AD567" i="1"/>
  <c r="AD568" i="1"/>
  <c r="AD566" i="1"/>
  <c r="AD570" i="1"/>
  <c r="AD571" i="1"/>
  <c r="AD572" i="1"/>
  <c r="AD573" i="1"/>
  <c r="AD574" i="1"/>
  <c r="AD575" i="1"/>
  <c r="AD576" i="1"/>
  <c r="AD577" i="1"/>
  <c r="AD578" i="1"/>
  <c r="AD580" i="1"/>
  <c r="AD579" i="1"/>
  <c r="AD586" i="1"/>
  <c r="AD582" i="1"/>
  <c r="AD584" i="1"/>
  <c r="AD583" i="1"/>
  <c r="AD581" i="1"/>
  <c r="AD585" i="1"/>
  <c r="AD587" i="1"/>
  <c r="AD589" i="1"/>
  <c r="AD588" i="1"/>
  <c r="AD590" i="1"/>
  <c r="AD592" i="1"/>
  <c r="AD591" i="1"/>
  <c r="AD593" i="1"/>
  <c r="AD594" i="1"/>
  <c r="AD596" i="1"/>
  <c r="AD595" i="1"/>
  <c r="AD597" i="1"/>
  <c r="AD598" i="1"/>
  <c r="AD599" i="1"/>
  <c r="AD600" i="1"/>
  <c r="AD601" i="1"/>
  <c r="AD603" i="1"/>
  <c r="AD602" i="1"/>
  <c r="AD604" i="1"/>
  <c r="AD605" i="1"/>
  <c r="AD606" i="1"/>
  <c r="AD608" i="1"/>
  <c r="AD607" i="1"/>
  <c r="AD609" i="1"/>
  <c r="AD610" i="1"/>
  <c r="AD611" i="1"/>
  <c r="AD613" i="1"/>
  <c r="AD612" i="1"/>
  <c r="AD630" i="1"/>
  <c r="AD633" i="1"/>
  <c r="AD631" i="1"/>
  <c r="AD632" i="1"/>
  <c r="AD635" i="1"/>
  <c r="AD634" i="1"/>
  <c r="AD636" i="1"/>
  <c r="AD637" i="1"/>
  <c r="AD704" i="1"/>
  <c r="AD642" i="1"/>
  <c r="AD643" i="1"/>
  <c r="AD644" i="1"/>
  <c r="AD645" i="1"/>
  <c r="AD646" i="1"/>
  <c r="AD703" i="1"/>
  <c r="AD647" i="1"/>
  <c r="AD648" i="1"/>
  <c r="AD705" i="1"/>
  <c r="AD650" i="1"/>
  <c r="AD651" i="1"/>
  <c r="AD649" i="1"/>
  <c r="AD638" i="1"/>
  <c r="AD653" i="1"/>
  <c r="AD652" i="1"/>
  <c r="AD706" i="1"/>
  <c r="AD654" i="1"/>
  <c r="AD639" i="1"/>
  <c r="AD655" i="1"/>
  <c r="AD656" i="1"/>
  <c r="AD657" i="1"/>
  <c r="AD640" i="1"/>
  <c r="AD658" i="1"/>
  <c r="AD671" i="1"/>
  <c r="AD659" i="1"/>
  <c r="AD660" i="1"/>
  <c r="AD661" i="1"/>
  <c r="AD662" i="1"/>
  <c r="AD663" i="1"/>
  <c r="AD664" i="1"/>
  <c r="AD708" i="1"/>
  <c r="AD665" i="1"/>
  <c r="AD666" i="1"/>
  <c r="AD667" i="1"/>
  <c r="AD668" i="1"/>
  <c r="AD669" i="1"/>
  <c r="AD670" i="1"/>
  <c r="AD672" i="1"/>
  <c r="AD673" i="1"/>
  <c r="AD674" i="1"/>
  <c r="AD675" i="1"/>
  <c r="AD676" i="1"/>
  <c r="AD677" i="1"/>
  <c r="AD709" i="1"/>
  <c r="AD678" i="1"/>
  <c r="AD679" i="1"/>
  <c r="AD680" i="1"/>
  <c r="AD681" i="1"/>
  <c r="AD682" i="1"/>
  <c r="AD683" i="1"/>
  <c r="AD641" i="1"/>
  <c r="AD684" i="1"/>
  <c r="AD696" i="1"/>
  <c r="AD685" i="1"/>
  <c r="AD686" i="1"/>
  <c r="AD687" i="1"/>
  <c r="AD688" i="1"/>
  <c r="AD689" i="1"/>
  <c r="AD710" i="1"/>
  <c r="AD690" i="1"/>
  <c r="AD707" i="1"/>
  <c r="AD691" i="1"/>
  <c r="AD697" i="1"/>
  <c r="AD692" i="1"/>
  <c r="AD693" i="1"/>
  <c r="AD694" i="1"/>
  <c r="AD695" i="1"/>
  <c r="AD698" i="1"/>
  <c r="AD699" i="1"/>
  <c r="AD700" i="1"/>
  <c r="AD701" i="1"/>
  <c r="AD702" i="1"/>
  <c r="AD712" i="1"/>
  <c r="AD713" i="1"/>
  <c r="AD711" i="1"/>
  <c r="AD714" i="1"/>
  <c r="AD715" i="1"/>
  <c r="AD717" i="1"/>
  <c r="AD718" i="1"/>
  <c r="AD716" i="1"/>
  <c r="AD719" i="1"/>
  <c r="AD720" i="1"/>
  <c r="AD721"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9" i="1"/>
  <c r="AD782" i="1"/>
  <c r="AD788" i="1"/>
  <c r="AD787" i="1"/>
  <c r="AD785" i="1"/>
  <c r="AD783" i="1"/>
  <c r="AD786" i="1"/>
  <c r="AD784" i="1"/>
  <c r="AD790" i="1"/>
  <c r="AD791" i="1"/>
  <c r="AD789" i="1"/>
  <c r="AD792" i="1"/>
  <c r="AD794" i="1"/>
  <c r="AD793" i="1"/>
  <c r="AD797" i="1"/>
  <c r="AD795" i="1"/>
  <c r="AD798" i="1"/>
  <c r="AD796" i="1"/>
  <c r="AD801" i="1"/>
  <c r="AD799" i="1"/>
  <c r="AD802" i="1"/>
  <c r="AD800" i="1"/>
  <c r="AD813" i="1"/>
  <c r="AD814" i="1"/>
  <c r="AD816" i="1"/>
  <c r="AD815" i="1"/>
  <c r="AD817" i="1"/>
  <c r="AD818" i="1"/>
  <c r="AD819" i="1"/>
  <c r="AD820" i="1"/>
  <c r="AD822" i="1"/>
  <c r="AD821" i="1"/>
  <c r="AD804" i="1"/>
  <c r="AD803" i="1"/>
  <c r="AD807" i="1"/>
  <c r="AD805" i="1"/>
  <c r="AD808" i="1"/>
  <c r="AD806" i="1"/>
  <c r="AD810" i="1"/>
  <c r="AD809" i="1"/>
  <c r="AD812" i="1"/>
  <c r="AD811" i="1"/>
  <c r="AD844" i="1"/>
  <c r="AD845" i="1"/>
  <c r="AD846" i="1"/>
  <c r="AD847" i="1"/>
  <c r="AD871" i="1"/>
  <c r="AD872" i="1"/>
  <c r="AD873" i="1"/>
  <c r="AD874" i="1"/>
  <c r="AD875" i="1"/>
  <c r="AD862" i="1"/>
  <c r="AD863" i="1"/>
  <c r="AD864" i="1"/>
  <c r="AD865" i="1"/>
  <c r="AD866" i="1"/>
  <c r="AD886" i="1"/>
  <c r="AD887" i="1"/>
  <c r="AD888" i="1"/>
  <c r="AD889" i="1"/>
  <c r="AD890" i="1"/>
  <c r="AD848" i="1"/>
  <c r="AD849" i="1"/>
  <c r="AD850" i="1"/>
  <c r="AD882" i="1"/>
  <c r="AD883" i="1"/>
  <c r="AD884" i="1"/>
  <c r="AD885" i="1"/>
  <c r="AD867" i="1"/>
  <c r="AD868" i="1"/>
  <c r="AD869" i="1"/>
  <c r="AD870" i="1"/>
  <c r="AD876" i="1"/>
  <c r="AD877" i="1"/>
  <c r="AD878" i="1"/>
  <c r="AD879" i="1"/>
  <c r="AD880" i="1"/>
  <c r="AD881" i="1"/>
  <c r="AD851" i="1"/>
  <c r="AD852" i="1"/>
  <c r="AD853" i="1"/>
  <c r="AD854" i="1"/>
  <c r="AD855" i="1"/>
  <c r="AD856" i="1"/>
  <c r="AD857" i="1"/>
  <c r="AD858" i="1"/>
  <c r="AD859" i="1"/>
  <c r="AD860" i="1"/>
  <c r="AD861" i="1"/>
  <c r="AD893" i="1"/>
  <c r="AD898" i="1"/>
  <c r="AD900" i="1"/>
  <c r="AD894" i="1"/>
  <c r="AD895" i="1"/>
  <c r="AD891" i="1"/>
  <c r="AD899" i="1"/>
  <c r="AD901" i="1"/>
  <c r="AD892" i="1"/>
  <c r="AD896" i="1"/>
  <c r="AD897" i="1"/>
  <c r="AD902" i="1"/>
  <c r="AD903" i="1"/>
  <c r="AD935" i="1"/>
  <c r="AD936" i="1"/>
  <c r="AD937" i="1"/>
  <c r="AD938" i="1"/>
  <c r="AD939" i="1"/>
  <c r="AD940" i="1"/>
  <c r="AD941" i="1"/>
  <c r="AD942" i="1"/>
  <c r="AD992" i="1"/>
  <c r="AD943" i="1"/>
  <c r="AD944" i="1"/>
  <c r="AD945" i="1"/>
  <c r="AD934" i="1"/>
  <c r="AD947" i="1"/>
  <c r="AD957" i="1"/>
  <c r="AD967" i="1"/>
  <c r="AD977" i="1"/>
  <c r="AD946" i="1"/>
  <c r="AD948" i="1"/>
  <c r="AD958" i="1"/>
  <c r="AD968" i="1"/>
  <c r="AD978" i="1"/>
  <c r="AD949" i="1"/>
  <c r="AD959" i="1"/>
  <c r="AD969" i="1"/>
  <c r="AD979" i="1"/>
  <c r="AD950" i="1"/>
  <c r="AD960" i="1"/>
  <c r="AD970" i="1"/>
  <c r="AD980" i="1"/>
  <c r="AD951" i="1"/>
  <c r="AD961" i="1"/>
  <c r="AD971" i="1"/>
  <c r="AD981" i="1"/>
  <c r="AD952" i="1"/>
  <c r="AD962" i="1"/>
  <c r="AD972" i="1"/>
  <c r="AD982" i="1"/>
  <c r="AD953" i="1"/>
  <c r="AD963" i="1"/>
  <c r="AD973" i="1"/>
  <c r="AD983" i="1"/>
  <c r="AD954" i="1"/>
  <c r="AD964" i="1"/>
  <c r="AD974" i="1"/>
  <c r="AD984" i="1"/>
  <c r="AD955" i="1"/>
  <c r="AD965" i="1"/>
  <c r="AD975" i="1"/>
  <c r="AD985" i="1"/>
  <c r="AD956" i="1"/>
  <c r="AD966" i="1"/>
  <c r="AD976" i="1"/>
  <c r="AD986" i="1"/>
  <c r="AD987" i="1"/>
  <c r="AD993" i="1"/>
  <c r="AD990" i="1"/>
  <c r="AD994" i="1"/>
  <c r="AD988" i="1"/>
  <c r="AD989" i="1"/>
  <c r="AD996" i="1"/>
  <c r="AD995" i="1"/>
  <c r="AD991" i="1"/>
  <c r="AD1077" i="1"/>
  <c r="AD1078" i="1"/>
  <c r="AD1079" i="1"/>
  <c r="AD1080" i="1"/>
  <c r="AD1076" i="1"/>
  <c r="AD1015" i="1"/>
  <c r="AD999" i="1"/>
  <c r="AD1000" i="1"/>
  <c r="AD1001" i="1"/>
  <c r="AD1002" i="1"/>
  <c r="AD998" i="1"/>
  <c r="AD997" i="1"/>
  <c r="AD1083" i="1"/>
  <c r="AD1084" i="1"/>
  <c r="AD1085" i="1"/>
  <c r="AD1086" i="1"/>
  <c r="AD1082" i="1"/>
  <c r="AD1081" i="1"/>
  <c r="AD1005" i="1"/>
  <c r="AD1006" i="1"/>
  <c r="AD1007" i="1"/>
  <c r="AD1008" i="1"/>
  <c r="AD1004" i="1"/>
  <c r="AD1003" i="1"/>
  <c r="AD1089" i="1"/>
  <c r="AD1090" i="1"/>
  <c r="AD1091" i="1"/>
  <c r="AD1092" i="1"/>
  <c r="AD1088" i="1"/>
  <c r="AD1087" i="1"/>
  <c r="AD1011" i="1"/>
  <c r="AD1012" i="1"/>
  <c r="AD1013" i="1"/>
  <c r="AD1014" i="1"/>
  <c r="AD1010" i="1"/>
  <c r="AD1009" i="1"/>
  <c r="AD1095" i="1"/>
  <c r="AD1096" i="1"/>
  <c r="AD1097" i="1"/>
  <c r="AD1098" i="1"/>
  <c r="AD1094" i="1"/>
  <c r="AD1093" i="1"/>
  <c r="AD1018" i="1"/>
  <c r="AD1019" i="1"/>
  <c r="AD1020" i="1"/>
  <c r="AD1021" i="1"/>
  <c r="AD1017" i="1"/>
  <c r="AD1016" i="1"/>
  <c r="AD1024" i="1"/>
  <c r="AD1025" i="1"/>
  <c r="AD1026" i="1"/>
  <c r="AD1027" i="1"/>
  <c r="AD1023" i="1"/>
  <c r="AD1022" i="1"/>
  <c r="AD1030" i="1"/>
  <c r="AD1031" i="1"/>
  <c r="AD1032" i="1"/>
  <c r="AD1033" i="1"/>
  <c r="AD1029" i="1"/>
  <c r="AD1028" i="1"/>
  <c r="AD1036" i="1"/>
  <c r="AD1037" i="1"/>
  <c r="AD1038" i="1"/>
  <c r="AD1039" i="1"/>
  <c r="AD1035" i="1"/>
  <c r="AD1034" i="1"/>
  <c r="AD1042" i="1"/>
  <c r="AD1043" i="1"/>
  <c r="AD1044" i="1"/>
  <c r="AD1045" i="1"/>
  <c r="AD1041" i="1"/>
  <c r="AD1040" i="1"/>
  <c r="AD1072" i="1"/>
  <c r="AD1073" i="1"/>
  <c r="AD1074" i="1"/>
  <c r="AD1075" i="1"/>
  <c r="AD1071" i="1"/>
  <c r="AD1070" i="1"/>
  <c r="AD1103" i="1"/>
  <c r="AD1104" i="1"/>
  <c r="AD1105" i="1"/>
  <c r="AD1119" i="1"/>
  <c r="AD1120" i="1"/>
  <c r="AD1121" i="1"/>
  <c r="AD1122" i="1"/>
  <c r="AD1123" i="1"/>
  <c r="AD1124" i="1"/>
  <c r="AD1125" i="1"/>
  <c r="AD1126" i="1"/>
  <c r="AD1127" i="1"/>
  <c r="AD1128" i="1"/>
  <c r="AD1129" i="1"/>
  <c r="AD1130" i="1"/>
  <c r="AD1131" i="1"/>
  <c r="AD1132" i="1"/>
  <c r="AD1133" i="1"/>
  <c r="AD1134" i="1"/>
  <c r="AD1135" i="1"/>
  <c r="AD1136" i="1"/>
  <c r="AD1137" i="1"/>
  <c r="AD1138" i="1"/>
  <c r="AD1139" i="1"/>
  <c r="AD1140" i="1"/>
  <c r="AD1141" i="1"/>
  <c r="AD1142" i="1"/>
  <c r="AD1143" i="1"/>
  <c r="AD1144" i="1"/>
  <c r="AD1145" i="1"/>
  <c r="AD1146" i="1"/>
  <c r="AD1147" i="1"/>
  <c r="AD1148" i="1"/>
  <c r="AD1149" i="1"/>
  <c r="AD1150" i="1"/>
  <c r="AD1106" i="1"/>
  <c r="AD1107" i="1"/>
  <c r="AD1108" i="1"/>
  <c r="AD1109" i="1"/>
  <c r="AD1110" i="1"/>
  <c r="AD1111" i="1"/>
  <c r="AD1112" i="1"/>
  <c r="AD1151" i="1"/>
  <c r="AD1152" i="1"/>
  <c r="AD1153" i="1"/>
  <c r="AD1154" i="1"/>
  <c r="AD1155" i="1"/>
  <c r="AD1156" i="1"/>
  <c r="AD1157" i="1"/>
  <c r="AD1158" i="1"/>
  <c r="AD1113" i="1"/>
  <c r="AD1114" i="1"/>
  <c r="AD1115" i="1"/>
  <c r="AD1116" i="1"/>
  <c r="AD1117" i="1"/>
  <c r="AD1118" i="1"/>
  <c r="AD1206" i="1"/>
  <c r="AD1159" i="1"/>
  <c r="AD1160" i="1"/>
  <c r="AD1161" i="1"/>
  <c r="AD1162" i="1"/>
  <c r="AD1163" i="1"/>
  <c r="AD1164" i="1"/>
  <c r="AD1165" i="1"/>
  <c r="AD1166" i="1"/>
  <c r="AD1167" i="1"/>
  <c r="AD1168" i="1"/>
  <c r="AD1169" i="1"/>
  <c r="AD1170" i="1"/>
  <c r="AD1171" i="1"/>
  <c r="AD1172" i="1"/>
  <c r="AD1173" i="1"/>
  <c r="AD1174" i="1"/>
  <c r="AD1175" i="1"/>
  <c r="AD1176" i="1"/>
  <c r="AD1177" i="1"/>
  <c r="AD1178" i="1"/>
  <c r="AD1182" i="1"/>
  <c r="AD1181" i="1"/>
  <c r="AD1180" i="1"/>
  <c r="AD1179" i="1"/>
  <c r="AD1183" i="1"/>
  <c r="AD1184" i="1"/>
  <c r="AD1186" i="1"/>
  <c r="AD1195" i="1"/>
  <c r="AD1193" i="1"/>
  <c r="AD1190" i="1"/>
  <c r="AD1188" i="1"/>
  <c r="AD1185" i="1"/>
  <c r="AD1187" i="1"/>
  <c r="AD1196" i="1"/>
  <c r="AD1194" i="1"/>
  <c r="AD1192" i="1"/>
  <c r="AD1191" i="1"/>
  <c r="AD1189" i="1"/>
  <c r="AD1197" i="1"/>
  <c r="AD1198" i="1"/>
  <c r="AD1199" i="1"/>
  <c r="AD1203" i="1"/>
  <c r="AD1202" i="1"/>
  <c r="AD1201" i="1"/>
  <c r="AD1200" i="1"/>
  <c r="AD1204" i="1"/>
  <c r="AD1205" i="1"/>
  <c r="AD1207" i="1"/>
  <c r="AD1208" i="1"/>
  <c r="AD1209" i="1"/>
  <c r="AD1210" i="1"/>
  <c r="AD1211" i="1"/>
  <c r="AD1212" i="1"/>
  <c r="AD1214" i="1"/>
  <c r="AD1215" i="1"/>
  <c r="AD1219" i="1"/>
  <c r="AD1220" i="1"/>
  <c r="AD1221" i="1"/>
  <c r="AD1222" i="1"/>
  <c r="AD1223" i="1"/>
  <c r="AD1237" i="1"/>
  <c r="AD1238" i="1"/>
  <c r="AD1239" i="1"/>
  <c r="AD1240" i="1"/>
  <c r="AD1241" i="1"/>
  <c r="AD1244" i="1"/>
  <c r="AD1242" i="1"/>
  <c r="AD1243" i="1"/>
  <c r="AD1245" i="1"/>
  <c r="AD1248" i="1"/>
  <c r="AD1249" i="1"/>
  <c r="AD1246" i="1"/>
  <c r="AD1247" i="1"/>
  <c r="AD1250" i="1"/>
  <c r="AD1253" i="1"/>
  <c r="AD1251" i="1"/>
  <c r="AD1252" i="1"/>
  <c r="AD1254" i="1"/>
  <c r="AD1255" i="1"/>
  <c r="AD1259" i="1"/>
  <c r="AD1262" i="1"/>
  <c r="AD1256" i="1"/>
  <c r="AD1261" i="1"/>
  <c r="AD1260" i="1"/>
  <c r="AD1257" i="1"/>
  <c r="AD1258" i="1"/>
  <c r="AD1270" i="1"/>
  <c r="AD1274" i="1"/>
  <c r="AD1273" i="1"/>
  <c r="AD1267" i="1"/>
  <c r="AD1272" i="1"/>
  <c r="AD1271" i="1"/>
  <c r="AD1268" i="1"/>
  <c r="AD1269" i="1"/>
  <c r="AD1278" i="1"/>
  <c r="AD1275" i="1"/>
  <c r="AD1280" i="1"/>
  <c r="AD1279" i="1"/>
  <c r="AD1276" i="1"/>
  <c r="AD1277" i="1"/>
  <c r="AD1283" i="1"/>
  <c r="AD1288" i="1"/>
  <c r="AD1287" i="1"/>
  <c r="AD1286" i="1"/>
  <c r="AD1285" i="1"/>
  <c r="AD1284" i="1"/>
  <c r="AD1281" i="1"/>
  <c r="AD1282" i="1"/>
  <c r="AD1265" i="1"/>
  <c r="AD1263" i="1"/>
  <c r="AD1264" i="1"/>
  <c r="AD1289" i="1"/>
  <c r="AD1290" i="1"/>
  <c r="AD1291" i="1"/>
  <c r="AD1292" i="1"/>
  <c r="AD1293" i="1"/>
  <c r="AD1294" i="1"/>
  <c r="AD1297" i="1"/>
  <c r="AD1298" i="1"/>
  <c r="AD1266" i="1"/>
  <c r="AD1295" i="1"/>
  <c r="AD1296" i="1"/>
  <c r="AD1299" i="1"/>
  <c r="AD1300" i="1"/>
  <c r="AD1301" i="1"/>
  <c r="AD1302" i="1"/>
  <c r="AD1303" i="1"/>
  <c r="AD1304" i="1"/>
  <c r="AD1305" i="1"/>
  <c r="AD1306" i="1"/>
  <c r="AD1307" i="1"/>
  <c r="AD1308" i="1"/>
  <c r="AD1309" i="1"/>
  <c r="AD1310" i="1"/>
  <c r="AD1311" i="1"/>
  <c r="AD1312" i="1"/>
  <c r="AD1313" i="1"/>
  <c r="AD1314" i="1"/>
  <c r="AD1315" i="1"/>
  <c r="AD1316" i="1"/>
  <c r="AD1317" i="1"/>
  <c r="AD1318" i="1"/>
  <c r="AD1319" i="1"/>
  <c r="AD1320" i="1"/>
  <c r="AD1321" i="1"/>
  <c r="AD1322" i="1"/>
  <c r="AD1323" i="1"/>
  <c r="AD1324" i="1"/>
  <c r="AD1325" i="1"/>
  <c r="AD1326" i="1"/>
  <c r="AD1327" i="1"/>
  <c r="AD1328" i="1"/>
  <c r="AD1329" i="1"/>
  <c r="AD1330" i="1"/>
  <c r="AD1331" i="1"/>
  <c r="AD1332" i="1"/>
  <c r="AD1334" i="1"/>
  <c r="AD1335" i="1"/>
  <c r="AD1336" i="1"/>
  <c r="AD1338" i="1"/>
  <c r="AD1339" i="1"/>
  <c r="AD1340" i="1"/>
  <c r="AD1341" i="1"/>
  <c r="AD1356" i="1"/>
  <c r="AD1357" i="1"/>
  <c r="AD1358" i="1"/>
  <c r="AD1359" i="1"/>
  <c r="AD1360" i="1"/>
  <c r="AD1366" i="1"/>
  <c r="AD1367" i="1"/>
  <c r="AD1368" i="1"/>
  <c r="AD1369" i="1"/>
  <c r="AD1371" i="1"/>
  <c r="AD1372" i="1"/>
  <c r="AD1373" i="1"/>
  <c r="AD1370" i="1"/>
  <c r="AD1420" i="1"/>
  <c r="AD1421" i="1"/>
  <c r="AD1422" i="1"/>
  <c r="AD1423" i="1"/>
  <c r="AD1424" i="1"/>
  <c r="AD1425" i="1"/>
  <c r="AD1426" i="1"/>
  <c r="AD1427" i="1"/>
  <c r="AD1429" i="1"/>
  <c r="AD1431" i="1"/>
  <c r="AD1428" i="1"/>
  <c r="AD1430" i="1"/>
  <c r="AD1432" i="1"/>
  <c r="AD1400" i="1"/>
  <c r="AD1401" i="1"/>
  <c r="AD1402" i="1"/>
  <c r="AD1433" i="1"/>
  <c r="AD1434" i="1"/>
  <c r="AD1435" i="1"/>
  <c r="AD1440" i="1"/>
  <c r="AD1437" i="1"/>
  <c r="AD1438" i="1"/>
  <c r="AD1442" i="1"/>
  <c r="AD1444" i="1"/>
  <c r="AD1436" i="1"/>
  <c r="AD1441" i="1"/>
  <c r="AD1443" i="1"/>
  <c r="AD1439" i="1"/>
  <c r="AD1448" i="1"/>
  <c r="AD1447" i="1"/>
  <c r="AD1446" i="1"/>
  <c r="AD1450" i="1"/>
  <c r="AD1454" i="1"/>
  <c r="AD1453" i="1"/>
  <c r="AD1455" i="1"/>
  <c r="AD1456" i="1"/>
  <c r="AD1457" i="1"/>
  <c r="AD1458" i="1"/>
  <c r="AD1461" i="1"/>
  <c r="AD1459" i="1"/>
  <c r="AD1460" i="1"/>
  <c r="AD1462" i="1"/>
  <c r="AD1463" i="1"/>
  <c r="AD1464" i="1"/>
  <c r="AD1465" i="1"/>
  <c r="AD1466" i="1"/>
  <c r="AD1406" i="1"/>
  <c r="AD1408" i="1"/>
  <c r="AD1409" i="1"/>
  <c r="AD1412" i="1"/>
  <c r="AD1410" i="1"/>
  <c r="AD1413" i="1"/>
  <c r="AD1414" i="1"/>
  <c r="AD1469" i="1"/>
  <c r="AD1411" i="1"/>
  <c r="AD1467" i="1"/>
  <c r="AD1468" i="1"/>
  <c r="AD1498" i="1"/>
  <c r="AD1399" i="1"/>
  <c r="AD1398" i="1"/>
  <c r="AD1500" i="1"/>
  <c r="AD1499" i="1"/>
  <c r="AD1407" i="1"/>
  <c r="AD1404" i="1"/>
  <c r="AD1470" i="1"/>
  <c r="AD1471" i="1"/>
  <c r="AD1472" i="1"/>
  <c r="AD1473" i="1"/>
  <c r="AD1393" i="1"/>
  <c r="AD1405" i="1"/>
  <c r="AD1474" i="1"/>
  <c r="AD1475" i="1"/>
  <c r="AD1476" i="1"/>
  <c r="AD1419" i="1"/>
  <c r="AD1403" i="1"/>
  <c r="AD1477" i="1"/>
  <c r="AD1478" i="1"/>
  <c r="AD1479" i="1"/>
  <c r="AD1480" i="1"/>
  <c r="AD1481" i="1"/>
  <c r="AD1485" i="1"/>
  <c r="AD1484" i="1"/>
  <c r="AD1394" i="1"/>
  <c r="AD1415" i="1"/>
  <c r="AD1483" i="1"/>
  <c r="AD1482" i="1"/>
  <c r="AD1497" i="1"/>
  <c r="AD1496" i="1"/>
  <c r="AD1397" i="1"/>
  <c r="AD1418" i="1"/>
  <c r="AD1495" i="1"/>
  <c r="AD1494" i="1"/>
  <c r="AD1493" i="1"/>
  <c r="AD1492" i="1"/>
  <c r="AD1396" i="1"/>
  <c r="AD1417" i="1"/>
  <c r="AD1491" i="1"/>
  <c r="AD1490" i="1"/>
  <c r="AD1489" i="1"/>
  <c r="AD1488" i="1"/>
  <c r="AD1395" i="1"/>
  <c r="AD1416" i="1"/>
  <c r="AD1487" i="1"/>
  <c r="AD1486" i="1"/>
  <c r="AD1452" i="1"/>
  <c r="AD1445" i="1"/>
  <c r="AD1449" i="1"/>
  <c r="AD1451" i="1"/>
  <c r="AD1501" i="1"/>
  <c r="AD1502" i="1"/>
  <c r="AD1503" i="1"/>
  <c r="AD1508" i="1"/>
  <c r="AD1509" i="1"/>
  <c r="AD1504" i="1"/>
  <c r="AD1505" i="1"/>
  <c r="AD1506" i="1"/>
  <c r="AD1507" i="1"/>
  <c r="AD1510" i="1"/>
  <c r="AD1511" i="1"/>
  <c r="AD1512" i="1"/>
  <c r="AD1513" i="1"/>
  <c r="AD1515" i="1"/>
  <c r="AD1516" i="1"/>
  <c r="AD1517" i="1"/>
  <c r="AD1518" i="1"/>
  <c r="AD1520" i="1"/>
  <c r="AD1519" i="1"/>
  <c r="AD1521" i="1"/>
  <c r="AD1514" i="1"/>
  <c r="AD1522" i="1"/>
  <c r="AD1523" i="1"/>
  <c r="AD1524" i="1"/>
  <c r="AD1554" i="1"/>
  <c r="AD1553" i="1"/>
  <c r="AD1551" i="1"/>
  <c r="AD1550" i="1"/>
  <c r="AD1552" i="1"/>
  <c r="AD1549" i="1"/>
  <c r="AD1548" i="1"/>
  <c r="AD1546" i="1"/>
  <c r="AD1545" i="1"/>
  <c r="AD1547" i="1"/>
  <c r="AD1558" i="1"/>
  <c r="AD1557" i="1"/>
  <c r="AD1556" i="1"/>
  <c r="AD1555" i="1"/>
  <c r="AD1559" i="1"/>
  <c r="AD1564" i="1"/>
  <c r="AD1563" i="1"/>
  <c r="AD1561" i="1"/>
  <c r="AD1560" i="1"/>
  <c r="AD1562" i="1"/>
  <c r="AD1569" i="1"/>
  <c r="AD1568" i="1"/>
  <c r="AD1566" i="1"/>
  <c r="AD1565" i="1"/>
  <c r="AD1567" i="1"/>
  <c r="AD1544" i="1"/>
  <c r="AD1543" i="1"/>
  <c r="AD1541" i="1"/>
  <c r="AD1540" i="1"/>
  <c r="AD1542" i="1"/>
  <c r="AD1578" i="1"/>
  <c r="AD1576" i="1"/>
  <c r="AD1572" i="1"/>
  <c r="AD1570" i="1"/>
  <c r="AD1574" i="1"/>
  <c r="AD1579" i="1"/>
  <c r="AD1577" i="1"/>
  <c r="AD1573" i="1"/>
  <c r="AD1571" i="1"/>
  <c r="AD1575" i="1"/>
  <c r="AD1529" i="1"/>
  <c r="AD1528" i="1"/>
  <c r="AD1526" i="1"/>
  <c r="AD1525" i="1"/>
  <c r="AD1527" i="1"/>
  <c r="AD1534" i="1"/>
  <c r="AD1533" i="1"/>
  <c r="AD1531" i="1"/>
  <c r="AD1530" i="1"/>
  <c r="AD1532" i="1"/>
  <c r="AD1588" i="1"/>
  <c r="AD1586" i="1"/>
  <c r="AD1582" i="1"/>
  <c r="AD1580" i="1"/>
  <c r="AD1584" i="1"/>
  <c r="AD1589" i="1"/>
  <c r="AD1587" i="1"/>
  <c r="AD1583" i="1"/>
  <c r="AD1581" i="1"/>
  <c r="AD1585" i="1"/>
  <c r="AD1599" i="1"/>
  <c r="AD1598" i="1"/>
  <c r="AD1596" i="1"/>
  <c r="AD1595" i="1"/>
  <c r="AD1597" i="1"/>
  <c r="AD1604" i="1"/>
  <c r="AD1603" i="1"/>
  <c r="AD1601" i="1"/>
  <c r="AD1600" i="1"/>
  <c r="AD1602" i="1"/>
  <c r="AD1594" i="1"/>
  <c r="AD1593" i="1"/>
  <c r="AD1591" i="1"/>
  <c r="AD1590" i="1"/>
  <c r="AD1592" i="1"/>
  <c r="AD1652" i="1"/>
  <c r="AD1647" i="1"/>
  <c r="AD1648" i="1"/>
  <c r="AD1649" i="1"/>
  <c r="AD1653" i="1"/>
  <c r="AD1656" i="1"/>
  <c r="AD1657" i="1"/>
  <c r="AD1658" i="1"/>
  <c r="AD1659" i="1"/>
  <c r="AD1660" i="1"/>
  <c r="AD1661" i="1"/>
  <c r="AD1662" i="1"/>
  <c r="AD1663" i="1"/>
  <c r="AD1664" i="1"/>
  <c r="AD1665" i="1"/>
  <c r="AD1675" i="1"/>
  <c r="AD1676" i="1"/>
  <c r="AD1677" i="1"/>
  <c r="AD1680" i="1"/>
  <c r="AD1681" i="1"/>
  <c r="AD1678" i="1"/>
  <c r="AD1679" i="1"/>
  <c r="AD1684" i="1"/>
  <c r="AD1685" i="1"/>
  <c r="AD1683" i="1"/>
  <c r="AD1682" i="1"/>
  <c r="AD1686" i="1"/>
  <c r="AD1687" i="1"/>
  <c r="AD1688" i="1"/>
  <c r="AD1691" i="1"/>
  <c r="AD1692" i="1"/>
  <c r="AD1689" i="1"/>
  <c r="AD1690" i="1"/>
  <c r="AD1693" i="1"/>
  <c r="AD1694" i="1"/>
  <c r="AD1695" i="1"/>
  <c r="AD1696" i="1"/>
  <c r="AD1697" i="1"/>
  <c r="AD1698" i="1"/>
  <c r="AD1699" i="1"/>
  <c r="AD1700" i="1"/>
  <c r="AD1701" i="1"/>
  <c r="AD1702" i="1"/>
  <c r="AD1777" i="1"/>
  <c r="AD1778" i="1"/>
  <c r="AD1771" i="1"/>
  <c r="AD1772" i="1"/>
  <c r="AD1773" i="1"/>
  <c r="AD1922" i="1"/>
  <c r="AD1923" i="1"/>
  <c r="AD1924" i="1"/>
  <c r="AD1925" i="1"/>
  <c r="AD1828" i="1"/>
  <c r="AD1746" i="1"/>
  <c r="AD1829" i="1"/>
  <c r="AD1747" i="1"/>
  <c r="AD1830" i="1"/>
  <c r="AD1748" i="1"/>
  <c r="AD1831" i="1"/>
  <c r="AD1749" i="1"/>
  <c r="AD1832" i="1"/>
  <c r="AD1750" i="1"/>
  <c r="AD1833" i="1"/>
  <c r="AD1919" i="1"/>
  <c r="AD1930" i="1"/>
  <c r="AD1813" i="1"/>
  <c r="AD2031" i="1"/>
  <c r="AD1741" i="1"/>
  <c r="AD1834" i="1"/>
  <c r="AD1920" i="1"/>
  <c r="AD1931" i="1"/>
  <c r="AD1814" i="1"/>
  <c r="AD2032" i="1"/>
  <c r="AD1742" i="1"/>
  <c r="AD1835" i="1"/>
  <c r="AD1921" i="1"/>
  <c r="AD1932" i="1"/>
  <c r="AD1815" i="1"/>
  <c r="AD2033" i="1"/>
  <c r="AD1743" i="1"/>
  <c r="AD2034" i="1"/>
  <c r="AD1836" i="1"/>
  <c r="AD1744" i="1"/>
  <c r="AD1837" i="1"/>
  <c r="AD1745" i="1"/>
  <c r="AD1966" i="1"/>
  <c r="AD1984" i="1"/>
  <c r="AD2035" i="1"/>
  <c r="AD1967" i="1"/>
  <c r="AD1985" i="1"/>
  <c r="AD2036" i="1"/>
  <c r="AD1968" i="1"/>
  <c r="AD1986" i="1"/>
  <c r="AD2037" i="1"/>
  <c r="AD2013" i="1"/>
  <c r="AD1987" i="1"/>
  <c r="AD1715" i="1"/>
  <c r="AD2104" i="1"/>
  <c r="AD2014" i="1"/>
  <c r="AD1988" i="1"/>
  <c r="AD2015" i="1"/>
  <c r="AD1989" i="1"/>
  <c r="AD2105" i="1"/>
  <c r="AD2016" i="1"/>
  <c r="AD2012" i="1"/>
  <c r="AD2017" i="1"/>
  <c r="AD1990" i="1"/>
  <c r="AD2106" i="1"/>
  <c r="AD2018" i="1"/>
  <c r="AD1991" i="1"/>
  <c r="AD2107" i="1"/>
  <c r="AD2038" i="1"/>
  <c r="AD2039" i="1"/>
  <c r="AD2040" i="1"/>
  <c r="AD1800" i="1"/>
  <c r="AD1883" i="1"/>
  <c r="AD1844" i="1"/>
  <c r="AD1926" i="1"/>
  <c r="AD1801" i="1"/>
  <c r="AD1884" i="1"/>
  <c r="AD1845" i="1"/>
  <c r="AD1927" i="1"/>
  <c r="AD1802" i="1"/>
  <c r="AD1885" i="1"/>
  <c r="AD1846" i="1"/>
  <c r="AD1928" i="1"/>
  <c r="AD1803" i="1"/>
  <c r="AD1929" i="1"/>
  <c r="AD1874" i="1"/>
  <c r="AD1848" i="1"/>
  <c r="AD1875" i="1"/>
  <c r="AD1849" i="1"/>
  <c r="AD1876" i="1"/>
  <c r="AD1850" i="1"/>
  <c r="AD1851" i="1"/>
  <c r="AD1847" i="1"/>
  <c r="AD1877" i="1"/>
  <c r="AD1852" i="1"/>
  <c r="AD1853" i="1"/>
  <c r="AD1854" i="1"/>
  <c r="AD1886" i="1"/>
  <c r="AD1887" i="1"/>
  <c r="AD1888" i="1"/>
  <c r="AD1757" i="1"/>
  <c r="AD1939" i="1"/>
  <c r="AD1940" i="1"/>
  <c r="AD1941" i="1"/>
  <c r="AD2060" i="1"/>
  <c r="AD1878" i="1"/>
  <c r="AD2061" i="1"/>
  <c r="AD1879" i="1"/>
  <c r="AD2062" i="1"/>
  <c r="AD2063" i="1"/>
  <c r="AD2064" i="1"/>
  <c r="AD2065" i="1"/>
  <c r="AD1758" i="1"/>
  <c r="AD1838" i="1"/>
  <c r="AD1839" i="1"/>
  <c r="AD1840" i="1"/>
  <c r="AD1841" i="1"/>
  <c r="AD1842" i="1"/>
  <c r="AD2116" i="1"/>
  <c r="AD2117" i="1"/>
  <c r="AD2041" i="1"/>
  <c r="AD2118" i="1"/>
  <c r="AD1735" i="1"/>
  <c r="AD1759" i="1"/>
  <c r="AD1736" i="1"/>
  <c r="AD1737" i="1"/>
  <c r="AD1760" i="1"/>
  <c r="AD1761" i="1"/>
  <c r="AD1762" i="1"/>
  <c r="AD1732" i="1"/>
  <c r="AD1804" i="1"/>
  <c r="AD1733" i="1"/>
  <c r="AD1734" i="1"/>
  <c r="AD1805" i="1"/>
  <c r="AD1806" i="1"/>
  <c r="AD1807" i="1"/>
  <c r="AD1808" i="1"/>
  <c r="AD2108" i="1"/>
  <c r="AD2109" i="1"/>
  <c r="AD2110" i="1"/>
  <c r="AD1751" i="1"/>
  <c r="AD1752" i="1"/>
  <c r="AD1753" i="1"/>
  <c r="AD1754" i="1"/>
  <c r="AD1755" i="1"/>
  <c r="AD2042" i="1"/>
  <c r="AD1843" i="1"/>
  <c r="AD1943" i="1"/>
  <c r="AD1942" i="1"/>
  <c r="AD1890" i="1"/>
  <c r="AD1889" i="1"/>
  <c r="AD1780" i="1"/>
  <c r="AD1779" i="1"/>
  <c r="AD1729" i="1"/>
  <c r="AD1728" i="1"/>
  <c r="AD1856" i="1"/>
  <c r="AD1855" i="1"/>
  <c r="AD1717" i="1"/>
  <c r="AD1716" i="1"/>
  <c r="AD2020" i="1"/>
  <c r="AD2019" i="1"/>
  <c r="AD1970" i="1"/>
  <c r="AD1969" i="1"/>
  <c r="AD1993" i="1"/>
  <c r="AD1992" i="1"/>
  <c r="AD2067" i="1"/>
  <c r="AD2066" i="1"/>
  <c r="AD2044" i="1"/>
  <c r="AD2043" i="1"/>
  <c r="AD1756" i="1"/>
  <c r="AD1790" i="1"/>
  <c r="AD1791" i="1"/>
  <c r="AD1792" i="1"/>
  <c r="AD1793" i="1"/>
  <c r="AD1816" i="1"/>
  <c r="AD1817" i="1"/>
  <c r="AD1818" i="1"/>
  <c r="AD1819" i="1"/>
  <c r="AD1933" i="1"/>
  <c r="AD1934" i="1"/>
  <c r="AD1935" i="1"/>
  <c r="AD1936" i="1"/>
  <c r="AD2127" i="1"/>
  <c r="AD2128" i="1"/>
  <c r="AD2129" i="1"/>
  <c r="AD2130" i="1"/>
  <c r="AD1820" i="1"/>
  <c r="AD1821" i="1"/>
  <c r="AD1822" i="1"/>
  <c r="AD1823" i="1"/>
  <c r="AD1824" i="1"/>
  <c r="AD1825" i="1"/>
  <c r="AD1826" i="1"/>
  <c r="AD1827" i="1"/>
  <c r="AD1857" i="1"/>
  <c r="AD1858" i="1"/>
  <c r="AD1859" i="1"/>
  <c r="AD1860" i="1"/>
  <c r="AD1861" i="1"/>
  <c r="AD1910" i="1"/>
  <c r="AD1911" i="1"/>
  <c r="AD1912" i="1"/>
  <c r="AD2021" i="1"/>
  <c r="AD1913" i="1"/>
  <c r="AD1738" i="1"/>
  <c r="AD1994" i="1"/>
  <c r="AD1739" i="1"/>
  <c r="AD1995" i="1"/>
  <c r="AD1937" i="1"/>
  <c r="AD1740" i="1"/>
  <c r="AD1996" i="1"/>
  <c r="AD1997" i="1"/>
  <c r="AD1998" i="1"/>
  <c r="AD1938" i="1"/>
  <c r="AD2068" i="1"/>
  <c r="AD1891" i="1"/>
  <c r="AD1892" i="1"/>
  <c r="AD1893" i="1"/>
  <c r="AD1894" i="1"/>
  <c r="AD1895" i="1"/>
  <c r="AD2075" i="1"/>
  <c r="AD2070" i="1"/>
  <c r="AD2071" i="1"/>
  <c r="AD2072" i="1"/>
  <c r="AD2073" i="1"/>
  <c r="AD2074" i="1"/>
  <c r="AD2069" i="1"/>
  <c r="AD1781" i="1"/>
  <c r="AD2078" i="1"/>
  <c r="AD1863" i="1"/>
  <c r="AD2077" i="1"/>
  <c r="AD1862" i="1"/>
  <c r="AD2080" i="1"/>
  <c r="AD1866" i="1"/>
  <c r="AD1865" i="1"/>
  <c r="AD2079" i="1"/>
  <c r="AD1864" i="1"/>
  <c r="AD2081" i="1"/>
  <c r="AD1944" i="1"/>
  <c r="AD2076" i="1"/>
  <c r="AD1719" i="1"/>
  <c r="AD1722" i="1"/>
  <c r="AD1721" i="1"/>
  <c r="AD1720" i="1"/>
  <c r="AD1723" i="1"/>
  <c r="AD1718" i="1"/>
  <c r="AD1945" i="1"/>
  <c r="AD2082" i="1"/>
  <c r="AD1949" i="1"/>
  <c r="AD2086" i="1"/>
  <c r="AD1948" i="1"/>
  <c r="AD2085" i="1"/>
  <c r="AD1947" i="1"/>
  <c r="AD2084" i="1"/>
  <c r="AD1950" i="1"/>
  <c r="AD2087" i="1"/>
  <c r="AD1946" i="1"/>
  <c r="AD2083" i="1"/>
  <c r="AD1954" i="1"/>
  <c r="AD1953" i="1"/>
  <c r="AD1952" i="1"/>
  <c r="AD1955" i="1"/>
  <c r="AD1951" i="1"/>
  <c r="AD1763" i="1"/>
  <c r="AD1764" i="1"/>
  <c r="AD1765" i="1"/>
  <c r="AD1766" i="1"/>
  <c r="AD1867" i="1"/>
  <c r="AD1769" i="1"/>
  <c r="AD1770" i="1"/>
  <c r="AD1871" i="1"/>
  <c r="AD2092" i="1"/>
  <c r="AD1870" i="1"/>
  <c r="AD2091" i="1"/>
  <c r="AD1767" i="1"/>
  <c r="AD1768" i="1"/>
  <c r="AD2090" i="1"/>
  <c r="AD1869" i="1"/>
  <c r="AD2089" i="1"/>
  <c r="AD1782" i="1"/>
  <c r="AD1868" i="1"/>
  <c r="AD1896" i="1"/>
  <c r="AD1956" i="1"/>
  <c r="AD1724" i="1"/>
  <c r="AD1730" i="1"/>
  <c r="AD1999" i="1"/>
  <c r="AD2022" i="1"/>
  <c r="AD2045" i="1"/>
  <c r="AD2088" i="1"/>
  <c r="AD1971" i="1"/>
  <c r="AD1783" i="1"/>
  <c r="AD1872" i="1"/>
  <c r="AD1897" i="1"/>
  <c r="AD1957" i="1"/>
  <c r="AD1725" i="1"/>
  <c r="AD1731" i="1"/>
  <c r="AD2000" i="1"/>
  <c r="AD2023" i="1"/>
  <c r="AD2046" i="1"/>
  <c r="AD2093" i="1"/>
  <c r="AD1972" i="1"/>
  <c r="AD2095" i="1"/>
  <c r="AD2096" i="1"/>
  <c r="AD2097" i="1"/>
  <c r="AD2094" i="1"/>
  <c r="AD1794" i="1"/>
  <c r="AD1796" i="1"/>
  <c r="AD1798" i="1"/>
  <c r="AD1795" i="1"/>
  <c r="AD1797" i="1"/>
  <c r="AD1799" i="1"/>
  <c r="AD1810" i="1"/>
  <c r="AD1809" i="1"/>
  <c r="AD1811" i="1"/>
  <c r="AD1812" i="1"/>
  <c r="AD2098" i="1"/>
  <c r="AD2103" i="1"/>
  <c r="AD2100" i="1"/>
  <c r="AD2101" i="1"/>
  <c r="AD2102" i="1"/>
  <c r="AD2099" i="1"/>
  <c r="AD2048" i="1"/>
  <c r="AD2049" i="1"/>
  <c r="AD2050" i="1"/>
  <c r="AD2051" i="1"/>
  <c r="AD2047" i="1"/>
  <c r="AD1882" i="1"/>
  <c r="AD1880" i="1"/>
  <c r="AD1881" i="1"/>
  <c r="AD1899" i="1"/>
  <c r="AD1901" i="1"/>
  <c r="AD1900" i="1"/>
  <c r="AD1902" i="1"/>
  <c r="AD1898" i="1"/>
  <c r="AD1914" i="1"/>
  <c r="AD1916" i="1"/>
  <c r="AD1915" i="1"/>
  <c r="AD1873"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5" i="1"/>
  <c r="AC46" i="1"/>
  <c r="AC47" i="1"/>
  <c r="AC48" i="1"/>
  <c r="AC49" i="1"/>
  <c r="AC50" i="1"/>
  <c r="AC51" i="1"/>
  <c r="AC52" i="1"/>
  <c r="AC53" i="1"/>
  <c r="AC54" i="1"/>
  <c r="AC55" i="1"/>
  <c r="AC56" i="1"/>
  <c r="AC57" i="1"/>
  <c r="AC58" i="1"/>
  <c r="AC59" i="1"/>
  <c r="AC60" i="1"/>
  <c r="AC63" i="1"/>
  <c r="AC64" i="1"/>
  <c r="AC65" i="1"/>
  <c r="AC62" i="1"/>
  <c r="AC61" i="1"/>
  <c r="AC66" i="1"/>
  <c r="AC67" i="1"/>
  <c r="AC68" i="1"/>
  <c r="AC69" i="1"/>
  <c r="AC79" i="1"/>
  <c r="AC80" i="1"/>
  <c r="AC81" i="1"/>
  <c r="AC82" i="1"/>
  <c r="AC83" i="1"/>
  <c r="AC84" i="1"/>
  <c r="AC146" i="1"/>
  <c r="AC149" i="1"/>
  <c r="AC148" i="1"/>
  <c r="AC147" i="1"/>
  <c r="AC150" i="1"/>
  <c r="AC151" i="1"/>
  <c r="AC152" i="1"/>
  <c r="AC153" i="1"/>
  <c r="AC154" i="1"/>
  <c r="AC155" i="1"/>
  <c r="AC156" i="1"/>
  <c r="AC157" i="1"/>
  <c r="AC158" i="1"/>
  <c r="AC159" i="1"/>
  <c r="AC160" i="1"/>
  <c r="AC161" i="1"/>
  <c r="AC162" i="1"/>
  <c r="AC163" i="1"/>
  <c r="AC164" i="1"/>
  <c r="AC165" i="1"/>
  <c r="AC166" i="1"/>
  <c r="AC506" i="1"/>
  <c r="AC474" i="1"/>
  <c r="AC479" i="1"/>
  <c r="AC172" i="1"/>
  <c r="AC168" i="1"/>
  <c r="AC167" i="1"/>
  <c r="AC173" i="1"/>
  <c r="AC484" i="1"/>
  <c r="AC502" i="1"/>
  <c r="AC494" i="1"/>
  <c r="AC507" i="1"/>
  <c r="AC500" i="1"/>
  <c r="AC480" i="1"/>
  <c r="AC169" i="1"/>
  <c r="AC171" i="1"/>
  <c r="AC170" i="1"/>
  <c r="AC174" i="1"/>
  <c r="AC501" i="1"/>
  <c r="AC473" i="1"/>
  <c r="AC185" i="1"/>
  <c r="AC190" i="1"/>
  <c r="AC186" i="1"/>
  <c r="AC471" i="1"/>
  <c r="AC472" i="1"/>
  <c r="AC481" i="1"/>
  <c r="AC483" i="1"/>
  <c r="AC482" i="1"/>
  <c r="AC175" i="1"/>
  <c r="AC176" i="1"/>
  <c r="AC177" i="1"/>
  <c r="AC183" i="1"/>
  <c r="AC184" i="1"/>
  <c r="AC178" i="1"/>
  <c r="AC179" i="1"/>
  <c r="AC180" i="1"/>
  <c r="AC181" i="1"/>
  <c r="AC485" i="1"/>
  <c r="AC495" i="1"/>
  <c r="AC187" i="1"/>
  <c r="AC463" i="1"/>
  <c r="AC188" i="1"/>
  <c r="AC189" i="1"/>
  <c r="AC191" i="1"/>
  <c r="AC199" i="1"/>
  <c r="AC192" i="1"/>
  <c r="AC206" i="1"/>
  <c r="AC200" i="1"/>
  <c r="AC193" i="1"/>
  <c r="AC207" i="1"/>
  <c r="AC201" i="1"/>
  <c r="AC194" i="1"/>
  <c r="AC208" i="1"/>
  <c r="AC202" i="1"/>
  <c r="AC195" i="1"/>
  <c r="AC209" i="1"/>
  <c r="AC203" i="1"/>
  <c r="AC196" i="1"/>
  <c r="AC210" i="1"/>
  <c r="AC204" i="1"/>
  <c r="AC197" i="1"/>
  <c r="AC211" i="1"/>
  <c r="AC205" i="1"/>
  <c r="AC198" i="1"/>
  <c r="AC212" i="1"/>
  <c r="AC452" i="1"/>
  <c r="AC453" i="1"/>
  <c r="AC454" i="1"/>
  <c r="AC219" i="1"/>
  <c r="AC214" i="1"/>
  <c r="AC224" i="1"/>
  <c r="AC220" i="1"/>
  <c r="AC215" i="1"/>
  <c r="AC225" i="1"/>
  <c r="AC221" i="1"/>
  <c r="AC216" i="1"/>
  <c r="AC226" i="1"/>
  <c r="AC222" i="1"/>
  <c r="AC218" i="1"/>
  <c r="AC223" i="1"/>
  <c r="AC428" i="1"/>
  <c r="AC451" i="1"/>
  <c r="AC477" i="1"/>
  <c r="AC476" i="1"/>
  <c r="AC478" i="1"/>
  <c r="AC487" i="1"/>
  <c r="AC486" i="1"/>
  <c r="AC488" i="1"/>
  <c r="AC497" i="1"/>
  <c r="AC496" i="1"/>
  <c r="AC498" i="1"/>
  <c r="AC503" i="1"/>
  <c r="AC504" i="1"/>
  <c r="AC505" i="1"/>
  <c r="AC213" i="1"/>
  <c r="AC217" i="1"/>
  <c r="AC227" i="1"/>
  <c r="AC228" i="1"/>
  <c r="AC230" i="1"/>
  <c r="AC229" i="1"/>
  <c r="AC499" i="1"/>
  <c r="AC475" i="1"/>
  <c r="AC492" i="1"/>
  <c r="AC490" i="1"/>
  <c r="AC491" i="1"/>
  <c r="AC493" i="1"/>
  <c r="AC231" i="1"/>
  <c r="AC232" i="1"/>
  <c r="AC233" i="1"/>
  <c r="AC234" i="1"/>
  <c r="AC235" i="1"/>
  <c r="AC237" i="1"/>
  <c r="AC236" i="1"/>
  <c r="AC238" i="1"/>
  <c r="AC464" i="1"/>
  <c r="AC459" i="1"/>
  <c r="AC455" i="1"/>
  <c r="AC456" i="1"/>
  <c r="AC457" i="1"/>
  <c r="AC458" i="1"/>
  <c r="AC460" i="1"/>
  <c r="AC461" i="1"/>
  <c r="AC462" i="1"/>
  <c r="AC242" i="1"/>
  <c r="AC489" i="1"/>
  <c r="AC245" i="1"/>
  <c r="AC243" i="1"/>
  <c r="AC244" i="1"/>
  <c r="AC246" i="1"/>
  <c r="AC252" i="1"/>
  <c r="AC247" i="1"/>
  <c r="AC248" i="1"/>
  <c r="AC249" i="1"/>
  <c r="AC250" i="1"/>
  <c r="AC254" i="1"/>
  <c r="AC255" i="1"/>
  <c r="AC251" i="1"/>
  <c r="AC256" i="1"/>
  <c r="AC253" i="1"/>
  <c r="AC257" i="1"/>
  <c r="AC258" i="1"/>
  <c r="AC259" i="1"/>
  <c r="AC261" i="1"/>
  <c r="AC262" i="1"/>
  <c r="AC263" i="1"/>
  <c r="AC260" i="1"/>
  <c r="AC264" i="1"/>
  <c r="AC265" i="1"/>
  <c r="AC266" i="1"/>
  <c r="AC267" i="1"/>
  <c r="AC272" i="1"/>
  <c r="AC269" i="1"/>
  <c r="AC268" i="1"/>
  <c r="AC271" i="1"/>
  <c r="AC270" i="1"/>
  <c r="AC273" i="1"/>
  <c r="AC277" i="1"/>
  <c r="AC274" i="1"/>
  <c r="AC275" i="1"/>
  <c r="AC276" i="1"/>
  <c r="AC286" i="1"/>
  <c r="AC287" i="1"/>
  <c r="AC288" i="1"/>
  <c r="AC279" i="1"/>
  <c r="AC278" i="1"/>
  <c r="AC280" i="1"/>
  <c r="AC281" i="1"/>
  <c r="AC283" i="1"/>
  <c r="AC282" i="1"/>
  <c r="AC284" i="1"/>
  <c r="AC285" i="1"/>
  <c r="AC289" i="1"/>
  <c r="AC303" i="1"/>
  <c r="AC304" i="1"/>
  <c r="AC305" i="1"/>
  <c r="AC306" i="1"/>
  <c r="AC307" i="1"/>
  <c r="AC308" i="1"/>
  <c r="AC290" i="1"/>
  <c r="AC291" i="1"/>
  <c r="AC292" i="1"/>
  <c r="AC293" i="1"/>
  <c r="AC294" i="1"/>
  <c r="AC295" i="1"/>
  <c r="AC296" i="1"/>
  <c r="AC297" i="1"/>
  <c r="AC298" i="1"/>
  <c r="AC299" i="1"/>
  <c r="AC300" i="1"/>
  <c r="AC301" i="1"/>
  <c r="AC302" i="1"/>
  <c r="AC311" i="1"/>
  <c r="AC312" i="1"/>
  <c r="AC309" i="1"/>
  <c r="AC310" i="1"/>
  <c r="AC313" i="1"/>
  <c r="AC314" i="1"/>
  <c r="AC315" i="1"/>
  <c r="AC316" i="1"/>
  <c r="AC317" i="1"/>
  <c r="AC318" i="1"/>
  <c r="AC319" i="1"/>
  <c r="AC320" i="1"/>
  <c r="AC321" i="1"/>
  <c r="AC322" i="1"/>
  <c r="AC323" i="1"/>
  <c r="AC324" i="1"/>
  <c r="AC325" i="1"/>
  <c r="AC326" i="1"/>
  <c r="AC327" i="1"/>
  <c r="AC328" i="1"/>
  <c r="AC329" i="1"/>
  <c r="AC330" i="1"/>
  <c r="AC331" i="1"/>
  <c r="AC332" i="1"/>
  <c r="AC333" i="1"/>
  <c r="AC336" i="1"/>
  <c r="AC337" i="1"/>
  <c r="AC341" i="1"/>
  <c r="AC340" i="1"/>
  <c r="AC335" i="1"/>
  <c r="AC339" i="1"/>
  <c r="AC334" i="1"/>
  <c r="AC338" i="1"/>
  <c r="AC342" i="1"/>
  <c r="AC345" i="1"/>
  <c r="AC349" i="1"/>
  <c r="AC346" i="1"/>
  <c r="AC344" i="1"/>
  <c r="AC348" i="1"/>
  <c r="AC343" i="1"/>
  <c r="AC347" i="1"/>
  <c r="AC352" i="1"/>
  <c r="AC356" i="1"/>
  <c r="AC364" i="1"/>
  <c r="AC360" i="1"/>
  <c r="AC350" i="1"/>
  <c r="AC355" i="1"/>
  <c r="AC363" i="1"/>
  <c r="AC358" i="1"/>
  <c r="AC353" i="1"/>
  <c r="AC357" i="1"/>
  <c r="AC365" i="1"/>
  <c r="AC361" i="1"/>
  <c r="AC354" i="1"/>
  <c r="AC362" i="1"/>
  <c r="AC351" i="1"/>
  <c r="AC359" i="1"/>
  <c r="AC368" i="1"/>
  <c r="AC374" i="1"/>
  <c r="AC373" i="1"/>
  <c r="AC372" i="1"/>
  <c r="AC370" i="1"/>
  <c r="AC366" i="1"/>
  <c r="AC367" i="1"/>
  <c r="AC371" i="1"/>
  <c r="AC369" i="1"/>
  <c r="AC375" i="1"/>
  <c r="AC380" i="1"/>
  <c r="AC379" i="1"/>
  <c r="AC378" i="1"/>
  <c r="AC377" i="1"/>
  <c r="AC376" i="1"/>
  <c r="AC381" i="1"/>
  <c r="AC382" i="1"/>
  <c r="AC394" i="1"/>
  <c r="AC391" i="1"/>
  <c r="AC388" i="1"/>
  <c r="AC387" i="1"/>
  <c r="AC384" i="1"/>
  <c r="AC396" i="1"/>
  <c r="AC393" i="1"/>
  <c r="AC390" i="1"/>
  <c r="AC386" i="1"/>
  <c r="AC383" i="1"/>
  <c r="AC395" i="1"/>
  <c r="AC392" i="1"/>
  <c r="AC389" i="1"/>
  <c r="AC385" i="1"/>
  <c r="AC397" i="1"/>
  <c r="AC401" i="1"/>
  <c r="AC400" i="1"/>
  <c r="AC399" i="1"/>
  <c r="AC398" i="1"/>
  <c r="AC406" i="1"/>
  <c r="AC407" i="1"/>
  <c r="AC412" i="1"/>
  <c r="AC411" i="1"/>
  <c r="AC403" i="1"/>
  <c r="AC417" i="1"/>
  <c r="AC414" i="1"/>
  <c r="AC402" i="1"/>
  <c r="AC408" i="1"/>
  <c r="AC404" i="1"/>
  <c r="AC418" i="1"/>
  <c r="AC415" i="1"/>
  <c r="AC409" i="1"/>
  <c r="AC405" i="1"/>
  <c r="AC419" i="1"/>
  <c r="AC416" i="1"/>
  <c r="AC413" i="1"/>
  <c r="AC410" i="1"/>
  <c r="AC422" i="1"/>
  <c r="AC420" i="1"/>
  <c r="AC421" i="1"/>
  <c r="AC182" i="1"/>
  <c r="AC239" i="1"/>
  <c r="AC241" i="1"/>
  <c r="AC240" i="1"/>
  <c r="AC423" i="1"/>
  <c r="AC427" i="1"/>
  <c r="AC426" i="1"/>
  <c r="AC425" i="1"/>
  <c r="AC424" i="1"/>
  <c r="AC465" i="1"/>
  <c r="AC466" i="1"/>
  <c r="AC470" i="1"/>
  <c r="AC469" i="1"/>
  <c r="AC468" i="1"/>
  <c r="AC467" i="1"/>
  <c r="AC429" i="1"/>
  <c r="AC437" i="1"/>
  <c r="AC435" i="1"/>
  <c r="AC433" i="1"/>
  <c r="AC431" i="1"/>
  <c r="AC430" i="1"/>
  <c r="AC438" i="1"/>
  <c r="AC436" i="1"/>
  <c r="AC434" i="1"/>
  <c r="AC432" i="1"/>
  <c r="AC439" i="1"/>
  <c r="AC443" i="1"/>
  <c r="AC442" i="1"/>
  <c r="AC441" i="1"/>
  <c r="AC440" i="1"/>
  <c r="AC444" i="1"/>
  <c r="AC445" i="1"/>
  <c r="AC446" i="1"/>
  <c r="AC447" i="1"/>
  <c r="AC448" i="1"/>
  <c r="AC450" i="1"/>
  <c r="AC449" i="1"/>
  <c r="AC541" i="1"/>
  <c r="AC545" i="1"/>
  <c r="AC539" i="1"/>
  <c r="AC537" i="1"/>
  <c r="AC543" i="1"/>
  <c r="AC535" i="1"/>
  <c r="AC540" i="1"/>
  <c r="AC544" i="1"/>
  <c r="AC538" i="1"/>
  <c r="AC536" i="1"/>
  <c r="AC542" i="1"/>
  <c r="AC534" i="1"/>
  <c r="AC546" i="1"/>
  <c r="AC547" i="1"/>
  <c r="AC548" i="1"/>
  <c r="AC549" i="1"/>
  <c r="AC550" i="1"/>
  <c r="AC555" i="1"/>
  <c r="AC553" i="1"/>
  <c r="AC552" i="1"/>
  <c r="AC551" i="1"/>
  <c r="AC554" i="1"/>
  <c r="AC556" i="1"/>
  <c r="AC558" i="1"/>
  <c r="AC557" i="1"/>
  <c r="AC559" i="1"/>
  <c r="AC560" i="1"/>
  <c r="AC564" i="1"/>
  <c r="AC562" i="1"/>
  <c r="AC563" i="1"/>
  <c r="AC565" i="1"/>
  <c r="AC561" i="1"/>
  <c r="AC569" i="1"/>
  <c r="AC567" i="1"/>
  <c r="AC568" i="1"/>
  <c r="AC566" i="1"/>
  <c r="AC570" i="1"/>
  <c r="AC571" i="1"/>
  <c r="AC572" i="1"/>
  <c r="AC573" i="1"/>
  <c r="AC574" i="1"/>
  <c r="AC575" i="1"/>
  <c r="AC576" i="1"/>
  <c r="AC577" i="1"/>
  <c r="AC578" i="1"/>
  <c r="AC580" i="1"/>
  <c r="AC579" i="1"/>
  <c r="AC586" i="1"/>
  <c r="AC582" i="1"/>
  <c r="AC584" i="1"/>
  <c r="AC583" i="1"/>
  <c r="AC581" i="1"/>
  <c r="AC585" i="1"/>
  <c r="AC587" i="1"/>
  <c r="AC589" i="1"/>
  <c r="AC588" i="1"/>
  <c r="AC590" i="1"/>
  <c r="AC592" i="1"/>
  <c r="AC591" i="1"/>
  <c r="AC593" i="1"/>
  <c r="AC594" i="1"/>
  <c r="AC596" i="1"/>
  <c r="AC595" i="1"/>
  <c r="AC597" i="1"/>
  <c r="AC598" i="1"/>
  <c r="AC599" i="1"/>
  <c r="AC600" i="1"/>
  <c r="AC601" i="1"/>
  <c r="AC603" i="1"/>
  <c r="AC602" i="1"/>
  <c r="AC604" i="1"/>
  <c r="AC605" i="1"/>
  <c r="AC606" i="1"/>
  <c r="AC608" i="1"/>
  <c r="AC607" i="1"/>
  <c r="AC609" i="1"/>
  <c r="AC610" i="1"/>
  <c r="AC611" i="1"/>
  <c r="AC613" i="1"/>
  <c r="AC612" i="1"/>
  <c r="AC630" i="1"/>
  <c r="AC633" i="1"/>
  <c r="AC631" i="1"/>
  <c r="AC632" i="1"/>
  <c r="AC635" i="1"/>
  <c r="AC634" i="1"/>
  <c r="AC636" i="1"/>
  <c r="AC637" i="1"/>
  <c r="AC704" i="1"/>
  <c r="AC642" i="1"/>
  <c r="AC643" i="1"/>
  <c r="AC644" i="1"/>
  <c r="AC645" i="1"/>
  <c r="AC646" i="1"/>
  <c r="AC703" i="1"/>
  <c r="AC647" i="1"/>
  <c r="AC648" i="1"/>
  <c r="AC705" i="1"/>
  <c r="AC650" i="1"/>
  <c r="AC651" i="1"/>
  <c r="AC649" i="1"/>
  <c r="AC638" i="1"/>
  <c r="AC653" i="1"/>
  <c r="AC652" i="1"/>
  <c r="AC706" i="1"/>
  <c r="AC654" i="1"/>
  <c r="AC639" i="1"/>
  <c r="AC655" i="1"/>
  <c r="AC656" i="1"/>
  <c r="AC657" i="1"/>
  <c r="AC640" i="1"/>
  <c r="AC658" i="1"/>
  <c r="AC671" i="1"/>
  <c r="AC659" i="1"/>
  <c r="AC660" i="1"/>
  <c r="AC661" i="1"/>
  <c r="AC662" i="1"/>
  <c r="AC663" i="1"/>
  <c r="AC664" i="1"/>
  <c r="AC708" i="1"/>
  <c r="AC665" i="1"/>
  <c r="AC666" i="1"/>
  <c r="AC667" i="1"/>
  <c r="AC668" i="1"/>
  <c r="AC669" i="1"/>
  <c r="AC670" i="1"/>
  <c r="AC672" i="1"/>
  <c r="AC673" i="1"/>
  <c r="AC674" i="1"/>
  <c r="AC675" i="1"/>
  <c r="AC676" i="1"/>
  <c r="AC677" i="1"/>
  <c r="AC709" i="1"/>
  <c r="AC678" i="1"/>
  <c r="AC679" i="1"/>
  <c r="AC680" i="1"/>
  <c r="AC681" i="1"/>
  <c r="AC682" i="1"/>
  <c r="AC683" i="1"/>
  <c r="AC641" i="1"/>
  <c r="AC684" i="1"/>
  <c r="AC696" i="1"/>
  <c r="AC685" i="1"/>
  <c r="AC686" i="1"/>
  <c r="AC687" i="1"/>
  <c r="AC688" i="1"/>
  <c r="AC689" i="1"/>
  <c r="AC710" i="1"/>
  <c r="AC690" i="1"/>
  <c r="AC707" i="1"/>
  <c r="AC691" i="1"/>
  <c r="AC697" i="1"/>
  <c r="AC692" i="1"/>
  <c r="AC693" i="1"/>
  <c r="AC694" i="1"/>
  <c r="AC695" i="1"/>
  <c r="AC698" i="1"/>
  <c r="AC699" i="1"/>
  <c r="AC700" i="1"/>
  <c r="AC701" i="1"/>
  <c r="AC702" i="1"/>
  <c r="AC712" i="1"/>
  <c r="AC713" i="1"/>
  <c r="AC711" i="1"/>
  <c r="AC714" i="1"/>
  <c r="AC715" i="1"/>
  <c r="AC717" i="1"/>
  <c r="AC718" i="1"/>
  <c r="AC716" i="1"/>
  <c r="AC719" i="1"/>
  <c r="AC720" i="1"/>
  <c r="AC721" i="1"/>
  <c r="AC726" i="1"/>
  <c r="AC727" i="1"/>
  <c r="AC728" i="1"/>
  <c r="AC729" i="1"/>
  <c r="AC730" i="1"/>
  <c r="AC731" i="1"/>
  <c r="AC732" i="1"/>
  <c r="AC733" i="1"/>
  <c r="AC734" i="1"/>
  <c r="AC735" i="1"/>
  <c r="AC736" i="1"/>
  <c r="AC737" i="1"/>
  <c r="AC738" i="1"/>
  <c r="AC739" i="1"/>
  <c r="AC740" i="1"/>
  <c r="AC741" i="1"/>
  <c r="AC742" i="1"/>
  <c r="AC743" i="1"/>
  <c r="AC744" i="1"/>
  <c r="AC745" i="1"/>
  <c r="AC746" i="1"/>
  <c r="AC747" i="1"/>
  <c r="AC748" i="1"/>
  <c r="AC749" i="1"/>
  <c r="AC750" i="1"/>
  <c r="AC751" i="1"/>
  <c r="AC752" i="1"/>
  <c r="AC753" i="1"/>
  <c r="AC754" i="1"/>
  <c r="AC755" i="1"/>
  <c r="AC756" i="1"/>
  <c r="AC757" i="1"/>
  <c r="AC758" i="1"/>
  <c r="AC759" i="1"/>
  <c r="AC760" i="1"/>
  <c r="AC761" i="1"/>
  <c r="AC762" i="1"/>
  <c r="AC763" i="1"/>
  <c r="AC764" i="1"/>
  <c r="AC765" i="1"/>
  <c r="AC766" i="1"/>
  <c r="AC767" i="1"/>
  <c r="AC768" i="1"/>
  <c r="AC769" i="1"/>
  <c r="AC770" i="1"/>
  <c r="AC771" i="1"/>
  <c r="AC772" i="1"/>
  <c r="AC773" i="1"/>
  <c r="AC779" i="1"/>
  <c r="AC782" i="1"/>
  <c r="AC788" i="1"/>
  <c r="AC787" i="1"/>
  <c r="AC785" i="1"/>
  <c r="AC783" i="1"/>
  <c r="AC786" i="1"/>
  <c r="AC784" i="1"/>
  <c r="AC790" i="1"/>
  <c r="AC791" i="1"/>
  <c r="AC789" i="1"/>
  <c r="AC792" i="1"/>
  <c r="AC794" i="1"/>
  <c r="AC793" i="1"/>
  <c r="AC797" i="1"/>
  <c r="AC795" i="1"/>
  <c r="AC798" i="1"/>
  <c r="AC796" i="1"/>
  <c r="AC801" i="1"/>
  <c r="AC799" i="1"/>
  <c r="AC802" i="1"/>
  <c r="AC800" i="1"/>
  <c r="AC813" i="1"/>
  <c r="AC814" i="1"/>
  <c r="AC816" i="1"/>
  <c r="AC815" i="1"/>
  <c r="AC817" i="1"/>
  <c r="AC818" i="1"/>
  <c r="AC819" i="1"/>
  <c r="AC820" i="1"/>
  <c r="AC822" i="1"/>
  <c r="AC821" i="1"/>
  <c r="AC804" i="1"/>
  <c r="AC803" i="1"/>
  <c r="AC807" i="1"/>
  <c r="AC805" i="1"/>
  <c r="AC808" i="1"/>
  <c r="AC806" i="1"/>
  <c r="AC810" i="1"/>
  <c r="AC809" i="1"/>
  <c r="AC812" i="1"/>
  <c r="AC811" i="1"/>
  <c r="AC844" i="1"/>
  <c r="AC845" i="1"/>
  <c r="AC846" i="1"/>
  <c r="AC847" i="1"/>
  <c r="AC871" i="1"/>
  <c r="AC872" i="1"/>
  <c r="AC873" i="1"/>
  <c r="AC874" i="1"/>
  <c r="AC875" i="1"/>
  <c r="AC862" i="1"/>
  <c r="AC863" i="1"/>
  <c r="AC864" i="1"/>
  <c r="AC865" i="1"/>
  <c r="AC866" i="1"/>
  <c r="AC886" i="1"/>
  <c r="AC887" i="1"/>
  <c r="AC888" i="1"/>
  <c r="AC889" i="1"/>
  <c r="AC890" i="1"/>
  <c r="AC848" i="1"/>
  <c r="AC849" i="1"/>
  <c r="AC850" i="1"/>
  <c r="AC882" i="1"/>
  <c r="AC883" i="1"/>
  <c r="AC884" i="1"/>
  <c r="AC885" i="1"/>
  <c r="AC867" i="1"/>
  <c r="AC868" i="1"/>
  <c r="AC869" i="1"/>
  <c r="AC870" i="1"/>
  <c r="AC876" i="1"/>
  <c r="AC877" i="1"/>
  <c r="AC878" i="1"/>
  <c r="AC879" i="1"/>
  <c r="AC880" i="1"/>
  <c r="AC881" i="1"/>
  <c r="AC851" i="1"/>
  <c r="AC852" i="1"/>
  <c r="AC853" i="1"/>
  <c r="AC854" i="1"/>
  <c r="AC855" i="1"/>
  <c r="AC856" i="1"/>
  <c r="AC857" i="1"/>
  <c r="AC858" i="1"/>
  <c r="AC859" i="1"/>
  <c r="AC860" i="1"/>
  <c r="AC861" i="1"/>
  <c r="AC893" i="1"/>
  <c r="AC898" i="1"/>
  <c r="AC900" i="1"/>
  <c r="AC894" i="1"/>
  <c r="AC895" i="1"/>
  <c r="AC891" i="1"/>
  <c r="AC899" i="1"/>
  <c r="AC901" i="1"/>
  <c r="AC892" i="1"/>
  <c r="AC896" i="1"/>
  <c r="AC897" i="1"/>
  <c r="AC902" i="1"/>
  <c r="AC903" i="1"/>
  <c r="AC935" i="1"/>
  <c r="AC936" i="1"/>
  <c r="AC937" i="1"/>
  <c r="AC938" i="1"/>
  <c r="AC939" i="1"/>
  <c r="AC940" i="1"/>
  <c r="AC941" i="1"/>
  <c r="AC942" i="1"/>
  <c r="AC992" i="1"/>
  <c r="AC943" i="1"/>
  <c r="AC944" i="1"/>
  <c r="AC945" i="1"/>
  <c r="AC934" i="1"/>
  <c r="AC947" i="1"/>
  <c r="AC957" i="1"/>
  <c r="AC967" i="1"/>
  <c r="AC977" i="1"/>
  <c r="AC946" i="1"/>
  <c r="AC948" i="1"/>
  <c r="AC958" i="1"/>
  <c r="AC968" i="1"/>
  <c r="AC978" i="1"/>
  <c r="AC949" i="1"/>
  <c r="AC959" i="1"/>
  <c r="AC969" i="1"/>
  <c r="AC979" i="1"/>
  <c r="AC950" i="1"/>
  <c r="AC960" i="1"/>
  <c r="AC970" i="1"/>
  <c r="AC980" i="1"/>
  <c r="AC951" i="1"/>
  <c r="AC961" i="1"/>
  <c r="AC971" i="1"/>
  <c r="AC981" i="1"/>
  <c r="AC952" i="1"/>
  <c r="AC962" i="1"/>
  <c r="AC972" i="1"/>
  <c r="AC982" i="1"/>
  <c r="AC953" i="1"/>
  <c r="AC963" i="1"/>
  <c r="AC973" i="1"/>
  <c r="AC983" i="1"/>
  <c r="AC954" i="1"/>
  <c r="AC964" i="1"/>
  <c r="AC974" i="1"/>
  <c r="AC984" i="1"/>
  <c r="AC955" i="1"/>
  <c r="AC965" i="1"/>
  <c r="AC975" i="1"/>
  <c r="AC985" i="1"/>
  <c r="AC956" i="1"/>
  <c r="AC966" i="1"/>
  <c r="AC976" i="1"/>
  <c r="AC986" i="1"/>
  <c r="AC987" i="1"/>
  <c r="AC993" i="1"/>
  <c r="AC990" i="1"/>
  <c r="AC994" i="1"/>
  <c r="AC988" i="1"/>
  <c r="AC989" i="1"/>
  <c r="AC996" i="1"/>
  <c r="AC995" i="1"/>
  <c r="AC991" i="1"/>
  <c r="AC1077" i="1"/>
  <c r="AC1078" i="1"/>
  <c r="AC1079" i="1"/>
  <c r="AC1080" i="1"/>
  <c r="AC1076" i="1"/>
  <c r="AC1015" i="1"/>
  <c r="AC999" i="1"/>
  <c r="AC1000" i="1"/>
  <c r="AC1001" i="1"/>
  <c r="AC1002" i="1"/>
  <c r="AC998" i="1"/>
  <c r="AC997" i="1"/>
  <c r="AC1083" i="1"/>
  <c r="AC1084" i="1"/>
  <c r="AC1085" i="1"/>
  <c r="AC1086" i="1"/>
  <c r="AC1082" i="1"/>
  <c r="AC1081" i="1"/>
  <c r="AC1005" i="1"/>
  <c r="AC1006" i="1"/>
  <c r="AC1007" i="1"/>
  <c r="AC1008" i="1"/>
  <c r="AC1004" i="1"/>
  <c r="AC1003" i="1"/>
  <c r="AC1089" i="1"/>
  <c r="AC1090" i="1"/>
  <c r="AC1091" i="1"/>
  <c r="AC1092" i="1"/>
  <c r="AC1088" i="1"/>
  <c r="AC1087" i="1"/>
  <c r="AC1011" i="1"/>
  <c r="AC1012" i="1"/>
  <c r="AC1013" i="1"/>
  <c r="AC1014" i="1"/>
  <c r="AC1010" i="1"/>
  <c r="AC1009" i="1"/>
  <c r="AC1095" i="1"/>
  <c r="AC1096" i="1"/>
  <c r="AC1097" i="1"/>
  <c r="AC1098" i="1"/>
  <c r="AC1094" i="1"/>
  <c r="AC1093" i="1"/>
  <c r="AC1018" i="1"/>
  <c r="AC1019" i="1"/>
  <c r="AC1020" i="1"/>
  <c r="AC1021" i="1"/>
  <c r="AC1017" i="1"/>
  <c r="AC1016" i="1"/>
  <c r="AC1024" i="1"/>
  <c r="AC1025" i="1"/>
  <c r="AC1026" i="1"/>
  <c r="AC1027" i="1"/>
  <c r="AC1023" i="1"/>
  <c r="AC1022" i="1"/>
  <c r="AC1030" i="1"/>
  <c r="AC1031" i="1"/>
  <c r="AC1032" i="1"/>
  <c r="AC1033" i="1"/>
  <c r="AC1029" i="1"/>
  <c r="AC1028" i="1"/>
  <c r="AC1036" i="1"/>
  <c r="AC1037" i="1"/>
  <c r="AC1038" i="1"/>
  <c r="AC1039" i="1"/>
  <c r="AC1035" i="1"/>
  <c r="AC1034" i="1"/>
  <c r="AC1042" i="1"/>
  <c r="AC1043" i="1"/>
  <c r="AC1044" i="1"/>
  <c r="AC1045" i="1"/>
  <c r="AC1041" i="1"/>
  <c r="AC1040" i="1"/>
  <c r="AC1072" i="1"/>
  <c r="AC1073" i="1"/>
  <c r="AC1074" i="1"/>
  <c r="AC1075" i="1"/>
  <c r="AC1071" i="1"/>
  <c r="AC1070" i="1"/>
  <c r="AC1103" i="1"/>
  <c r="AC1104" i="1"/>
  <c r="AC1105" i="1"/>
  <c r="AC1119" i="1"/>
  <c r="AC1120" i="1"/>
  <c r="AC1121" i="1"/>
  <c r="AC1122" i="1"/>
  <c r="AC1123" i="1"/>
  <c r="AC1124" i="1"/>
  <c r="AC1125" i="1"/>
  <c r="AC1126" i="1"/>
  <c r="AC1127" i="1"/>
  <c r="AC1128" i="1"/>
  <c r="AC1129" i="1"/>
  <c r="AC1130" i="1"/>
  <c r="AC1131" i="1"/>
  <c r="AC1132" i="1"/>
  <c r="AC1133" i="1"/>
  <c r="AC1134" i="1"/>
  <c r="AC1135" i="1"/>
  <c r="AC1136" i="1"/>
  <c r="AC1137" i="1"/>
  <c r="AC1138" i="1"/>
  <c r="AC1139" i="1"/>
  <c r="AC1140" i="1"/>
  <c r="AC1141" i="1"/>
  <c r="AC1142" i="1"/>
  <c r="AC1143" i="1"/>
  <c r="AC1144" i="1"/>
  <c r="AC1145" i="1"/>
  <c r="AC1146" i="1"/>
  <c r="AC1147" i="1"/>
  <c r="AC1148" i="1"/>
  <c r="AC1149" i="1"/>
  <c r="AC1150" i="1"/>
  <c r="AC1106" i="1"/>
  <c r="AC1107" i="1"/>
  <c r="AC1108" i="1"/>
  <c r="AC1109" i="1"/>
  <c r="AC1110" i="1"/>
  <c r="AC1111" i="1"/>
  <c r="AC1112" i="1"/>
  <c r="AC1151" i="1"/>
  <c r="AC1152" i="1"/>
  <c r="AC1153" i="1"/>
  <c r="AC1154" i="1"/>
  <c r="AC1155" i="1"/>
  <c r="AC1156" i="1"/>
  <c r="AC1157" i="1"/>
  <c r="AC1158" i="1"/>
  <c r="AC1113" i="1"/>
  <c r="AC1114" i="1"/>
  <c r="AC1115" i="1"/>
  <c r="AC1116" i="1"/>
  <c r="AC1117" i="1"/>
  <c r="AC1118" i="1"/>
  <c r="AC1206" i="1"/>
  <c r="AC1159" i="1"/>
  <c r="AC1160" i="1"/>
  <c r="AC1161" i="1"/>
  <c r="AC1162" i="1"/>
  <c r="AC1163" i="1"/>
  <c r="AC1164" i="1"/>
  <c r="AC1165" i="1"/>
  <c r="AC1166" i="1"/>
  <c r="AC1167" i="1"/>
  <c r="AC1168" i="1"/>
  <c r="AC1169" i="1"/>
  <c r="AC1170" i="1"/>
  <c r="AC1171" i="1"/>
  <c r="AC1172" i="1"/>
  <c r="AC1173" i="1"/>
  <c r="AC1174" i="1"/>
  <c r="AC1175" i="1"/>
  <c r="AC1176" i="1"/>
  <c r="AC1177" i="1"/>
  <c r="AC1178" i="1"/>
  <c r="AC1182" i="1"/>
  <c r="AC1181" i="1"/>
  <c r="AC1180" i="1"/>
  <c r="AC1179" i="1"/>
  <c r="AC1183" i="1"/>
  <c r="AC1184" i="1"/>
  <c r="AC1186" i="1"/>
  <c r="AC1195" i="1"/>
  <c r="AC1193" i="1"/>
  <c r="AC1190" i="1"/>
  <c r="AC1188" i="1"/>
  <c r="AC1185" i="1"/>
  <c r="AC1187" i="1"/>
  <c r="AC1196" i="1"/>
  <c r="AC1194" i="1"/>
  <c r="AC1192" i="1"/>
  <c r="AC1191" i="1"/>
  <c r="AC1189" i="1"/>
  <c r="AC1197" i="1"/>
  <c r="AC1198" i="1"/>
  <c r="AC1199" i="1"/>
  <c r="AC1203" i="1"/>
  <c r="AC1202" i="1"/>
  <c r="AC1201" i="1"/>
  <c r="AC1200" i="1"/>
  <c r="AC1204" i="1"/>
  <c r="AC1205" i="1"/>
  <c r="AC1207" i="1"/>
  <c r="AC1208" i="1"/>
  <c r="AC1209" i="1"/>
  <c r="AC1210" i="1"/>
  <c r="AC1211" i="1"/>
  <c r="AC1212" i="1"/>
  <c r="AC1214" i="1"/>
  <c r="AC1215" i="1"/>
  <c r="AC1219" i="1"/>
  <c r="AC1220" i="1"/>
  <c r="AC1221" i="1"/>
  <c r="AC1222" i="1"/>
  <c r="AC1223" i="1"/>
  <c r="AC1237" i="1"/>
  <c r="AC1238" i="1"/>
  <c r="AC1239" i="1"/>
  <c r="AC1240" i="1"/>
  <c r="AC1241" i="1"/>
  <c r="AC1244" i="1"/>
  <c r="AC1242" i="1"/>
  <c r="AC1243" i="1"/>
  <c r="AC1245" i="1"/>
  <c r="AC1248" i="1"/>
  <c r="AC1249" i="1"/>
  <c r="AC1246" i="1"/>
  <c r="AC1247" i="1"/>
  <c r="AC1250" i="1"/>
  <c r="AC1253" i="1"/>
  <c r="AC1251" i="1"/>
  <c r="AC1252" i="1"/>
  <c r="AC1254" i="1"/>
  <c r="AC1255" i="1"/>
  <c r="AC1259" i="1"/>
  <c r="AC1262" i="1"/>
  <c r="AC1256" i="1"/>
  <c r="AC1261" i="1"/>
  <c r="AC1260" i="1"/>
  <c r="AC1257" i="1"/>
  <c r="AC1258" i="1"/>
  <c r="AC1270" i="1"/>
  <c r="AC1274" i="1"/>
  <c r="AC1273" i="1"/>
  <c r="AC1267" i="1"/>
  <c r="AC1272" i="1"/>
  <c r="AC1271" i="1"/>
  <c r="AC1268" i="1"/>
  <c r="AC1269" i="1"/>
  <c r="AC1278" i="1"/>
  <c r="AC1275" i="1"/>
  <c r="AC1280" i="1"/>
  <c r="AC1279" i="1"/>
  <c r="AC1276" i="1"/>
  <c r="AC1277" i="1"/>
  <c r="AC1283" i="1"/>
  <c r="AC1288" i="1"/>
  <c r="AC1287" i="1"/>
  <c r="AC1286" i="1"/>
  <c r="AC1285" i="1"/>
  <c r="AC1284" i="1"/>
  <c r="AC1281" i="1"/>
  <c r="AC1282" i="1"/>
  <c r="AC1265" i="1"/>
  <c r="AC1263" i="1"/>
  <c r="AC1264" i="1"/>
  <c r="AC1289" i="1"/>
  <c r="AC1290" i="1"/>
  <c r="AC1291" i="1"/>
  <c r="AC1292" i="1"/>
  <c r="AC1293" i="1"/>
  <c r="AC1294" i="1"/>
  <c r="AC1297" i="1"/>
  <c r="AC1298" i="1"/>
  <c r="AC1266" i="1"/>
  <c r="AC1295" i="1"/>
  <c r="AC1296" i="1"/>
  <c r="AC1299" i="1"/>
  <c r="AC1300" i="1"/>
  <c r="AC1301" i="1"/>
  <c r="AC1302" i="1"/>
  <c r="AC1303" i="1"/>
  <c r="AC1304" i="1"/>
  <c r="AC1305" i="1"/>
  <c r="AC1306" i="1"/>
  <c r="AC1307" i="1"/>
  <c r="AC1308" i="1"/>
  <c r="AC1309" i="1"/>
  <c r="AC1310" i="1"/>
  <c r="AC1311" i="1"/>
  <c r="AC1312" i="1"/>
  <c r="AC1313" i="1"/>
  <c r="AC1314" i="1"/>
  <c r="AC1315" i="1"/>
  <c r="AC1316" i="1"/>
  <c r="AC1317" i="1"/>
  <c r="AC1318" i="1"/>
  <c r="AC1319" i="1"/>
  <c r="AC1320" i="1"/>
  <c r="AC1321" i="1"/>
  <c r="AC1322" i="1"/>
  <c r="AC1323" i="1"/>
  <c r="AC1324" i="1"/>
  <c r="AC1325" i="1"/>
  <c r="AC1326" i="1"/>
  <c r="AC1327" i="1"/>
  <c r="AC1328" i="1"/>
  <c r="AC1329" i="1"/>
  <c r="AC1330" i="1"/>
  <c r="AC1331" i="1"/>
  <c r="AC1332" i="1"/>
  <c r="AC1334" i="1"/>
  <c r="AC1335" i="1"/>
  <c r="AC1336" i="1"/>
  <c r="AC1338" i="1"/>
  <c r="AC1339" i="1"/>
  <c r="AC1340" i="1"/>
  <c r="AC1341" i="1"/>
  <c r="AC1356" i="1"/>
  <c r="AC1357" i="1"/>
  <c r="AC1358" i="1"/>
  <c r="AC1359" i="1"/>
  <c r="AC1360" i="1"/>
  <c r="AC1366" i="1"/>
  <c r="AC1367" i="1"/>
  <c r="AC1368" i="1"/>
  <c r="AC1369" i="1"/>
  <c r="AC1371" i="1"/>
  <c r="AC1372" i="1"/>
  <c r="AC1373" i="1"/>
  <c r="AC1370" i="1"/>
  <c r="AC1420" i="1"/>
  <c r="AC1421" i="1"/>
  <c r="AC1422" i="1"/>
  <c r="AC1423" i="1"/>
  <c r="AC1424" i="1"/>
  <c r="AC1425" i="1"/>
  <c r="AC1426" i="1"/>
  <c r="AC1427" i="1"/>
  <c r="AC1429" i="1"/>
  <c r="AC1431" i="1"/>
  <c r="AC1428" i="1"/>
  <c r="AC1430" i="1"/>
  <c r="AC1432" i="1"/>
  <c r="AC1400" i="1"/>
  <c r="AC1401" i="1"/>
  <c r="AC1402" i="1"/>
  <c r="AC1433" i="1"/>
  <c r="AC1434" i="1"/>
  <c r="AC1435" i="1"/>
  <c r="AC1440" i="1"/>
  <c r="AC1437" i="1"/>
  <c r="AC1438" i="1"/>
  <c r="AC1442" i="1"/>
  <c r="AC1444" i="1"/>
  <c r="AC1436" i="1"/>
  <c r="AC1441" i="1"/>
  <c r="AC1443" i="1"/>
  <c r="AC1439" i="1"/>
  <c r="AC1448" i="1"/>
  <c r="AC1447" i="1"/>
  <c r="AC1446" i="1"/>
  <c r="AC1450" i="1"/>
  <c r="AC1454" i="1"/>
  <c r="AC1453" i="1"/>
  <c r="AC1455" i="1"/>
  <c r="AC1456" i="1"/>
  <c r="AC1457" i="1"/>
  <c r="AC1458" i="1"/>
  <c r="AC1461" i="1"/>
  <c r="AC1459" i="1"/>
  <c r="AC1460" i="1"/>
  <c r="AC1462" i="1"/>
  <c r="AC1463" i="1"/>
  <c r="AC1464" i="1"/>
  <c r="AC1465" i="1"/>
  <c r="AC1466" i="1"/>
  <c r="AC1406" i="1"/>
  <c r="AC1408" i="1"/>
  <c r="AC1409" i="1"/>
  <c r="AC1412" i="1"/>
  <c r="AC1410" i="1"/>
  <c r="AC1413" i="1"/>
  <c r="AC1414" i="1"/>
  <c r="AC1469" i="1"/>
  <c r="AC1411" i="1"/>
  <c r="AC1467" i="1"/>
  <c r="AC1468" i="1"/>
  <c r="AC1498" i="1"/>
  <c r="AC1399" i="1"/>
  <c r="AC1398" i="1"/>
  <c r="AC1500" i="1"/>
  <c r="AC1499" i="1"/>
  <c r="AC1407" i="1"/>
  <c r="AC1404" i="1"/>
  <c r="AC1470" i="1"/>
  <c r="AC1471" i="1"/>
  <c r="AC1472" i="1"/>
  <c r="AC1473" i="1"/>
  <c r="AC1393" i="1"/>
  <c r="AC1405" i="1"/>
  <c r="AC1474" i="1"/>
  <c r="AC1475" i="1"/>
  <c r="AC1476" i="1"/>
  <c r="AC1419" i="1"/>
  <c r="AC1403" i="1"/>
  <c r="AC1477" i="1"/>
  <c r="AC1478" i="1"/>
  <c r="AC1479" i="1"/>
  <c r="AC1480" i="1"/>
  <c r="AC1481" i="1"/>
  <c r="AC1485" i="1"/>
  <c r="AC1484" i="1"/>
  <c r="AC1394" i="1"/>
  <c r="AC1415" i="1"/>
  <c r="AC1483" i="1"/>
  <c r="AC1482" i="1"/>
  <c r="AC1497" i="1"/>
  <c r="AC1496" i="1"/>
  <c r="AC1397" i="1"/>
  <c r="AC1418" i="1"/>
  <c r="AC1495" i="1"/>
  <c r="AC1494" i="1"/>
  <c r="AC1493" i="1"/>
  <c r="AC1492" i="1"/>
  <c r="AC1396" i="1"/>
  <c r="AC1417" i="1"/>
  <c r="AC1491" i="1"/>
  <c r="AC1490" i="1"/>
  <c r="AC1489" i="1"/>
  <c r="AC1488" i="1"/>
  <c r="AC1395" i="1"/>
  <c r="AC1416" i="1"/>
  <c r="AC1487" i="1"/>
  <c r="AC1486" i="1"/>
  <c r="AC1452" i="1"/>
  <c r="AC1445" i="1"/>
  <c r="AC1449" i="1"/>
  <c r="AC1451" i="1"/>
  <c r="AC1501" i="1"/>
  <c r="AC1502" i="1"/>
  <c r="AC1503" i="1"/>
  <c r="AC1508" i="1"/>
  <c r="AC1509" i="1"/>
  <c r="AC1504" i="1"/>
  <c r="AC1505" i="1"/>
  <c r="AC1506" i="1"/>
  <c r="AC1507" i="1"/>
  <c r="AC1510" i="1"/>
  <c r="AC1511" i="1"/>
  <c r="AC1512" i="1"/>
  <c r="AC1513" i="1"/>
  <c r="AC1515" i="1"/>
  <c r="AC1516" i="1"/>
  <c r="AC1517" i="1"/>
  <c r="AC1518" i="1"/>
  <c r="AC1520" i="1"/>
  <c r="AC1519" i="1"/>
  <c r="AC1521" i="1"/>
  <c r="AC1514" i="1"/>
  <c r="AC1522" i="1"/>
  <c r="AC1523" i="1"/>
  <c r="AC1524" i="1"/>
  <c r="AC1554" i="1"/>
  <c r="AC1553" i="1"/>
  <c r="AC1551" i="1"/>
  <c r="AC1550" i="1"/>
  <c r="AC1552" i="1"/>
  <c r="AC1549" i="1"/>
  <c r="AC1548" i="1"/>
  <c r="AC1546" i="1"/>
  <c r="AC1545" i="1"/>
  <c r="AC1547" i="1"/>
  <c r="AC1558" i="1"/>
  <c r="AC1557" i="1"/>
  <c r="AC1556" i="1"/>
  <c r="AC1555" i="1"/>
  <c r="AC1559" i="1"/>
  <c r="AC1564" i="1"/>
  <c r="AC1563" i="1"/>
  <c r="AC1561" i="1"/>
  <c r="AC1560" i="1"/>
  <c r="AC1562" i="1"/>
  <c r="AC1569" i="1"/>
  <c r="AC1568" i="1"/>
  <c r="AC1566" i="1"/>
  <c r="AC1565" i="1"/>
  <c r="AC1567" i="1"/>
  <c r="AC1544" i="1"/>
  <c r="AC1543" i="1"/>
  <c r="AC1541" i="1"/>
  <c r="AC1540" i="1"/>
  <c r="AC1542" i="1"/>
  <c r="AC1578" i="1"/>
  <c r="AC1576" i="1"/>
  <c r="AC1572" i="1"/>
  <c r="AC1570" i="1"/>
  <c r="AC1574" i="1"/>
  <c r="AC1579" i="1"/>
  <c r="AC1577" i="1"/>
  <c r="AC1573" i="1"/>
  <c r="AC1571" i="1"/>
  <c r="AC1575" i="1"/>
  <c r="AC1529" i="1"/>
  <c r="AC1528" i="1"/>
  <c r="AC1526" i="1"/>
  <c r="AC1525" i="1"/>
  <c r="AC1527" i="1"/>
  <c r="AC1534" i="1"/>
  <c r="AC1533" i="1"/>
  <c r="AC1531" i="1"/>
  <c r="AC1530" i="1"/>
  <c r="AC1532" i="1"/>
  <c r="AC1588" i="1"/>
  <c r="AC1586" i="1"/>
  <c r="AC1582" i="1"/>
  <c r="AC1580" i="1"/>
  <c r="AC1584" i="1"/>
  <c r="AC1589" i="1"/>
  <c r="AC1587" i="1"/>
  <c r="AC1583" i="1"/>
  <c r="AC1581" i="1"/>
  <c r="AC1585" i="1"/>
  <c r="AC1599" i="1"/>
  <c r="AC1598" i="1"/>
  <c r="AC1596" i="1"/>
  <c r="AC1595" i="1"/>
  <c r="AC1597" i="1"/>
  <c r="AC1604" i="1"/>
  <c r="AC1603" i="1"/>
  <c r="AC1601" i="1"/>
  <c r="AC1600" i="1"/>
  <c r="AC1602" i="1"/>
  <c r="AC1594" i="1"/>
  <c r="AC1593" i="1"/>
  <c r="AC1591" i="1"/>
  <c r="AC1590" i="1"/>
  <c r="AC1592" i="1"/>
  <c r="AC1652" i="1"/>
  <c r="AC1647" i="1"/>
  <c r="AC1648" i="1"/>
  <c r="AC1649" i="1"/>
  <c r="AC1653" i="1"/>
  <c r="AC1656" i="1"/>
  <c r="AC1657" i="1"/>
  <c r="AC1658" i="1"/>
  <c r="AC1659" i="1"/>
  <c r="AC1660" i="1"/>
  <c r="AC1661" i="1"/>
  <c r="AC1662" i="1"/>
  <c r="AC1663" i="1"/>
  <c r="AC1664" i="1"/>
  <c r="AC1665" i="1"/>
  <c r="AC1675" i="1"/>
  <c r="AC1676" i="1"/>
  <c r="AC1677" i="1"/>
  <c r="AC1680" i="1"/>
  <c r="AC1681" i="1"/>
  <c r="AC1678" i="1"/>
  <c r="AC1679" i="1"/>
  <c r="AC1684" i="1"/>
  <c r="AC1685" i="1"/>
  <c r="AC1683" i="1"/>
  <c r="AC1682" i="1"/>
  <c r="AC1686" i="1"/>
  <c r="AC1687" i="1"/>
  <c r="AC1688" i="1"/>
  <c r="AC1691" i="1"/>
  <c r="AC1692" i="1"/>
  <c r="AC1689" i="1"/>
  <c r="AC1690" i="1"/>
  <c r="AC1693" i="1"/>
  <c r="AC1694" i="1"/>
  <c r="AC1695" i="1"/>
  <c r="AC1696" i="1"/>
  <c r="AC1697" i="1"/>
  <c r="AC1698" i="1"/>
  <c r="AC1699" i="1"/>
  <c r="AC1700" i="1"/>
  <c r="AC1701" i="1"/>
  <c r="AC1702" i="1"/>
  <c r="AC1777" i="1"/>
  <c r="AC1778" i="1"/>
  <c r="AC1771" i="1"/>
  <c r="AC1772" i="1"/>
  <c r="AC1773" i="1"/>
  <c r="AC1922" i="1"/>
  <c r="AC1923" i="1"/>
  <c r="AC1924" i="1"/>
  <c r="AC1925" i="1"/>
  <c r="AC1828" i="1"/>
  <c r="AC1746" i="1"/>
  <c r="AC1829" i="1"/>
  <c r="AC1747" i="1"/>
  <c r="AC1830" i="1"/>
  <c r="AC1748" i="1"/>
  <c r="AC1831" i="1"/>
  <c r="AC1749" i="1"/>
  <c r="AC1832" i="1"/>
  <c r="AC1750" i="1"/>
  <c r="AC1833" i="1"/>
  <c r="AC1919" i="1"/>
  <c r="AC1930" i="1"/>
  <c r="AC1813" i="1"/>
  <c r="AC2031" i="1"/>
  <c r="AC1741" i="1"/>
  <c r="AC1834" i="1"/>
  <c r="AC1920" i="1"/>
  <c r="AC1931" i="1"/>
  <c r="AC1814" i="1"/>
  <c r="AC2032" i="1"/>
  <c r="AC1742" i="1"/>
  <c r="AC1835" i="1"/>
  <c r="AC1921" i="1"/>
  <c r="AC1932" i="1"/>
  <c r="AC1815" i="1"/>
  <c r="AC2033" i="1"/>
  <c r="AC1743" i="1"/>
  <c r="AC2034" i="1"/>
  <c r="AC1836" i="1"/>
  <c r="AC1744" i="1"/>
  <c r="AC1837" i="1"/>
  <c r="AC1745" i="1"/>
  <c r="AC1966" i="1"/>
  <c r="AC1984" i="1"/>
  <c r="AC2035" i="1"/>
  <c r="AC1967" i="1"/>
  <c r="AC1985" i="1"/>
  <c r="AC2036" i="1"/>
  <c r="AC1968" i="1"/>
  <c r="AC1986" i="1"/>
  <c r="AC2037" i="1"/>
  <c r="AC2013" i="1"/>
  <c r="AC1987" i="1"/>
  <c r="AC1715" i="1"/>
  <c r="AC2104" i="1"/>
  <c r="AC2014" i="1"/>
  <c r="AC1988" i="1"/>
  <c r="AC2015" i="1"/>
  <c r="AC1989" i="1"/>
  <c r="AC2105" i="1"/>
  <c r="AC2016" i="1"/>
  <c r="AC2012" i="1"/>
  <c r="AC2017" i="1"/>
  <c r="AC1990" i="1"/>
  <c r="AC2106" i="1"/>
  <c r="AC2018" i="1"/>
  <c r="AC1991" i="1"/>
  <c r="AC2107" i="1"/>
  <c r="AC2038" i="1"/>
  <c r="AC2039" i="1"/>
  <c r="AC2040" i="1"/>
  <c r="AC1800" i="1"/>
  <c r="AC1883" i="1"/>
  <c r="AC1844" i="1"/>
  <c r="AC1926" i="1"/>
  <c r="AC1801" i="1"/>
  <c r="AC1884" i="1"/>
  <c r="AC1845" i="1"/>
  <c r="AC1927" i="1"/>
  <c r="AC1802" i="1"/>
  <c r="AC1885" i="1"/>
  <c r="AC1846" i="1"/>
  <c r="AC1928" i="1"/>
  <c r="AC1803" i="1"/>
  <c r="AC1929" i="1"/>
  <c r="AC1874" i="1"/>
  <c r="AC1848" i="1"/>
  <c r="AC1875" i="1"/>
  <c r="AC1849" i="1"/>
  <c r="AC1876" i="1"/>
  <c r="AC1850" i="1"/>
  <c r="AC1851" i="1"/>
  <c r="AC1847" i="1"/>
  <c r="AC1877" i="1"/>
  <c r="AC1852" i="1"/>
  <c r="AC1853" i="1"/>
  <c r="AC1854" i="1"/>
  <c r="AC1886" i="1"/>
  <c r="AC1887" i="1"/>
  <c r="AC1888" i="1"/>
  <c r="AC1757" i="1"/>
  <c r="AC1939" i="1"/>
  <c r="AC1940" i="1"/>
  <c r="AC1941" i="1"/>
  <c r="AC2060" i="1"/>
  <c r="AC1878" i="1"/>
  <c r="AC2061" i="1"/>
  <c r="AC1879" i="1"/>
  <c r="AC2062" i="1"/>
  <c r="AC2063" i="1"/>
  <c r="AC2064" i="1"/>
  <c r="AC2065" i="1"/>
  <c r="AC1758" i="1"/>
  <c r="AC1838" i="1"/>
  <c r="AC1839" i="1"/>
  <c r="AC1840" i="1"/>
  <c r="AC1841" i="1"/>
  <c r="AC1842" i="1"/>
  <c r="AC2116" i="1"/>
  <c r="AC2117" i="1"/>
  <c r="AC2041" i="1"/>
  <c r="AC2118" i="1"/>
  <c r="AC1735" i="1"/>
  <c r="AC1759" i="1"/>
  <c r="AC1736" i="1"/>
  <c r="AC1737" i="1"/>
  <c r="AC1760" i="1"/>
  <c r="AC1761" i="1"/>
  <c r="AC1762" i="1"/>
  <c r="AC1732" i="1"/>
  <c r="AC1804" i="1"/>
  <c r="AC1733" i="1"/>
  <c r="AC1734" i="1"/>
  <c r="AC1805" i="1"/>
  <c r="AC1806" i="1"/>
  <c r="AC1807" i="1"/>
  <c r="AC1808" i="1"/>
  <c r="AC2108" i="1"/>
  <c r="AC2109" i="1"/>
  <c r="AC2110" i="1"/>
  <c r="AC1751" i="1"/>
  <c r="AC1752" i="1"/>
  <c r="AC1753" i="1"/>
  <c r="AC1754" i="1"/>
  <c r="AC1755" i="1"/>
  <c r="AC2042" i="1"/>
  <c r="AC1843" i="1"/>
  <c r="AC1943" i="1"/>
  <c r="AC1942" i="1"/>
  <c r="AC1890" i="1"/>
  <c r="AC1889" i="1"/>
  <c r="AC1780" i="1"/>
  <c r="AC1779" i="1"/>
  <c r="AC1729" i="1"/>
  <c r="AC1728" i="1"/>
  <c r="AC1856" i="1"/>
  <c r="AC1855" i="1"/>
  <c r="AC1717" i="1"/>
  <c r="AC1716" i="1"/>
  <c r="AC2020" i="1"/>
  <c r="AC2019" i="1"/>
  <c r="AC1970" i="1"/>
  <c r="AC1969" i="1"/>
  <c r="AC1993" i="1"/>
  <c r="AC1992" i="1"/>
  <c r="AC2067" i="1"/>
  <c r="AC2066" i="1"/>
  <c r="AC2044" i="1"/>
  <c r="AC2043" i="1"/>
  <c r="AC1756" i="1"/>
  <c r="AC1790" i="1"/>
  <c r="AC1791" i="1"/>
  <c r="AC1792" i="1"/>
  <c r="AC1793" i="1"/>
  <c r="AC1816" i="1"/>
  <c r="AC1817" i="1"/>
  <c r="AC1818" i="1"/>
  <c r="AC1819" i="1"/>
  <c r="AC1933" i="1"/>
  <c r="AC1934" i="1"/>
  <c r="AC1935" i="1"/>
  <c r="AC1936" i="1"/>
  <c r="AC2127" i="1"/>
  <c r="AC2128" i="1"/>
  <c r="AC2129" i="1"/>
  <c r="AC2130" i="1"/>
  <c r="AC1820" i="1"/>
  <c r="AC1821" i="1"/>
  <c r="AC1822" i="1"/>
  <c r="AC1823" i="1"/>
  <c r="AC1824" i="1"/>
  <c r="AC1825" i="1"/>
  <c r="AC1826" i="1"/>
  <c r="AC1827" i="1"/>
  <c r="AC1857" i="1"/>
  <c r="AC1858" i="1"/>
  <c r="AC1859" i="1"/>
  <c r="AC1860" i="1"/>
  <c r="AC1861" i="1"/>
  <c r="AC1910" i="1"/>
  <c r="AC1911" i="1"/>
  <c r="AC1912" i="1"/>
  <c r="AC2021" i="1"/>
  <c r="AC1913" i="1"/>
  <c r="AC1738" i="1"/>
  <c r="AC1994" i="1"/>
  <c r="AC1739" i="1"/>
  <c r="AC1995" i="1"/>
  <c r="AC1937" i="1"/>
  <c r="AC1740" i="1"/>
  <c r="AC1996" i="1"/>
  <c r="AC1997" i="1"/>
  <c r="AC1998" i="1"/>
  <c r="AC1938" i="1"/>
  <c r="AC2068" i="1"/>
  <c r="AC1891" i="1"/>
  <c r="AC1892" i="1"/>
  <c r="AC1893" i="1"/>
  <c r="AC1894" i="1"/>
  <c r="AC1895" i="1"/>
  <c r="AC2075" i="1"/>
  <c r="AC2070" i="1"/>
  <c r="AC2071" i="1"/>
  <c r="AC2072" i="1"/>
  <c r="AC2073" i="1"/>
  <c r="AC2074" i="1"/>
  <c r="AC2069" i="1"/>
  <c r="AC1781" i="1"/>
  <c r="AC2078" i="1"/>
  <c r="AC1863" i="1"/>
  <c r="AC2077" i="1"/>
  <c r="AC1862" i="1"/>
  <c r="AC2080" i="1"/>
  <c r="AC1866" i="1"/>
  <c r="AC1865" i="1"/>
  <c r="AC2079" i="1"/>
  <c r="AC1864" i="1"/>
  <c r="AC2081" i="1"/>
  <c r="AC1944" i="1"/>
  <c r="AC2076" i="1"/>
  <c r="AC1719" i="1"/>
  <c r="AC1722" i="1"/>
  <c r="AC1721" i="1"/>
  <c r="AC1720" i="1"/>
  <c r="AC1723" i="1"/>
  <c r="AC1718" i="1"/>
  <c r="AC1945" i="1"/>
  <c r="AC2082" i="1"/>
  <c r="AC1949" i="1"/>
  <c r="AC2086" i="1"/>
  <c r="AC1948" i="1"/>
  <c r="AC2085" i="1"/>
  <c r="AC1947" i="1"/>
  <c r="AC2084" i="1"/>
  <c r="AC1950" i="1"/>
  <c r="AC2087" i="1"/>
  <c r="AC1946" i="1"/>
  <c r="AC2083" i="1"/>
  <c r="AC1954" i="1"/>
  <c r="AC1953" i="1"/>
  <c r="AC1952" i="1"/>
  <c r="AC1955" i="1"/>
  <c r="AC1951" i="1"/>
  <c r="AC1763" i="1"/>
  <c r="AC1764" i="1"/>
  <c r="AC1765" i="1"/>
  <c r="AC1766" i="1"/>
  <c r="AC1867" i="1"/>
  <c r="AC1769" i="1"/>
  <c r="AC1770" i="1"/>
  <c r="AC1871" i="1"/>
  <c r="AC2092" i="1"/>
  <c r="AC1870" i="1"/>
  <c r="AC2091" i="1"/>
  <c r="AC1767" i="1"/>
  <c r="AC1768" i="1"/>
  <c r="AC2090" i="1"/>
  <c r="AC1869" i="1"/>
  <c r="AC2089" i="1"/>
  <c r="AC1782" i="1"/>
  <c r="AC1868" i="1"/>
  <c r="AC1896" i="1"/>
  <c r="AC1956" i="1"/>
  <c r="AC1724" i="1"/>
  <c r="AC1730" i="1"/>
  <c r="AC1999" i="1"/>
  <c r="AC2022" i="1"/>
  <c r="AC2045" i="1"/>
  <c r="AC2088" i="1"/>
  <c r="AC1971" i="1"/>
  <c r="AC1783" i="1"/>
  <c r="AC1872" i="1"/>
  <c r="AC1897" i="1"/>
  <c r="AC1957" i="1"/>
  <c r="AC1725" i="1"/>
  <c r="AC1731" i="1"/>
  <c r="AC2000" i="1"/>
  <c r="AC2023" i="1"/>
  <c r="AC2046" i="1"/>
  <c r="AC2093" i="1"/>
  <c r="AC1972" i="1"/>
  <c r="AC2095" i="1"/>
  <c r="AC2096" i="1"/>
  <c r="AC2097" i="1"/>
  <c r="AC2094" i="1"/>
  <c r="AC1794" i="1"/>
  <c r="AC1796" i="1"/>
  <c r="AC1798" i="1"/>
  <c r="AC1795" i="1"/>
  <c r="AC1797" i="1"/>
  <c r="AC1799" i="1"/>
  <c r="AC1810" i="1"/>
  <c r="AC1809" i="1"/>
  <c r="AC1811" i="1"/>
  <c r="AC1812" i="1"/>
  <c r="AC2098" i="1"/>
  <c r="AC2103" i="1"/>
  <c r="AC2100" i="1"/>
  <c r="AC2101" i="1"/>
  <c r="AC2102" i="1"/>
  <c r="AC2099" i="1"/>
  <c r="AC2048" i="1"/>
  <c r="AC2049" i="1"/>
  <c r="AC2050" i="1"/>
  <c r="AC2051" i="1"/>
  <c r="AC2047" i="1"/>
  <c r="AC1882" i="1"/>
  <c r="AC1880" i="1"/>
  <c r="AC1881" i="1"/>
  <c r="AC1899" i="1"/>
  <c r="AC1901" i="1"/>
  <c r="AC1900" i="1"/>
  <c r="AC1902" i="1"/>
  <c r="AC1898" i="1"/>
  <c r="AC1914" i="1"/>
  <c r="AC1916" i="1"/>
  <c r="AC1915" i="1"/>
  <c r="AC1873" i="1"/>
  <c r="AB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5" i="1"/>
  <c r="AB46" i="1"/>
  <c r="AB47" i="1"/>
  <c r="AB48" i="1"/>
  <c r="AB49" i="1"/>
  <c r="AB50" i="1"/>
  <c r="AB51" i="1"/>
  <c r="AB52" i="1"/>
  <c r="AB53" i="1"/>
  <c r="AB54" i="1"/>
  <c r="AB55" i="1"/>
  <c r="AB56" i="1"/>
  <c r="AB57" i="1"/>
  <c r="AB58" i="1"/>
  <c r="AB59" i="1"/>
  <c r="AB60" i="1"/>
  <c r="AB63" i="1"/>
  <c r="AB64" i="1"/>
  <c r="AB65" i="1"/>
  <c r="AB62" i="1"/>
  <c r="AB61" i="1"/>
  <c r="AB66" i="1"/>
  <c r="AB67" i="1"/>
  <c r="AB68" i="1"/>
  <c r="AB69" i="1"/>
  <c r="AB79" i="1"/>
  <c r="AB80" i="1"/>
  <c r="AB81" i="1"/>
  <c r="AB82" i="1"/>
  <c r="AB83" i="1"/>
  <c r="AB84" i="1"/>
  <c r="AB146" i="1"/>
  <c r="AB149" i="1"/>
  <c r="AB148" i="1"/>
  <c r="AB147" i="1"/>
  <c r="AB150" i="1"/>
  <c r="AB151" i="1"/>
  <c r="AB152" i="1"/>
  <c r="AB153" i="1"/>
  <c r="AB154" i="1"/>
  <c r="AB155" i="1"/>
  <c r="AB156" i="1"/>
  <c r="AB157" i="1"/>
  <c r="AB158" i="1"/>
  <c r="AB159" i="1"/>
  <c r="AB160" i="1"/>
  <c r="AB161" i="1"/>
  <c r="AB162" i="1"/>
  <c r="AB163" i="1"/>
  <c r="AB164" i="1"/>
  <c r="AB165" i="1"/>
  <c r="AB166" i="1"/>
  <c r="AB506" i="1"/>
  <c r="AB474" i="1"/>
  <c r="AB479" i="1"/>
  <c r="AB172" i="1"/>
  <c r="AB168" i="1"/>
  <c r="AB167" i="1"/>
  <c r="AB173" i="1"/>
  <c r="AB484" i="1"/>
  <c r="AB502" i="1"/>
  <c r="AB494" i="1"/>
  <c r="AB507" i="1"/>
  <c r="AB500" i="1"/>
  <c r="AB480" i="1"/>
  <c r="AB169" i="1"/>
  <c r="AB171" i="1"/>
  <c r="AB170" i="1"/>
  <c r="AB174" i="1"/>
  <c r="AB501" i="1"/>
  <c r="AB473" i="1"/>
  <c r="AB185" i="1"/>
  <c r="AB190" i="1"/>
  <c r="AB186" i="1"/>
  <c r="AB471" i="1"/>
  <c r="AB472" i="1"/>
  <c r="AB481" i="1"/>
  <c r="AB483" i="1"/>
  <c r="AB482" i="1"/>
  <c r="AB175" i="1"/>
  <c r="AB176" i="1"/>
  <c r="AB177" i="1"/>
  <c r="AB183" i="1"/>
  <c r="AB184" i="1"/>
  <c r="AB178" i="1"/>
  <c r="AB179" i="1"/>
  <c r="AB180" i="1"/>
  <c r="AB181" i="1"/>
  <c r="AB485" i="1"/>
  <c r="AB495" i="1"/>
  <c r="AB187" i="1"/>
  <c r="AB463" i="1"/>
  <c r="AB188" i="1"/>
  <c r="AB189" i="1"/>
  <c r="AB191" i="1"/>
  <c r="AB199" i="1"/>
  <c r="AB192" i="1"/>
  <c r="AB206" i="1"/>
  <c r="AB200" i="1"/>
  <c r="AB193" i="1"/>
  <c r="AB207" i="1"/>
  <c r="AB201" i="1"/>
  <c r="AB194" i="1"/>
  <c r="AB208" i="1"/>
  <c r="AB202" i="1"/>
  <c r="AB195" i="1"/>
  <c r="AB209" i="1"/>
  <c r="AB203" i="1"/>
  <c r="AB196" i="1"/>
  <c r="AB210" i="1"/>
  <c r="AB204" i="1"/>
  <c r="AB197" i="1"/>
  <c r="AB211" i="1"/>
  <c r="AB205" i="1"/>
  <c r="AB198" i="1"/>
  <c r="AB212" i="1"/>
  <c r="AB452" i="1"/>
  <c r="AB453" i="1"/>
  <c r="AB454" i="1"/>
  <c r="AB219" i="1"/>
  <c r="AB214" i="1"/>
  <c r="AB224" i="1"/>
  <c r="AB220" i="1"/>
  <c r="AB215" i="1"/>
  <c r="AB225" i="1"/>
  <c r="AB221" i="1"/>
  <c r="AB216" i="1"/>
  <c r="AB226" i="1"/>
  <c r="AB222" i="1"/>
  <c r="AB218" i="1"/>
  <c r="AB223" i="1"/>
  <c r="AB428" i="1"/>
  <c r="AB451" i="1"/>
  <c r="AB477" i="1"/>
  <c r="AB476" i="1"/>
  <c r="AB478" i="1"/>
  <c r="AB487" i="1"/>
  <c r="AB486" i="1"/>
  <c r="AB488" i="1"/>
  <c r="AB497" i="1"/>
  <c r="AB496" i="1"/>
  <c r="AB498" i="1"/>
  <c r="AB503" i="1"/>
  <c r="AB504" i="1"/>
  <c r="AB505" i="1"/>
  <c r="AB213" i="1"/>
  <c r="AB217" i="1"/>
  <c r="AB227" i="1"/>
  <c r="AB228" i="1"/>
  <c r="AB230" i="1"/>
  <c r="AB229" i="1"/>
  <c r="AB499" i="1"/>
  <c r="AB475" i="1"/>
  <c r="AB492" i="1"/>
  <c r="AB490" i="1"/>
  <c r="AB491" i="1"/>
  <c r="AB493" i="1"/>
  <c r="AB231" i="1"/>
  <c r="AB232" i="1"/>
  <c r="AB233" i="1"/>
  <c r="AB234" i="1"/>
  <c r="AB235" i="1"/>
  <c r="AB237" i="1"/>
  <c r="AB236" i="1"/>
  <c r="AB238" i="1"/>
  <c r="AB464" i="1"/>
  <c r="AB459" i="1"/>
  <c r="AB455" i="1"/>
  <c r="AB456" i="1"/>
  <c r="AB457" i="1"/>
  <c r="AB458" i="1"/>
  <c r="AB460" i="1"/>
  <c r="AB461" i="1"/>
  <c r="AB462" i="1"/>
  <c r="AB242" i="1"/>
  <c r="AB489" i="1"/>
  <c r="AB245" i="1"/>
  <c r="AB243" i="1"/>
  <c r="AB244" i="1"/>
  <c r="AB246" i="1"/>
  <c r="AB252" i="1"/>
  <c r="AB247" i="1"/>
  <c r="AB248" i="1"/>
  <c r="AB249" i="1"/>
  <c r="AB250" i="1"/>
  <c r="AB254" i="1"/>
  <c r="AB255" i="1"/>
  <c r="AB251" i="1"/>
  <c r="AB256" i="1"/>
  <c r="AB253" i="1"/>
  <c r="AB257" i="1"/>
  <c r="AB258" i="1"/>
  <c r="AB259" i="1"/>
  <c r="AB261" i="1"/>
  <c r="AB262" i="1"/>
  <c r="AB263" i="1"/>
  <c r="AB260" i="1"/>
  <c r="AB264" i="1"/>
  <c r="AB265" i="1"/>
  <c r="AB266" i="1"/>
  <c r="AB267" i="1"/>
  <c r="AB272" i="1"/>
  <c r="AB269" i="1"/>
  <c r="AB268" i="1"/>
  <c r="AB271" i="1"/>
  <c r="AB270" i="1"/>
  <c r="AB273" i="1"/>
  <c r="AB277" i="1"/>
  <c r="AB274" i="1"/>
  <c r="AB275" i="1"/>
  <c r="AB276" i="1"/>
  <c r="AB286" i="1"/>
  <c r="AB287" i="1"/>
  <c r="AB288" i="1"/>
  <c r="AB279" i="1"/>
  <c r="AB278" i="1"/>
  <c r="AB280" i="1"/>
  <c r="AB281" i="1"/>
  <c r="AB283" i="1"/>
  <c r="AB282" i="1"/>
  <c r="AB284" i="1"/>
  <c r="AB285" i="1"/>
  <c r="AB289" i="1"/>
  <c r="AB303" i="1"/>
  <c r="AB304" i="1"/>
  <c r="AB305" i="1"/>
  <c r="AB306" i="1"/>
  <c r="AB307" i="1"/>
  <c r="AB308" i="1"/>
  <c r="AB290" i="1"/>
  <c r="AB291" i="1"/>
  <c r="AB292" i="1"/>
  <c r="AB293" i="1"/>
  <c r="AB294" i="1"/>
  <c r="AB295" i="1"/>
  <c r="AB296" i="1"/>
  <c r="AB297" i="1"/>
  <c r="AB298" i="1"/>
  <c r="AB299" i="1"/>
  <c r="AB300" i="1"/>
  <c r="AB301" i="1"/>
  <c r="AB302" i="1"/>
  <c r="AB311" i="1"/>
  <c r="AB312" i="1"/>
  <c r="AB309" i="1"/>
  <c r="AB310" i="1"/>
  <c r="AB313" i="1"/>
  <c r="AB314" i="1"/>
  <c r="AB315" i="1"/>
  <c r="AB316" i="1"/>
  <c r="AB317" i="1"/>
  <c r="AB318" i="1"/>
  <c r="AB319" i="1"/>
  <c r="AB320" i="1"/>
  <c r="AB321" i="1"/>
  <c r="AB322" i="1"/>
  <c r="AB323" i="1"/>
  <c r="AB324" i="1"/>
  <c r="AB325" i="1"/>
  <c r="AB326" i="1"/>
  <c r="AB327" i="1"/>
  <c r="AB328" i="1"/>
  <c r="AB329" i="1"/>
  <c r="AB330" i="1"/>
  <c r="AB331" i="1"/>
  <c r="AB332" i="1"/>
  <c r="AB333" i="1"/>
  <c r="AB336" i="1"/>
  <c r="AB337" i="1"/>
  <c r="AB341" i="1"/>
  <c r="AB340" i="1"/>
  <c r="AB335" i="1"/>
  <c r="AB339" i="1"/>
  <c r="AB334" i="1"/>
  <c r="AB338" i="1"/>
  <c r="AB342" i="1"/>
  <c r="AB345" i="1"/>
  <c r="AB349" i="1"/>
  <c r="AB346" i="1"/>
  <c r="AB344" i="1"/>
  <c r="AB348" i="1"/>
  <c r="AB343" i="1"/>
  <c r="AB347" i="1"/>
  <c r="AB352" i="1"/>
  <c r="AB356" i="1"/>
  <c r="AB364" i="1"/>
  <c r="AB360" i="1"/>
  <c r="AB350" i="1"/>
  <c r="AB355" i="1"/>
  <c r="AB363" i="1"/>
  <c r="AB358" i="1"/>
  <c r="AB353" i="1"/>
  <c r="AB357" i="1"/>
  <c r="AB365" i="1"/>
  <c r="AB361" i="1"/>
  <c r="AB354" i="1"/>
  <c r="AB362" i="1"/>
  <c r="AB351" i="1"/>
  <c r="AB359" i="1"/>
  <c r="AB368" i="1"/>
  <c r="AB374" i="1"/>
  <c r="AB373" i="1"/>
  <c r="AB372" i="1"/>
  <c r="AB370" i="1"/>
  <c r="AB366" i="1"/>
  <c r="AB367" i="1"/>
  <c r="AB371" i="1"/>
  <c r="AB369" i="1"/>
  <c r="AB375" i="1"/>
  <c r="AB380" i="1"/>
  <c r="AB379" i="1"/>
  <c r="AB378" i="1"/>
  <c r="AB377" i="1"/>
  <c r="AB376" i="1"/>
  <c r="AB381" i="1"/>
  <c r="AB382" i="1"/>
  <c r="AB394" i="1"/>
  <c r="AB391" i="1"/>
  <c r="AB388" i="1"/>
  <c r="AB387" i="1"/>
  <c r="AB384" i="1"/>
  <c r="AB396" i="1"/>
  <c r="AB393" i="1"/>
  <c r="AB390" i="1"/>
  <c r="AB386" i="1"/>
  <c r="AB383" i="1"/>
  <c r="AB395" i="1"/>
  <c r="AB392" i="1"/>
  <c r="AB389" i="1"/>
  <c r="AB385" i="1"/>
  <c r="AB397" i="1"/>
  <c r="AB401" i="1"/>
  <c r="AB400" i="1"/>
  <c r="AB399" i="1"/>
  <c r="AB398" i="1"/>
  <c r="AB406" i="1"/>
  <c r="AB407" i="1"/>
  <c r="AB412" i="1"/>
  <c r="AB411" i="1"/>
  <c r="AB403" i="1"/>
  <c r="AB417" i="1"/>
  <c r="AB414" i="1"/>
  <c r="AB402" i="1"/>
  <c r="AB408" i="1"/>
  <c r="AB404" i="1"/>
  <c r="AB418" i="1"/>
  <c r="AB415" i="1"/>
  <c r="AB409" i="1"/>
  <c r="AB405" i="1"/>
  <c r="AB419" i="1"/>
  <c r="AB416" i="1"/>
  <c r="AB413" i="1"/>
  <c r="AB410" i="1"/>
  <c r="AB422" i="1"/>
  <c r="AB420" i="1"/>
  <c r="AB421" i="1"/>
  <c r="AB182" i="1"/>
  <c r="AB239" i="1"/>
  <c r="AB241" i="1"/>
  <c r="AB240" i="1"/>
  <c r="AB423" i="1"/>
  <c r="AB427" i="1"/>
  <c r="AB426" i="1"/>
  <c r="AB425" i="1"/>
  <c r="AB424" i="1"/>
  <c r="AB465" i="1"/>
  <c r="AB466" i="1"/>
  <c r="AB470" i="1"/>
  <c r="AB469" i="1"/>
  <c r="AB468" i="1"/>
  <c r="AB467" i="1"/>
  <c r="AB429" i="1"/>
  <c r="AB437" i="1"/>
  <c r="AB435" i="1"/>
  <c r="AB433" i="1"/>
  <c r="AB431" i="1"/>
  <c r="AB430" i="1"/>
  <c r="AB438" i="1"/>
  <c r="AB436" i="1"/>
  <c r="AB434" i="1"/>
  <c r="AB432" i="1"/>
  <c r="AB439" i="1"/>
  <c r="AB443" i="1"/>
  <c r="AB442" i="1"/>
  <c r="AB441" i="1"/>
  <c r="AB440" i="1"/>
  <c r="AB444" i="1"/>
  <c r="AB445" i="1"/>
  <c r="AB446" i="1"/>
  <c r="AB447" i="1"/>
  <c r="AB448" i="1"/>
  <c r="AB450" i="1"/>
  <c r="AB449" i="1"/>
  <c r="AB541" i="1"/>
  <c r="AB545" i="1"/>
  <c r="AB539" i="1"/>
  <c r="AB537" i="1"/>
  <c r="AB543" i="1"/>
  <c r="AB535" i="1"/>
  <c r="AB540" i="1"/>
  <c r="AB544" i="1"/>
  <c r="AB538" i="1"/>
  <c r="AB536" i="1"/>
  <c r="AB542" i="1"/>
  <c r="AB534" i="1"/>
  <c r="AB546" i="1"/>
  <c r="AB547" i="1"/>
  <c r="AB548" i="1"/>
  <c r="AB549" i="1"/>
  <c r="AB550" i="1"/>
  <c r="AB555" i="1"/>
  <c r="AB553" i="1"/>
  <c r="AB552" i="1"/>
  <c r="AB551" i="1"/>
  <c r="AB554" i="1"/>
  <c r="AB556" i="1"/>
  <c r="AB558" i="1"/>
  <c r="AB557" i="1"/>
  <c r="AB559" i="1"/>
  <c r="AB560" i="1"/>
  <c r="AB564" i="1"/>
  <c r="AB562" i="1"/>
  <c r="AB563" i="1"/>
  <c r="AB565" i="1"/>
  <c r="AB561" i="1"/>
  <c r="AB569" i="1"/>
  <c r="AB567" i="1"/>
  <c r="AB568" i="1"/>
  <c r="AB566" i="1"/>
  <c r="AB570" i="1"/>
  <c r="AB571" i="1"/>
  <c r="AB572" i="1"/>
  <c r="AB573" i="1"/>
  <c r="AB574" i="1"/>
  <c r="AB575" i="1"/>
  <c r="AB576" i="1"/>
  <c r="AB577" i="1"/>
  <c r="AB578" i="1"/>
  <c r="AB580" i="1"/>
  <c r="AB579" i="1"/>
  <c r="AB586" i="1"/>
  <c r="AB582" i="1"/>
  <c r="AB584" i="1"/>
  <c r="AB583" i="1"/>
  <c r="AB581" i="1"/>
  <c r="AB585" i="1"/>
  <c r="AB587" i="1"/>
  <c r="AB589" i="1"/>
  <c r="AB588" i="1"/>
  <c r="AB590" i="1"/>
  <c r="AB592" i="1"/>
  <c r="AB591" i="1"/>
  <c r="AB593" i="1"/>
  <c r="AB594" i="1"/>
  <c r="AB596" i="1"/>
  <c r="AB595" i="1"/>
  <c r="AB597" i="1"/>
  <c r="AB598" i="1"/>
  <c r="AB599" i="1"/>
  <c r="AB600" i="1"/>
  <c r="AB601" i="1"/>
  <c r="AB603" i="1"/>
  <c r="AB602" i="1"/>
  <c r="AB604" i="1"/>
  <c r="AB605" i="1"/>
  <c r="AB606" i="1"/>
  <c r="AB608" i="1"/>
  <c r="AB607" i="1"/>
  <c r="AB609" i="1"/>
  <c r="AB610" i="1"/>
  <c r="AB611" i="1"/>
  <c r="AB613" i="1"/>
  <c r="AB612" i="1"/>
  <c r="AB630" i="1"/>
  <c r="AB633" i="1"/>
  <c r="AB631" i="1"/>
  <c r="AB632" i="1"/>
  <c r="AB635" i="1"/>
  <c r="AB634" i="1"/>
  <c r="AB636" i="1"/>
  <c r="AB637" i="1"/>
  <c r="AB704" i="1"/>
  <c r="AB642" i="1"/>
  <c r="AB643" i="1"/>
  <c r="AB644" i="1"/>
  <c r="AB645" i="1"/>
  <c r="AB646" i="1"/>
  <c r="AB703" i="1"/>
  <c r="AB647" i="1"/>
  <c r="AB648" i="1"/>
  <c r="AB705" i="1"/>
  <c r="AB650" i="1"/>
  <c r="AB651" i="1"/>
  <c r="AB649" i="1"/>
  <c r="AB638" i="1"/>
  <c r="AB653" i="1"/>
  <c r="AB652" i="1"/>
  <c r="AB706" i="1"/>
  <c r="AB654" i="1"/>
  <c r="AB639" i="1"/>
  <c r="AB655" i="1"/>
  <c r="AB656" i="1"/>
  <c r="AB657" i="1"/>
  <c r="AB640" i="1"/>
  <c r="AB658" i="1"/>
  <c r="AB671" i="1"/>
  <c r="AB659" i="1"/>
  <c r="AB660" i="1"/>
  <c r="AB661" i="1"/>
  <c r="AB662" i="1"/>
  <c r="AB663" i="1"/>
  <c r="AB664" i="1"/>
  <c r="AB708" i="1"/>
  <c r="AB665" i="1"/>
  <c r="AB666" i="1"/>
  <c r="AB667" i="1"/>
  <c r="AB668" i="1"/>
  <c r="AB669" i="1"/>
  <c r="AB670" i="1"/>
  <c r="AB672" i="1"/>
  <c r="AB673" i="1"/>
  <c r="AB674" i="1"/>
  <c r="AB675" i="1"/>
  <c r="AB676" i="1"/>
  <c r="AB677" i="1"/>
  <c r="AB709" i="1"/>
  <c r="AB678" i="1"/>
  <c r="AB679" i="1"/>
  <c r="AB680" i="1"/>
  <c r="AB681" i="1"/>
  <c r="AB682" i="1"/>
  <c r="AB683" i="1"/>
  <c r="AB641" i="1"/>
  <c r="AB684" i="1"/>
  <c r="AB696" i="1"/>
  <c r="AB685" i="1"/>
  <c r="AB686" i="1"/>
  <c r="AB687" i="1"/>
  <c r="AB688" i="1"/>
  <c r="AB689" i="1"/>
  <c r="AB710" i="1"/>
  <c r="AB690" i="1"/>
  <c r="AB707" i="1"/>
  <c r="AB691" i="1"/>
  <c r="AB697" i="1"/>
  <c r="AB692" i="1"/>
  <c r="AB693" i="1"/>
  <c r="AB694" i="1"/>
  <c r="AB695" i="1"/>
  <c r="AB698" i="1"/>
  <c r="AB699" i="1"/>
  <c r="AB700" i="1"/>
  <c r="AB701" i="1"/>
  <c r="AB702" i="1"/>
  <c r="AB712" i="1"/>
  <c r="AB713" i="1"/>
  <c r="AB711" i="1"/>
  <c r="AB714" i="1"/>
  <c r="AB715" i="1"/>
  <c r="AB717" i="1"/>
  <c r="AB718" i="1"/>
  <c r="AB716" i="1"/>
  <c r="AB719" i="1"/>
  <c r="AB720" i="1"/>
  <c r="AB721" i="1"/>
  <c r="AB726" i="1"/>
  <c r="AB727" i="1"/>
  <c r="AB728" i="1"/>
  <c r="AB729" i="1"/>
  <c r="AB730" i="1"/>
  <c r="AB731" i="1"/>
  <c r="AB732" i="1"/>
  <c r="AB733" i="1"/>
  <c r="AB734" i="1"/>
  <c r="AB735" i="1"/>
  <c r="AB736" i="1"/>
  <c r="AB737" i="1"/>
  <c r="AB738" i="1"/>
  <c r="AB739" i="1"/>
  <c r="AB740" i="1"/>
  <c r="AB741" i="1"/>
  <c r="AB742" i="1"/>
  <c r="AB743" i="1"/>
  <c r="AB744" i="1"/>
  <c r="AB745" i="1"/>
  <c r="AB746" i="1"/>
  <c r="AB747" i="1"/>
  <c r="AB748" i="1"/>
  <c r="AB749" i="1"/>
  <c r="AB750" i="1"/>
  <c r="AB751" i="1"/>
  <c r="AB752" i="1"/>
  <c r="AB753" i="1"/>
  <c r="AB754" i="1"/>
  <c r="AB755" i="1"/>
  <c r="AB756" i="1"/>
  <c r="AB757" i="1"/>
  <c r="AB758" i="1"/>
  <c r="AB759" i="1"/>
  <c r="AB760" i="1"/>
  <c r="AB761" i="1"/>
  <c r="AB762" i="1"/>
  <c r="AB763" i="1"/>
  <c r="AB764" i="1"/>
  <c r="AB765" i="1"/>
  <c r="AB766" i="1"/>
  <c r="AB767" i="1"/>
  <c r="AB768" i="1"/>
  <c r="AB769" i="1"/>
  <c r="AB770" i="1"/>
  <c r="AB771" i="1"/>
  <c r="AB772" i="1"/>
  <c r="AB773" i="1"/>
  <c r="AB779" i="1"/>
  <c r="AB782" i="1"/>
  <c r="AB788" i="1"/>
  <c r="AB787" i="1"/>
  <c r="AB785" i="1"/>
  <c r="AB783" i="1"/>
  <c r="AB786" i="1"/>
  <c r="AB784" i="1"/>
  <c r="AB790" i="1"/>
  <c r="AB791" i="1"/>
  <c r="AB789" i="1"/>
  <c r="AB792" i="1"/>
  <c r="AB794" i="1"/>
  <c r="AB793" i="1"/>
  <c r="AB797" i="1"/>
  <c r="AB795" i="1"/>
  <c r="AB798" i="1"/>
  <c r="AB796" i="1"/>
  <c r="AB801" i="1"/>
  <c r="AB799" i="1"/>
  <c r="AB802" i="1"/>
  <c r="AB800" i="1"/>
  <c r="AB813" i="1"/>
  <c r="AB814" i="1"/>
  <c r="AB816" i="1"/>
  <c r="AB815" i="1"/>
  <c r="AB817" i="1"/>
  <c r="AB818" i="1"/>
  <c r="AB819" i="1"/>
  <c r="AB820" i="1"/>
  <c r="AB822" i="1"/>
  <c r="AB821" i="1"/>
  <c r="AB804" i="1"/>
  <c r="AB803" i="1"/>
  <c r="AB807" i="1"/>
  <c r="AB805" i="1"/>
  <c r="AB808" i="1"/>
  <c r="AB806" i="1"/>
  <c r="AB810" i="1"/>
  <c r="AB809" i="1"/>
  <c r="AB812" i="1"/>
  <c r="AB811" i="1"/>
  <c r="AB844" i="1"/>
  <c r="AB845" i="1"/>
  <c r="AB846" i="1"/>
  <c r="AB847" i="1"/>
  <c r="AB871" i="1"/>
  <c r="AB872" i="1"/>
  <c r="AB873" i="1"/>
  <c r="AB874" i="1"/>
  <c r="AB875" i="1"/>
  <c r="AB862" i="1"/>
  <c r="AB863" i="1"/>
  <c r="AB864" i="1"/>
  <c r="AB865" i="1"/>
  <c r="AB866" i="1"/>
  <c r="AB886" i="1"/>
  <c r="AB887" i="1"/>
  <c r="AB888" i="1"/>
  <c r="AB889" i="1"/>
  <c r="AB890" i="1"/>
  <c r="AB848" i="1"/>
  <c r="AB849" i="1"/>
  <c r="AB850" i="1"/>
  <c r="AB882" i="1"/>
  <c r="AB883" i="1"/>
  <c r="AB884" i="1"/>
  <c r="AB885" i="1"/>
  <c r="AB867" i="1"/>
  <c r="AB868" i="1"/>
  <c r="AB869" i="1"/>
  <c r="AB870" i="1"/>
  <c r="AB876" i="1"/>
  <c r="AB877" i="1"/>
  <c r="AB878" i="1"/>
  <c r="AB879" i="1"/>
  <c r="AB880" i="1"/>
  <c r="AB881" i="1"/>
  <c r="AB851" i="1"/>
  <c r="AB852" i="1"/>
  <c r="AB853" i="1"/>
  <c r="AB854" i="1"/>
  <c r="AB855" i="1"/>
  <c r="AB856" i="1"/>
  <c r="AB857" i="1"/>
  <c r="AB858" i="1"/>
  <c r="AB859" i="1"/>
  <c r="AB860" i="1"/>
  <c r="AB861" i="1"/>
  <c r="AB893" i="1"/>
  <c r="AB898" i="1"/>
  <c r="AB900" i="1"/>
  <c r="AB894" i="1"/>
  <c r="AB895" i="1"/>
  <c r="AB891" i="1"/>
  <c r="AB899" i="1"/>
  <c r="AB901" i="1"/>
  <c r="AB892" i="1"/>
  <c r="AB896" i="1"/>
  <c r="AB897" i="1"/>
  <c r="AB902" i="1"/>
  <c r="AB903" i="1"/>
  <c r="AB935" i="1"/>
  <c r="AB936" i="1"/>
  <c r="AB937" i="1"/>
  <c r="AB938" i="1"/>
  <c r="AB939" i="1"/>
  <c r="AB940" i="1"/>
  <c r="AB941" i="1"/>
  <c r="AB942" i="1"/>
  <c r="AB992" i="1"/>
  <c r="AB943" i="1"/>
  <c r="AB944" i="1"/>
  <c r="AB945" i="1"/>
  <c r="AB934" i="1"/>
  <c r="AB947" i="1"/>
  <c r="AB957" i="1"/>
  <c r="AB967" i="1"/>
  <c r="AB977" i="1"/>
  <c r="AB946" i="1"/>
  <c r="AB948" i="1"/>
  <c r="AB958" i="1"/>
  <c r="AB968" i="1"/>
  <c r="AB978" i="1"/>
  <c r="AB949" i="1"/>
  <c r="AB959" i="1"/>
  <c r="AB969" i="1"/>
  <c r="AB979" i="1"/>
  <c r="AB950" i="1"/>
  <c r="AB960" i="1"/>
  <c r="AB970" i="1"/>
  <c r="AB980" i="1"/>
  <c r="AB951" i="1"/>
  <c r="AB961" i="1"/>
  <c r="AB971" i="1"/>
  <c r="AB981" i="1"/>
  <c r="AB952" i="1"/>
  <c r="AB962" i="1"/>
  <c r="AB972" i="1"/>
  <c r="AB982" i="1"/>
  <c r="AB953" i="1"/>
  <c r="AB963" i="1"/>
  <c r="AB973" i="1"/>
  <c r="AB983" i="1"/>
  <c r="AB954" i="1"/>
  <c r="AB964" i="1"/>
  <c r="AB974" i="1"/>
  <c r="AB984" i="1"/>
  <c r="AB955" i="1"/>
  <c r="AB965" i="1"/>
  <c r="AB975" i="1"/>
  <c r="AB985" i="1"/>
  <c r="AB956" i="1"/>
  <c r="AB966" i="1"/>
  <c r="AB976" i="1"/>
  <c r="AB986" i="1"/>
  <c r="AB987" i="1"/>
  <c r="AB993" i="1"/>
  <c r="AB990" i="1"/>
  <c r="AB994" i="1"/>
  <c r="AB988" i="1"/>
  <c r="AB989" i="1"/>
  <c r="AB996" i="1"/>
  <c r="AB995" i="1"/>
  <c r="AB991" i="1"/>
  <c r="AB1077" i="1"/>
  <c r="AB1078" i="1"/>
  <c r="AB1079" i="1"/>
  <c r="AB1080" i="1"/>
  <c r="AB1076" i="1"/>
  <c r="AB1015" i="1"/>
  <c r="AB999" i="1"/>
  <c r="AB1000" i="1"/>
  <c r="AB1001" i="1"/>
  <c r="AB1002" i="1"/>
  <c r="AB998" i="1"/>
  <c r="AB997" i="1"/>
  <c r="AB1083" i="1"/>
  <c r="AB1084" i="1"/>
  <c r="AB1085" i="1"/>
  <c r="AB1086" i="1"/>
  <c r="AB1082" i="1"/>
  <c r="AB1081" i="1"/>
  <c r="AB1005" i="1"/>
  <c r="AB1006" i="1"/>
  <c r="AB1007" i="1"/>
  <c r="AB1008" i="1"/>
  <c r="AB1004" i="1"/>
  <c r="AB1003" i="1"/>
  <c r="AB1089" i="1"/>
  <c r="AB1090" i="1"/>
  <c r="AB1091" i="1"/>
  <c r="AB1092" i="1"/>
  <c r="AB1088" i="1"/>
  <c r="AB1087" i="1"/>
  <c r="AB1011" i="1"/>
  <c r="AB1012" i="1"/>
  <c r="AB1013" i="1"/>
  <c r="AB1014" i="1"/>
  <c r="AB1010" i="1"/>
  <c r="AB1009" i="1"/>
  <c r="AB1095" i="1"/>
  <c r="AB1096" i="1"/>
  <c r="AB1097" i="1"/>
  <c r="AB1098" i="1"/>
  <c r="AB1094" i="1"/>
  <c r="AB1093" i="1"/>
  <c r="AB1018" i="1"/>
  <c r="AB1019" i="1"/>
  <c r="AB1020" i="1"/>
  <c r="AB1021" i="1"/>
  <c r="AB1017" i="1"/>
  <c r="AB1016" i="1"/>
  <c r="AB1024" i="1"/>
  <c r="AB1025" i="1"/>
  <c r="AB1026" i="1"/>
  <c r="AB1027" i="1"/>
  <c r="AB1023" i="1"/>
  <c r="AB1022" i="1"/>
  <c r="AB1030" i="1"/>
  <c r="AB1031" i="1"/>
  <c r="AB1032" i="1"/>
  <c r="AB1033" i="1"/>
  <c r="AB1029" i="1"/>
  <c r="AB1028" i="1"/>
  <c r="AB1036" i="1"/>
  <c r="AB1037" i="1"/>
  <c r="AB1038" i="1"/>
  <c r="AB1039" i="1"/>
  <c r="AB1035" i="1"/>
  <c r="AB1034" i="1"/>
  <c r="AB1042" i="1"/>
  <c r="AB1043" i="1"/>
  <c r="AB1044" i="1"/>
  <c r="AB1045" i="1"/>
  <c r="AB1041" i="1"/>
  <c r="AB1040" i="1"/>
  <c r="AB1072" i="1"/>
  <c r="AB1073" i="1"/>
  <c r="AB1074" i="1"/>
  <c r="AB1075" i="1"/>
  <c r="AB1071" i="1"/>
  <c r="AB1070" i="1"/>
  <c r="AB1103" i="1"/>
  <c r="AB1104" i="1"/>
  <c r="AB1105" i="1"/>
  <c r="AB1119" i="1"/>
  <c r="AB1120" i="1"/>
  <c r="AB1121" i="1"/>
  <c r="AB1122" i="1"/>
  <c r="AB1123" i="1"/>
  <c r="AB1124" i="1"/>
  <c r="AB1125" i="1"/>
  <c r="AB1126" i="1"/>
  <c r="AB1127" i="1"/>
  <c r="AB1128" i="1"/>
  <c r="AB1129" i="1"/>
  <c r="AB1130" i="1"/>
  <c r="AB1131" i="1"/>
  <c r="AB1132" i="1"/>
  <c r="AB1133" i="1"/>
  <c r="AB1134" i="1"/>
  <c r="AB1135" i="1"/>
  <c r="AB1136" i="1"/>
  <c r="AB1137" i="1"/>
  <c r="AB1138" i="1"/>
  <c r="AB1139" i="1"/>
  <c r="AB1140" i="1"/>
  <c r="AB1141" i="1"/>
  <c r="AB1142" i="1"/>
  <c r="AB1143" i="1"/>
  <c r="AB1144" i="1"/>
  <c r="AB1145" i="1"/>
  <c r="AB1146" i="1"/>
  <c r="AB1147" i="1"/>
  <c r="AB1148" i="1"/>
  <c r="AB1149" i="1"/>
  <c r="AB1150" i="1"/>
  <c r="AB1106" i="1"/>
  <c r="AB1107" i="1"/>
  <c r="AB1108" i="1"/>
  <c r="AB1109" i="1"/>
  <c r="AB1110" i="1"/>
  <c r="AB1111" i="1"/>
  <c r="AB1112" i="1"/>
  <c r="AB1151" i="1"/>
  <c r="AB1152" i="1"/>
  <c r="AB1153" i="1"/>
  <c r="AB1154" i="1"/>
  <c r="AB1155" i="1"/>
  <c r="AB1156" i="1"/>
  <c r="AB1157" i="1"/>
  <c r="AB1158" i="1"/>
  <c r="AB1113" i="1"/>
  <c r="AB1114" i="1"/>
  <c r="AB1115" i="1"/>
  <c r="AB1116" i="1"/>
  <c r="AB1117" i="1"/>
  <c r="AB1118" i="1"/>
  <c r="AB1206" i="1"/>
  <c r="AB1159" i="1"/>
  <c r="AB1160" i="1"/>
  <c r="AB1161" i="1"/>
  <c r="AB1162" i="1"/>
  <c r="AB1163" i="1"/>
  <c r="AB1164" i="1"/>
  <c r="AB1165" i="1"/>
  <c r="AB1166" i="1"/>
  <c r="AB1167" i="1"/>
  <c r="AB1168" i="1"/>
  <c r="AB1169" i="1"/>
  <c r="AB1170" i="1"/>
  <c r="AB1171" i="1"/>
  <c r="AB1172" i="1"/>
  <c r="AB1173" i="1"/>
  <c r="AB1174" i="1"/>
  <c r="AB1175" i="1"/>
  <c r="AB1176" i="1"/>
  <c r="AB1177" i="1"/>
  <c r="AB1178" i="1"/>
  <c r="AB1182" i="1"/>
  <c r="AB1181" i="1"/>
  <c r="AB1180" i="1"/>
  <c r="AB1179" i="1"/>
  <c r="AB1183" i="1"/>
  <c r="AB1184" i="1"/>
  <c r="AB1186" i="1"/>
  <c r="AB1195" i="1"/>
  <c r="AB1193" i="1"/>
  <c r="AB1190" i="1"/>
  <c r="AB1188" i="1"/>
  <c r="AB1185" i="1"/>
  <c r="AB1187" i="1"/>
  <c r="AB1196" i="1"/>
  <c r="AB1194" i="1"/>
  <c r="AB1192" i="1"/>
  <c r="AB1191" i="1"/>
  <c r="AB1189" i="1"/>
  <c r="AB1197" i="1"/>
  <c r="AB1198" i="1"/>
  <c r="AB1199" i="1"/>
  <c r="AB1203" i="1"/>
  <c r="AB1202" i="1"/>
  <c r="AB1201" i="1"/>
  <c r="AB1200" i="1"/>
  <c r="AB1204" i="1"/>
  <c r="AB1205" i="1"/>
  <c r="AB1207" i="1"/>
  <c r="AB1208" i="1"/>
  <c r="AB1209" i="1"/>
  <c r="AB1210" i="1"/>
  <c r="AB1211" i="1"/>
  <c r="AB1212" i="1"/>
  <c r="AB1214" i="1"/>
  <c r="AB1215" i="1"/>
  <c r="AB1219" i="1"/>
  <c r="AB1220" i="1"/>
  <c r="AB1221" i="1"/>
  <c r="AB1222" i="1"/>
  <c r="AB1223" i="1"/>
  <c r="AB1237" i="1"/>
  <c r="AB1238" i="1"/>
  <c r="AB1239" i="1"/>
  <c r="AB1240" i="1"/>
  <c r="AB1241" i="1"/>
  <c r="AB1244" i="1"/>
  <c r="AB1242" i="1"/>
  <c r="AB1243" i="1"/>
  <c r="AB1245" i="1"/>
  <c r="AB1248" i="1"/>
  <c r="AB1249" i="1"/>
  <c r="AB1246" i="1"/>
  <c r="AB1247" i="1"/>
  <c r="AB1250" i="1"/>
  <c r="AB1253" i="1"/>
  <c r="AB1251" i="1"/>
  <c r="AB1252" i="1"/>
  <c r="AB1254" i="1"/>
  <c r="AB1255" i="1"/>
  <c r="AB1259" i="1"/>
  <c r="AB1262" i="1"/>
  <c r="AB1256" i="1"/>
  <c r="AB1261" i="1"/>
  <c r="AB1260" i="1"/>
  <c r="AB1257" i="1"/>
  <c r="AB1258" i="1"/>
  <c r="AB1270" i="1"/>
  <c r="AB1274" i="1"/>
  <c r="AB1273" i="1"/>
  <c r="AB1267" i="1"/>
  <c r="AB1272" i="1"/>
  <c r="AB1271" i="1"/>
  <c r="AB1268" i="1"/>
  <c r="AB1269" i="1"/>
  <c r="AB1278" i="1"/>
  <c r="AB1275" i="1"/>
  <c r="AB1280" i="1"/>
  <c r="AB1279" i="1"/>
  <c r="AB1276" i="1"/>
  <c r="AB1277" i="1"/>
  <c r="AB1283" i="1"/>
  <c r="AB1288" i="1"/>
  <c r="AB1287" i="1"/>
  <c r="AB1286" i="1"/>
  <c r="AB1285" i="1"/>
  <c r="AB1284" i="1"/>
  <c r="AB1281" i="1"/>
  <c r="AB1282" i="1"/>
  <c r="AB1265" i="1"/>
  <c r="AB1263" i="1"/>
  <c r="AB1264" i="1"/>
  <c r="AB1289" i="1"/>
  <c r="AB1290" i="1"/>
  <c r="AB1291" i="1"/>
  <c r="AB1292" i="1"/>
  <c r="AB1293" i="1"/>
  <c r="AB1294" i="1"/>
  <c r="AB1297" i="1"/>
  <c r="AB1298" i="1"/>
  <c r="AB1266" i="1"/>
  <c r="AB1295" i="1"/>
  <c r="AB1296" i="1"/>
  <c r="AB1299" i="1"/>
  <c r="AB1300" i="1"/>
  <c r="AB1301" i="1"/>
  <c r="AB1302" i="1"/>
  <c r="AB1303" i="1"/>
  <c r="AB1304" i="1"/>
  <c r="AB1305" i="1"/>
  <c r="AB1306" i="1"/>
  <c r="AB1307" i="1"/>
  <c r="AB1308" i="1"/>
  <c r="AB1309" i="1"/>
  <c r="AB1310" i="1"/>
  <c r="AB1311" i="1"/>
  <c r="AB1312" i="1"/>
  <c r="AB1313" i="1"/>
  <c r="AB1314" i="1"/>
  <c r="AB1315" i="1"/>
  <c r="AB1316" i="1"/>
  <c r="AB1317" i="1"/>
  <c r="AB1318" i="1"/>
  <c r="AB1319" i="1"/>
  <c r="AB1320" i="1"/>
  <c r="AB1321" i="1"/>
  <c r="AB1322" i="1"/>
  <c r="AB1323" i="1"/>
  <c r="AB1324" i="1"/>
  <c r="AB1325" i="1"/>
  <c r="AB1326" i="1"/>
  <c r="AB1327" i="1"/>
  <c r="AB1328" i="1"/>
  <c r="AB1329" i="1"/>
  <c r="AB1330" i="1"/>
  <c r="AB1331" i="1"/>
  <c r="AB1332" i="1"/>
  <c r="AB1334" i="1"/>
  <c r="AB1335" i="1"/>
  <c r="AB1336" i="1"/>
  <c r="AB1338" i="1"/>
  <c r="AB1339" i="1"/>
  <c r="AB1340" i="1"/>
  <c r="AB1341" i="1"/>
  <c r="AB1356" i="1"/>
  <c r="AB1357" i="1"/>
  <c r="AB1358" i="1"/>
  <c r="AB1359" i="1"/>
  <c r="AB1360" i="1"/>
  <c r="AB1366" i="1"/>
  <c r="AB1367" i="1"/>
  <c r="AB1368" i="1"/>
  <c r="AB1369" i="1"/>
  <c r="AB1371" i="1"/>
  <c r="AB1372" i="1"/>
  <c r="AB1373" i="1"/>
  <c r="AB1370" i="1"/>
  <c r="AB1420" i="1"/>
  <c r="AB1421" i="1"/>
  <c r="AB1422" i="1"/>
  <c r="AB1423" i="1"/>
  <c r="AB1424" i="1"/>
  <c r="AB1425" i="1"/>
  <c r="AB1426" i="1"/>
  <c r="AB1427" i="1"/>
  <c r="AB1429" i="1"/>
  <c r="AB1431" i="1"/>
  <c r="AB1428" i="1"/>
  <c r="AB1430" i="1"/>
  <c r="AB1432" i="1"/>
  <c r="AB1400" i="1"/>
  <c r="AB1401" i="1"/>
  <c r="AB1402" i="1"/>
  <c r="AB1433" i="1"/>
  <c r="AB1434" i="1"/>
  <c r="AB1435" i="1"/>
  <c r="AB1440" i="1"/>
  <c r="AB1437" i="1"/>
  <c r="AB1438" i="1"/>
  <c r="AB1442" i="1"/>
  <c r="AB1444" i="1"/>
  <c r="AB1436" i="1"/>
  <c r="AB1441" i="1"/>
  <c r="AB1443" i="1"/>
  <c r="AB1439" i="1"/>
  <c r="AB1448" i="1"/>
  <c r="AB1447" i="1"/>
  <c r="AB1446" i="1"/>
  <c r="AB1450" i="1"/>
  <c r="AB1454" i="1"/>
  <c r="AB1453" i="1"/>
  <c r="AB1455" i="1"/>
  <c r="AB1456" i="1"/>
  <c r="AB1457" i="1"/>
  <c r="AB1458" i="1"/>
  <c r="AB1461" i="1"/>
  <c r="AB1459" i="1"/>
  <c r="AB1460" i="1"/>
  <c r="AB1462" i="1"/>
  <c r="AB1463" i="1"/>
  <c r="AB1464" i="1"/>
  <c r="AB1465" i="1"/>
  <c r="AB1466" i="1"/>
  <c r="AB1406" i="1"/>
  <c r="AB1408" i="1"/>
  <c r="AB1409" i="1"/>
  <c r="AB1412" i="1"/>
  <c r="AB1410" i="1"/>
  <c r="AB1413" i="1"/>
  <c r="AB1414" i="1"/>
  <c r="AB1469" i="1"/>
  <c r="AB1411" i="1"/>
  <c r="AB1467" i="1"/>
  <c r="AB1468" i="1"/>
  <c r="AB1498" i="1"/>
  <c r="AB1399" i="1"/>
  <c r="AB1398" i="1"/>
  <c r="AB1500" i="1"/>
  <c r="AB1499" i="1"/>
  <c r="AB1407" i="1"/>
  <c r="AB1404" i="1"/>
  <c r="AB1470" i="1"/>
  <c r="AB1471" i="1"/>
  <c r="AB1472" i="1"/>
  <c r="AB1473" i="1"/>
  <c r="AB1393" i="1"/>
  <c r="AB1405" i="1"/>
  <c r="AB1474" i="1"/>
  <c r="AB1475" i="1"/>
  <c r="AB1476" i="1"/>
  <c r="AB1419" i="1"/>
  <c r="AB1403" i="1"/>
  <c r="AB1477" i="1"/>
  <c r="AB1478" i="1"/>
  <c r="AB1479" i="1"/>
  <c r="AB1480" i="1"/>
  <c r="AB1481" i="1"/>
  <c r="AB1485" i="1"/>
  <c r="AB1484" i="1"/>
  <c r="AB1394" i="1"/>
  <c r="AB1415" i="1"/>
  <c r="AB1483" i="1"/>
  <c r="AB1482" i="1"/>
  <c r="AB1497" i="1"/>
  <c r="AB1496" i="1"/>
  <c r="AB1397" i="1"/>
  <c r="AB1418" i="1"/>
  <c r="AB1495" i="1"/>
  <c r="AB1494" i="1"/>
  <c r="AB1493" i="1"/>
  <c r="AB1492" i="1"/>
  <c r="AB1396" i="1"/>
  <c r="AB1417" i="1"/>
  <c r="AB1491" i="1"/>
  <c r="AB1490" i="1"/>
  <c r="AB1489" i="1"/>
  <c r="AB1488" i="1"/>
  <c r="AB1395" i="1"/>
  <c r="AB1416" i="1"/>
  <c r="AB1487" i="1"/>
  <c r="AB1486" i="1"/>
  <c r="AB1452" i="1"/>
  <c r="AB1445" i="1"/>
  <c r="AB1449" i="1"/>
  <c r="AB1451" i="1"/>
  <c r="AB1501" i="1"/>
  <c r="AB1502" i="1"/>
  <c r="AB1503" i="1"/>
  <c r="AB1508" i="1"/>
  <c r="AB1509" i="1"/>
  <c r="AB1504" i="1"/>
  <c r="AB1505" i="1"/>
  <c r="AB1506" i="1"/>
  <c r="AB1507" i="1"/>
  <c r="AB1510" i="1"/>
  <c r="AB1511" i="1"/>
  <c r="AB1512" i="1"/>
  <c r="AB1513" i="1"/>
  <c r="AB1515" i="1"/>
  <c r="AB1516" i="1"/>
  <c r="AB1517" i="1"/>
  <c r="AB1518" i="1"/>
  <c r="AB1520" i="1"/>
  <c r="AB1519" i="1"/>
  <c r="AB1521" i="1"/>
  <c r="AB1514" i="1"/>
  <c r="AB1522" i="1"/>
  <c r="AB1523" i="1"/>
  <c r="AB1524" i="1"/>
  <c r="AB1554" i="1"/>
  <c r="AB1553" i="1"/>
  <c r="AB1551" i="1"/>
  <c r="AB1550" i="1"/>
  <c r="AB1552" i="1"/>
  <c r="AB1549" i="1"/>
  <c r="AB1548" i="1"/>
  <c r="AB1546" i="1"/>
  <c r="AB1545" i="1"/>
  <c r="AB1547" i="1"/>
  <c r="AB1558" i="1"/>
  <c r="AB1557" i="1"/>
  <c r="AB1556" i="1"/>
  <c r="AB1555" i="1"/>
  <c r="AB1559" i="1"/>
  <c r="AB1564" i="1"/>
  <c r="AB1563" i="1"/>
  <c r="AB1561" i="1"/>
  <c r="AB1560" i="1"/>
  <c r="AB1562" i="1"/>
  <c r="AB1569" i="1"/>
  <c r="AB1568" i="1"/>
  <c r="AB1566" i="1"/>
  <c r="AB1565" i="1"/>
  <c r="AB1567" i="1"/>
  <c r="AB1544" i="1"/>
  <c r="AB1543" i="1"/>
  <c r="AB1541" i="1"/>
  <c r="AB1540" i="1"/>
  <c r="AB1542" i="1"/>
  <c r="AB1578" i="1"/>
  <c r="AB1576" i="1"/>
  <c r="AB1572" i="1"/>
  <c r="AB1570" i="1"/>
  <c r="AB1574" i="1"/>
  <c r="AB1579" i="1"/>
  <c r="AB1577" i="1"/>
  <c r="AB1573" i="1"/>
  <c r="AB1571" i="1"/>
  <c r="AB1575" i="1"/>
  <c r="AB1529" i="1"/>
  <c r="AB1528" i="1"/>
  <c r="AB1526" i="1"/>
  <c r="AB1525" i="1"/>
  <c r="AB1527" i="1"/>
  <c r="AB1534" i="1"/>
  <c r="AB1533" i="1"/>
  <c r="AB1531" i="1"/>
  <c r="AB1530" i="1"/>
  <c r="AB1532" i="1"/>
  <c r="AB1588" i="1"/>
  <c r="AB1586" i="1"/>
  <c r="AB1582" i="1"/>
  <c r="AB1580" i="1"/>
  <c r="AB1584" i="1"/>
  <c r="AB1589" i="1"/>
  <c r="AB1587" i="1"/>
  <c r="AB1583" i="1"/>
  <c r="AB1581" i="1"/>
  <c r="AB1585" i="1"/>
  <c r="AB1599" i="1"/>
  <c r="AB1598" i="1"/>
  <c r="AB1596" i="1"/>
  <c r="AB1595" i="1"/>
  <c r="AB1597" i="1"/>
  <c r="AB1604" i="1"/>
  <c r="AB1603" i="1"/>
  <c r="AB1601" i="1"/>
  <c r="AB1600" i="1"/>
  <c r="AB1602" i="1"/>
  <c r="AB1594" i="1"/>
  <c r="AB1593" i="1"/>
  <c r="AB1591" i="1"/>
  <c r="AB1590" i="1"/>
  <c r="AB1592" i="1"/>
  <c r="AB1652" i="1"/>
  <c r="AB1647" i="1"/>
  <c r="AB1648" i="1"/>
  <c r="AB1649" i="1"/>
  <c r="AB1653" i="1"/>
  <c r="AB1656" i="1"/>
  <c r="AB1657" i="1"/>
  <c r="AB1658" i="1"/>
  <c r="AB1659" i="1"/>
  <c r="AB1660" i="1"/>
  <c r="AB1661" i="1"/>
  <c r="AB1662" i="1"/>
  <c r="AB1663" i="1"/>
  <c r="AB1664" i="1"/>
  <c r="AB1665" i="1"/>
  <c r="AB1675" i="1"/>
  <c r="AB1676" i="1"/>
  <c r="AB1677" i="1"/>
  <c r="AB1680" i="1"/>
  <c r="AB1681" i="1"/>
  <c r="AB1678" i="1"/>
  <c r="AB1679" i="1"/>
  <c r="AB1684" i="1"/>
  <c r="AB1685" i="1"/>
  <c r="AB1683" i="1"/>
  <c r="AB1682" i="1"/>
  <c r="AB1686" i="1"/>
  <c r="AB1687" i="1"/>
  <c r="AB1688" i="1"/>
  <c r="AB1691" i="1"/>
  <c r="AB1692" i="1"/>
  <c r="AB1689" i="1"/>
  <c r="AB1690" i="1"/>
  <c r="AB1693" i="1"/>
  <c r="AB1694" i="1"/>
  <c r="AB1695" i="1"/>
  <c r="AB1696" i="1"/>
  <c r="AB1697" i="1"/>
  <c r="AB1698" i="1"/>
  <c r="AB1699" i="1"/>
  <c r="AB1700" i="1"/>
  <c r="AB1701" i="1"/>
  <c r="AB1702" i="1"/>
  <c r="AB1777" i="1"/>
  <c r="AB1778" i="1"/>
  <c r="AB1771" i="1"/>
  <c r="AB1772" i="1"/>
  <c r="AB1773" i="1"/>
  <c r="AB1922" i="1"/>
  <c r="AB1923" i="1"/>
  <c r="AB1924" i="1"/>
  <c r="AB1925" i="1"/>
  <c r="AB1828" i="1"/>
  <c r="AB1746" i="1"/>
  <c r="AB1829" i="1"/>
  <c r="AB1747" i="1"/>
  <c r="AB1830" i="1"/>
  <c r="AB1748" i="1"/>
  <c r="AB1831" i="1"/>
  <c r="AB1749" i="1"/>
  <c r="AB1832" i="1"/>
  <c r="AB1750" i="1"/>
  <c r="AB1833" i="1"/>
  <c r="AB1919" i="1"/>
  <c r="AB1930" i="1"/>
  <c r="AB1813" i="1"/>
  <c r="AB2031" i="1"/>
  <c r="AB1741" i="1"/>
  <c r="AB1834" i="1"/>
  <c r="AB1920" i="1"/>
  <c r="AB1931" i="1"/>
  <c r="AB1814" i="1"/>
  <c r="AB2032" i="1"/>
  <c r="AB1742" i="1"/>
  <c r="AB1835" i="1"/>
  <c r="AB1921" i="1"/>
  <c r="AB1932" i="1"/>
  <c r="AB1815" i="1"/>
  <c r="AB2033" i="1"/>
  <c r="AB1743" i="1"/>
  <c r="AB2034" i="1"/>
  <c r="AB1836" i="1"/>
  <c r="AB1744" i="1"/>
  <c r="AB1837" i="1"/>
  <c r="AB1745" i="1"/>
  <c r="AB1966" i="1"/>
  <c r="AB1984" i="1"/>
  <c r="AB2035" i="1"/>
  <c r="AB1967" i="1"/>
  <c r="AB1985" i="1"/>
  <c r="AB2036" i="1"/>
  <c r="AB1968" i="1"/>
  <c r="AB1986" i="1"/>
  <c r="AB2037" i="1"/>
  <c r="AB2013" i="1"/>
  <c r="AB1987" i="1"/>
  <c r="AB1715" i="1"/>
  <c r="AB2104" i="1"/>
  <c r="AB2014" i="1"/>
  <c r="AB1988" i="1"/>
  <c r="AB2015" i="1"/>
  <c r="AB1989" i="1"/>
  <c r="AB2105" i="1"/>
  <c r="AB2016" i="1"/>
  <c r="AB2012" i="1"/>
  <c r="AB2017" i="1"/>
  <c r="AB1990" i="1"/>
  <c r="AB2106" i="1"/>
  <c r="AB2018" i="1"/>
  <c r="AB1991" i="1"/>
  <c r="AB2107" i="1"/>
  <c r="AB2038" i="1"/>
  <c r="AB2039" i="1"/>
  <c r="AB2040" i="1"/>
  <c r="AB1800" i="1"/>
  <c r="AB1883" i="1"/>
  <c r="AB1844" i="1"/>
  <c r="AB1926" i="1"/>
  <c r="AB1801" i="1"/>
  <c r="AB1884" i="1"/>
  <c r="AB1845" i="1"/>
  <c r="AB1927" i="1"/>
  <c r="AB1802" i="1"/>
  <c r="AB1885" i="1"/>
  <c r="AB1846" i="1"/>
  <c r="AB1928" i="1"/>
  <c r="AB1803" i="1"/>
  <c r="AB1929" i="1"/>
  <c r="AB1874" i="1"/>
  <c r="AB1848" i="1"/>
  <c r="AB1875" i="1"/>
  <c r="AB1849" i="1"/>
  <c r="AB1876" i="1"/>
  <c r="AB1850" i="1"/>
  <c r="AB1851" i="1"/>
  <c r="AB1847" i="1"/>
  <c r="AB1877" i="1"/>
  <c r="AB1852" i="1"/>
  <c r="AB1853" i="1"/>
  <c r="AB1854" i="1"/>
  <c r="AB1886" i="1"/>
  <c r="AB1887" i="1"/>
  <c r="AB1888" i="1"/>
  <c r="AB1757" i="1"/>
  <c r="AB1939" i="1"/>
  <c r="AB1940" i="1"/>
  <c r="AB1941" i="1"/>
  <c r="AB2060" i="1"/>
  <c r="AB1878" i="1"/>
  <c r="AB2061" i="1"/>
  <c r="AB1879" i="1"/>
  <c r="AB2062" i="1"/>
  <c r="AB2063" i="1"/>
  <c r="AB2064" i="1"/>
  <c r="AB2065" i="1"/>
  <c r="AB1758" i="1"/>
  <c r="AB1838" i="1"/>
  <c r="AB1839" i="1"/>
  <c r="AB1840" i="1"/>
  <c r="AB1841" i="1"/>
  <c r="AB1842" i="1"/>
  <c r="AB2116" i="1"/>
  <c r="AB2117" i="1"/>
  <c r="AB2041" i="1"/>
  <c r="AB2118" i="1"/>
  <c r="AB1735" i="1"/>
  <c r="AB1759" i="1"/>
  <c r="AB1736" i="1"/>
  <c r="AB1737" i="1"/>
  <c r="AB1760" i="1"/>
  <c r="AB1761" i="1"/>
  <c r="AB1762" i="1"/>
  <c r="AB1732" i="1"/>
  <c r="AB1804" i="1"/>
  <c r="AB1733" i="1"/>
  <c r="AB1734" i="1"/>
  <c r="AB1805" i="1"/>
  <c r="AB1806" i="1"/>
  <c r="AB1807" i="1"/>
  <c r="AB1808" i="1"/>
  <c r="AB2108" i="1"/>
  <c r="AB2109" i="1"/>
  <c r="AB2110" i="1"/>
  <c r="AB1751" i="1"/>
  <c r="AB1752" i="1"/>
  <c r="AB1753" i="1"/>
  <c r="AB1754" i="1"/>
  <c r="AB1755" i="1"/>
  <c r="AB2042" i="1"/>
  <c r="AB1843" i="1"/>
  <c r="AB1943" i="1"/>
  <c r="AB1942" i="1"/>
  <c r="AB1890" i="1"/>
  <c r="AB1889" i="1"/>
  <c r="AB1780" i="1"/>
  <c r="AB1779" i="1"/>
  <c r="AB1729" i="1"/>
  <c r="AB1728" i="1"/>
  <c r="AB1856" i="1"/>
  <c r="AB1855" i="1"/>
  <c r="AB1717" i="1"/>
  <c r="AB1716" i="1"/>
  <c r="AB2020" i="1"/>
  <c r="AB2019" i="1"/>
  <c r="AB1970" i="1"/>
  <c r="AB1969" i="1"/>
  <c r="AB1993" i="1"/>
  <c r="AB1992" i="1"/>
  <c r="AB2067" i="1"/>
  <c r="AB2066" i="1"/>
  <c r="AB2044" i="1"/>
  <c r="AB2043" i="1"/>
  <c r="AB1756" i="1"/>
  <c r="AB1790" i="1"/>
  <c r="AB1791" i="1"/>
  <c r="AB1792" i="1"/>
  <c r="AB1793" i="1"/>
  <c r="AB1816" i="1"/>
  <c r="AB1817" i="1"/>
  <c r="AB1818" i="1"/>
  <c r="AB1819" i="1"/>
  <c r="AB1933" i="1"/>
  <c r="AB1934" i="1"/>
  <c r="AB1935" i="1"/>
  <c r="AB1936" i="1"/>
  <c r="AB2127" i="1"/>
  <c r="AB2128" i="1"/>
  <c r="AB2129" i="1"/>
  <c r="AB2130" i="1"/>
  <c r="AB1820" i="1"/>
  <c r="AB1821" i="1"/>
  <c r="AB1822" i="1"/>
  <c r="AB1823" i="1"/>
  <c r="AB1824" i="1"/>
  <c r="AB1825" i="1"/>
  <c r="AB1826" i="1"/>
  <c r="AB1827" i="1"/>
  <c r="AB1857" i="1"/>
  <c r="AB1858" i="1"/>
  <c r="AB1859" i="1"/>
  <c r="AB1860" i="1"/>
  <c r="AB1861" i="1"/>
  <c r="AB1910" i="1"/>
  <c r="AB1911" i="1"/>
  <c r="AB1912" i="1"/>
  <c r="AB2021" i="1"/>
  <c r="AB1913" i="1"/>
  <c r="AB1738" i="1"/>
  <c r="AB1994" i="1"/>
  <c r="AB1739" i="1"/>
  <c r="AB1995" i="1"/>
  <c r="AB1937" i="1"/>
  <c r="AB1740" i="1"/>
  <c r="AB1996" i="1"/>
  <c r="AB1997" i="1"/>
  <c r="AB1998" i="1"/>
  <c r="AB1938" i="1"/>
  <c r="AB2068" i="1"/>
  <c r="AB1891" i="1"/>
  <c r="AB1892" i="1"/>
  <c r="AB1893" i="1"/>
  <c r="AB1894" i="1"/>
  <c r="AB1895" i="1"/>
  <c r="AB2075" i="1"/>
  <c r="AB2070" i="1"/>
  <c r="AB2071" i="1"/>
  <c r="AB2072" i="1"/>
  <c r="AB2073" i="1"/>
  <c r="AB2074" i="1"/>
  <c r="AB2069" i="1"/>
  <c r="AB1781" i="1"/>
  <c r="AB2078" i="1"/>
  <c r="AB1863" i="1"/>
  <c r="AB2077" i="1"/>
  <c r="AB1862" i="1"/>
  <c r="AB2080" i="1"/>
  <c r="AB1866" i="1"/>
  <c r="AB1865" i="1"/>
  <c r="AB2079" i="1"/>
  <c r="AB1864" i="1"/>
  <c r="AB2081" i="1"/>
  <c r="AB1944" i="1"/>
  <c r="AB2076" i="1"/>
  <c r="AB1719" i="1"/>
  <c r="AB1722" i="1"/>
  <c r="AB1721" i="1"/>
  <c r="AB1720" i="1"/>
  <c r="AB1723" i="1"/>
  <c r="AB1718" i="1"/>
  <c r="AB1945" i="1"/>
  <c r="AB2082" i="1"/>
  <c r="AB1949" i="1"/>
  <c r="AB2086" i="1"/>
  <c r="AB1948" i="1"/>
  <c r="AB2085" i="1"/>
  <c r="AB1947" i="1"/>
  <c r="AB2084" i="1"/>
  <c r="AB1950" i="1"/>
  <c r="AB2087" i="1"/>
  <c r="AB1946" i="1"/>
  <c r="AB2083" i="1"/>
  <c r="AB1954" i="1"/>
  <c r="AB1953" i="1"/>
  <c r="AB1952" i="1"/>
  <c r="AB1955" i="1"/>
  <c r="AB1951" i="1"/>
  <c r="AB1763" i="1"/>
  <c r="AB1764" i="1"/>
  <c r="AB1765" i="1"/>
  <c r="AB1766" i="1"/>
  <c r="AB1867" i="1"/>
  <c r="AB1769" i="1"/>
  <c r="AB1770" i="1"/>
  <c r="AB1871" i="1"/>
  <c r="AB2092" i="1"/>
  <c r="AB1870" i="1"/>
  <c r="AB2091" i="1"/>
  <c r="AB1767" i="1"/>
  <c r="AB1768" i="1"/>
  <c r="AB2090" i="1"/>
  <c r="AB1869" i="1"/>
  <c r="AB2089" i="1"/>
  <c r="AB1782" i="1"/>
  <c r="AB1868" i="1"/>
  <c r="AB1896" i="1"/>
  <c r="AB1956" i="1"/>
  <c r="AB1724" i="1"/>
  <c r="AB1730" i="1"/>
  <c r="AB1999" i="1"/>
  <c r="AB2022" i="1"/>
  <c r="AB2045" i="1"/>
  <c r="AB2088" i="1"/>
  <c r="AB1971" i="1"/>
  <c r="AB1783" i="1"/>
  <c r="AB1872" i="1"/>
  <c r="AB1897" i="1"/>
  <c r="AB1957" i="1"/>
  <c r="AB1725" i="1"/>
  <c r="AB1731" i="1"/>
  <c r="AB2000" i="1"/>
  <c r="AB2023" i="1"/>
  <c r="AB2046" i="1"/>
  <c r="AB2093" i="1"/>
  <c r="AB1972" i="1"/>
  <c r="AB2095" i="1"/>
  <c r="AB2096" i="1"/>
  <c r="AB2097" i="1"/>
  <c r="AB2094" i="1"/>
  <c r="AB1794" i="1"/>
  <c r="AB1796" i="1"/>
  <c r="AB1798" i="1"/>
  <c r="AB1795" i="1"/>
  <c r="AB1797" i="1"/>
  <c r="AB1799" i="1"/>
  <c r="AB1810" i="1"/>
  <c r="AB1809" i="1"/>
  <c r="AB1811" i="1"/>
  <c r="AB1812" i="1"/>
  <c r="AB2098" i="1"/>
  <c r="AB2103" i="1"/>
  <c r="AB2100" i="1"/>
  <c r="AB2101" i="1"/>
  <c r="AB2102" i="1"/>
  <c r="AB2099" i="1"/>
  <c r="AB2048" i="1"/>
  <c r="AB2049" i="1"/>
  <c r="AB2050" i="1"/>
  <c r="AB2051" i="1"/>
  <c r="AB2047" i="1"/>
  <c r="AB1882" i="1"/>
  <c r="AB1880" i="1"/>
  <c r="AB1881" i="1"/>
  <c r="AB1899" i="1"/>
  <c r="AB1901" i="1"/>
  <c r="AB1900" i="1"/>
  <c r="AB1902" i="1"/>
  <c r="AB1898" i="1"/>
  <c r="AB1914" i="1"/>
  <c r="AB1916" i="1"/>
  <c r="AB1915" i="1"/>
  <c r="AB1873"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5" i="1"/>
  <c r="AA46" i="1"/>
  <c r="AA47" i="1"/>
  <c r="AA48" i="1"/>
  <c r="AA49" i="1"/>
  <c r="AA50" i="1"/>
  <c r="AA51" i="1"/>
  <c r="AA52" i="1"/>
  <c r="AA53" i="1"/>
  <c r="AA54" i="1"/>
  <c r="AA55" i="1"/>
  <c r="AA56" i="1"/>
  <c r="AA57" i="1"/>
  <c r="AA58" i="1"/>
  <c r="AA59" i="1"/>
  <c r="AA60" i="1"/>
  <c r="AA63" i="1"/>
  <c r="AA64" i="1"/>
  <c r="AA65" i="1"/>
  <c r="AA62" i="1"/>
  <c r="AA61" i="1"/>
  <c r="AA66" i="1"/>
  <c r="AA67" i="1"/>
  <c r="AA68" i="1"/>
  <c r="AA69" i="1"/>
  <c r="AA79" i="1"/>
  <c r="AA80" i="1"/>
  <c r="AA81" i="1"/>
  <c r="AA82" i="1"/>
  <c r="AA83" i="1"/>
  <c r="AA84" i="1"/>
  <c r="AA146" i="1"/>
  <c r="AA149" i="1"/>
  <c r="AA148" i="1"/>
  <c r="AA147" i="1"/>
  <c r="AA150" i="1"/>
  <c r="AA151" i="1"/>
  <c r="AA152" i="1"/>
  <c r="AA153" i="1"/>
  <c r="AA154" i="1"/>
  <c r="AA155" i="1"/>
  <c r="AA156" i="1"/>
  <c r="AA157" i="1"/>
  <c r="AA158" i="1"/>
  <c r="AA159" i="1"/>
  <c r="AA160" i="1"/>
  <c r="AA161" i="1"/>
  <c r="AA162" i="1"/>
  <c r="AA163" i="1"/>
  <c r="AA164" i="1"/>
  <c r="AA165" i="1"/>
  <c r="AA166" i="1"/>
  <c r="AA506" i="1"/>
  <c r="AA474" i="1"/>
  <c r="AA479" i="1"/>
  <c r="AA172" i="1"/>
  <c r="AA168" i="1"/>
  <c r="AA167" i="1"/>
  <c r="AA173" i="1"/>
  <c r="AA484" i="1"/>
  <c r="AA502" i="1"/>
  <c r="AA494" i="1"/>
  <c r="AA507" i="1"/>
  <c r="AA500" i="1"/>
  <c r="AA480" i="1"/>
  <c r="AA169" i="1"/>
  <c r="AA171" i="1"/>
  <c r="AA170" i="1"/>
  <c r="AA174" i="1"/>
  <c r="AA501" i="1"/>
  <c r="AA473" i="1"/>
  <c r="AA185" i="1"/>
  <c r="AA190" i="1"/>
  <c r="AA186" i="1"/>
  <c r="AA471" i="1"/>
  <c r="AA472" i="1"/>
  <c r="AA481" i="1"/>
  <c r="AA483" i="1"/>
  <c r="AA482" i="1"/>
  <c r="AA175" i="1"/>
  <c r="AA176" i="1"/>
  <c r="AA177" i="1"/>
  <c r="AA183" i="1"/>
  <c r="AA184" i="1"/>
  <c r="AA178" i="1"/>
  <c r="AA179" i="1"/>
  <c r="AA180" i="1"/>
  <c r="AA181" i="1"/>
  <c r="AA485" i="1"/>
  <c r="AA495" i="1"/>
  <c r="AA187" i="1"/>
  <c r="AA463" i="1"/>
  <c r="AA188" i="1"/>
  <c r="AA189" i="1"/>
  <c r="AA191" i="1"/>
  <c r="AA199" i="1"/>
  <c r="AA192" i="1"/>
  <c r="AA206" i="1"/>
  <c r="AA200" i="1"/>
  <c r="AA193" i="1"/>
  <c r="AA207" i="1"/>
  <c r="AA201" i="1"/>
  <c r="AA194" i="1"/>
  <c r="AA208" i="1"/>
  <c r="AA202" i="1"/>
  <c r="AA195" i="1"/>
  <c r="AA209" i="1"/>
  <c r="AA203" i="1"/>
  <c r="AA196" i="1"/>
  <c r="AA210" i="1"/>
  <c r="AA204" i="1"/>
  <c r="AA197" i="1"/>
  <c r="AA211" i="1"/>
  <c r="AA205" i="1"/>
  <c r="AA198" i="1"/>
  <c r="AA212" i="1"/>
  <c r="AA452" i="1"/>
  <c r="AA453" i="1"/>
  <c r="AA454" i="1"/>
  <c r="AA219" i="1"/>
  <c r="AA214" i="1"/>
  <c r="AA224" i="1"/>
  <c r="AA220" i="1"/>
  <c r="AA215" i="1"/>
  <c r="AA225" i="1"/>
  <c r="AA221" i="1"/>
  <c r="AA216" i="1"/>
  <c r="AA226" i="1"/>
  <c r="AA222" i="1"/>
  <c r="AA218" i="1"/>
  <c r="AA223" i="1"/>
  <c r="AA428" i="1"/>
  <c r="AA451" i="1"/>
  <c r="AA477" i="1"/>
  <c r="AA476" i="1"/>
  <c r="AA478" i="1"/>
  <c r="AA487" i="1"/>
  <c r="AA486" i="1"/>
  <c r="AA488" i="1"/>
  <c r="AA497" i="1"/>
  <c r="AA496" i="1"/>
  <c r="AA498" i="1"/>
  <c r="AA503" i="1"/>
  <c r="AA504" i="1"/>
  <c r="AA505" i="1"/>
  <c r="AA213" i="1"/>
  <c r="AA217" i="1"/>
  <c r="AA227" i="1"/>
  <c r="AA228" i="1"/>
  <c r="AA230" i="1"/>
  <c r="AA229" i="1"/>
  <c r="AA499" i="1"/>
  <c r="AA475" i="1"/>
  <c r="AA492" i="1"/>
  <c r="AA490" i="1"/>
  <c r="AA491" i="1"/>
  <c r="AA493" i="1"/>
  <c r="AA231" i="1"/>
  <c r="AA232" i="1"/>
  <c r="AA233" i="1"/>
  <c r="AA234" i="1"/>
  <c r="AA235" i="1"/>
  <c r="AA237" i="1"/>
  <c r="AA236" i="1"/>
  <c r="AA238" i="1"/>
  <c r="AA464" i="1"/>
  <c r="AA459" i="1"/>
  <c r="AA455" i="1"/>
  <c r="AA456" i="1"/>
  <c r="AA457" i="1"/>
  <c r="AA458" i="1"/>
  <c r="AA460" i="1"/>
  <c r="AA461" i="1"/>
  <c r="AA462" i="1"/>
  <c r="AA242" i="1"/>
  <c r="AA489" i="1"/>
  <c r="AA245" i="1"/>
  <c r="AA243" i="1"/>
  <c r="AA244" i="1"/>
  <c r="AA246" i="1"/>
  <c r="AA252" i="1"/>
  <c r="AA247" i="1"/>
  <c r="AA248" i="1"/>
  <c r="AA249" i="1"/>
  <c r="AA250" i="1"/>
  <c r="AA254" i="1"/>
  <c r="AA255" i="1"/>
  <c r="AA251" i="1"/>
  <c r="AA256" i="1"/>
  <c r="AA253" i="1"/>
  <c r="AA257" i="1"/>
  <c r="AA258" i="1"/>
  <c r="AA259" i="1"/>
  <c r="AA261" i="1"/>
  <c r="AA262" i="1"/>
  <c r="AA263" i="1"/>
  <c r="AA260" i="1"/>
  <c r="AA264" i="1"/>
  <c r="AA265" i="1"/>
  <c r="AA266" i="1"/>
  <c r="AA267" i="1"/>
  <c r="AA272" i="1"/>
  <c r="AA269" i="1"/>
  <c r="AA268" i="1"/>
  <c r="AA271" i="1"/>
  <c r="AA270" i="1"/>
  <c r="AA273" i="1"/>
  <c r="AA277" i="1"/>
  <c r="AA274" i="1"/>
  <c r="AA275" i="1"/>
  <c r="AA276" i="1"/>
  <c r="AA286" i="1"/>
  <c r="AA287" i="1"/>
  <c r="AA288" i="1"/>
  <c r="AA279" i="1"/>
  <c r="AA278" i="1"/>
  <c r="AA280" i="1"/>
  <c r="AA281" i="1"/>
  <c r="AA283" i="1"/>
  <c r="AA282" i="1"/>
  <c r="AA284" i="1"/>
  <c r="AA285" i="1"/>
  <c r="AA289" i="1"/>
  <c r="AA303" i="1"/>
  <c r="AA304" i="1"/>
  <c r="AA305" i="1"/>
  <c r="AA306" i="1"/>
  <c r="AA307" i="1"/>
  <c r="AA308" i="1"/>
  <c r="AA290" i="1"/>
  <c r="AA291" i="1"/>
  <c r="AA292" i="1"/>
  <c r="AA293" i="1"/>
  <c r="AA294" i="1"/>
  <c r="AA295" i="1"/>
  <c r="AA296" i="1"/>
  <c r="AA297" i="1"/>
  <c r="AA298" i="1"/>
  <c r="AA299" i="1"/>
  <c r="AA300" i="1"/>
  <c r="AA301" i="1"/>
  <c r="AA302" i="1"/>
  <c r="AA311" i="1"/>
  <c r="AA312" i="1"/>
  <c r="AA309" i="1"/>
  <c r="AA310" i="1"/>
  <c r="AA313" i="1"/>
  <c r="AA314" i="1"/>
  <c r="AA315" i="1"/>
  <c r="AA316" i="1"/>
  <c r="AA317" i="1"/>
  <c r="AA318" i="1"/>
  <c r="AA319" i="1"/>
  <c r="AA320" i="1"/>
  <c r="AA321" i="1"/>
  <c r="AA322" i="1"/>
  <c r="AA323" i="1"/>
  <c r="AA324" i="1"/>
  <c r="AA325" i="1"/>
  <c r="AA326" i="1"/>
  <c r="AA327" i="1"/>
  <c r="AA328" i="1"/>
  <c r="AA329" i="1"/>
  <c r="AA330" i="1"/>
  <c r="AA331" i="1"/>
  <c r="AA332" i="1"/>
  <c r="AA333" i="1"/>
  <c r="AA336" i="1"/>
  <c r="AA337" i="1"/>
  <c r="AA341" i="1"/>
  <c r="AA340" i="1"/>
  <c r="AA335" i="1"/>
  <c r="AA339" i="1"/>
  <c r="AA334" i="1"/>
  <c r="AA338" i="1"/>
  <c r="AA342" i="1"/>
  <c r="AA345" i="1"/>
  <c r="AA349" i="1"/>
  <c r="AA346" i="1"/>
  <c r="AA344" i="1"/>
  <c r="AA348" i="1"/>
  <c r="AA343" i="1"/>
  <c r="AA347" i="1"/>
  <c r="AA352" i="1"/>
  <c r="AA356" i="1"/>
  <c r="AA364" i="1"/>
  <c r="AA360" i="1"/>
  <c r="AA350" i="1"/>
  <c r="AA355" i="1"/>
  <c r="AA363" i="1"/>
  <c r="AA358" i="1"/>
  <c r="AA353" i="1"/>
  <c r="AA357" i="1"/>
  <c r="AA365" i="1"/>
  <c r="AA361" i="1"/>
  <c r="AA354" i="1"/>
  <c r="AA362" i="1"/>
  <c r="AA351" i="1"/>
  <c r="AA359" i="1"/>
  <c r="AA368" i="1"/>
  <c r="AA374" i="1"/>
  <c r="AA373" i="1"/>
  <c r="AA372" i="1"/>
  <c r="AA370" i="1"/>
  <c r="AA366" i="1"/>
  <c r="AA367" i="1"/>
  <c r="AA371" i="1"/>
  <c r="AA369" i="1"/>
  <c r="AA375" i="1"/>
  <c r="AA380" i="1"/>
  <c r="AA379" i="1"/>
  <c r="AA378" i="1"/>
  <c r="AA377" i="1"/>
  <c r="AA376" i="1"/>
  <c r="AA381" i="1"/>
  <c r="AA382" i="1"/>
  <c r="AA394" i="1"/>
  <c r="AA391" i="1"/>
  <c r="AA388" i="1"/>
  <c r="AA387" i="1"/>
  <c r="AA384" i="1"/>
  <c r="AA396" i="1"/>
  <c r="AA393" i="1"/>
  <c r="AA390" i="1"/>
  <c r="AA386" i="1"/>
  <c r="AA383" i="1"/>
  <c r="AA395" i="1"/>
  <c r="AA392" i="1"/>
  <c r="AA389" i="1"/>
  <c r="AA385" i="1"/>
  <c r="AA397" i="1"/>
  <c r="AA401" i="1"/>
  <c r="AA400" i="1"/>
  <c r="AA399" i="1"/>
  <c r="AA398" i="1"/>
  <c r="AA406" i="1"/>
  <c r="AA407" i="1"/>
  <c r="AA412" i="1"/>
  <c r="AA411" i="1"/>
  <c r="AA403" i="1"/>
  <c r="AA417" i="1"/>
  <c r="AA414" i="1"/>
  <c r="AA402" i="1"/>
  <c r="AA408" i="1"/>
  <c r="AA404" i="1"/>
  <c r="AA418" i="1"/>
  <c r="AA415" i="1"/>
  <c r="AA409" i="1"/>
  <c r="AA405" i="1"/>
  <c r="AA419" i="1"/>
  <c r="AA416" i="1"/>
  <c r="AA413" i="1"/>
  <c r="AA410" i="1"/>
  <c r="AA422" i="1"/>
  <c r="AA420" i="1"/>
  <c r="AA421" i="1"/>
  <c r="AA182" i="1"/>
  <c r="AA239" i="1"/>
  <c r="AA241" i="1"/>
  <c r="AA240" i="1"/>
  <c r="AA423" i="1"/>
  <c r="AA427" i="1"/>
  <c r="AA426" i="1"/>
  <c r="AA425" i="1"/>
  <c r="AA424" i="1"/>
  <c r="AA465" i="1"/>
  <c r="AA466" i="1"/>
  <c r="AA470" i="1"/>
  <c r="AA469" i="1"/>
  <c r="AA468" i="1"/>
  <c r="AA467" i="1"/>
  <c r="AA429" i="1"/>
  <c r="AA437" i="1"/>
  <c r="AA435" i="1"/>
  <c r="AA433" i="1"/>
  <c r="AA431" i="1"/>
  <c r="AA430" i="1"/>
  <c r="AA438" i="1"/>
  <c r="AA436" i="1"/>
  <c r="AA434" i="1"/>
  <c r="AA432" i="1"/>
  <c r="AA439" i="1"/>
  <c r="AA443" i="1"/>
  <c r="AA442" i="1"/>
  <c r="AA441" i="1"/>
  <c r="AA440" i="1"/>
  <c r="AA444" i="1"/>
  <c r="AA445" i="1"/>
  <c r="AA446" i="1"/>
  <c r="AA447" i="1"/>
  <c r="AA448" i="1"/>
  <c r="AA450" i="1"/>
  <c r="AA449" i="1"/>
  <c r="AA541" i="1"/>
  <c r="AA545" i="1"/>
  <c r="AA539" i="1"/>
  <c r="AA537" i="1"/>
  <c r="AA543" i="1"/>
  <c r="AA535" i="1"/>
  <c r="AA540" i="1"/>
  <c r="AA544" i="1"/>
  <c r="AA538" i="1"/>
  <c r="AA536" i="1"/>
  <c r="AA542" i="1"/>
  <c r="AA534" i="1"/>
  <c r="AA546" i="1"/>
  <c r="AA547" i="1"/>
  <c r="AA548" i="1"/>
  <c r="AA549" i="1"/>
  <c r="AA550" i="1"/>
  <c r="AA555" i="1"/>
  <c r="AA553" i="1"/>
  <c r="AA552" i="1"/>
  <c r="AA551" i="1"/>
  <c r="AA554" i="1"/>
  <c r="AA556" i="1"/>
  <c r="AA558" i="1"/>
  <c r="AA557" i="1"/>
  <c r="AA559" i="1"/>
  <c r="AA560" i="1"/>
  <c r="AA564" i="1"/>
  <c r="AA562" i="1"/>
  <c r="AA563" i="1"/>
  <c r="AA565" i="1"/>
  <c r="AA561" i="1"/>
  <c r="AA569" i="1"/>
  <c r="AA567" i="1"/>
  <c r="AA568" i="1"/>
  <c r="AA566" i="1"/>
  <c r="AA570" i="1"/>
  <c r="AA571" i="1"/>
  <c r="AA572" i="1"/>
  <c r="AA573" i="1"/>
  <c r="AA574" i="1"/>
  <c r="AA575" i="1"/>
  <c r="AA576" i="1"/>
  <c r="AA577" i="1"/>
  <c r="AA578" i="1"/>
  <c r="AA580" i="1"/>
  <c r="AA579" i="1"/>
  <c r="AA586" i="1"/>
  <c r="AA582" i="1"/>
  <c r="AA584" i="1"/>
  <c r="AA583" i="1"/>
  <c r="AA581" i="1"/>
  <c r="AA585" i="1"/>
  <c r="AA587" i="1"/>
  <c r="AA589" i="1"/>
  <c r="AA588" i="1"/>
  <c r="AA590" i="1"/>
  <c r="AA592" i="1"/>
  <c r="AA591" i="1"/>
  <c r="AA593" i="1"/>
  <c r="AA594" i="1"/>
  <c r="AA596" i="1"/>
  <c r="AA595" i="1"/>
  <c r="AA597" i="1"/>
  <c r="AA598" i="1"/>
  <c r="AA599" i="1"/>
  <c r="AA600" i="1"/>
  <c r="AA601" i="1"/>
  <c r="AA603" i="1"/>
  <c r="AA602" i="1"/>
  <c r="AA604" i="1"/>
  <c r="AA605" i="1"/>
  <c r="AA606" i="1"/>
  <c r="AA608" i="1"/>
  <c r="AA607" i="1"/>
  <c r="AA609" i="1"/>
  <c r="AA610" i="1"/>
  <c r="AA611" i="1"/>
  <c r="AA613" i="1"/>
  <c r="AA612" i="1"/>
  <c r="AA630" i="1"/>
  <c r="AA633" i="1"/>
  <c r="AA631" i="1"/>
  <c r="AA632" i="1"/>
  <c r="AA635" i="1"/>
  <c r="AA634" i="1"/>
  <c r="AA636" i="1"/>
  <c r="AA637" i="1"/>
  <c r="AA704" i="1"/>
  <c r="AA642" i="1"/>
  <c r="AA643" i="1"/>
  <c r="AA644" i="1"/>
  <c r="AA645" i="1"/>
  <c r="AA646" i="1"/>
  <c r="AA703" i="1"/>
  <c r="AA647" i="1"/>
  <c r="AA648" i="1"/>
  <c r="AA705" i="1"/>
  <c r="AA650" i="1"/>
  <c r="AA651" i="1"/>
  <c r="AA649" i="1"/>
  <c r="AA638" i="1"/>
  <c r="AA653" i="1"/>
  <c r="AA652" i="1"/>
  <c r="AA706" i="1"/>
  <c r="AA654" i="1"/>
  <c r="AA639" i="1"/>
  <c r="AA655" i="1"/>
  <c r="AA656" i="1"/>
  <c r="AA657" i="1"/>
  <c r="AA640" i="1"/>
  <c r="AA658" i="1"/>
  <c r="AA671" i="1"/>
  <c r="AA659" i="1"/>
  <c r="AA660" i="1"/>
  <c r="AA661" i="1"/>
  <c r="AA662" i="1"/>
  <c r="AA663" i="1"/>
  <c r="AA664" i="1"/>
  <c r="AA708" i="1"/>
  <c r="AA665" i="1"/>
  <c r="AA666" i="1"/>
  <c r="AA667" i="1"/>
  <c r="AA668" i="1"/>
  <c r="AA669" i="1"/>
  <c r="AA670" i="1"/>
  <c r="AA672" i="1"/>
  <c r="AA673" i="1"/>
  <c r="AA674" i="1"/>
  <c r="AA675" i="1"/>
  <c r="AA676" i="1"/>
  <c r="AA677" i="1"/>
  <c r="AA709" i="1"/>
  <c r="AA678" i="1"/>
  <c r="AA679" i="1"/>
  <c r="AA680" i="1"/>
  <c r="AA681" i="1"/>
  <c r="AA682" i="1"/>
  <c r="AA683" i="1"/>
  <c r="AA641" i="1"/>
  <c r="AA684" i="1"/>
  <c r="AA696" i="1"/>
  <c r="AA685" i="1"/>
  <c r="AA686" i="1"/>
  <c r="AA687" i="1"/>
  <c r="AA688" i="1"/>
  <c r="AA689" i="1"/>
  <c r="AA710" i="1"/>
  <c r="AA690" i="1"/>
  <c r="AA707" i="1"/>
  <c r="AA691" i="1"/>
  <c r="AA697" i="1"/>
  <c r="AA692" i="1"/>
  <c r="AA693" i="1"/>
  <c r="AA694" i="1"/>
  <c r="AA695" i="1"/>
  <c r="AA698" i="1"/>
  <c r="AA699" i="1"/>
  <c r="AA700" i="1"/>
  <c r="AA701" i="1"/>
  <c r="AA702" i="1"/>
  <c r="AA712" i="1"/>
  <c r="AA713" i="1"/>
  <c r="AA711" i="1"/>
  <c r="AA714" i="1"/>
  <c r="AA715" i="1"/>
  <c r="AA717" i="1"/>
  <c r="AA718" i="1"/>
  <c r="AA716" i="1"/>
  <c r="AA719" i="1"/>
  <c r="AA720" i="1"/>
  <c r="AA721"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754" i="1"/>
  <c r="AA755" i="1"/>
  <c r="AA756" i="1"/>
  <c r="AA757" i="1"/>
  <c r="AA758" i="1"/>
  <c r="AA759" i="1"/>
  <c r="AA760" i="1"/>
  <c r="AA761" i="1"/>
  <c r="AA762" i="1"/>
  <c r="AA763" i="1"/>
  <c r="AA764" i="1"/>
  <c r="AA765" i="1"/>
  <c r="AA766" i="1"/>
  <c r="AA767" i="1"/>
  <c r="AA768" i="1"/>
  <c r="AA769" i="1"/>
  <c r="AA770" i="1"/>
  <c r="AA771" i="1"/>
  <c r="AA772" i="1"/>
  <c r="AA773" i="1"/>
  <c r="AA779" i="1"/>
  <c r="AA782" i="1"/>
  <c r="AA788" i="1"/>
  <c r="AA787" i="1"/>
  <c r="AA785" i="1"/>
  <c r="AA783" i="1"/>
  <c r="AA786" i="1"/>
  <c r="AA784" i="1"/>
  <c r="AA790" i="1"/>
  <c r="AA791" i="1"/>
  <c r="AA789" i="1"/>
  <c r="AA792" i="1"/>
  <c r="AA794" i="1"/>
  <c r="AA793" i="1"/>
  <c r="AA797" i="1"/>
  <c r="AA795" i="1"/>
  <c r="AA798" i="1"/>
  <c r="AA796" i="1"/>
  <c r="AA801" i="1"/>
  <c r="AA799" i="1"/>
  <c r="AA802" i="1"/>
  <c r="AA800" i="1"/>
  <c r="AA813" i="1"/>
  <c r="AA814" i="1"/>
  <c r="AA816" i="1"/>
  <c r="AA815" i="1"/>
  <c r="AA817" i="1"/>
  <c r="AA818" i="1"/>
  <c r="AA819" i="1"/>
  <c r="AA820" i="1"/>
  <c r="AA822" i="1"/>
  <c r="AA821" i="1"/>
  <c r="AA804" i="1"/>
  <c r="AA803" i="1"/>
  <c r="AA807" i="1"/>
  <c r="AA805" i="1"/>
  <c r="AA808" i="1"/>
  <c r="AA806" i="1"/>
  <c r="AA810" i="1"/>
  <c r="AA809" i="1"/>
  <c r="AA812" i="1"/>
  <c r="AA811" i="1"/>
  <c r="AA844" i="1"/>
  <c r="AA845" i="1"/>
  <c r="AA846" i="1"/>
  <c r="AA847" i="1"/>
  <c r="AA871" i="1"/>
  <c r="AA872" i="1"/>
  <c r="AA873" i="1"/>
  <c r="AA874" i="1"/>
  <c r="AA875" i="1"/>
  <c r="AA862" i="1"/>
  <c r="AA863" i="1"/>
  <c r="AA864" i="1"/>
  <c r="AA865" i="1"/>
  <c r="AA866" i="1"/>
  <c r="AA886" i="1"/>
  <c r="AA887" i="1"/>
  <c r="AA888" i="1"/>
  <c r="AA889" i="1"/>
  <c r="AA890" i="1"/>
  <c r="AA848" i="1"/>
  <c r="AA849" i="1"/>
  <c r="AA850" i="1"/>
  <c r="AA882" i="1"/>
  <c r="AA883" i="1"/>
  <c r="AA884" i="1"/>
  <c r="AA885" i="1"/>
  <c r="AA867" i="1"/>
  <c r="AA868" i="1"/>
  <c r="AA869" i="1"/>
  <c r="AA870" i="1"/>
  <c r="AA876" i="1"/>
  <c r="AA877" i="1"/>
  <c r="AA878" i="1"/>
  <c r="AA879" i="1"/>
  <c r="AA880" i="1"/>
  <c r="AA881" i="1"/>
  <c r="AA851" i="1"/>
  <c r="AA852" i="1"/>
  <c r="AA853" i="1"/>
  <c r="AA854" i="1"/>
  <c r="AA855" i="1"/>
  <c r="AA856" i="1"/>
  <c r="AA857" i="1"/>
  <c r="AA858" i="1"/>
  <c r="AA859" i="1"/>
  <c r="AA860" i="1"/>
  <c r="AA861" i="1"/>
  <c r="AA893" i="1"/>
  <c r="AA898" i="1"/>
  <c r="AA900" i="1"/>
  <c r="AA894" i="1"/>
  <c r="AA895" i="1"/>
  <c r="AA891" i="1"/>
  <c r="AA899" i="1"/>
  <c r="AA901" i="1"/>
  <c r="AA892" i="1"/>
  <c r="AA896" i="1"/>
  <c r="AA897" i="1"/>
  <c r="AA902" i="1"/>
  <c r="AA903" i="1"/>
  <c r="AA935" i="1"/>
  <c r="AA936" i="1"/>
  <c r="AA937" i="1"/>
  <c r="AA938" i="1"/>
  <c r="AA939" i="1"/>
  <c r="AA940" i="1"/>
  <c r="AA941" i="1"/>
  <c r="AA942" i="1"/>
  <c r="AA992" i="1"/>
  <c r="AA943" i="1"/>
  <c r="AA944" i="1"/>
  <c r="AA945" i="1"/>
  <c r="AA934" i="1"/>
  <c r="AA947" i="1"/>
  <c r="AA957" i="1"/>
  <c r="AA967" i="1"/>
  <c r="AA977" i="1"/>
  <c r="AA946" i="1"/>
  <c r="AA948" i="1"/>
  <c r="AA958" i="1"/>
  <c r="AA968" i="1"/>
  <c r="AA978" i="1"/>
  <c r="AA949" i="1"/>
  <c r="AA959" i="1"/>
  <c r="AA969" i="1"/>
  <c r="AA979" i="1"/>
  <c r="AA950" i="1"/>
  <c r="AA960" i="1"/>
  <c r="AA970" i="1"/>
  <c r="AA980" i="1"/>
  <c r="AA951" i="1"/>
  <c r="AA961" i="1"/>
  <c r="AA971" i="1"/>
  <c r="AA981" i="1"/>
  <c r="AA952" i="1"/>
  <c r="AA962" i="1"/>
  <c r="AA972" i="1"/>
  <c r="AA982" i="1"/>
  <c r="AA953" i="1"/>
  <c r="AA963" i="1"/>
  <c r="AA973" i="1"/>
  <c r="AA983" i="1"/>
  <c r="AA954" i="1"/>
  <c r="AA964" i="1"/>
  <c r="AA974" i="1"/>
  <c r="AA984" i="1"/>
  <c r="AA955" i="1"/>
  <c r="AA965" i="1"/>
  <c r="AA975" i="1"/>
  <c r="AA985" i="1"/>
  <c r="AA956" i="1"/>
  <c r="AA966" i="1"/>
  <c r="AA976" i="1"/>
  <c r="AA986" i="1"/>
  <c r="AA987" i="1"/>
  <c r="AA993" i="1"/>
  <c r="AA990" i="1"/>
  <c r="AA994" i="1"/>
  <c r="AA988" i="1"/>
  <c r="AA989" i="1"/>
  <c r="AA996" i="1"/>
  <c r="AA995" i="1"/>
  <c r="AA991" i="1"/>
  <c r="AA1077" i="1"/>
  <c r="AA1078" i="1"/>
  <c r="AA1079" i="1"/>
  <c r="AA1080" i="1"/>
  <c r="AA1076" i="1"/>
  <c r="AA1015" i="1"/>
  <c r="AA999" i="1"/>
  <c r="AA1000" i="1"/>
  <c r="AA1001" i="1"/>
  <c r="AA1002" i="1"/>
  <c r="AA998" i="1"/>
  <c r="AA997" i="1"/>
  <c r="AA1083" i="1"/>
  <c r="AA1084" i="1"/>
  <c r="AA1085" i="1"/>
  <c r="AA1086" i="1"/>
  <c r="AA1082" i="1"/>
  <c r="AA1081" i="1"/>
  <c r="AA1005" i="1"/>
  <c r="AA1006" i="1"/>
  <c r="AA1007" i="1"/>
  <c r="AA1008" i="1"/>
  <c r="AA1004" i="1"/>
  <c r="AA1003" i="1"/>
  <c r="AA1089" i="1"/>
  <c r="AA1090" i="1"/>
  <c r="AA1091" i="1"/>
  <c r="AA1092" i="1"/>
  <c r="AA1088" i="1"/>
  <c r="AA1087" i="1"/>
  <c r="AA1011" i="1"/>
  <c r="AA1012" i="1"/>
  <c r="AA1013" i="1"/>
  <c r="AA1014" i="1"/>
  <c r="AA1010" i="1"/>
  <c r="AA1009" i="1"/>
  <c r="AA1095" i="1"/>
  <c r="AA1096" i="1"/>
  <c r="AA1097" i="1"/>
  <c r="AA1098" i="1"/>
  <c r="AA1094" i="1"/>
  <c r="AA1093" i="1"/>
  <c r="AA1018" i="1"/>
  <c r="AA1019" i="1"/>
  <c r="AA1020" i="1"/>
  <c r="AA1021" i="1"/>
  <c r="AA1017" i="1"/>
  <c r="AA1016" i="1"/>
  <c r="AA1024" i="1"/>
  <c r="AA1025" i="1"/>
  <c r="AA1026" i="1"/>
  <c r="AA1027" i="1"/>
  <c r="AA1023" i="1"/>
  <c r="AA1022" i="1"/>
  <c r="AA1030" i="1"/>
  <c r="AA1031" i="1"/>
  <c r="AA1032" i="1"/>
  <c r="AA1033" i="1"/>
  <c r="AA1029" i="1"/>
  <c r="AA1028" i="1"/>
  <c r="AA1036" i="1"/>
  <c r="AA1037" i="1"/>
  <c r="AA1038" i="1"/>
  <c r="AA1039" i="1"/>
  <c r="AA1035" i="1"/>
  <c r="AA1034" i="1"/>
  <c r="AA1042" i="1"/>
  <c r="AA1043" i="1"/>
  <c r="AA1044" i="1"/>
  <c r="AA1045" i="1"/>
  <c r="AA1041" i="1"/>
  <c r="AA1040" i="1"/>
  <c r="AA1072" i="1"/>
  <c r="AA1073" i="1"/>
  <c r="AA1074" i="1"/>
  <c r="AA1075" i="1"/>
  <c r="AA1071" i="1"/>
  <c r="AA1070" i="1"/>
  <c r="AA1103" i="1"/>
  <c r="AA1104" i="1"/>
  <c r="AA1105" i="1"/>
  <c r="AA1119" i="1"/>
  <c r="AA1120" i="1"/>
  <c r="AA1121" i="1"/>
  <c r="AA1122" i="1"/>
  <c r="AA1123" i="1"/>
  <c r="AA1124" i="1"/>
  <c r="AA1125" i="1"/>
  <c r="AA1126" i="1"/>
  <c r="AA1127" i="1"/>
  <c r="AA1128" i="1"/>
  <c r="AA1129" i="1"/>
  <c r="AA1130" i="1"/>
  <c r="AA1131" i="1"/>
  <c r="AA1132" i="1"/>
  <c r="AA1133" i="1"/>
  <c r="AA1134" i="1"/>
  <c r="AA1135" i="1"/>
  <c r="AA1136" i="1"/>
  <c r="AA1137" i="1"/>
  <c r="AA1138" i="1"/>
  <c r="AA1139" i="1"/>
  <c r="AA1140" i="1"/>
  <c r="AA1141" i="1"/>
  <c r="AA1142" i="1"/>
  <c r="AA1143" i="1"/>
  <c r="AA1144" i="1"/>
  <c r="AA1145" i="1"/>
  <c r="AA1146" i="1"/>
  <c r="AA1147" i="1"/>
  <c r="AA1148" i="1"/>
  <c r="AA1149" i="1"/>
  <c r="AA1150" i="1"/>
  <c r="AA1106" i="1"/>
  <c r="AA1107" i="1"/>
  <c r="AA1108" i="1"/>
  <c r="AA1109" i="1"/>
  <c r="AA1110" i="1"/>
  <c r="AA1111" i="1"/>
  <c r="AA1112" i="1"/>
  <c r="AA1151" i="1"/>
  <c r="AA1152" i="1"/>
  <c r="AA1153" i="1"/>
  <c r="AA1154" i="1"/>
  <c r="AA1155" i="1"/>
  <c r="AA1156" i="1"/>
  <c r="AA1157" i="1"/>
  <c r="AA1158" i="1"/>
  <c r="AA1113" i="1"/>
  <c r="AA1114" i="1"/>
  <c r="AA1115" i="1"/>
  <c r="AA1116" i="1"/>
  <c r="AA1117" i="1"/>
  <c r="AA1118" i="1"/>
  <c r="AA1206" i="1"/>
  <c r="AA1159" i="1"/>
  <c r="AA1160" i="1"/>
  <c r="AA1161" i="1"/>
  <c r="AA1162" i="1"/>
  <c r="AA1163" i="1"/>
  <c r="AA1164" i="1"/>
  <c r="AA1165" i="1"/>
  <c r="AA1166" i="1"/>
  <c r="AA1167" i="1"/>
  <c r="AA1168" i="1"/>
  <c r="AA1169" i="1"/>
  <c r="AA1170" i="1"/>
  <c r="AA1171" i="1"/>
  <c r="AA1172" i="1"/>
  <c r="AA1173" i="1"/>
  <c r="AA1174" i="1"/>
  <c r="AA1175" i="1"/>
  <c r="AA1176" i="1"/>
  <c r="AA1177" i="1"/>
  <c r="AA1178" i="1"/>
  <c r="AA1182" i="1"/>
  <c r="AA1181" i="1"/>
  <c r="AA1180" i="1"/>
  <c r="AA1179" i="1"/>
  <c r="AA1183" i="1"/>
  <c r="AA1184" i="1"/>
  <c r="AA1186" i="1"/>
  <c r="AA1195" i="1"/>
  <c r="AA1193" i="1"/>
  <c r="AA1190" i="1"/>
  <c r="AA1188" i="1"/>
  <c r="AA1185" i="1"/>
  <c r="AA1187" i="1"/>
  <c r="AA1196" i="1"/>
  <c r="AA1194" i="1"/>
  <c r="AA1192" i="1"/>
  <c r="AA1191" i="1"/>
  <c r="AA1189" i="1"/>
  <c r="AA1197" i="1"/>
  <c r="AA1198" i="1"/>
  <c r="AA1199" i="1"/>
  <c r="AA1203" i="1"/>
  <c r="AA1202" i="1"/>
  <c r="AA1201" i="1"/>
  <c r="AA1200" i="1"/>
  <c r="AA1204" i="1"/>
  <c r="AA1205" i="1"/>
  <c r="AA1207" i="1"/>
  <c r="AA1208" i="1"/>
  <c r="AA1209" i="1"/>
  <c r="AA1210" i="1"/>
  <c r="AA1211" i="1"/>
  <c r="AA1212" i="1"/>
  <c r="AA1214" i="1"/>
  <c r="AA1215" i="1"/>
  <c r="AA1219" i="1"/>
  <c r="AA1220" i="1"/>
  <c r="AA1221" i="1"/>
  <c r="AA1222" i="1"/>
  <c r="AA1223" i="1"/>
  <c r="AA1237" i="1"/>
  <c r="AA1238" i="1"/>
  <c r="AA1239" i="1"/>
  <c r="AA1240" i="1"/>
  <c r="AA1241" i="1"/>
  <c r="AA1244" i="1"/>
  <c r="AA1242" i="1"/>
  <c r="AA1243" i="1"/>
  <c r="AA1245" i="1"/>
  <c r="AA1248" i="1"/>
  <c r="AA1249" i="1"/>
  <c r="AA1246" i="1"/>
  <c r="AA1247" i="1"/>
  <c r="AA1250" i="1"/>
  <c r="AA1253" i="1"/>
  <c r="AA1251" i="1"/>
  <c r="AA1252" i="1"/>
  <c r="AA1254" i="1"/>
  <c r="AA1255" i="1"/>
  <c r="AA1259" i="1"/>
  <c r="AA1262" i="1"/>
  <c r="AA1256" i="1"/>
  <c r="AA1261" i="1"/>
  <c r="AA1260" i="1"/>
  <c r="AA1257" i="1"/>
  <c r="AA1258" i="1"/>
  <c r="AA1270" i="1"/>
  <c r="AA1274" i="1"/>
  <c r="AA1273" i="1"/>
  <c r="AA1267" i="1"/>
  <c r="AA1272" i="1"/>
  <c r="AA1271" i="1"/>
  <c r="AA1268" i="1"/>
  <c r="AA1269" i="1"/>
  <c r="AA1278" i="1"/>
  <c r="AA1275" i="1"/>
  <c r="AA1280" i="1"/>
  <c r="AA1279" i="1"/>
  <c r="AA1276" i="1"/>
  <c r="AA1277" i="1"/>
  <c r="AA1283" i="1"/>
  <c r="AA1288" i="1"/>
  <c r="AA1287" i="1"/>
  <c r="AA1286" i="1"/>
  <c r="AA1285" i="1"/>
  <c r="AA1284" i="1"/>
  <c r="AA1281" i="1"/>
  <c r="AA1282" i="1"/>
  <c r="AA1265" i="1"/>
  <c r="AA1263" i="1"/>
  <c r="AA1264" i="1"/>
  <c r="AA1289" i="1"/>
  <c r="AA1290" i="1"/>
  <c r="AA1291" i="1"/>
  <c r="AA1292" i="1"/>
  <c r="AA1293" i="1"/>
  <c r="AA1294" i="1"/>
  <c r="AA1297" i="1"/>
  <c r="AA1298" i="1"/>
  <c r="AA1266" i="1"/>
  <c r="AA1295" i="1"/>
  <c r="AA1296" i="1"/>
  <c r="AA1299" i="1"/>
  <c r="AA1300" i="1"/>
  <c r="AA1301" i="1"/>
  <c r="AA1302" i="1"/>
  <c r="AA1303" i="1"/>
  <c r="AA1304" i="1"/>
  <c r="AA1305" i="1"/>
  <c r="AA1306" i="1"/>
  <c r="AA1307" i="1"/>
  <c r="AA1308" i="1"/>
  <c r="AA1309" i="1"/>
  <c r="AA1310" i="1"/>
  <c r="AA1311" i="1"/>
  <c r="AA1312" i="1"/>
  <c r="AA1313" i="1"/>
  <c r="AA1314" i="1"/>
  <c r="AA1315" i="1"/>
  <c r="AA1316" i="1"/>
  <c r="AA1317" i="1"/>
  <c r="AA1318" i="1"/>
  <c r="AA1319" i="1"/>
  <c r="AA1320" i="1"/>
  <c r="AA1321" i="1"/>
  <c r="AA1322" i="1"/>
  <c r="AA1323" i="1"/>
  <c r="AA1324" i="1"/>
  <c r="AA1325" i="1"/>
  <c r="AA1326" i="1"/>
  <c r="AA1327" i="1"/>
  <c r="AA1328" i="1"/>
  <c r="AA1329" i="1"/>
  <c r="AA1330" i="1"/>
  <c r="AA1331" i="1"/>
  <c r="AA1332" i="1"/>
  <c r="AA1334" i="1"/>
  <c r="AA1335" i="1"/>
  <c r="AA1336" i="1"/>
  <c r="AA1338" i="1"/>
  <c r="AA1339" i="1"/>
  <c r="AA1340" i="1"/>
  <c r="AA1341" i="1"/>
  <c r="AA1356" i="1"/>
  <c r="AA1357" i="1"/>
  <c r="AA1358" i="1"/>
  <c r="AA1359" i="1"/>
  <c r="AA1360" i="1"/>
  <c r="AA1366" i="1"/>
  <c r="AA1367" i="1"/>
  <c r="AA1368" i="1"/>
  <c r="AA1369" i="1"/>
  <c r="AA1371" i="1"/>
  <c r="AA1372" i="1"/>
  <c r="AA1373" i="1"/>
  <c r="AA1370" i="1"/>
  <c r="AA1420" i="1"/>
  <c r="AA1421" i="1"/>
  <c r="AA1422" i="1"/>
  <c r="AA1423" i="1"/>
  <c r="AA1424" i="1"/>
  <c r="AA1425" i="1"/>
  <c r="AA1426" i="1"/>
  <c r="AA1427" i="1"/>
  <c r="AA1429" i="1"/>
  <c r="AA1431" i="1"/>
  <c r="AA1428" i="1"/>
  <c r="AA1430" i="1"/>
  <c r="AA1432" i="1"/>
  <c r="AA1400" i="1"/>
  <c r="AA1401" i="1"/>
  <c r="AA1402" i="1"/>
  <c r="AA1433" i="1"/>
  <c r="AA1434" i="1"/>
  <c r="AA1435" i="1"/>
  <c r="AA1440" i="1"/>
  <c r="AA1437" i="1"/>
  <c r="AA1438" i="1"/>
  <c r="AA1442" i="1"/>
  <c r="AA1444" i="1"/>
  <c r="AA1436" i="1"/>
  <c r="AA1441" i="1"/>
  <c r="AA1443" i="1"/>
  <c r="AA1439" i="1"/>
  <c r="AA1448" i="1"/>
  <c r="AA1447" i="1"/>
  <c r="AA1446" i="1"/>
  <c r="AA1450" i="1"/>
  <c r="AA1454" i="1"/>
  <c r="AA1453" i="1"/>
  <c r="AA1455" i="1"/>
  <c r="AA1456" i="1"/>
  <c r="AA1457" i="1"/>
  <c r="AA1458" i="1"/>
  <c r="AA1461" i="1"/>
  <c r="AA1459" i="1"/>
  <c r="AA1460" i="1"/>
  <c r="AA1462" i="1"/>
  <c r="AA1463" i="1"/>
  <c r="AA1464" i="1"/>
  <c r="AA1465" i="1"/>
  <c r="AA1466" i="1"/>
  <c r="AA1406" i="1"/>
  <c r="AA1408" i="1"/>
  <c r="AA1409" i="1"/>
  <c r="AA1412" i="1"/>
  <c r="AA1410" i="1"/>
  <c r="AA1413" i="1"/>
  <c r="AA1414" i="1"/>
  <c r="AA1469" i="1"/>
  <c r="AA1411" i="1"/>
  <c r="AA1467" i="1"/>
  <c r="AA1468" i="1"/>
  <c r="AA1498" i="1"/>
  <c r="AA1399" i="1"/>
  <c r="AA1398" i="1"/>
  <c r="AA1500" i="1"/>
  <c r="AA1499" i="1"/>
  <c r="AA1407" i="1"/>
  <c r="AA1404" i="1"/>
  <c r="AA1470" i="1"/>
  <c r="AA1471" i="1"/>
  <c r="AA1472" i="1"/>
  <c r="AA1473" i="1"/>
  <c r="AA1393" i="1"/>
  <c r="AA1405" i="1"/>
  <c r="AA1474" i="1"/>
  <c r="AA1475" i="1"/>
  <c r="AA1476" i="1"/>
  <c r="AA1419" i="1"/>
  <c r="AA1403" i="1"/>
  <c r="AA1477" i="1"/>
  <c r="AA1478" i="1"/>
  <c r="AA1479" i="1"/>
  <c r="AA1480" i="1"/>
  <c r="AA1481" i="1"/>
  <c r="AA1485" i="1"/>
  <c r="AA1484" i="1"/>
  <c r="AA1394" i="1"/>
  <c r="AA1415" i="1"/>
  <c r="AA1483" i="1"/>
  <c r="AA1482" i="1"/>
  <c r="AA1497" i="1"/>
  <c r="AA1496" i="1"/>
  <c r="AA1397" i="1"/>
  <c r="AA1418" i="1"/>
  <c r="AA1495" i="1"/>
  <c r="AA1494" i="1"/>
  <c r="AA1493" i="1"/>
  <c r="AA1492" i="1"/>
  <c r="AA1396" i="1"/>
  <c r="AA1417" i="1"/>
  <c r="AA1491" i="1"/>
  <c r="AA1490" i="1"/>
  <c r="AA1489" i="1"/>
  <c r="AA1488" i="1"/>
  <c r="AA1395" i="1"/>
  <c r="AA1416" i="1"/>
  <c r="AA1487" i="1"/>
  <c r="AA1486" i="1"/>
  <c r="AA1452" i="1"/>
  <c r="AA1445" i="1"/>
  <c r="AA1449" i="1"/>
  <c r="AA1451" i="1"/>
  <c r="AA1501" i="1"/>
  <c r="AA1502" i="1"/>
  <c r="AA1503" i="1"/>
  <c r="AA1508" i="1"/>
  <c r="AA1509" i="1"/>
  <c r="AA1504" i="1"/>
  <c r="AA1505" i="1"/>
  <c r="AA1506" i="1"/>
  <c r="AA1507" i="1"/>
  <c r="AA1510" i="1"/>
  <c r="AA1511" i="1"/>
  <c r="AA1512" i="1"/>
  <c r="AA1513" i="1"/>
  <c r="AA1515" i="1"/>
  <c r="AA1516" i="1"/>
  <c r="AA1517" i="1"/>
  <c r="AA1518" i="1"/>
  <c r="AA1520" i="1"/>
  <c r="AA1519" i="1"/>
  <c r="AA1521" i="1"/>
  <c r="AA1514" i="1"/>
  <c r="AA1522" i="1"/>
  <c r="AA1523" i="1"/>
  <c r="AA1524" i="1"/>
  <c r="AA1554" i="1"/>
  <c r="AA1553" i="1"/>
  <c r="AA1551" i="1"/>
  <c r="AA1550" i="1"/>
  <c r="AA1552" i="1"/>
  <c r="AA1549" i="1"/>
  <c r="AA1548" i="1"/>
  <c r="AA1546" i="1"/>
  <c r="AA1545" i="1"/>
  <c r="AA1547" i="1"/>
  <c r="AA1558" i="1"/>
  <c r="AA1557" i="1"/>
  <c r="AA1556" i="1"/>
  <c r="AA1555" i="1"/>
  <c r="AA1559" i="1"/>
  <c r="AA1564" i="1"/>
  <c r="AA1563" i="1"/>
  <c r="AA1561" i="1"/>
  <c r="AA1560" i="1"/>
  <c r="AA1562" i="1"/>
  <c r="AA1569" i="1"/>
  <c r="AA1568" i="1"/>
  <c r="AA1566" i="1"/>
  <c r="AA1565" i="1"/>
  <c r="AA1567" i="1"/>
  <c r="AA1544" i="1"/>
  <c r="AA1543" i="1"/>
  <c r="AA1541" i="1"/>
  <c r="AA1540" i="1"/>
  <c r="AA1542" i="1"/>
  <c r="AA1578" i="1"/>
  <c r="AA1576" i="1"/>
  <c r="AA1572" i="1"/>
  <c r="AA1570" i="1"/>
  <c r="AA1574" i="1"/>
  <c r="AA1579" i="1"/>
  <c r="AA1577" i="1"/>
  <c r="AA1573" i="1"/>
  <c r="AA1571" i="1"/>
  <c r="AA1575" i="1"/>
  <c r="AA1529" i="1"/>
  <c r="AA1528" i="1"/>
  <c r="AA1526" i="1"/>
  <c r="AA1525" i="1"/>
  <c r="AA1527" i="1"/>
  <c r="AA1534" i="1"/>
  <c r="AA1533" i="1"/>
  <c r="AA1531" i="1"/>
  <c r="AA1530" i="1"/>
  <c r="AA1532" i="1"/>
  <c r="AA1588" i="1"/>
  <c r="AA1586" i="1"/>
  <c r="AA1582" i="1"/>
  <c r="AA1580" i="1"/>
  <c r="AA1584" i="1"/>
  <c r="AA1589" i="1"/>
  <c r="AA1587" i="1"/>
  <c r="AA1583" i="1"/>
  <c r="AA1581" i="1"/>
  <c r="AA1585" i="1"/>
  <c r="AA1599" i="1"/>
  <c r="AA1598" i="1"/>
  <c r="AA1596" i="1"/>
  <c r="AA1595" i="1"/>
  <c r="AA1597" i="1"/>
  <c r="AA1604" i="1"/>
  <c r="AA1603" i="1"/>
  <c r="AA1601" i="1"/>
  <c r="AA1600" i="1"/>
  <c r="AA1602" i="1"/>
  <c r="AA1594" i="1"/>
  <c r="AA1593" i="1"/>
  <c r="AA1591" i="1"/>
  <c r="AA1590" i="1"/>
  <c r="AA1592" i="1"/>
  <c r="AA1652" i="1"/>
  <c r="AA1647" i="1"/>
  <c r="AA1648" i="1"/>
  <c r="AA1649" i="1"/>
  <c r="AA1653" i="1"/>
  <c r="AA1656" i="1"/>
  <c r="AA1657" i="1"/>
  <c r="AA1658" i="1"/>
  <c r="AA1659" i="1"/>
  <c r="AA1660" i="1"/>
  <c r="AA1661" i="1"/>
  <c r="AA1662" i="1"/>
  <c r="AA1663" i="1"/>
  <c r="AA1664" i="1"/>
  <c r="AA1665" i="1"/>
  <c r="AA1675" i="1"/>
  <c r="AA1676" i="1"/>
  <c r="AA1677" i="1"/>
  <c r="AA1680" i="1"/>
  <c r="AA1681" i="1"/>
  <c r="AA1678" i="1"/>
  <c r="AA1679" i="1"/>
  <c r="AA1684" i="1"/>
  <c r="AA1685" i="1"/>
  <c r="AA1683" i="1"/>
  <c r="AA1682" i="1"/>
  <c r="AA1686" i="1"/>
  <c r="AA1687" i="1"/>
  <c r="AA1688" i="1"/>
  <c r="AA1691" i="1"/>
  <c r="AA1692" i="1"/>
  <c r="AA1689" i="1"/>
  <c r="AA1690" i="1"/>
  <c r="AA1693" i="1"/>
  <c r="AA1694" i="1"/>
  <c r="AA1695" i="1"/>
  <c r="AA1696" i="1"/>
  <c r="AA1697" i="1"/>
  <c r="AA1698" i="1"/>
  <c r="AA1699" i="1"/>
  <c r="AA1700" i="1"/>
  <c r="AA1701" i="1"/>
  <c r="AA1702" i="1"/>
  <c r="AA1777" i="1"/>
  <c r="AA1778" i="1"/>
  <c r="AA1771" i="1"/>
  <c r="AA1772" i="1"/>
  <c r="AA1773" i="1"/>
  <c r="AA1922" i="1"/>
  <c r="AA1923" i="1"/>
  <c r="AA1924" i="1"/>
  <c r="AA1925" i="1"/>
  <c r="AA1828" i="1"/>
  <c r="AA1746" i="1"/>
  <c r="AA1829" i="1"/>
  <c r="AA1747" i="1"/>
  <c r="AA1830" i="1"/>
  <c r="AA1748" i="1"/>
  <c r="AA1831" i="1"/>
  <c r="AA1749" i="1"/>
  <c r="AA1832" i="1"/>
  <c r="AA1750" i="1"/>
  <c r="AA1833" i="1"/>
  <c r="AA1919" i="1"/>
  <c r="AA1930" i="1"/>
  <c r="AA1813" i="1"/>
  <c r="AA2031" i="1"/>
  <c r="AA1741" i="1"/>
  <c r="AA1834" i="1"/>
  <c r="AA1920" i="1"/>
  <c r="AA1931" i="1"/>
  <c r="AA1814" i="1"/>
  <c r="AA2032" i="1"/>
  <c r="AA1742" i="1"/>
  <c r="AA1835" i="1"/>
  <c r="AA1921" i="1"/>
  <c r="AA1932" i="1"/>
  <c r="AA1815" i="1"/>
  <c r="AA2033" i="1"/>
  <c r="AA1743" i="1"/>
  <c r="AA2034" i="1"/>
  <c r="AA1836" i="1"/>
  <c r="AA1744" i="1"/>
  <c r="AA1837" i="1"/>
  <c r="AA1745" i="1"/>
  <c r="AA1966" i="1"/>
  <c r="AA1984" i="1"/>
  <c r="AA2035" i="1"/>
  <c r="AA1967" i="1"/>
  <c r="AA1985" i="1"/>
  <c r="AA2036" i="1"/>
  <c r="AA1968" i="1"/>
  <c r="AA1986" i="1"/>
  <c r="AA2037" i="1"/>
  <c r="AA2013" i="1"/>
  <c r="AA1987" i="1"/>
  <c r="AA1715" i="1"/>
  <c r="AA2104" i="1"/>
  <c r="AA2014" i="1"/>
  <c r="AA1988" i="1"/>
  <c r="AA2015" i="1"/>
  <c r="AA1989" i="1"/>
  <c r="AA2105" i="1"/>
  <c r="AA2016" i="1"/>
  <c r="AA2012" i="1"/>
  <c r="AA2017" i="1"/>
  <c r="AA1990" i="1"/>
  <c r="AA2106" i="1"/>
  <c r="AA2018" i="1"/>
  <c r="AA1991" i="1"/>
  <c r="AA2107" i="1"/>
  <c r="AA2038" i="1"/>
  <c r="AA2039" i="1"/>
  <c r="AA2040" i="1"/>
  <c r="AA1800" i="1"/>
  <c r="AA1883" i="1"/>
  <c r="AA1844" i="1"/>
  <c r="AA1926" i="1"/>
  <c r="AA1801" i="1"/>
  <c r="AA1884" i="1"/>
  <c r="AA1845" i="1"/>
  <c r="AA1927" i="1"/>
  <c r="AA1802" i="1"/>
  <c r="AA1885" i="1"/>
  <c r="AA1846" i="1"/>
  <c r="AA1928" i="1"/>
  <c r="AA1803" i="1"/>
  <c r="AA1929" i="1"/>
  <c r="AA1874" i="1"/>
  <c r="AA1848" i="1"/>
  <c r="AA1875" i="1"/>
  <c r="AA1849" i="1"/>
  <c r="AA1876" i="1"/>
  <c r="AA1850" i="1"/>
  <c r="AA1851" i="1"/>
  <c r="AA1847" i="1"/>
  <c r="AA1877" i="1"/>
  <c r="AA1852" i="1"/>
  <c r="AA1853" i="1"/>
  <c r="AA1854" i="1"/>
  <c r="AA1886" i="1"/>
  <c r="AA1887" i="1"/>
  <c r="AA1888" i="1"/>
  <c r="AA1757" i="1"/>
  <c r="AA1939" i="1"/>
  <c r="AA1940" i="1"/>
  <c r="AA1941" i="1"/>
  <c r="AA2060" i="1"/>
  <c r="AA1878" i="1"/>
  <c r="AA2061" i="1"/>
  <c r="AA1879" i="1"/>
  <c r="AA2062" i="1"/>
  <c r="AA2063" i="1"/>
  <c r="AA2064" i="1"/>
  <c r="AA2065" i="1"/>
  <c r="AA1758" i="1"/>
  <c r="AA1838" i="1"/>
  <c r="AA1839" i="1"/>
  <c r="AA1840" i="1"/>
  <c r="AA1841" i="1"/>
  <c r="AA1842" i="1"/>
  <c r="AA2116" i="1"/>
  <c r="AA2117" i="1"/>
  <c r="AA2041" i="1"/>
  <c r="AA2118" i="1"/>
  <c r="AA1735" i="1"/>
  <c r="AA1759" i="1"/>
  <c r="AA1736" i="1"/>
  <c r="AA1737" i="1"/>
  <c r="AA1760" i="1"/>
  <c r="AA1761" i="1"/>
  <c r="AA1762" i="1"/>
  <c r="AA1732" i="1"/>
  <c r="AA1804" i="1"/>
  <c r="AA1733" i="1"/>
  <c r="AA1734" i="1"/>
  <c r="AA1805" i="1"/>
  <c r="AA1806" i="1"/>
  <c r="AA1807" i="1"/>
  <c r="AA1808" i="1"/>
  <c r="AA2108" i="1"/>
  <c r="AA2109" i="1"/>
  <c r="AA2110" i="1"/>
  <c r="AA1751" i="1"/>
  <c r="AA1752" i="1"/>
  <c r="AA1753" i="1"/>
  <c r="AA1754" i="1"/>
  <c r="AA1755" i="1"/>
  <c r="AA2042" i="1"/>
  <c r="AA1843" i="1"/>
  <c r="AA1943" i="1"/>
  <c r="AA1942" i="1"/>
  <c r="AA1890" i="1"/>
  <c r="AA1889" i="1"/>
  <c r="AA1780" i="1"/>
  <c r="AA1779" i="1"/>
  <c r="AA1729" i="1"/>
  <c r="AA1728" i="1"/>
  <c r="AA1856" i="1"/>
  <c r="AA1855" i="1"/>
  <c r="AA1717" i="1"/>
  <c r="AA1716" i="1"/>
  <c r="AA2020" i="1"/>
  <c r="AA2019" i="1"/>
  <c r="AA1970" i="1"/>
  <c r="AA1969" i="1"/>
  <c r="AA1993" i="1"/>
  <c r="AA1992" i="1"/>
  <c r="AA2067" i="1"/>
  <c r="AA2066" i="1"/>
  <c r="AA2044" i="1"/>
  <c r="AA2043" i="1"/>
  <c r="AA1756" i="1"/>
  <c r="AA1790" i="1"/>
  <c r="AA1791" i="1"/>
  <c r="AA1792" i="1"/>
  <c r="AA1793" i="1"/>
  <c r="AA1816" i="1"/>
  <c r="AA1817" i="1"/>
  <c r="AA1818" i="1"/>
  <c r="AA1819" i="1"/>
  <c r="AA1933" i="1"/>
  <c r="AA1934" i="1"/>
  <c r="AA1935" i="1"/>
  <c r="AA1936" i="1"/>
  <c r="AA2127" i="1"/>
  <c r="AA2128" i="1"/>
  <c r="AA2129" i="1"/>
  <c r="AA2130" i="1"/>
  <c r="AA1820" i="1"/>
  <c r="AA1821" i="1"/>
  <c r="AA1822" i="1"/>
  <c r="AA1823" i="1"/>
  <c r="AA1824" i="1"/>
  <c r="AA1825" i="1"/>
  <c r="AA1826" i="1"/>
  <c r="AA1827" i="1"/>
  <c r="AA1857" i="1"/>
  <c r="AA1858" i="1"/>
  <c r="AA1859" i="1"/>
  <c r="AA1860" i="1"/>
  <c r="AA1861" i="1"/>
  <c r="AA1910" i="1"/>
  <c r="AA1911" i="1"/>
  <c r="AA1912" i="1"/>
  <c r="AA2021" i="1"/>
  <c r="AA1913" i="1"/>
  <c r="AA1738" i="1"/>
  <c r="AA1994" i="1"/>
  <c r="AA1739" i="1"/>
  <c r="AA1995" i="1"/>
  <c r="AA1937" i="1"/>
  <c r="AA1740" i="1"/>
  <c r="AA1996" i="1"/>
  <c r="AA1997" i="1"/>
  <c r="AA1998" i="1"/>
  <c r="AA1938" i="1"/>
  <c r="AA2068" i="1"/>
  <c r="AA1891" i="1"/>
  <c r="AA1892" i="1"/>
  <c r="AA1893" i="1"/>
  <c r="AA1894" i="1"/>
  <c r="AA1895" i="1"/>
  <c r="AA2075" i="1"/>
  <c r="AA2070" i="1"/>
  <c r="AA2071" i="1"/>
  <c r="AA2072" i="1"/>
  <c r="AA2073" i="1"/>
  <c r="AA2074" i="1"/>
  <c r="AA2069" i="1"/>
  <c r="AA1781" i="1"/>
  <c r="AA2078" i="1"/>
  <c r="AA1863" i="1"/>
  <c r="AA2077" i="1"/>
  <c r="AA1862" i="1"/>
  <c r="AA2080" i="1"/>
  <c r="AA1866" i="1"/>
  <c r="AA1865" i="1"/>
  <c r="AA2079" i="1"/>
  <c r="AA1864" i="1"/>
  <c r="AA2081" i="1"/>
  <c r="AA1944" i="1"/>
  <c r="AA2076" i="1"/>
  <c r="AA1719" i="1"/>
  <c r="AA1722" i="1"/>
  <c r="AA1721" i="1"/>
  <c r="AA1720" i="1"/>
  <c r="AA1723" i="1"/>
  <c r="AA1718" i="1"/>
  <c r="AA1945" i="1"/>
  <c r="AA2082" i="1"/>
  <c r="AA1949" i="1"/>
  <c r="AA2086" i="1"/>
  <c r="AA1948" i="1"/>
  <c r="AA2085" i="1"/>
  <c r="AA1947" i="1"/>
  <c r="AA2084" i="1"/>
  <c r="AA1950" i="1"/>
  <c r="AA2087" i="1"/>
  <c r="AA1946" i="1"/>
  <c r="AA2083" i="1"/>
  <c r="AA1954" i="1"/>
  <c r="AA1953" i="1"/>
  <c r="AA1952" i="1"/>
  <c r="AA1955" i="1"/>
  <c r="AA1951" i="1"/>
  <c r="AA1763" i="1"/>
  <c r="AA1764" i="1"/>
  <c r="AA1765" i="1"/>
  <c r="AA1766" i="1"/>
  <c r="AA1867" i="1"/>
  <c r="AA1769" i="1"/>
  <c r="AA1770" i="1"/>
  <c r="AA1871" i="1"/>
  <c r="AA2092" i="1"/>
  <c r="AA1870" i="1"/>
  <c r="AA2091" i="1"/>
  <c r="AA1767" i="1"/>
  <c r="AA1768" i="1"/>
  <c r="AA2090" i="1"/>
  <c r="AA1869" i="1"/>
  <c r="AA2089" i="1"/>
  <c r="AA1782" i="1"/>
  <c r="AA1868" i="1"/>
  <c r="AA1896" i="1"/>
  <c r="AA1956" i="1"/>
  <c r="AA1724" i="1"/>
  <c r="AA1730" i="1"/>
  <c r="AA1999" i="1"/>
  <c r="AA2022" i="1"/>
  <c r="AA2045" i="1"/>
  <c r="AA2088" i="1"/>
  <c r="AA1971" i="1"/>
  <c r="AA1783" i="1"/>
  <c r="AA1872" i="1"/>
  <c r="AA1897" i="1"/>
  <c r="AA1957" i="1"/>
  <c r="AA1725" i="1"/>
  <c r="AA1731" i="1"/>
  <c r="AA2000" i="1"/>
  <c r="AA2023" i="1"/>
  <c r="AA2046" i="1"/>
  <c r="AA2093" i="1"/>
  <c r="AA1972" i="1"/>
  <c r="AA2095" i="1"/>
  <c r="AA2096" i="1"/>
  <c r="AA2097" i="1"/>
  <c r="AA2094" i="1"/>
  <c r="AA1794" i="1"/>
  <c r="AA1796" i="1"/>
  <c r="AA1798" i="1"/>
  <c r="AA1795" i="1"/>
  <c r="AA1797" i="1"/>
  <c r="AA1799" i="1"/>
  <c r="AA1810" i="1"/>
  <c r="AA1809" i="1"/>
  <c r="AA1811" i="1"/>
  <c r="AA1812" i="1"/>
  <c r="AA2098" i="1"/>
  <c r="AA2103" i="1"/>
  <c r="AA2100" i="1"/>
  <c r="AA2101" i="1"/>
  <c r="AA2102" i="1"/>
  <c r="AA2099" i="1"/>
  <c r="AA2048" i="1"/>
  <c r="AA2049" i="1"/>
  <c r="AA2050" i="1"/>
  <c r="AA2051" i="1"/>
  <c r="AA2047" i="1"/>
  <c r="AA1882" i="1"/>
  <c r="AA1880" i="1"/>
  <c r="AA1881" i="1"/>
  <c r="AA1899" i="1"/>
  <c r="AA1901" i="1"/>
  <c r="AA1900" i="1"/>
  <c r="AA1902" i="1"/>
  <c r="AA1898" i="1"/>
  <c r="AA1914" i="1"/>
  <c r="AA1916" i="1"/>
  <c r="AA1915" i="1"/>
  <c r="AA1873" i="1"/>
  <c r="J788" i="1"/>
  <c r="J787" i="1"/>
  <c r="J785" i="1"/>
  <c r="J783" i="1"/>
  <c r="J786" i="1"/>
  <c r="J784" i="1"/>
  <c r="J555" i="1"/>
  <c r="J553" i="1"/>
  <c r="J552" i="1"/>
  <c r="J551" i="1"/>
  <c r="J554" i="1"/>
  <c r="J1421" i="1"/>
  <c r="J1422" i="1"/>
  <c r="J1423" i="1"/>
  <c r="J556" i="1"/>
  <c r="J558" i="1"/>
  <c r="J557" i="1"/>
  <c r="J790" i="1"/>
  <c r="J791" i="1"/>
  <c r="J789" i="1"/>
  <c r="J1299" i="1"/>
  <c r="J1300" i="1"/>
  <c r="J1301" i="1"/>
  <c r="J1302" i="1"/>
  <c r="J1367" i="1"/>
  <c r="J1368" i="1"/>
  <c r="J1424" i="1"/>
  <c r="J1425" i="1"/>
  <c r="J1426" i="1"/>
  <c r="J506" i="1"/>
  <c r="J559" i="1"/>
  <c r="J560" i="1"/>
  <c r="J727" i="1"/>
  <c r="J728" i="1"/>
  <c r="J940" i="1"/>
  <c r="J941" i="1"/>
  <c r="J942" i="1"/>
  <c r="J1427" i="1"/>
  <c r="J1429" i="1"/>
  <c r="J1431" i="1"/>
  <c r="J1428" i="1"/>
  <c r="J1430" i="1"/>
  <c r="J1432" i="1"/>
  <c r="J1515" i="1"/>
  <c r="J474" i="1"/>
  <c r="J479" i="1"/>
  <c r="J172" i="1"/>
  <c r="J168" i="1"/>
  <c r="J167" i="1"/>
  <c r="J173" i="1"/>
  <c r="J484" i="1"/>
  <c r="J502" i="1"/>
  <c r="J494" i="1"/>
  <c r="J507" i="1"/>
  <c r="J500" i="1"/>
  <c r="J480" i="1"/>
  <c r="J169" i="1"/>
  <c r="J171" i="1"/>
  <c r="J170" i="1"/>
  <c r="J174" i="1"/>
  <c r="J501" i="1"/>
  <c r="J473" i="1"/>
  <c r="J564" i="1"/>
  <c r="J562" i="1"/>
  <c r="J563" i="1"/>
  <c r="J565" i="1"/>
  <c r="J561" i="1"/>
  <c r="J992" i="1"/>
  <c r="J943" i="1"/>
  <c r="J944" i="1"/>
  <c r="J945" i="1"/>
  <c r="J1369" i="1"/>
  <c r="J185" i="1"/>
  <c r="J190" i="1"/>
  <c r="J186" i="1"/>
  <c r="J471" i="1"/>
  <c r="J472" i="1"/>
  <c r="J481" i="1"/>
  <c r="J483" i="1"/>
  <c r="J482" i="1"/>
  <c r="J175" i="1"/>
  <c r="J176" i="1"/>
  <c r="J177" i="1"/>
  <c r="J183" i="1"/>
  <c r="J184" i="1"/>
  <c r="J178" i="1"/>
  <c r="J179" i="1"/>
  <c r="J180" i="1"/>
  <c r="J181" i="1"/>
  <c r="J704" i="1"/>
  <c r="J792" i="1"/>
  <c r="J934" i="1"/>
  <c r="J1400" i="1"/>
  <c r="J1401" i="1"/>
  <c r="J1402" i="1"/>
  <c r="J485" i="1"/>
  <c r="J495" i="1"/>
  <c r="J569" i="1"/>
  <c r="J567" i="1"/>
  <c r="J568" i="1"/>
  <c r="J566" i="1"/>
  <c r="J642" i="1"/>
  <c r="J729" i="1"/>
  <c r="J730" i="1"/>
  <c r="J794" i="1"/>
  <c r="J793" i="1"/>
  <c r="J1219" i="1"/>
  <c r="J1433" i="1"/>
  <c r="J1434" i="1"/>
  <c r="J643" i="1"/>
  <c r="J1220" i="1"/>
  <c r="J1435" i="1"/>
  <c r="J187" i="1"/>
  <c r="J731" i="1"/>
  <c r="J732" i="1"/>
  <c r="J733" i="1"/>
  <c r="J1440" i="1"/>
  <c r="J1437" i="1"/>
  <c r="J1438" i="1"/>
  <c r="J1442" i="1"/>
  <c r="J1444" i="1"/>
  <c r="J1436" i="1"/>
  <c r="J1441" i="1"/>
  <c r="J1443" i="1"/>
  <c r="J1439" i="1"/>
  <c r="J570" i="1"/>
  <c r="J644" i="1"/>
  <c r="J797" i="1"/>
  <c r="J795" i="1"/>
  <c r="J798" i="1"/>
  <c r="J796" i="1"/>
  <c r="J947" i="1"/>
  <c r="J957" i="1"/>
  <c r="J967" i="1"/>
  <c r="J977" i="1"/>
  <c r="J946" i="1"/>
  <c r="J948" i="1"/>
  <c r="J958" i="1"/>
  <c r="J968" i="1"/>
  <c r="J978" i="1"/>
  <c r="J949" i="1"/>
  <c r="J959" i="1"/>
  <c r="J969" i="1"/>
  <c r="J979" i="1"/>
  <c r="J950" i="1"/>
  <c r="J960" i="1"/>
  <c r="J970" i="1"/>
  <c r="J980" i="1"/>
  <c r="J951" i="1"/>
  <c r="J961" i="1"/>
  <c r="J971" i="1"/>
  <c r="J981" i="1"/>
  <c r="J952" i="1"/>
  <c r="J962" i="1"/>
  <c r="J972" i="1"/>
  <c r="J982" i="1"/>
  <c r="J953" i="1"/>
  <c r="J963" i="1"/>
  <c r="J973" i="1"/>
  <c r="J983" i="1"/>
  <c r="J954" i="1"/>
  <c r="J964" i="1"/>
  <c r="J974" i="1"/>
  <c r="J984" i="1"/>
  <c r="J955" i="1"/>
  <c r="J965" i="1"/>
  <c r="J975" i="1"/>
  <c r="J985" i="1"/>
  <c r="J956" i="1"/>
  <c r="J966" i="1"/>
  <c r="J976" i="1"/>
  <c r="J986" i="1"/>
  <c r="J1448" i="1"/>
  <c r="J1447" i="1"/>
  <c r="J1446" i="1"/>
  <c r="J1450" i="1"/>
  <c r="J463" i="1"/>
  <c r="J188" i="1"/>
  <c r="J189" i="1"/>
  <c r="J191" i="1"/>
  <c r="J571" i="1"/>
  <c r="J645" i="1"/>
  <c r="J1454" i="1"/>
  <c r="J1453" i="1"/>
  <c r="J1455" i="1"/>
  <c r="J1456" i="1"/>
  <c r="J199" i="1"/>
  <c r="J192" i="1"/>
  <c r="J206" i="1"/>
  <c r="J200" i="1"/>
  <c r="J193" i="1"/>
  <c r="J207" i="1"/>
  <c r="J201" i="1"/>
  <c r="J194" i="1"/>
  <c r="J208" i="1"/>
  <c r="J202" i="1"/>
  <c r="J195" i="1"/>
  <c r="J209" i="1"/>
  <c r="J203" i="1"/>
  <c r="J196" i="1"/>
  <c r="J210" i="1"/>
  <c r="J204" i="1"/>
  <c r="J197" i="1"/>
  <c r="J211" i="1"/>
  <c r="J205" i="1"/>
  <c r="J198" i="1"/>
  <c r="J212" i="1"/>
  <c r="J452" i="1"/>
  <c r="J453" i="1"/>
  <c r="J454" i="1"/>
  <c r="J219" i="1"/>
  <c r="J214" i="1"/>
  <c r="J224" i="1"/>
  <c r="J220" i="1"/>
  <c r="J215" i="1"/>
  <c r="J225" i="1"/>
  <c r="J221" i="1"/>
  <c r="J216" i="1"/>
  <c r="J226" i="1"/>
  <c r="J222" i="1"/>
  <c r="J218" i="1"/>
  <c r="J223" i="1"/>
  <c r="J428" i="1"/>
  <c r="J451" i="1"/>
  <c r="J477" i="1"/>
  <c r="J476" i="1"/>
  <c r="J478" i="1"/>
  <c r="J487" i="1"/>
  <c r="J486" i="1"/>
  <c r="J488" i="1"/>
  <c r="J497" i="1"/>
  <c r="J496" i="1"/>
  <c r="J498" i="1"/>
  <c r="J503" i="1"/>
  <c r="J504" i="1"/>
  <c r="J505" i="1"/>
  <c r="J213" i="1"/>
  <c r="J217" i="1"/>
  <c r="J572" i="1"/>
  <c r="J573" i="1"/>
  <c r="J801" i="1"/>
  <c r="J799" i="1"/>
  <c r="J802" i="1"/>
  <c r="J800" i="1"/>
  <c r="J1119" i="1"/>
  <c r="J1120" i="1"/>
  <c r="J1121" i="1"/>
  <c r="J1122" i="1"/>
  <c r="J1123" i="1"/>
  <c r="J1124" i="1"/>
  <c r="J1125" i="1"/>
  <c r="J1126" i="1"/>
  <c r="J1127" i="1"/>
  <c r="J1128" i="1"/>
  <c r="J1129" i="1"/>
  <c r="J1130" i="1"/>
  <c r="J1457" i="1"/>
  <c r="J1458" i="1"/>
  <c r="J227" i="1"/>
  <c r="J228" i="1"/>
  <c r="J230" i="1"/>
  <c r="J229" i="1"/>
  <c r="J1131" i="1"/>
  <c r="J1132" i="1"/>
  <c r="J1133" i="1"/>
  <c r="J1134" i="1"/>
  <c r="J1135" i="1"/>
  <c r="J1136" i="1"/>
  <c r="J1137" i="1"/>
  <c r="J1138" i="1"/>
  <c r="J1139" i="1"/>
  <c r="J1140" i="1"/>
  <c r="J1141" i="1"/>
  <c r="J1142" i="1"/>
  <c r="J1143" i="1"/>
  <c r="J1144" i="1"/>
  <c r="J1461" i="1"/>
  <c r="J1459" i="1"/>
  <c r="J1460" i="1"/>
  <c r="J1462" i="1"/>
  <c r="J499" i="1"/>
  <c r="J574" i="1"/>
  <c r="J1463" i="1"/>
  <c r="J1464" i="1"/>
  <c r="J475" i="1"/>
  <c r="J492" i="1"/>
  <c r="J490" i="1"/>
  <c r="J491" i="1"/>
  <c r="J493" i="1"/>
  <c r="J231" i="1"/>
  <c r="J232" i="1"/>
  <c r="J233" i="1"/>
  <c r="J234" i="1"/>
  <c r="J235" i="1"/>
  <c r="J237" i="1"/>
  <c r="J236" i="1"/>
  <c r="J575" i="1"/>
  <c r="J1145" i="1"/>
  <c r="J1146" i="1"/>
  <c r="J1147" i="1"/>
  <c r="J1148" i="1"/>
  <c r="J1149" i="1"/>
  <c r="J1150" i="1"/>
  <c r="J1465" i="1"/>
  <c r="J238" i="1"/>
  <c r="J576" i="1"/>
  <c r="J734" i="1"/>
  <c r="J735" i="1"/>
  <c r="J736" i="1"/>
  <c r="J737" i="1"/>
  <c r="J1466" i="1"/>
  <c r="J464" i="1"/>
  <c r="J738" i="1"/>
  <c r="J739" i="1"/>
  <c r="J740" i="1"/>
  <c r="J741" i="1"/>
  <c r="J844" i="1"/>
  <c r="J845" i="1"/>
  <c r="J846" i="1"/>
  <c r="J847" i="1"/>
  <c r="J987" i="1"/>
  <c r="J459" i="1"/>
  <c r="J455" i="1"/>
  <c r="J456" i="1"/>
  <c r="J457" i="1"/>
  <c r="J458" i="1"/>
  <c r="J460" i="1"/>
  <c r="J461" i="1"/>
  <c r="J462" i="1"/>
  <c r="J242" i="1"/>
  <c r="J577" i="1"/>
  <c r="J742" i="1"/>
  <c r="J743" i="1"/>
  <c r="J744" i="1"/>
  <c r="J745" i="1"/>
  <c r="J871" i="1"/>
  <c r="J872" i="1"/>
  <c r="J873" i="1"/>
  <c r="J874" i="1"/>
  <c r="J875" i="1"/>
  <c r="J993" i="1"/>
  <c r="J1106" i="1"/>
  <c r="J1107" i="1"/>
  <c r="J1108" i="1"/>
  <c r="J1109" i="1"/>
  <c r="J1110" i="1"/>
  <c r="J1111" i="1"/>
  <c r="J1112" i="1"/>
  <c r="J1406" i="1"/>
  <c r="J489" i="1"/>
  <c r="J578" i="1"/>
  <c r="J862" i="1"/>
  <c r="J863" i="1"/>
  <c r="J864" i="1"/>
  <c r="J865" i="1"/>
  <c r="J866" i="1"/>
  <c r="J990" i="1"/>
  <c r="J1408" i="1"/>
  <c r="J1409" i="1"/>
  <c r="J580" i="1"/>
  <c r="J579" i="1"/>
  <c r="J746" i="1"/>
  <c r="J747" i="1"/>
  <c r="J748" i="1"/>
  <c r="J749" i="1"/>
  <c r="J893" i="1"/>
  <c r="J1412" i="1"/>
  <c r="J1410" i="1"/>
  <c r="J1413" i="1"/>
  <c r="J1414" i="1"/>
  <c r="J245" i="1"/>
  <c r="J243" i="1"/>
  <c r="J244" i="1"/>
  <c r="J246" i="1"/>
  <c r="J586" i="1"/>
  <c r="J582" i="1"/>
  <c r="J584" i="1"/>
  <c r="J583" i="1"/>
  <c r="J581" i="1"/>
  <c r="J585" i="1"/>
  <c r="J587" i="1"/>
  <c r="J994" i="1"/>
  <c r="J1469" i="1"/>
  <c r="J1411" i="1"/>
  <c r="J1467" i="1"/>
  <c r="J1501" i="1"/>
  <c r="J11" i="1"/>
  <c r="J12" i="1"/>
  <c r="J13" i="1"/>
  <c r="J14" i="1"/>
  <c r="J15" i="1"/>
  <c r="J16" i="1"/>
  <c r="J252" i="1"/>
  <c r="J247" i="1"/>
  <c r="J248" i="1"/>
  <c r="J249" i="1"/>
  <c r="J250" i="1"/>
  <c r="J254" i="1"/>
  <c r="J255" i="1"/>
  <c r="J251" i="1"/>
  <c r="J256" i="1"/>
  <c r="J253" i="1"/>
  <c r="J988" i="1"/>
  <c r="J989" i="1"/>
  <c r="J1259" i="1"/>
  <c r="J1262" i="1"/>
  <c r="J1256" i="1"/>
  <c r="J1261" i="1"/>
  <c r="J1260" i="1"/>
  <c r="J1257" i="1"/>
  <c r="J1258" i="1"/>
  <c r="J1468" i="1"/>
  <c r="J1498" i="1"/>
  <c r="J1399" i="1"/>
  <c r="J1398" i="1"/>
  <c r="J1500" i="1"/>
  <c r="J1499" i="1"/>
  <c r="J886" i="1"/>
  <c r="J887" i="1"/>
  <c r="J888" i="1"/>
  <c r="J889" i="1"/>
  <c r="J890" i="1"/>
  <c r="J898" i="1"/>
  <c r="J996" i="1"/>
  <c r="J1151" i="1"/>
  <c r="J1152" i="1"/>
  <c r="J1153" i="1"/>
  <c r="J1154" i="1"/>
  <c r="J1155" i="1"/>
  <c r="J1156" i="1"/>
  <c r="J1157" i="1"/>
  <c r="J1270" i="1"/>
  <c r="J1274" i="1"/>
  <c r="J1273" i="1"/>
  <c r="J1267" i="1"/>
  <c r="J1272" i="1"/>
  <c r="J1271" i="1"/>
  <c r="J1268" i="1"/>
  <c r="J1269" i="1"/>
  <c r="J1407" i="1"/>
  <c r="J1404" i="1"/>
  <c r="J1470" i="1"/>
  <c r="J1471" i="1"/>
  <c r="J1502" i="1"/>
  <c r="J750" i="1"/>
  <c r="J751" i="1"/>
  <c r="J752" i="1"/>
  <c r="J753" i="1"/>
  <c r="J754" i="1"/>
  <c r="J755" i="1"/>
  <c r="J848" i="1"/>
  <c r="J849" i="1"/>
  <c r="J850" i="1"/>
  <c r="J900" i="1"/>
  <c r="J1503" i="1"/>
  <c r="J882" i="1"/>
  <c r="J883" i="1"/>
  <c r="J884" i="1"/>
  <c r="J885" i="1"/>
  <c r="J995" i="1"/>
  <c r="J1472" i="1"/>
  <c r="J1473" i="1"/>
  <c r="J1393" i="1"/>
  <c r="J1508" i="1"/>
  <c r="J589" i="1"/>
  <c r="J588" i="1"/>
  <c r="J867" i="1"/>
  <c r="J868" i="1"/>
  <c r="J869" i="1"/>
  <c r="J870" i="1"/>
  <c r="J991" i="1"/>
  <c r="J1405" i="1"/>
  <c r="J1474" i="1"/>
  <c r="J813" i="1"/>
  <c r="J1237" i="1"/>
  <c r="J153" i="1"/>
  <c r="J257" i="1"/>
  <c r="J258" i="1"/>
  <c r="J259" i="1"/>
  <c r="J261" i="1"/>
  <c r="J262" i="1"/>
  <c r="J263" i="1"/>
  <c r="J260" i="1"/>
  <c r="J756" i="1"/>
  <c r="J757" i="1"/>
  <c r="J758" i="1"/>
  <c r="J759" i="1"/>
  <c r="J894" i="1"/>
  <c r="J1158" i="1"/>
  <c r="J1475" i="1"/>
  <c r="J1509" i="1"/>
  <c r="J1238" i="1"/>
  <c r="J1239" i="1"/>
  <c r="J17" i="1"/>
  <c r="J18" i="1"/>
  <c r="J19" i="1"/>
  <c r="J20" i="1"/>
  <c r="J21" i="1"/>
  <c r="J22" i="1"/>
  <c r="J264" i="1"/>
  <c r="J265" i="1"/>
  <c r="J266" i="1"/>
  <c r="J267" i="1"/>
  <c r="J1476" i="1"/>
  <c r="J1419" i="1"/>
  <c r="J1504" i="1"/>
  <c r="J1516" i="1"/>
  <c r="J1517" i="1"/>
  <c r="J1518" i="1"/>
  <c r="J1403" i="1"/>
  <c r="J1240" i="1"/>
  <c r="J1241" i="1"/>
  <c r="J272" i="1"/>
  <c r="J269" i="1"/>
  <c r="J268" i="1"/>
  <c r="J271" i="1"/>
  <c r="J270" i="1"/>
  <c r="J273" i="1"/>
  <c r="J895" i="1"/>
  <c r="J1520" i="1"/>
  <c r="J1519" i="1"/>
  <c r="J1521" i="1"/>
  <c r="J1514" i="1"/>
  <c r="J1522" i="1"/>
  <c r="J1244" i="1"/>
  <c r="J1242" i="1"/>
  <c r="J1243" i="1"/>
  <c r="J154" i="1"/>
  <c r="J155" i="1"/>
  <c r="J156" i="1"/>
  <c r="J157" i="1"/>
  <c r="J277" i="1"/>
  <c r="J274" i="1"/>
  <c r="J275" i="1"/>
  <c r="J276" i="1"/>
  <c r="J814" i="1"/>
  <c r="J1245" i="1"/>
  <c r="J23" i="1"/>
  <c r="J24" i="1"/>
  <c r="J25" i="1"/>
  <c r="J26" i="1"/>
  <c r="J27" i="1"/>
  <c r="J28" i="1"/>
  <c r="J286" i="1"/>
  <c r="J287" i="1"/>
  <c r="J288" i="1"/>
  <c r="J279" i="1"/>
  <c r="J278" i="1"/>
  <c r="J280" i="1"/>
  <c r="J281" i="1"/>
  <c r="J283" i="1"/>
  <c r="J282" i="1"/>
  <c r="J284" i="1"/>
  <c r="J285" i="1"/>
  <c r="J289" i="1"/>
  <c r="J891" i="1"/>
  <c r="J1248" i="1"/>
  <c r="J1249" i="1"/>
  <c r="J1246" i="1"/>
  <c r="J1247" i="1"/>
  <c r="J1371" i="1"/>
  <c r="J303" i="1"/>
  <c r="J304" i="1"/>
  <c r="J305" i="1"/>
  <c r="J306" i="1"/>
  <c r="J307" i="1"/>
  <c r="J308" i="1"/>
  <c r="J290" i="1"/>
  <c r="J291" i="1"/>
  <c r="J292" i="1"/>
  <c r="J293" i="1"/>
  <c r="J294" i="1"/>
  <c r="J295" i="1"/>
  <c r="J296" i="1"/>
  <c r="J297" i="1"/>
  <c r="J298" i="1"/>
  <c r="J299" i="1"/>
  <c r="J300" i="1"/>
  <c r="J301" i="1"/>
  <c r="J302" i="1"/>
  <c r="J760" i="1"/>
  <c r="J761" i="1"/>
  <c r="J816" i="1"/>
  <c r="J815" i="1"/>
  <c r="J817" i="1"/>
  <c r="J899" i="1"/>
  <c r="J1372" i="1"/>
  <c r="J311" i="1"/>
  <c r="J312" i="1"/>
  <c r="J309" i="1"/>
  <c r="J310" i="1"/>
  <c r="J901" i="1"/>
  <c r="J1113" i="1"/>
  <c r="J1114" i="1"/>
  <c r="J1115" i="1"/>
  <c r="J1116" i="1"/>
  <c r="J1117" i="1"/>
  <c r="J1118" i="1"/>
  <c r="J1278" i="1"/>
  <c r="J1275" i="1"/>
  <c r="J1280" i="1"/>
  <c r="J1279" i="1"/>
  <c r="J1276" i="1"/>
  <c r="J1277" i="1"/>
  <c r="J313" i="1"/>
  <c r="J314" i="1"/>
  <c r="J315" i="1"/>
  <c r="J316" i="1"/>
  <c r="J317" i="1"/>
  <c r="J590" i="1"/>
  <c r="J1477" i="1"/>
  <c r="J158" i="1"/>
  <c r="J159" i="1"/>
  <c r="J318" i="1"/>
  <c r="J319" i="1"/>
  <c r="J320" i="1"/>
  <c r="J592" i="1"/>
  <c r="J591" i="1"/>
  <c r="J762" i="1"/>
  <c r="J763" i="1"/>
  <c r="J764" i="1"/>
  <c r="J765" i="1"/>
  <c r="J766" i="1"/>
  <c r="J1206" i="1"/>
  <c r="J1505" i="1"/>
  <c r="J321" i="1"/>
  <c r="J322" i="1"/>
  <c r="J323" i="1"/>
  <c r="J324" i="1"/>
  <c r="J767" i="1"/>
  <c r="J1478" i="1"/>
  <c r="J1479" i="1"/>
  <c r="J1480" i="1"/>
  <c r="J1481" i="1"/>
  <c r="J29" i="1"/>
  <c r="J30" i="1"/>
  <c r="J31" i="1"/>
  <c r="J32" i="1"/>
  <c r="J33" i="1"/>
  <c r="J34" i="1"/>
  <c r="J160" i="1"/>
  <c r="J161" i="1"/>
  <c r="J325" i="1"/>
  <c r="J326" i="1"/>
  <c r="J646" i="1"/>
  <c r="J1159" i="1"/>
  <c r="J1160" i="1"/>
  <c r="J1161" i="1"/>
  <c r="J1162" i="1"/>
  <c r="J1163" i="1"/>
  <c r="J1164" i="1"/>
  <c r="J1283" i="1"/>
  <c r="J1288" i="1"/>
  <c r="J1287" i="1"/>
  <c r="J1286" i="1"/>
  <c r="J1285" i="1"/>
  <c r="J1284" i="1"/>
  <c r="J1281" i="1"/>
  <c r="J1282" i="1"/>
  <c r="J327" i="1"/>
  <c r="J892" i="1"/>
  <c r="J1165" i="1"/>
  <c r="J1166" i="1"/>
  <c r="J1167" i="1"/>
  <c r="J1168" i="1"/>
  <c r="J1169" i="1"/>
  <c r="J1170" i="1"/>
  <c r="J1171" i="1"/>
  <c r="J35" i="1"/>
  <c r="J36" i="1"/>
  <c r="J37" i="1"/>
  <c r="J38" i="1"/>
  <c r="J39" i="1"/>
  <c r="J40" i="1"/>
  <c r="J896" i="1"/>
  <c r="J897" i="1"/>
  <c r="J1554" i="1"/>
  <c r="J1553" i="1"/>
  <c r="J1551" i="1"/>
  <c r="J1550" i="1"/>
  <c r="J1552" i="1"/>
  <c r="J1172" i="1"/>
  <c r="J1173" i="1"/>
  <c r="J1174" i="1"/>
  <c r="J1175" i="1"/>
  <c r="J1176" i="1"/>
  <c r="J1207" i="1"/>
  <c r="J1208" i="1"/>
  <c r="J1209" i="1"/>
  <c r="J1210" i="1"/>
  <c r="J1211" i="1"/>
  <c r="J1212" i="1"/>
  <c r="J1506" i="1"/>
  <c r="J1507" i="1"/>
  <c r="J328" i="1"/>
  <c r="J329" i="1"/>
  <c r="J330" i="1"/>
  <c r="J331" i="1"/>
  <c r="J332" i="1"/>
  <c r="J333" i="1"/>
  <c r="J1549" i="1"/>
  <c r="J1548" i="1"/>
  <c r="J1546" i="1"/>
  <c r="J1545" i="1"/>
  <c r="J1547" i="1"/>
  <c r="J1510" i="1"/>
  <c r="J703" i="1"/>
  <c r="J1338" i="1"/>
  <c r="J1339" i="1"/>
  <c r="J1340" i="1"/>
  <c r="J1341" i="1"/>
  <c r="J876" i="1"/>
  <c r="J877" i="1"/>
  <c r="J878" i="1"/>
  <c r="J879" i="1"/>
  <c r="J880" i="1"/>
  <c r="J881" i="1"/>
  <c r="J851" i="1"/>
  <c r="J852" i="1"/>
  <c r="J853" i="1"/>
  <c r="J854" i="1"/>
  <c r="J855" i="1"/>
  <c r="J856" i="1"/>
  <c r="J857" i="1"/>
  <c r="J858" i="1"/>
  <c r="J859" i="1"/>
  <c r="J860" i="1"/>
  <c r="J861" i="1"/>
  <c r="J1177" i="1"/>
  <c r="J1178" i="1"/>
  <c r="J1182" i="1"/>
  <c r="J1181" i="1"/>
  <c r="J1180" i="1"/>
  <c r="J1179" i="1"/>
  <c r="J1265" i="1"/>
  <c r="J1263" i="1"/>
  <c r="J1264" i="1"/>
  <c r="J1373" i="1"/>
  <c r="J336" i="1"/>
  <c r="J337" i="1"/>
  <c r="J341" i="1"/>
  <c r="J340" i="1"/>
  <c r="J335" i="1"/>
  <c r="J339" i="1"/>
  <c r="J334" i="1"/>
  <c r="J338" i="1"/>
  <c r="J593" i="1"/>
  <c r="J1558" i="1"/>
  <c r="J1557" i="1"/>
  <c r="J1556" i="1"/>
  <c r="J1555" i="1"/>
  <c r="J342" i="1"/>
  <c r="J345" i="1"/>
  <c r="J349" i="1"/>
  <c r="J346" i="1"/>
  <c r="J344" i="1"/>
  <c r="J348" i="1"/>
  <c r="J343" i="1"/>
  <c r="J347" i="1"/>
  <c r="J1183" i="1"/>
  <c r="J352" i="1"/>
  <c r="J356" i="1"/>
  <c r="J364" i="1"/>
  <c r="J360" i="1"/>
  <c r="J350" i="1"/>
  <c r="J355" i="1"/>
  <c r="J363" i="1"/>
  <c r="J358" i="1"/>
  <c r="J353" i="1"/>
  <c r="J357" i="1"/>
  <c r="J365" i="1"/>
  <c r="J361" i="1"/>
  <c r="J354" i="1"/>
  <c r="J362" i="1"/>
  <c r="J351" i="1"/>
  <c r="J359" i="1"/>
  <c r="J594" i="1"/>
  <c r="J1221" i="1"/>
  <c r="J596" i="1"/>
  <c r="J595" i="1"/>
  <c r="J1222" i="1"/>
  <c r="J1223" i="1"/>
  <c r="J597" i="1"/>
  <c r="J1289" i="1"/>
  <c r="J1290" i="1"/>
  <c r="J368" i="1"/>
  <c r="J374" i="1"/>
  <c r="J373" i="1"/>
  <c r="J372" i="1"/>
  <c r="J370" i="1"/>
  <c r="J366" i="1"/>
  <c r="J367" i="1"/>
  <c r="J371" i="1"/>
  <c r="J369" i="1"/>
  <c r="J1184" i="1"/>
  <c r="J1186" i="1"/>
  <c r="J1195" i="1"/>
  <c r="J1193" i="1"/>
  <c r="J1190" i="1"/>
  <c r="J1188" i="1"/>
  <c r="J1185" i="1"/>
  <c r="J1187" i="1"/>
  <c r="J1196" i="1"/>
  <c r="J1194" i="1"/>
  <c r="J1192" i="1"/>
  <c r="J1191" i="1"/>
  <c r="J1189" i="1"/>
  <c r="J1559" i="1"/>
  <c r="J818" i="1"/>
  <c r="J1197" i="1"/>
  <c r="J1485" i="1"/>
  <c r="J1484" i="1"/>
  <c r="J1394" i="1"/>
  <c r="J1415" i="1"/>
  <c r="J1483" i="1"/>
  <c r="J1482" i="1"/>
  <c r="J1497" i="1"/>
  <c r="J1496" i="1"/>
  <c r="J1397" i="1"/>
  <c r="J1418" i="1"/>
  <c r="J1495" i="1"/>
  <c r="J1494" i="1"/>
  <c r="J1493" i="1"/>
  <c r="J1492" i="1"/>
  <c r="J1396" i="1"/>
  <c r="J1417" i="1"/>
  <c r="J1491" i="1"/>
  <c r="J1490" i="1"/>
  <c r="J1489" i="1"/>
  <c r="J1488" i="1"/>
  <c r="J1395" i="1"/>
  <c r="J1416" i="1"/>
  <c r="J1487" i="1"/>
  <c r="J1486" i="1"/>
  <c r="J819" i="1"/>
  <c r="J820" i="1"/>
  <c r="J1198" i="1"/>
  <c r="J1199" i="1"/>
  <c r="J1203" i="1"/>
  <c r="J1202" i="1"/>
  <c r="J1201" i="1"/>
  <c r="J1200" i="1"/>
  <c r="J1250" i="1"/>
  <c r="J1253" i="1"/>
  <c r="J1251" i="1"/>
  <c r="J1252" i="1"/>
  <c r="J1077" i="1"/>
  <c r="J1078" i="1"/>
  <c r="J1079" i="1"/>
  <c r="J1080" i="1"/>
  <c r="J1076" i="1"/>
  <c r="J1015" i="1"/>
  <c r="J1254" i="1"/>
  <c r="J1255" i="1"/>
  <c r="J1564" i="1"/>
  <c r="J1563" i="1"/>
  <c r="J1561" i="1"/>
  <c r="J1560" i="1"/>
  <c r="J1562" i="1"/>
  <c r="J375" i="1"/>
  <c r="J380" i="1"/>
  <c r="J379" i="1"/>
  <c r="J378" i="1"/>
  <c r="J377" i="1"/>
  <c r="J376" i="1"/>
  <c r="J598" i="1"/>
  <c r="J999" i="1"/>
  <c r="J1000" i="1"/>
  <c r="J1001" i="1"/>
  <c r="J1002" i="1"/>
  <c r="J998" i="1"/>
  <c r="J997" i="1"/>
  <c r="J1104" i="1"/>
  <c r="J1105" i="1"/>
  <c r="J1204" i="1"/>
  <c r="J1205" i="1"/>
  <c r="J1569" i="1"/>
  <c r="J1568" i="1"/>
  <c r="J1566" i="1"/>
  <c r="J1565" i="1"/>
  <c r="J1567" i="1"/>
  <c r="J381" i="1"/>
  <c r="J382" i="1"/>
  <c r="J394" i="1"/>
  <c r="J391" i="1"/>
  <c r="J388" i="1"/>
  <c r="J387" i="1"/>
  <c r="J384" i="1"/>
  <c r="J396" i="1"/>
  <c r="J393" i="1"/>
  <c r="J390" i="1"/>
  <c r="J386" i="1"/>
  <c r="J383" i="1"/>
  <c r="J395" i="1"/>
  <c r="J392" i="1"/>
  <c r="J389" i="1"/>
  <c r="J385" i="1"/>
  <c r="J599" i="1"/>
  <c r="J600" i="1"/>
  <c r="J1511" i="1"/>
  <c r="J1570" i="1"/>
  <c r="J1525" i="1"/>
  <c r="J397" i="1"/>
  <c r="J401" i="1"/>
  <c r="J400" i="1"/>
  <c r="J399" i="1"/>
  <c r="J398" i="1"/>
  <c r="J1291" i="1"/>
  <c r="J1292" i="1"/>
  <c r="J406" i="1"/>
  <c r="J407" i="1"/>
  <c r="J412" i="1"/>
  <c r="J411" i="1"/>
  <c r="J403" i="1"/>
  <c r="J417" i="1"/>
  <c r="J414" i="1"/>
  <c r="J402" i="1"/>
  <c r="J408" i="1"/>
  <c r="J404" i="1"/>
  <c r="J418" i="1"/>
  <c r="J415" i="1"/>
  <c r="J409" i="1"/>
  <c r="J405" i="1"/>
  <c r="J419" i="1"/>
  <c r="J416" i="1"/>
  <c r="J413" i="1"/>
  <c r="J410" i="1"/>
  <c r="J1083" i="1"/>
  <c r="J1084" i="1"/>
  <c r="J1085" i="1"/>
  <c r="J1086" i="1"/>
  <c r="J1082" i="1"/>
  <c r="J1081" i="1"/>
  <c r="J422" i="1"/>
  <c r="J420" i="1"/>
  <c r="J421" i="1"/>
  <c r="J182" i="1"/>
  <c r="J239" i="1"/>
  <c r="J241" i="1"/>
  <c r="J240" i="1"/>
  <c r="J601" i="1"/>
  <c r="J1005" i="1"/>
  <c r="J1006" i="1"/>
  <c r="J1007" i="1"/>
  <c r="J1008" i="1"/>
  <c r="J1004" i="1"/>
  <c r="J1003" i="1"/>
  <c r="J1089" i="1"/>
  <c r="J1090" i="1"/>
  <c r="J1091" i="1"/>
  <c r="J1092" i="1"/>
  <c r="J1088" i="1"/>
  <c r="J1087" i="1"/>
  <c r="J603" i="1"/>
  <c r="J602" i="1"/>
  <c r="J604" i="1"/>
  <c r="J605" i="1"/>
  <c r="J606" i="1"/>
  <c r="J1293" i="1"/>
  <c r="J1294" i="1"/>
  <c r="J423" i="1"/>
  <c r="J427" i="1"/>
  <c r="J426" i="1"/>
  <c r="J425" i="1"/>
  <c r="J424" i="1"/>
  <c r="J465" i="1"/>
  <c r="J466" i="1"/>
  <c r="J470" i="1"/>
  <c r="J469" i="1"/>
  <c r="J468" i="1"/>
  <c r="J467" i="1"/>
  <c r="J608" i="1"/>
  <c r="J607" i="1"/>
  <c r="J609" i="1"/>
  <c r="J610" i="1"/>
  <c r="J611" i="1"/>
  <c r="J1011" i="1"/>
  <c r="J1012" i="1"/>
  <c r="J1013" i="1"/>
  <c r="J1014" i="1"/>
  <c r="J1010" i="1"/>
  <c r="J1009" i="1"/>
  <c r="J429" i="1"/>
  <c r="J437" i="1"/>
  <c r="J435" i="1"/>
  <c r="J433" i="1"/>
  <c r="J431" i="1"/>
  <c r="J430" i="1"/>
  <c r="J438" i="1"/>
  <c r="J436" i="1"/>
  <c r="J434" i="1"/>
  <c r="J432" i="1"/>
  <c r="J613" i="1"/>
  <c r="J612" i="1"/>
  <c r="J1095" i="1"/>
  <c r="J1096" i="1"/>
  <c r="J1097" i="1"/>
  <c r="J1098" i="1"/>
  <c r="J1094" i="1"/>
  <c r="J1093" i="1"/>
  <c r="J439" i="1"/>
  <c r="J443" i="1"/>
  <c r="J442" i="1"/>
  <c r="J441" i="1"/>
  <c r="J440" i="1"/>
  <c r="J822" i="1"/>
  <c r="J821" i="1"/>
  <c r="J444" i="1"/>
  <c r="J445" i="1"/>
  <c r="J446" i="1"/>
  <c r="J1018" i="1"/>
  <c r="J1019" i="1"/>
  <c r="J1020" i="1"/>
  <c r="J1021" i="1"/>
  <c r="J1017" i="1"/>
  <c r="J1016" i="1"/>
  <c r="J1024" i="1"/>
  <c r="J1025" i="1"/>
  <c r="J1026" i="1"/>
  <c r="J1027" i="1"/>
  <c r="J1023" i="1"/>
  <c r="J1022" i="1"/>
  <c r="J1030" i="1"/>
  <c r="J1031" i="1"/>
  <c r="J1032" i="1"/>
  <c r="J1033" i="1"/>
  <c r="J1029" i="1"/>
  <c r="J1028" i="1"/>
  <c r="J1036" i="1"/>
  <c r="J1037" i="1"/>
  <c r="J1038" i="1"/>
  <c r="J1039" i="1"/>
  <c r="J1035" i="1"/>
  <c r="J1034" i="1"/>
  <c r="J1042" i="1"/>
  <c r="J1043" i="1"/>
  <c r="J1044" i="1"/>
  <c r="J1045" i="1"/>
  <c r="J1041" i="1"/>
  <c r="J1040" i="1"/>
  <c r="J1452" i="1"/>
  <c r="J1445" i="1"/>
  <c r="J1449" i="1"/>
  <c r="J1451" i="1"/>
  <c r="J1303" i="1"/>
  <c r="J1304" i="1"/>
  <c r="J1305" i="1"/>
  <c r="J1306" i="1"/>
  <c r="J647" i="1"/>
  <c r="J648" i="1"/>
  <c r="J705" i="1"/>
  <c r="J1370" i="1"/>
  <c r="J447" i="1"/>
  <c r="J448" i="1"/>
  <c r="J450" i="1"/>
  <c r="J449" i="1"/>
  <c r="J1523" i="1"/>
  <c r="J804" i="1"/>
  <c r="J803" i="1"/>
  <c r="J807" i="1"/>
  <c r="J805" i="1"/>
  <c r="J808" i="1"/>
  <c r="J806" i="1"/>
  <c r="J810" i="1"/>
  <c r="J809" i="1"/>
  <c r="J812" i="1"/>
  <c r="J811" i="1"/>
  <c r="J1524" i="1"/>
  <c r="J650" i="1"/>
  <c r="J651" i="1"/>
  <c r="J768" i="1"/>
  <c r="J769" i="1"/>
  <c r="J770" i="1"/>
  <c r="J771" i="1"/>
  <c r="J772" i="1"/>
  <c r="J773" i="1"/>
  <c r="J162" i="1"/>
  <c r="J163" i="1"/>
  <c r="J164" i="1"/>
  <c r="J165" i="1"/>
  <c r="J166" i="1"/>
  <c r="J630" i="1"/>
  <c r="J633" i="1"/>
  <c r="J631" i="1"/>
  <c r="J632" i="1"/>
  <c r="J635" i="1"/>
  <c r="J634" i="1"/>
  <c r="J636" i="1"/>
  <c r="J637" i="1"/>
  <c r="J649" i="1"/>
  <c r="J638" i="1"/>
  <c r="J653" i="1"/>
  <c r="J652" i="1"/>
  <c r="J706" i="1"/>
  <c r="J654" i="1"/>
  <c r="J639" i="1"/>
  <c r="J655" i="1"/>
  <c r="J656" i="1"/>
  <c r="J657" i="1"/>
  <c r="J640" i="1"/>
  <c r="J658" i="1"/>
  <c r="J671" i="1"/>
  <c r="J659" i="1"/>
  <c r="J660" i="1"/>
  <c r="J661" i="1"/>
  <c r="J662" i="1"/>
  <c r="J663" i="1"/>
  <c r="J664" i="1"/>
  <c r="J708" i="1"/>
  <c r="J665" i="1"/>
  <c r="J666" i="1"/>
  <c r="J667" i="1"/>
  <c r="J668" i="1"/>
  <c r="J669" i="1"/>
  <c r="J670" i="1"/>
  <c r="J672" i="1"/>
  <c r="J673" i="1"/>
  <c r="J674" i="1"/>
  <c r="J675" i="1"/>
  <c r="J676" i="1"/>
  <c r="J677" i="1"/>
  <c r="J709" i="1"/>
  <c r="J678" i="1"/>
  <c r="J679" i="1"/>
  <c r="J680" i="1"/>
  <c r="J681" i="1"/>
  <c r="J682" i="1"/>
  <c r="J683" i="1"/>
  <c r="J641" i="1"/>
  <c r="J684" i="1"/>
  <c r="J696" i="1"/>
  <c r="J685" i="1"/>
  <c r="J686" i="1"/>
  <c r="J687" i="1"/>
  <c r="J688" i="1"/>
  <c r="J689" i="1"/>
  <c r="J710" i="1"/>
  <c r="J690" i="1"/>
  <c r="J707" i="1"/>
  <c r="J691" i="1"/>
  <c r="J697" i="1"/>
  <c r="J692" i="1"/>
  <c r="J693" i="1"/>
  <c r="J694" i="1"/>
  <c r="J695" i="1"/>
  <c r="J698" i="1"/>
  <c r="J699" i="1"/>
  <c r="J700" i="1"/>
  <c r="J701" i="1"/>
  <c r="J702" i="1"/>
  <c r="J712" i="1"/>
  <c r="J713" i="1"/>
  <c r="J711" i="1"/>
  <c r="J714" i="1"/>
  <c r="J715" i="1"/>
  <c r="J717" i="1"/>
  <c r="J718" i="1"/>
  <c r="J716" i="1"/>
  <c r="J719" i="1"/>
  <c r="J720" i="1"/>
  <c r="J721" i="1"/>
  <c r="J779" i="1"/>
  <c r="J902" i="1"/>
  <c r="J903" i="1"/>
  <c r="J1103" i="1"/>
  <c r="J1214" i="1"/>
  <c r="J1215" i="1"/>
  <c r="J1297" i="1"/>
  <c r="J1298" i="1"/>
  <c r="J1266" i="1"/>
  <c r="J1295" i="1"/>
  <c r="J1296" i="1"/>
  <c r="J1307" i="1"/>
  <c r="J1308" i="1"/>
  <c r="J1309" i="1"/>
  <c r="J1310" i="1"/>
  <c r="J1311" i="1"/>
  <c r="J1312" i="1"/>
  <c r="J1313" i="1"/>
  <c r="J1314" i="1"/>
  <c r="J1315" i="1"/>
  <c r="J1316" i="1"/>
  <c r="J1317" i="1"/>
  <c r="J1318" i="1"/>
  <c r="J1319" i="1"/>
  <c r="J1320" i="1"/>
  <c r="J1321" i="1"/>
  <c r="J1322" i="1"/>
  <c r="J1323" i="1"/>
  <c r="J1324" i="1"/>
  <c r="J1325" i="1"/>
  <c r="J1326" i="1"/>
  <c r="J1327" i="1"/>
  <c r="J1328" i="1"/>
  <c r="J1329" i="1"/>
  <c r="J1330" i="1"/>
  <c r="J1331" i="1"/>
  <c r="J1332" i="1"/>
  <c r="J1334" i="1"/>
  <c r="J1335" i="1"/>
  <c r="J1336" i="1"/>
  <c r="J1356" i="1"/>
  <c r="J1357" i="1"/>
  <c r="J1358" i="1"/>
  <c r="J1359" i="1"/>
  <c r="J1360" i="1"/>
  <c r="J1512" i="1"/>
  <c r="J1513" i="1"/>
  <c r="J1366" i="1"/>
  <c r="J541" i="1"/>
  <c r="J545" i="1"/>
  <c r="J539" i="1"/>
  <c r="J537" i="1"/>
  <c r="J543" i="1"/>
  <c r="J535" i="1"/>
  <c r="J540" i="1"/>
  <c r="J544" i="1"/>
  <c r="J538" i="1"/>
  <c r="J536" i="1"/>
  <c r="J542" i="1"/>
  <c r="J534" i="1"/>
  <c r="J546" i="1"/>
  <c r="J547" i="1"/>
  <c r="J548" i="1"/>
  <c r="J935" i="1"/>
  <c r="J936" i="1"/>
  <c r="J937" i="1"/>
  <c r="J938" i="1"/>
  <c r="J939" i="1"/>
  <c r="J549" i="1"/>
  <c r="J726" i="1"/>
  <c r="J550" i="1"/>
  <c r="J1420" i="1"/>
  <c r="J782" i="1"/>
  <c r="K59" i="9"/>
  <c r="G66" i="9"/>
  <c r="AD11" i="1"/>
  <c r="H2" i="4"/>
  <c r="AC11" i="1"/>
  <c r="AB11" i="1"/>
  <c r="AA11" i="1"/>
  <c r="L1510" i="1"/>
  <c r="L1507" i="1"/>
  <c r="L1505" i="1"/>
  <c r="L1506" i="1"/>
  <c r="L1508" i="1"/>
  <c r="L1509" i="1"/>
  <c r="L1504" i="1"/>
  <c r="L1502" i="1"/>
  <c r="L1501" i="1"/>
  <c r="L1503" i="1"/>
  <c r="Z1651" i="1" l="1"/>
  <c r="Z1383" i="1"/>
  <c r="Z126" i="1"/>
  <c r="Z523" i="1"/>
  <c r="Z508" i="1"/>
  <c r="Z512" i="1"/>
  <c r="Z774" i="1"/>
  <c r="Z1384" i="1"/>
  <c r="Z1674" i="1"/>
  <c r="Z1386" i="1"/>
  <c r="Z829" i="1"/>
  <c r="Z515" i="1"/>
  <c r="Z1354" i="1"/>
  <c r="Z1672" i="1"/>
  <c r="Z1670" i="1"/>
  <c r="Z834" i="1"/>
  <c r="Z1350" i="1"/>
  <c r="Z520" i="1"/>
  <c r="Z1351" i="1"/>
  <c r="Z43" i="1"/>
  <c r="Z524" i="1"/>
  <c r="Z833" i="1"/>
  <c r="Z519" i="1"/>
  <c r="Z839" i="1"/>
  <c r="Z1382" i="1"/>
  <c r="Z1385" i="1"/>
  <c r="Z827" i="1"/>
  <c r="Z1344" i="1"/>
  <c r="Z516" i="1"/>
  <c r="Z1646" i="1"/>
  <c r="Z778" i="1"/>
  <c r="Z1666" i="1"/>
  <c r="Z841" i="1"/>
  <c r="Z1343" i="1"/>
  <c r="Z511" i="1"/>
  <c r="Z1353" i="1"/>
  <c r="Z1347" i="1"/>
  <c r="Z517" i="1"/>
  <c r="Z1349" i="1"/>
  <c r="Z521" i="1"/>
  <c r="Z1342" i="1"/>
  <c r="Z1352" i="1"/>
  <c r="Z1671" i="1"/>
  <c r="Z1379" i="1"/>
  <c r="Z1102" i="1"/>
  <c r="Z518" i="1"/>
  <c r="Z1381" i="1"/>
  <c r="Z1345" i="1"/>
  <c r="Z1388" i="1"/>
  <c r="Z1348" i="1"/>
  <c r="Z832" i="1"/>
  <c r="Z509" i="1"/>
  <c r="Z42" i="1"/>
  <c r="Z1355" i="1"/>
  <c r="Z513" i="1"/>
  <c r="Z830" i="1"/>
  <c r="Z1650" i="1"/>
  <c r="Z1387" i="1"/>
  <c r="Z1673" i="1"/>
  <c r="Z525" i="1"/>
  <c r="Z1669" i="1"/>
  <c r="Z828" i="1"/>
  <c r="Z128" i="1"/>
  <c r="Z840" i="1"/>
  <c r="Z831" i="1"/>
  <c r="Z526" i="1"/>
  <c r="Z775" i="1"/>
  <c r="Z514" i="1"/>
  <c r="Z1378" i="1"/>
  <c r="Z510" i="1"/>
  <c r="Z127" i="1"/>
  <c r="Z1668" i="1"/>
  <c r="Z1380" i="1"/>
  <c r="Z1645" i="1"/>
  <c r="Z522" i="1"/>
  <c r="Z44" i="1"/>
  <c r="Z99" i="1"/>
  <c r="Z114" i="1"/>
  <c r="Z100" i="1"/>
  <c r="Z115" i="1"/>
  <c r="Z101" i="1"/>
  <c r="Z116" i="1"/>
  <c r="Z102" i="1"/>
  <c r="Z117" i="1"/>
  <c r="Z103" i="1"/>
  <c r="Z118" i="1"/>
  <c r="Z75" i="1"/>
  <c r="Z78" i="1"/>
  <c r="Z107" i="1"/>
  <c r="Z97" i="1"/>
  <c r="Z108" i="1"/>
  <c r="Z71" i="1"/>
  <c r="Z90" i="1"/>
  <c r="Z113" i="1"/>
  <c r="Z111" i="1"/>
  <c r="Z109" i="1"/>
  <c r="Z77" i="1"/>
  <c r="Z86" i="1"/>
  <c r="Z87" i="1"/>
  <c r="Z88" i="1"/>
  <c r="Z120" i="1"/>
  <c r="Z73" i="1"/>
  <c r="Z104" i="1"/>
  <c r="Z95" i="1"/>
  <c r="Z105" i="1"/>
  <c r="Z92" i="1"/>
  <c r="Z106" i="1"/>
  <c r="Z112" i="1"/>
  <c r="Z110" i="1"/>
  <c r="Z74" i="1"/>
  <c r="Z76" i="1"/>
  <c r="Z89" i="1"/>
  <c r="Z98" i="1"/>
  <c r="Z94" i="1"/>
  <c r="Z85" i="1"/>
  <c r="Z91" i="1"/>
  <c r="Z123" i="1"/>
  <c r="Z121" i="1"/>
  <c r="Z119" i="1"/>
  <c r="Z70" i="1"/>
  <c r="Z96" i="1"/>
  <c r="Z93" i="1"/>
  <c r="Z122" i="1"/>
  <c r="Z72" i="1"/>
  <c r="Z1675" i="1"/>
  <c r="Z1924" i="1"/>
  <c r="Z1500" i="1"/>
  <c r="Z1330" i="1"/>
  <c r="Z1035" i="1"/>
  <c r="Z1763" i="1"/>
  <c r="Z1910" i="1"/>
  <c r="Z954" i="1"/>
  <c r="Z1807" i="1"/>
  <c r="Z1555" i="1"/>
  <c r="Z2047" i="1"/>
  <c r="Z1800" i="1"/>
  <c r="Z1797" i="1"/>
  <c r="Z2082" i="1"/>
  <c r="Z2128" i="1"/>
  <c r="Z2117" i="1"/>
  <c r="Z2014" i="1"/>
  <c r="Z1694" i="1"/>
  <c r="Z1600" i="1"/>
  <c r="Z1518" i="1"/>
  <c r="Z1459" i="1"/>
  <c r="Z1280" i="1"/>
  <c r="Z644" i="1"/>
  <c r="Z1957" i="1"/>
  <c r="Z1862" i="1"/>
  <c r="Z2044" i="1"/>
  <c r="Z1941" i="1"/>
  <c r="Z1744" i="1"/>
  <c r="Z1680" i="1"/>
  <c r="Z1582" i="1"/>
  <c r="Z1486" i="1"/>
  <c r="Z1434" i="1"/>
  <c r="Z1172" i="1"/>
  <c r="Z1869" i="1"/>
  <c r="Z1891" i="1"/>
  <c r="Z1780" i="1"/>
  <c r="Z1875" i="1"/>
  <c r="Z2031" i="1"/>
  <c r="Z1648" i="1"/>
  <c r="Z1579" i="1"/>
  <c r="Z1484" i="1"/>
  <c r="Z1662" i="1"/>
  <c r="Z1658" i="1"/>
  <c r="Z1512" i="1"/>
  <c r="Z1359" i="1"/>
  <c r="Z1371" i="1"/>
  <c r="Z1122" i="1"/>
  <c r="Z726" i="1"/>
  <c r="Z1336" i="1"/>
  <c r="Z1323" i="1"/>
  <c r="Z1307" i="1"/>
  <c r="Z1103" i="1"/>
  <c r="Z694" i="1"/>
  <c r="Z685" i="1"/>
  <c r="Z676" i="1"/>
  <c r="Z664" i="1"/>
  <c r="Z630" i="1"/>
  <c r="Z1523" i="1"/>
  <c r="Z1585" i="1"/>
  <c r="Z612" i="1"/>
  <c r="Z609" i="1"/>
  <c r="Z603" i="1"/>
  <c r="Z414" i="1"/>
  <c r="Z1194" i="1"/>
  <c r="Z1222" i="1"/>
  <c r="Z338" i="1"/>
  <c r="Z1210" i="1"/>
  <c r="Z322" i="1"/>
  <c r="Z316" i="1"/>
  <c r="Z294" i="1"/>
  <c r="Z1517" i="1"/>
  <c r="Z258" i="1"/>
  <c r="Z53" i="1"/>
  <c r="Z494" i="1"/>
  <c r="Z221" i="1"/>
  <c r="Z491" i="1"/>
  <c r="Z460" i="1"/>
  <c r="Z251" i="1"/>
  <c r="Z282" i="1"/>
  <c r="Z324" i="1"/>
  <c r="Z332" i="1"/>
  <c r="Z341" i="1"/>
  <c r="Z334" i="1"/>
  <c r="Z349" i="1"/>
  <c r="Z343" i="1"/>
  <c r="Z364" i="1"/>
  <c r="Z365" i="1"/>
  <c r="Z351" i="1"/>
  <c r="Z373" i="1"/>
  <c r="Z367" i="1"/>
  <c r="Z380" i="1"/>
  <c r="Z376" i="1"/>
  <c r="Z391" i="1"/>
  <c r="Z396" i="1"/>
  <c r="Z383" i="1"/>
  <c r="Z385" i="1"/>
  <c r="Z399" i="1"/>
  <c r="Z412" i="1"/>
  <c r="Z422" i="1"/>
  <c r="Z239" i="1"/>
  <c r="Z465" i="1"/>
  <c r="Z468" i="1"/>
  <c r="Z435" i="1"/>
  <c r="Z438" i="1"/>
  <c r="Z439" i="1"/>
  <c r="Z440" i="1"/>
  <c r="Z447" i="1"/>
  <c r="Z541" i="1"/>
  <c r="Z543" i="1"/>
  <c r="Z538" i="1"/>
  <c r="Z546" i="1"/>
  <c r="Z550" i="1"/>
  <c r="Z551" i="1"/>
  <c r="Z557" i="1"/>
  <c r="Z562" i="1"/>
  <c r="Z569" i="1"/>
  <c r="Z570" i="1"/>
  <c r="Z574" i="1"/>
  <c r="Z483" i="1"/>
  <c r="Z498" i="1"/>
  <c r="Z233" i="1"/>
  <c r="Z489" i="1"/>
  <c r="Z303" i="1"/>
  <c r="Z296" i="1"/>
  <c r="Z312" i="1"/>
  <c r="Z318" i="1"/>
  <c r="Z326" i="1"/>
  <c r="Z333" i="1"/>
  <c r="Z340" i="1"/>
  <c r="Z346" i="1"/>
  <c r="Z347" i="1"/>
  <c r="Z360" i="1"/>
  <c r="Z358" i="1"/>
  <c r="Z361" i="1"/>
  <c r="Z359" i="1"/>
  <c r="Z372" i="1"/>
  <c r="Z371" i="1"/>
  <c r="Z379" i="1"/>
  <c r="Z381" i="1"/>
  <c r="Z388" i="1"/>
  <c r="Z393" i="1"/>
  <c r="Z395" i="1"/>
  <c r="Z397" i="1"/>
  <c r="Z398" i="1"/>
  <c r="Z411" i="1"/>
  <c r="Z402" i="1"/>
  <c r="Z415" i="1"/>
  <c r="Z416" i="1"/>
  <c r="Z420" i="1"/>
  <c r="Z241" i="1"/>
  <c r="Z426" i="1"/>
  <c r="Z466" i="1"/>
  <c r="Z467" i="1"/>
  <c r="Z443" i="1"/>
  <c r="Z448" i="1"/>
  <c r="Z547" i="1"/>
  <c r="Z555" i="1"/>
  <c r="Z554" i="1"/>
  <c r="Z563" i="1"/>
  <c r="Z567" i="1"/>
  <c r="Z571" i="1"/>
  <c r="Z580" i="1"/>
  <c r="Z592" i="1"/>
  <c r="Z596" i="1"/>
  <c r="Z599" i="1"/>
  <c r="Z189" i="1"/>
  <c r="Z227" i="1"/>
  <c r="Z236" i="1"/>
  <c r="Z246" i="1"/>
  <c r="Z286" i="1"/>
  <c r="Z307" i="1"/>
  <c r="Z310" i="1"/>
  <c r="Z328" i="1"/>
  <c r="Z336" i="1"/>
  <c r="Z335" i="1"/>
  <c r="Z342" i="1"/>
  <c r="Z344" i="1"/>
  <c r="Z352" i="1"/>
  <c r="Z350" i="1"/>
  <c r="Z353" i="1"/>
  <c r="Z354" i="1"/>
  <c r="Z368" i="1"/>
  <c r="Z370" i="1"/>
  <c r="Z369" i="1"/>
  <c r="Z378" i="1"/>
  <c r="Z382" i="1"/>
  <c r="Z387" i="1"/>
  <c r="Z390" i="1"/>
  <c r="Z392" i="1"/>
  <c r="Z401" i="1"/>
  <c r="Z406" i="1"/>
  <c r="Z403" i="1"/>
  <c r="Z408" i="1"/>
  <c r="Z409" i="1"/>
  <c r="Z413" i="1"/>
  <c r="Z421" i="1"/>
  <c r="Z240" i="1"/>
  <c r="Z425" i="1"/>
  <c r="Z470" i="1"/>
  <c r="Z429" i="1"/>
  <c r="Z431" i="1"/>
  <c r="Z434" i="1"/>
  <c r="Z442" i="1"/>
  <c r="Z445" i="1"/>
  <c r="Z450" i="1"/>
  <c r="Z539" i="1"/>
  <c r="Z540" i="1"/>
  <c r="Z542" i="1"/>
  <c r="Z548" i="1"/>
  <c r="Z553" i="1"/>
  <c r="Z556" i="1"/>
  <c r="Z560" i="1"/>
  <c r="Z568" i="1"/>
  <c r="Z572" i="1"/>
  <c r="Z576" i="1"/>
  <c r="Z579" i="1"/>
  <c r="Z583" i="1"/>
  <c r="Z589" i="1"/>
  <c r="Z591" i="1"/>
  <c r="Z595" i="1"/>
  <c r="Z600" i="1"/>
  <c r="Z604" i="1"/>
  <c r="Z607" i="1"/>
  <c r="Z613" i="1"/>
  <c r="Z631" i="1"/>
  <c r="Z636" i="1"/>
  <c r="Z643" i="1"/>
  <c r="Z703" i="1"/>
  <c r="Z650" i="1"/>
  <c r="Z653" i="1"/>
  <c r="Z639" i="1"/>
  <c r="Z640" i="1"/>
  <c r="Z210" i="1"/>
  <c r="Z314" i="1"/>
  <c r="Z339" i="1"/>
  <c r="Z355" i="1"/>
  <c r="Z366" i="1"/>
  <c r="Z384" i="1"/>
  <c r="Z407" i="1"/>
  <c r="Z410" i="1"/>
  <c r="Z469" i="1"/>
  <c r="Z544" i="1"/>
  <c r="Z582" i="1"/>
  <c r="Z590" i="1"/>
  <c r="Z598" i="1"/>
  <c r="Z605" i="1"/>
  <c r="Z610" i="1"/>
  <c r="Z633" i="1"/>
  <c r="Z637" i="1"/>
  <c r="Z645" i="1"/>
  <c r="Z705" i="1"/>
  <c r="Z652" i="1"/>
  <c r="Z656" i="1"/>
  <c r="Z659" i="1"/>
  <c r="Z708" i="1"/>
  <c r="Z669" i="1"/>
  <c r="Z675" i="1"/>
  <c r="Z680" i="1"/>
  <c r="Z684" i="1"/>
  <c r="Z688" i="1"/>
  <c r="Z697" i="1"/>
  <c r="Z698" i="1"/>
  <c r="Z712" i="1"/>
  <c r="Z715" i="1"/>
  <c r="Z719" i="1"/>
  <c r="Z727" i="1"/>
  <c r="Z731" i="1"/>
  <c r="Z735" i="1"/>
  <c r="Z739" i="1"/>
  <c r="Z743" i="1"/>
  <c r="Z747" i="1"/>
  <c r="Z751" i="1"/>
  <c r="Z755" i="1"/>
  <c r="Z759" i="1"/>
  <c r="Z767" i="1"/>
  <c r="Z771" i="1"/>
  <c r="Z782" i="1"/>
  <c r="Z783" i="1"/>
  <c r="Z791" i="1"/>
  <c r="Z793" i="1"/>
  <c r="Z796" i="1"/>
  <c r="Z815" i="1"/>
  <c r="Z820" i="1"/>
  <c r="Z803" i="1"/>
  <c r="Z806" i="1"/>
  <c r="Z811" i="1"/>
  <c r="Z847" i="1"/>
  <c r="Z874" i="1"/>
  <c r="Z864" i="1"/>
  <c r="Z887" i="1"/>
  <c r="Z848" i="1"/>
  <c r="Z883" i="1"/>
  <c r="Z868" i="1"/>
  <c r="Z877" i="1"/>
  <c r="Z881" i="1"/>
  <c r="Z854" i="1"/>
  <c r="Z858" i="1"/>
  <c r="Z893" i="1"/>
  <c r="Z895" i="1"/>
  <c r="Z892" i="1"/>
  <c r="Z938" i="1"/>
  <c r="Z942" i="1"/>
  <c r="Z945" i="1"/>
  <c r="Z967" i="1"/>
  <c r="Z958" i="1"/>
  <c r="Z959" i="1"/>
  <c r="Z960" i="1"/>
  <c r="Z961" i="1"/>
  <c r="Z962" i="1"/>
  <c r="Z963" i="1"/>
  <c r="Z499" i="1"/>
  <c r="Z278" i="1"/>
  <c r="Z357" i="1"/>
  <c r="Z375" i="1"/>
  <c r="Z386" i="1"/>
  <c r="Z417" i="1"/>
  <c r="Z182" i="1"/>
  <c r="Z437" i="1"/>
  <c r="Z446" i="1"/>
  <c r="Z534" i="1"/>
  <c r="Z564" i="1"/>
  <c r="Z577" i="1"/>
  <c r="Z581" i="1"/>
  <c r="Z593" i="1"/>
  <c r="Z601" i="1"/>
  <c r="Z611" i="1"/>
  <c r="Z632" i="1"/>
  <c r="Z704" i="1"/>
  <c r="Z646" i="1"/>
  <c r="Z651" i="1"/>
  <c r="Z706" i="1"/>
  <c r="Z657" i="1"/>
  <c r="Z661" i="1"/>
  <c r="Z665" i="1"/>
  <c r="Z670" i="1"/>
  <c r="Z677" i="1"/>
  <c r="Z681" i="1"/>
  <c r="Z696" i="1"/>
  <c r="Z710" i="1"/>
  <c r="Z692" i="1"/>
  <c r="Z699" i="1"/>
  <c r="Z713" i="1"/>
  <c r="Z717" i="1"/>
  <c r="Z720" i="1"/>
  <c r="Z728" i="1"/>
  <c r="Z732" i="1"/>
  <c r="Z736" i="1"/>
  <c r="Z740" i="1"/>
  <c r="Z744" i="1"/>
  <c r="Z748" i="1"/>
  <c r="Z756" i="1"/>
  <c r="Z760" i="1"/>
  <c r="Z764" i="1"/>
  <c r="Z768" i="1"/>
  <c r="Z772" i="1"/>
  <c r="Z788" i="1"/>
  <c r="Z786" i="1"/>
  <c r="Z797" i="1"/>
  <c r="Z801" i="1"/>
  <c r="Z813" i="1"/>
  <c r="Z817" i="1"/>
  <c r="Z822" i="1"/>
  <c r="Z807" i="1"/>
  <c r="Z810" i="1"/>
  <c r="Z844" i="1"/>
  <c r="Z871" i="1"/>
  <c r="Z875" i="1"/>
  <c r="Z865" i="1"/>
  <c r="Z888" i="1"/>
  <c r="Z849" i="1"/>
  <c r="Z884" i="1"/>
  <c r="Z869" i="1"/>
  <c r="Z878" i="1"/>
  <c r="Z851" i="1"/>
  <c r="Z855" i="1"/>
  <c r="Z859" i="1"/>
  <c r="Z898" i="1"/>
  <c r="Z891" i="1"/>
  <c r="Z896" i="1"/>
  <c r="Z935" i="1"/>
  <c r="Z939" i="1"/>
  <c r="Z992" i="1"/>
  <c r="Z934" i="1"/>
  <c r="Z977" i="1"/>
  <c r="Z968" i="1"/>
  <c r="Z969" i="1"/>
  <c r="Z970" i="1"/>
  <c r="Z971" i="1"/>
  <c r="Z972" i="1"/>
  <c r="Z973" i="1"/>
  <c r="Z33" i="1"/>
  <c r="Z455" i="1"/>
  <c r="Z292" i="1"/>
  <c r="Z330" i="1"/>
  <c r="Z348" i="1"/>
  <c r="Z362" i="1"/>
  <c r="Z377" i="1"/>
  <c r="Z389" i="1"/>
  <c r="Z404" i="1"/>
  <c r="Z423" i="1"/>
  <c r="Z430" i="1"/>
  <c r="Z549" i="1"/>
  <c r="Z561" i="1"/>
  <c r="Z578" i="1"/>
  <c r="Z585" i="1"/>
  <c r="Z594" i="1"/>
  <c r="Z608" i="1"/>
  <c r="Z642" i="1"/>
  <c r="Z647" i="1"/>
  <c r="Z649" i="1"/>
  <c r="Z654" i="1"/>
  <c r="Z658" i="1"/>
  <c r="Z662" i="1"/>
  <c r="Z666" i="1"/>
  <c r="Z673" i="1"/>
  <c r="Z709" i="1"/>
  <c r="Z682" i="1"/>
  <c r="Z686" i="1"/>
  <c r="Z690" i="1"/>
  <c r="Z693" i="1"/>
  <c r="Z701" i="1"/>
  <c r="Z711" i="1"/>
  <c r="Z718" i="1"/>
  <c r="Z721" i="1"/>
  <c r="Z729" i="1"/>
  <c r="Z733" i="1"/>
  <c r="Z737" i="1"/>
  <c r="Z741" i="1"/>
  <c r="Z745" i="1"/>
  <c r="Z749" i="1"/>
  <c r="Z753" i="1"/>
  <c r="Z757" i="1"/>
  <c r="Z761" i="1"/>
  <c r="Z765" i="1"/>
  <c r="Z787" i="1"/>
  <c r="Z784" i="1"/>
  <c r="Z792" i="1"/>
  <c r="Z795" i="1"/>
  <c r="Z799" i="1"/>
  <c r="Z814" i="1"/>
  <c r="Z818" i="1"/>
  <c r="Z821" i="1"/>
  <c r="Z805" i="1"/>
  <c r="Z809" i="1"/>
  <c r="Z845" i="1"/>
  <c r="Z872" i="1"/>
  <c r="Z862" i="1"/>
  <c r="Z866" i="1"/>
  <c r="Z889" i="1"/>
  <c r="Z850" i="1"/>
  <c r="Z885" i="1"/>
  <c r="Z870" i="1"/>
  <c r="Z879" i="1"/>
  <c r="Z852" i="1"/>
  <c r="Z856" i="1"/>
  <c r="Z860" i="1"/>
  <c r="Z900" i="1"/>
  <c r="Z899" i="1"/>
  <c r="Z897" i="1"/>
  <c r="Z943" i="1"/>
  <c r="Z994" i="1"/>
  <c r="Z995" i="1"/>
  <c r="Z1079" i="1"/>
  <c r="Z999" i="1"/>
  <c r="Z998" i="1"/>
  <c r="Z1085" i="1"/>
  <c r="Z1005" i="1"/>
  <c r="Z1004" i="1"/>
  <c r="Z1091" i="1"/>
  <c r="Z1011" i="1"/>
  <c r="Z1010" i="1"/>
  <c r="Z1097" i="1"/>
  <c r="Z1018" i="1"/>
  <c r="Z1017" i="1"/>
  <c r="Z1026" i="1"/>
  <c r="Z1030" i="1"/>
  <c r="Z1029" i="1"/>
  <c r="Z1038" i="1"/>
  <c r="Z1042" i="1"/>
  <c r="Z1041" i="1"/>
  <c r="Z1074" i="1"/>
  <c r="Z1119" i="1"/>
  <c r="Z1123" i="1"/>
  <c r="Z1127" i="1"/>
  <c r="Z1131" i="1"/>
  <c r="Z1135" i="1"/>
  <c r="Z1139" i="1"/>
  <c r="Z1143" i="1"/>
  <c r="Z1147" i="1"/>
  <c r="Z1106" i="1"/>
  <c r="Z1110" i="1"/>
  <c r="Z1152" i="1"/>
  <c r="Z1156" i="1"/>
  <c r="Z1114" i="1"/>
  <c r="Z1118" i="1"/>
  <c r="Z1161" i="1"/>
  <c r="Z1173" i="1"/>
  <c r="Z1197" i="1"/>
  <c r="Z1202" i="1"/>
  <c r="Z1205" i="1"/>
  <c r="Z1215" i="1"/>
  <c r="Z1239" i="1"/>
  <c r="Z1242" i="1"/>
  <c r="Z1249" i="1"/>
  <c r="Z1253" i="1"/>
  <c r="Z1255" i="1"/>
  <c r="Z1261" i="1"/>
  <c r="Z1270" i="1"/>
  <c r="Z300" i="1"/>
  <c r="Z394" i="1"/>
  <c r="Z432" i="1"/>
  <c r="Z586" i="1"/>
  <c r="Z648" i="1"/>
  <c r="Z663" i="1"/>
  <c r="Z641" i="1"/>
  <c r="Z702" i="1"/>
  <c r="Z730" i="1"/>
  <c r="Z746" i="1"/>
  <c r="Z762" i="1"/>
  <c r="Z785" i="1"/>
  <c r="Z802" i="1"/>
  <c r="Z808" i="1"/>
  <c r="Z863" i="1"/>
  <c r="Z867" i="1"/>
  <c r="Z857" i="1"/>
  <c r="Z902" i="1"/>
  <c r="Z957" i="1"/>
  <c r="Z951" i="1"/>
  <c r="Z964" i="1"/>
  <c r="Z975" i="1"/>
  <c r="Z987" i="1"/>
  <c r="Z989" i="1"/>
  <c r="Z1078" i="1"/>
  <c r="Z1000" i="1"/>
  <c r="Z1083" i="1"/>
  <c r="Z1081" i="1"/>
  <c r="Z1003" i="1"/>
  <c r="Z1088" i="1"/>
  <c r="Z1014" i="1"/>
  <c r="Z1098" i="1"/>
  <c r="Z1020" i="1"/>
  <c r="Z1025" i="1"/>
  <c r="Z1031" i="1"/>
  <c r="Z1036" i="1"/>
  <c r="Z1034" i="1"/>
  <c r="Z1040" i="1"/>
  <c r="Z1071" i="1"/>
  <c r="Z1105" i="1"/>
  <c r="Z1124" i="1"/>
  <c r="Z1129" i="1"/>
  <c r="Z1140" i="1"/>
  <c r="Z1145" i="1"/>
  <c r="Z1111" i="1"/>
  <c r="Z1154" i="1"/>
  <c r="Z1113" i="1"/>
  <c r="Z1206" i="1"/>
  <c r="Z1163" i="1"/>
  <c r="Z1168" i="1"/>
  <c r="Z1174" i="1"/>
  <c r="Z1182" i="1"/>
  <c r="Z1184" i="1"/>
  <c r="Z1185" i="1"/>
  <c r="Z1191" i="1"/>
  <c r="Z1207" i="1"/>
  <c r="Z1212" i="1"/>
  <c r="Z1221" i="1"/>
  <c r="Z1240" i="1"/>
  <c r="Z1245" i="1"/>
  <c r="Z1250" i="1"/>
  <c r="Z1259" i="1"/>
  <c r="Z1257" i="1"/>
  <c r="Z1267" i="1"/>
  <c r="Z1269" i="1"/>
  <c r="Z1279" i="1"/>
  <c r="Z1288" i="1"/>
  <c r="Z1284" i="1"/>
  <c r="Z1263" i="1"/>
  <c r="Z1291" i="1"/>
  <c r="Z1297" i="1"/>
  <c r="Z1296" i="1"/>
  <c r="Z1310" i="1"/>
  <c r="Z1314" i="1"/>
  <c r="Z1318" i="1"/>
  <c r="Z1322" i="1"/>
  <c r="Z337" i="1"/>
  <c r="Z400" i="1"/>
  <c r="Z537" i="1"/>
  <c r="Z588" i="1"/>
  <c r="Z638" i="1"/>
  <c r="Z668" i="1"/>
  <c r="Z687" i="1"/>
  <c r="Z714" i="1"/>
  <c r="Z734" i="1"/>
  <c r="Z750" i="1"/>
  <c r="Z766" i="1"/>
  <c r="Z790" i="1"/>
  <c r="Z816" i="1"/>
  <c r="Z812" i="1"/>
  <c r="Z886" i="1"/>
  <c r="Z876" i="1"/>
  <c r="Z861" i="1"/>
  <c r="Z937" i="1"/>
  <c r="Z948" i="1"/>
  <c r="Z952" i="1"/>
  <c r="Z974" i="1"/>
  <c r="Z956" i="1"/>
  <c r="Z993" i="1"/>
  <c r="Z996" i="1"/>
  <c r="Z1080" i="1"/>
  <c r="Z1001" i="1"/>
  <c r="Z1084" i="1"/>
  <c r="Z1006" i="1"/>
  <c r="Z1089" i="1"/>
  <c r="Z1087" i="1"/>
  <c r="Z1009" i="1"/>
  <c r="Z1094" i="1"/>
  <c r="Z1021" i="1"/>
  <c r="Z1027" i="1"/>
  <c r="Z1032" i="1"/>
  <c r="Z1037" i="1"/>
  <c r="Z1043" i="1"/>
  <c r="Z1072" i="1"/>
  <c r="Z1070" i="1"/>
  <c r="Z1120" i="1"/>
  <c r="Z1125" i="1"/>
  <c r="Z1136" i="1"/>
  <c r="Z1141" i="1"/>
  <c r="Z1107" i="1"/>
  <c r="Z1112" i="1"/>
  <c r="Z1155" i="1"/>
  <c r="Z1115" i="1"/>
  <c r="Z1159" i="1"/>
  <c r="Z1164" i="1"/>
  <c r="Z1170" i="1"/>
  <c r="Z1175" i="1"/>
  <c r="Z1181" i="1"/>
  <c r="Z1195" i="1"/>
  <c r="Z1187" i="1"/>
  <c r="Z1189" i="1"/>
  <c r="Z1201" i="1"/>
  <c r="Z1208" i="1"/>
  <c r="Z1214" i="1"/>
  <c r="Z1223" i="1"/>
  <c r="Z1241" i="1"/>
  <c r="Z1248" i="1"/>
  <c r="Z1251" i="1"/>
  <c r="Z1262" i="1"/>
  <c r="Z1258" i="1"/>
  <c r="Z1272" i="1"/>
  <c r="Z1278" i="1"/>
  <c r="Z1276" i="1"/>
  <c r="Z1287" i="1"/>
  <c r="Z1281" i="1"/>
  <c r="Z1264" i="1"/>
  <c r="Z1292" i="1"/>
  <c r="Z1298" i="1"/>
  <c r="Z1299" i="1"/>
  <c r="Z1303" i="1"/>
  <c r="Z160" i="1"/>
  <c r="Z356" i="1"/>
  <c r="Z405" i="1"/>
  <c r="Z597" i="1"/>
  <c r="Z634" i="1"/>
  <c r="Z655" i="1"/>
  <c r="Z674" i="1"/>
  <c r="Z707" i="1"/>
  <c r="Z716" i="1"/>
  <c r="Z738" i="1"/>
  <c r="Z754" i="1"/>
  <c r="Z770" i="1"/>
  <c r="Z794" i="1"/>
  <c r="Z819" i="1"/>
  <c r="Z846" i="1"/>
  <c r="Z890" i="1"/>
  <c r="Z880" i="1"/>
  <c r="Z894" i="1"/>
  <c r="Z941" i="1"/>
  <c r="Z949" i="1"/>
  <c r="Z953" i="1"/>
  <c r="Z955" i="1"/>
  <c r="Z966" i="1"/>
  <c r="Z990" i="1"/>
  <c r="Z991" i="1"/>
  <c r="Z1076" i="1"/>
  <c r="Z1002" i="1"/>
  <c r="Z1086" i="1"/>
  <c r="Z1007" i="1"/>
  <c r="Z1090" i="1"/>
  <c r="Z1012" i="1"/>
  <c r="Z1095" i="1"/>
  <c r="Z1093" i="1"/>
  <c r="Z1016" i="1"/>
  <c r="Z1023" i="1"/>
  <c r="Z1033" i="1"/>
  <c r="Z1039" i="1"/>
  <c r="Z1044" i="1"/>
  <c r="Z1073" i="1"/>
  <c r="Z1121" i="1"/>
  <c r="Z1132" i="1"/>
  <c r="Z1137" i="1"/>
  <c r="Z1148" i="1"/>
  <c r="Z1108" i="1"/>
  <c r="Z1151" i="1"/>
  <c r="Z1157" i="1"/>
  <c r="Z1116" i="1"/>
  <c r="Z1160" i="1"/>
  <c r="Z1166" i="1"/>
  <c r="Z1171" i="1"/>
  <c r="Z1179" i="1"/>
  <c r="Z1193" i="1"/>
  <c r="Z1196" i="1"/>
  <c r="Z1198" i="1"/>
  <c r="Z1200" i="1"/>
  <c r="Z1209" i="1"/>
  <c r="Z1219" i="1"/>
  <c r="Z1237" i="1"/>
  <c r="Z1244" i="1"/>
  <c r="Z1246" i="1"/>
  <c r="Z1252" i="1"/>
  <c r="Z1256" i="1"/>
  <c r="Z1274" i="1"/>
  <c r="Z1271" i="1"/>
  <c r="Z1275" i="1"/>
  <c r="Z1277" i="1"/>
  <c r="Z1286" i="1"/>
  <c r="Z1282" i="1"/>
  <c r="Z1289" i="1"/>
  <c r="Z1293" i="1"/>
  <c r="Z1266" i="1"/>
  <c r="Z1300" i="1"/>
  <c r="Z1304" i="1"/>
  <c r="Z1308" i="1"/>
  <c r="Z1312" i="1"/>
  <c r="Z1316" i="1"/>
  <c r="Z1320" i="1"/>
  <c r="Z1324" i="1"/>
  <c r="Z1328" i="1"/>
  <c r="Z1332" i="1"/>
  <c r="Z1338" i="1"/>
  <c r="Z1356" i="1"/>
  <c r="Z1360" i="1"/>
  <c r="Z1369" i="1"/>
  <c r="Z1422" i="1"/>
  <c r="Z1426" i="1"/>
  <c r="Z1428" i="1"/>
  <c r="Z1401" i="1"/>
  <c r="Z1435" i="1"/>
  <c r="Z1442" i="1"/>
  <c r="Z1443" i="1"/>
  <c r="Z1446" i="1"/>
  <c r="Z1455" i="1"/>
  <c r="Z1461" i="1"/>
  <c r="Z1463" i="1"/>
  <c r="Z1406" i="1"/>
  <c r="Z1410" i="1"/>
  <c r="Z1411" i="1"/>
  <c r="Z1399" i="1"/>
  <c r="Z1407" i="1"/>
  <c r="Z1472" i="1"/>
  <c r="Z1474" i="1"/>
  <c r="Z1403" i="1"/>
  <c r="Z1480" i="1"/>
  <c r="Z1394" i="1"/>
  <c r="Z1497" i="1"/>
  <c r="Z1495" i="1"/>
  <c r="Z1396" i="1"/>
  <c r="Z1489" i="1"/>
  <c r="Z1487" i="1"/>
  <c r="Z1449" i="1"/>
  <c r="Z1503" i="1"/>
  <c r="Z1505" i="1"/>
  <c r="Z1511" i="1"/>
  <c r="Z1516" i="1"/>
  <c r="Z1519" i="1"/>
  <c r="Z1551" i="1"/>
  <c r="Z1548" i="1"/>
  <c r="Z1558" i="1"/>
  <c r="Z1559" i="1"/>
  <c r="Z1560" i="1"/>
  <c r="Z1566" i="1"/>
  <c r="Z1543" i="1"/>
  <c r="Z1578" i="1"/>
  <c r="Z1574" i="1"/>
  <c r="Z1571" i="1"/>
  <c r="Z424" i="1"/>
  <c r="Z671" i="1"/>
  <c r="Z742" i="1"/>
  <c r="Z804" i="1"/>
  <c r="Z901" i="1"/>
  <c r="Z965" i="1"/>
  <c r="Z1015" i="1"/>
  <c r="Z1092" i="1"/>
  <c r="Z1024" i="1"/>
  <c r="Z1045" i="1"/>
  <c r="Z1128" i="1"/>
  <c r="Z1149" i="1"/>
  <c r="Z1117" i="1"/>
  <c r="Z1178" i="1"/>
  <c r="Z1199" i="1"/>
  <c r="Z1238" i="1"/>
  <c r="Z1260" i="1"/>
  <c r="Z1283" i="1"/>
  <c r="Z1294" i="1"/>
  <c r="Z1309" i="1"/>
  <c r="Z1325" i="1"/>
  <c r="Z1334" i="1"/>
  <c r="Z1341" i="1"/>
  <c r="Z1366" i="1"/>
  <c r="Z1372" i="1"/>
  <c r="Z1423" i="1"/>
  <c r="Z1429" i="1"/>
  <c r="Z1400" i="1"/>
  <c r="Z1440" i="1"/>
  <c r="Z1436" i="1"/>
  <c r="Z1447" i="1"/>
  <c r="Z1456" i="1"/>
  <c r="Z1460" i="1"/>
  <c r="Z1466" i="1"/>
  <c r="Z1413" i="1"/>
  <c r="Z1468" i="1"/>
  <c r="Z1499" i="1"/>
  <c r="Z1473" i="1"/>
  <c r="Z1476" i="1"/>
  <c r="Z1479" i="1"/>
  <c r="Z1415" i="1"/>
  <c r="Z1397" i="1"/>
  <c r="Z1492" i="1"/>
  <c r="Z1488" i="1"/>
  <c r="Z1452" i="1"/>
  <c r="Z1502" i="1"/>
  <c r="Z1506" i="1"/>
  <c r="Z1513" i="1"/>
  <c r="Z1520" i="1"/>
  <c r="Z1524" i="1"/>
  <c r="Z1552" i="1"/>
  <c r="Z1547" i="1"/>
  <c r="Z1564" i="1"/>
  <c r="Z1569" i="1"/>
  <c r="Z1544" i="1"/>
  <c r="Z1576" i="1"/>
  <c r="Z1577" i="1"/>
  <c r="Z1528" i="1"/>
  <c r="Z1534" i="1"/>
  <c r="Z1532" i="1"/>
  <c r="Z1580" i="1"/>
  <c r="Z1583" i="1"/>
  <c r="Z1598" i="1"/>
  <c r="Z1604" i="1"/>
  <c r="Z1602" i="1"/>
  <c r="Z1590" i="1"/>
  <c r="Z1681" i="1"/>
  <c r="Z1685" i="1"/>
  <c r="Z1687" i="1"/>
  <c r="Z1689" i="1"/>
  <c r="Z1695" i="1"/>
  <c r="Z1699" i="1"/>
  <c r="Z1777" i="1"/>
  <c r="Z1773" i="1"/>
  <c r="Z1925" i="1"/>
  <c r="Z1747" i="1"/>
  <c r="Z1749" i="1"/>
  <c r="Z1919" i="1"/>
  <c r="Z1741" i="1"/>
  <c r="Z1814" i="1"/>
  <c r="Z1921" i="1"/>
  <c r="Z1743" i="1"/>
  <c r="Z1837" i="1"/>
  <c r="Z2035" i="1"/>
  <c r="Z1968" i="1"/>
  <c r="Z1987" i="1"/>
  <c r="Z1988" i="1"/>
  <c r="Z2016" i="1"/>
  <c r="Z2106" i="1"/>
  <c r="Z2038" i="1"/>
  <c r="Z1883" i="1"/>
  <c r="Z1884" i="1"/>
  <c r="Z1885" i="1"/>
  <c r="Z1929" i="1"/>
  <c r="Z1849" i="1"/>
  <c r="Z1847" i="1"/>
  <c r="Z1854" i="1"/>
  <c r="Z1757" i="1"/>
  <c r="Z2060" i="1"/>
  <c r="Z2062" i="1"/>
  <c r="Z1758" i="1"/>
  <c r="Z1841" i="1"/>
  <c r="Z2041" i="1"/>
  <c r="Z1736" i="1"/>
  <c r="Z1762" i="1"/>
  <c r="Z1734" i="1"/>
  <c r="Z1808" i="1"/>
  <c r="Z1751" i="1"/>
  <c r="Z1755" i="1"/>
  <c r="Z1942" i="1"/>
  <c r="Z1779" i="1"/>
  <c r="Z1855" i="1"/>
  <c r="Z2019" i="1"/>
  <c r="Z1992" i="1"/>
  <c r="Z2043" i="1"/>
  <c r="Z1792" i="1"/>
  <c r="Z1818" i="1"/>
  <c r="Z1935" i="1"/>
  <c r="Z2129" i="1"/>
  <c r="Z1822" i="1"/>
  <c r="Z1826" i="1"/>
  <c r="Z1859" i="1"/>
  <c r="Z1911" i="1"/>
  <c r="Z1738" i="1"/>
  <c r="Z1937" i="1"/>
  <c r="Z1998" i="1"/>
  <c r="Z1892" i="1"/>
  <c r="Z2075" i="1"/>
  <c r="Z2073" i="1"/>
  <c r="Z2078" i="1"/>
  <c r="Z2080" i="1"/>
  <c r="Z1864" i="1"/>
  <c r="Z1719" i="1"/>
  <c r="Z1723" i="1"/>
  <c r="Z1949" i="1"/>
  <c r="Z1947" i="1"/>
  <c r="Z1946" i="1"/>
  <c r="Z1952" i="1"/>
  <c r="Z1764" i="1"/>
  <c r="Z1769" i="1"/>
  <c r="Z1870" i="1"/>
  <c r="Z2090" i="1"/>
  <c r="Z2089" i="1"/>
  <c r="Z1956" i="1"/>
  <c r="Z2022" i="1"/>
  <c r="Z1783" i="1"/>
  <c r="Z1725" i="1"/>
  <c r="Z2046" i="1"/>
  <c r="Z2096" i="1"/>
  <c r="Z1796" i="1"/>
  <c r="Z1799" i="1"/>
  <c r="Z1812" i="1"/>
  <c r="Z2101" i="1"/>
  <c r="Z2049" i="1"/>
  <c r="Z1882" i="1"/>
  <c r="Z1901" i="1"/>
  <c r="Z1914" i="1"/>
  <c r="Z1873" i="1"/>
  <c r="Z678" i="1"/>
  <c r="Z758" i="1"/>
  <c r="Z873" i="1"/>
  <c r="Z976" i="1"/>
  <c r="Z997" i="1"/>
  <c r="Z1013" i="1"/>
  <c r="Z1022" i="1"/>
  <c r="Z1133" i="1"/>
  <c r="Z1109" i="1"/>
  <c r="Z1162" i="1"/>
  <c r="Z1183" i="1"/>
  <c r="Z1243" i="1"/>
  <c r="Z1273" i="1"/>
  <c r="Z1285" i="1"/>
  <c r="Z1295" i="1"/>
  <c r="Z1313" i="1"/>
  <c r="Z1326" i="1"/>
  <c r="Z1335" i="1"/>
  <c r="Z1357" i="1"/>
  <c r="Z1367" i="1"/>
  <c r="Z1373" i="1"/>
  <c r="Z1424" i="1"/>
  <c r="Z1431" i="1"/>
  <c r="Z1402" i="1"/>
  <c r="Z1437" i="1"/>
  <c r="Z1441" i="1"/>
  <c r="Z1450" i="1"/>
  <c r="Z1457" i="1"/>
  <c r="Z1462" i="1"/>
  <c r="Z1408" i="1"/>
  <c r="Z1414" i="1"/>
  <c r="Z1498" i="1"/>
  <c r="Z1404" i="1"/>
  <c r="Z1393" i="1"/>
  <c r="Z1419" i="1"/>
  <c r="Z1481" i="1"/>
  <c r="Z1483" i="1"/>
  <c r="Z1418" i="1"/>
  <c r="Z1417" i="1"/>
  <c r="Z1395" i="1"/>
  <c r="Z1445" i="1"/>
  <c r="Z1508" i="1"/>
  <c r="Z1507" i="1"/>
  <c r="Z1515" i="1"/>
  <c r="Z1521" i="1"/>
  <c r="Z1554" i="1"/>
  <c r="Z1549" i="1"/>
  <c r="Z1557" i="1"/>
  <c r="Z1563" i="1"/>
  <c r="Z1568" i="1"/>
  <c r="Z1541" i="1"/>
  <c r="Z1572" i="1"/>
  <c r="Z1573" i="1"/>
  <c r="Z1526" i="1"/>
  <c r="Z1533" i="1"/>
  <c r="Z1588" i="1"/>
  <c r="Z1584" i="1"/>
  <c r="Z1581" i="1"/>
  <c r="Z1596" i="1"/>
  <c r="Z1603" i="1"/>
  <c r="Z1594" i="1"/>
  <c r="Z1592" i="1"/>
  <c r="Z1652" i="1"/>
  <c r="Z1653" i="1"/>
  <c r="Z1659" i="1"/>
  <c r="Z1663" i="1"/>
  <c r="Z1676" i="1"/>
  <c r="Z1678" i="1"/>
  <c r="Z1683" i="1"/>
  <c r="Z1688" i="1"/>
  <c r="Z1690" i="1"/>
  <c r="Z1696" i="1"/>
  <c r="Z1700" i="1"/>
  <c r="Z1778" i="1"/>
  <c r="Z1922" i="1"/>
  <c r="Z1828" i="1"/>
  <c r="Z1830" i="1"/>
  <c r="Z1832" i="1"/>
  <c r="Z1930" i="1"/>
  <c r="Z1834" i="1"/>
  <c r="Z2032" i="1"/>
  <c r="Z1932" i="1"/>
  <c r="Z2034" i="1"/>
  <c r="Z1745" i="1"/>
  <c r="Z1967" i="1"/>
  <c r="Z1986" i="1"/>
  <c r="Z1715" i="1"/>
  <c r="Z2015" i="1"/>
  <c r="Z2012" i="1"/>
  <c r="Z2018" i="1"/>
  <c r="Z2039" i="1"/>
  <c r="Z1844" i="1"/>
  <c r="Z1845" i="1"/>
  <c r="Z1846" i="1"/>
  <c r="Z1874" i="1"/>
  <c r="Z1876" i="1"/>
  <c r="Z1877" i="1"/>
  <c r="Z1886" i="1"/>
  <c r="Z1939" i="1"/>
  <c r="Z1878" i="1"/>
  <c r="Z2063" i="1"/>
  <c r="Z1838" i="1"/>
  <c r="Z1842" i="1"/>
  <c r="Z2118" i="1"/>
  <c r="Z1737" i="1"/>
  <c r="Z1732" i="1"/>
  <c r="Z1805" i="1"/>
  <c r="Z2108" i="1"/>
  <c r="Z1752" i="1"/>
  <c r="Z2042" i="1"/>
  <c r="Z1890" i="1"/>
  <c r="Z1729" i="1"/>
  <c r="Z1717" i="1"/>
  <c r="Z1970" i="1"/>
  <c r="Z2067" i="1"/>
  <c r="Z1756" i="1"/>
  <c r="Z1793" i="1"/>
  <c r="Z1819" i="1"/>
  <c r="Z1936" i="1"/>
  <c r="Z2130" i="1"/>
  <c r="Z1823" i="1"/>
  <c r="Z1827" i="1"/>
  <c r="Z1860" i="1"/>
  <c r="Z1912" i="1"/>
  <c r="Z1994" i="1"/>
  <c r="Z1740" i="1"/>
  <c r="Z1938" i="1"/>
  <c r="Z1893" i="1"/>
  <c r="Z2070" i="1"/>
  <c r="Z2074" i="1"/>
  <c r="Z1863" i="1"/>
  <c r="Z1866" i="1"/>
  <c r="Z2081" i="1"/>
  <c r="Z1722" i="1"/>
  <c r="Z1718" i="1"/>
  <c r="Z2086" i="1"/>
  <c r="Z2084" i="1"/>
  <c r="Z2083" i="1"/>
  <c r="Z1955" i="1"/>
  <c r="Z1765" i="1"/>
  <c r="Z1770" i="1"/>
  <c r="Z2091" i="1"/>
  <c r="Z1782" i="1"/>
  <c r="Z1724" i="1"/>
  <c r="Z2045" i="1"/>
  <c r="Z1872" i="1"/>
  <c r="Z1731" i="1"/>
  <c r="Z2093" i="1"/>
  <c r="Z2097" i="1"/>
  <c r="Z1798" i="1"/>
  <c r="Z1810" i="1"/>
  <c r="Z2098" i="1"/>
  <c r="Z2102" i="1"/>
  <c r="Z2050" i="1"/>
  <c r="Z1880" i="1"/>
  <c r="Z1900" i="1"/>
  <c r="Z1916" i="1"/>
  <c r="Z11" i="1"/>
  <c r="Z249" i="1"/>
  <c r="Z602" i="1"/>
  <c r="Z695" i="1"/>
  <c r="Z779" i="1"/>
  <c r="Z882" i="1"/>
  <c r="Z950" i="1"/>
  <c r="Z988" i="1"/>
  <c r="Z1082" i="1"/>
  <c r="Z1096" i="1"/>
  <c r="Z1028" i="1"/>
  <c r="Z1104" i="1"/>
  <c r="Z1153" i="1"/>
  <c r="Z1167" i="1"/>
  <c r="Z1190" i="1"/>
  <c r="Z1211" i="1"/>
  <c r="Z1247" i="1"/>
  <c r="Z1268" i="1"/>
  <c r="Z1265" i="1"/>
  <c r="Z1301" i="1"/>
  <c r="Z1317" i="1"/>
  <c r="Z1329" i="1"/>
  <c r="Z1339" i="1"/>
  <c r="Z1358" i="1"/>
  <c r="Z1368" i="1"/>
  <c r="Z1420" i="1"/>
  <c r="Z1425" i="1"/>
  <c r="Z1430" i="1"/>
  <c r="Z1433" i="1"/>
  <c r="Z1438" i="1"/>
  <c r="Z1439" i="1"/>
  <c r="Z1454" i="1"/>
  <c r="Z1458" i="1"/>
  <c r="Z1464" i="1"/>
  <c r="Z1409" i="1"/>
  <c r="Z1469" i="1"/>
  <c r="Z1398" i="1"/>
  <c r="Z1470" i="1"/>
  <c r="Z1405" i="1"/>
  <c r="Z1477" i="1"/>
  <c r="Z1485" i="1"/>
  <c r="Z1482" i="1"/>
  <c r="Z1494" i="1"/>
  <c r="Z1491" i="1"/>
  <c r="Z1416" i="1"/>
  <c r="Z1451" i="1"/>
  <c r="Z1509" i="1"/>
  <c r="Z1510" i="1"/>
  <c r="Z1514" i="1"/>
  <c r="Z1553" i="1"/>
  <c r="Z1546" i="1"/>
  <c r="Z1556" i="1"/>
  <c r="Z1561" i="1"/>
  <c r="Z1565" i="1"/>
  <c r="Z1540" i="1"/>
  <c r="Z1570" i="1"/>
  <c r="Z1575" i="1"/>
  <c r="Z1525" i="1"/>
  <c r="Z1531" i="1"/>
  <c r="Z1595" i="1"/>
  <c r="Z1601" i="1"/>
  <c r="Z1593" i="1"/>
  <c r="Z1647" i="1"/>
  <c r="Z1656" i="1"/>
  <c r="Z1660" i="1"/>
  <c r="Z1664" i="1"/>
  <c r="Z1677" i="1"/>
  <c r="Z1679" i="1"/>
  <c r="Z1682" i="1"/>
  <c r="Z1691" i="1"/>
  <c r="Z1693" i="1"/>
  <c r="Z1697" i="1"/>
  <c r="Z1701" i="1"/>
  <c r="Z1771" i="1"/>
  <c r="Z1923" i="1"/>
  <c r="Z1746" i="1"/>
  <c r="Z1748" i="1"/>
  <c r="Z1750" i="1"/>
  <c r="Z1813" i="1"/>
  <c r="Z1920" i="1"/>
  <c r="Z1742" i="1"/>
  <c r="Z1815" i="1"/>
  <c r="Z1836" i="1"/>
  <c r="Z1966" i="1"/>
  <c r="Z1985" i="1"/>
  <c r="Z2037" i="1"/>
  <c r="Z2104" i="1"/>
  <c r="Z1989" i="1"/>
  <c r="Z2017" i="1"/>
  <c r="Z1991" i="1"/>
  <c r="Z2040" i="1"/>
  <c r="Z1926" i="1"/>
  <c r="Z1927" i="1"/>
  <c r="Z1928" i="1"/>
  <c r="Z1848" i="1"/>
  <c r="Z1850" i="1"/>
  <c r="Z1852" i="1"/>
  <c r="Z1887" i="1"/>
  <c r="Z1940" i="1"/>
  <c r="Z2061" i="1"/>
  <c r="Z2064" i="1"/>
  <c r="Z1839" i="1"/>
  <c r="Z2116" i="1"/>
  <c r="Z1735" i="1"/>
  <c r="Z1760" i="1"/>
  <c r="Z1804" i="1"/>
  <c r="Z1806" i="1"/>
  <c r="Z2109" i="1"/>
  <c r="Z1753" i="1"/>
  <c r="Z1843" i="1"/>
  <c r="Z1889" i="1"/>
  <c r="Z1728" i="1"/>
  <c r="Z1716" i="1"/>
  <c r="Z1969" i="1"/>
  <c r="Z2066" i="1"/>
  <c r="Z1790" i="1"/>
  <c r="Z1816" i="1"/>
  <c r="Z1933" i="1"/>
  <c r="Z2127" i="1"/>
  <c r="Z1820" i="1"/>
  <c r="Z1824" i="1"/>
  <c r="Z1857" i="1"/>
  <c r="Z1861" i="1"/>
  <c r="Z2021" i="1"/>
  <c r="Z1739" i="1"/>
  <c r="Z1996" i="1"/>
  <c r="Z2068" i="1"/>
  <c r="Z1894" i="1"/>
  <c r="Z2071" i="1"/>
  <c r="Z2069" i="1"/>
  <c r="Z2077" i="1"/>
  <c r="Z1865" i="1"/>
  <c r="Z1944" i="1"/>
  <c r="Z1721" i="1"/>
  <c r="Z1945" i="1"/>
  <c r="Z1948" i="1"/>
  <c r="Z1950" i="1"/>
  <c r="Z1954" i="1"/>
  <c r="Z1951" i="1"/>
  <c r="Z1766" i="1"/>
  <c r="Z1871" i="1"/>
  <c r="Z1767" i="1"/>
  <c r="Z1868" i="1"/>
  <c r="Z1730" i="1"/>
  <c r="Z2088" i="1"/>
  <c r="Z1897" i="1"/>
  <c r="Z2000" i="1"/>
  <c r="Z1972" i="1"/>
  <c r="Z2094" i="1"/>
  <c r="Z1795" i="1"/>
  <c r="Z1809" i="1"/>
  <c r="Z2103" i="1"/>
  <c r="Z2099" i="1"/>
  <c r="Z2051" i="1"/>
  <c r="Z1881" i="1"/>
  <c r="Z1902" i="1"/>
  <c r="Z1915" i="1"/>
  <c r="Z1150" i="1"/>
  <c r="Z1138" i="1"/>
  <c r="Z985" i="1"/>
  <c r="Z982" i="1"/>
  <c r="Z979" i="1"/>
  <c r="Z946" i="1"/>
  <c r="Z944" i="1"/>
  <c r="Z565" i="1"/>
  <c r="Z940" i="1"/>
  <c r="Z559" i="1"/>
  <c r="Z1302" i="1"/>
  <c r="Z789" i="1"/>
  <c r="Z558" i="1"/>
  <c r="Z552" i="1"/>
  <c r="Z936" i="1"/>
  <c r="Z2048" i="1"/>
  <c r="Z1794" i="1"/>
  <c r="Z1971" i="1"/>
  <c r="Z1768" i="1"/>
  <c r="Z1953" i="1"/>
  <c r="Z1720" i="1"/>
  <c r="Z1781" i="1"/>
  <c r="Z1997" i="1"/>
  <c r="Z1858" i="1"/>
  <c r="Z1934" i="1"/>
  <c r="Z1993" i="1"/>
  <c r="Z1943" i="1"/>
  <c r="Z1733" i="1"/>
  <c r="Z1840" i="1"/>
  <c r="Z1888" i="1"/>
  <c r="Z1803" i="1"/>
  <c r="Z2107" i="1"/>
  <c r="Z2013" i="1"/>
  <c r="Z2033" i="1"/>
  <c r="Z1833" i="1"/>
  <c r="Z1772" i="1"/>
  <c r="Z1692" i="1"/>
  <c r="Z1665" i="1"/>
  <c r="Z1597" i="1"/>
  <c r="Z1530" i="1"/>
  <c r="Z1542" i="1"/>
  <c r="Z1545" i="1"/>
  <c r="Z1490" i="1"/>
  <c r="Z1478" i="1"/>
  <c r="Z1467" i="1"/>
  <c r="Z1453" i="1"/>
  <c r="Z1432" i="1"/>
  <c r="Z1321" i="1"/>
  <c r="Z1254" i="1"/>
  <c r="Z1158" i="1"/>
  <c r="Z1019" i="1"/>
  <c r="Z853" i="1"/>
  <c r="Z374" i="1"/>
  <c r="Z1649" i="1"/>
  <c r="Z1327" i="1"/>
  <c r="Z1311" i="1"/>
  <c r="Z1075" i="1"/>
  <c r="Z700" i="1"/>
  <c r="Z689" i="1"/>
  <c r="Z679" i="1"/>
  <c r="Z660" i="1"/>
  <c r="Z449" i="1"/>
  <c r="Z773" i="1"/>
  <c r="Z444" i="1"/>
  <c r="Z1589" i="1"/>
  <c r="Z436" i="1"/>
  <c r="Z427" i="1"/>
  <c r="Z419" i="1"/>
  <c r="Z1204" i="1"/>
  <c r="Z1188" i="1"/>
  <c r="Z363" i="1"/>
  <c r="Z1180" i="1"/>
  <c r="Z1176" i="1"/>
  <c r="Z1169" i="1"/>
  <c r="Z320" i="1"/>
  <c r="Z302" i="1"/>
  <c r="Z268" i="1"/>
  <c r="Z17" i="1"/>
  <c r="Z752" i="1"/>
  <c r="Z584" i="1"/>
  <c r="Z1146" i="1"/>
  <c r="Z1142" i="1"/>
  <c r="Z1130" i="1"/>
  <c r="Z800" i="1"/>
  <c r="Z986" i="1"/>
  <c r="Z983" i="1"/>
  <c r="Z980" i="1"/>
  <c r="Z947" i="1"/>
  <c r="Z566" i="1"/>
  <c r="Z535" i="1"/>
  <c r="Z1898" i="1"/>
  <c r="Z2100" i="1"/>
  <c r="Z2095" i="1"/>
  <c r="Z1999" i="1"/>
  <c r="Z2092" i="1"/>
  <c r="Z2087" i="1"/>
  <c r="Z2076" i="1"/>
  <c r="Z2072" i="1"/>
  <c r="Z1995" i="1"/>
  <c r="Z1825" i="1"/>
  <c r="Z1817" i="1"/>
  <c r="Z2020" i="1"/>
  <c r="Z1754" i="1"/>
  <c r="Z1761" i="1"/>
  <c r="Z2065" i="1"/>
  <c r="Z1853" i="1"/>
  <c r="Z1802" i="1"/>
  <c r="Z1990" i="1"/>
  <c r="Z2036" i="1"/>
  <c r="Z1835" i="1"/>
  <c r="Z1831" i="1"/>
  <c r="Z1702" i="1"/>
  <c r="Z1686" i="1"/>
  <c r="Z1661" i="1"/>
  <c r="Z1599" i="1"/>
  <c r="Z1527" i="1"/>
  <c r="Z1567" i="1"/>
  <c r="Z1550" i="1"/>
  <c r="Z1504" i="1"/>
  <c r="Z1493" i="1"/>
  <c r="Z1475" i="1"/>
  <c r="Z1412" i="1"/>
  <c r="Z1448" i="1"/>
  <c r="Z1427" i="1"/>
  <c r="Z1305" i="1"/>
  <c r="Z1220" i="1"/>
  <c r="Z1144" i="1"/>
  <c r="Z1008" i="1"/>
  <c r="Z798" i="1"/>
  <c r="Z1331" i="1"/>
  <c r="Z1319" i="1"/>
  <c r="Z1315" i="1"/>
  <c r="Z903" i="1"/>
  <c r="Z691" i="1"/>
  <c r="Z683" i="1"/>
  <c r="Z672" i="1"/>
  <c r="Z667" i="1"/>
  <c r="Z635" i="1"/>
  <c r="Z1306" i="1"/>
  <c r="Z769" i="1"/>
  <c r="Z441" i="1"/>
  <c r="Z1586" i="1"/>
  <c r="Z433" i="1"/>
  <c r="Z606" i="1"/>
  <c r="Z418" i="1"/>
  <c r="Z1203" i="1"/>
  <c r="Z1186" i="1"/>
  <c r="Z345" i="1"/>
  <c r="Z1177" i="1"/>
  <c r="Z1165" i="1"/>
  <c r="Z763" i="1"/>
  <c r="Z298" i="1"/>
  <c r="Z277" i="1"/>
  <c r="Z266" i="1"/>
  <c r="Z263" i="1"/>
  <c r="Z587" i="1"/>
  <c r="Z575" i="1"/>
  <c r="Z1134" i="1"/>
  <c r="Z1126" i="1"/>
  <c r="Z573" i="1"/>
  <c r="Z984" i="1"/>
  <c r="Z981" i="1"/>
  <c r="Z978" i="1"/>
  <c r="Z1370" i="1"/>
  <c r="Z536" i="1"/>
  <c r="Z1899" i="1"/>
  <c r="Z1811" i="1"/>
  <c r="Z2023" i="1"/>
  <c r="Z1896" i="1"/>
  <c r="Z1867" i="1"/>
  <c r="Z2085" i="1"/>
  <c r="Z2079" i="1"/>
  <c r="Z1895" i="1"/>
  <c r="Z1913" i="1"/>
  <c r="Z1821" i="1"/>
  <c r="Z1791" i="1"/>
  <c r="Z1856" i="1"/>
  <c r="Z2110" i="1"/>
  <c r="Z1759" i="1"/>
  <c r="Z1879" i="1"/>
  <c r="Z1851" i="1"/>
  <c r="Z1801" i="1"/>
  <c r="Z2105" i="1"/>
  <c r="Z1984" i="1"/>
  <c r="Z1931" i="1"/>
  <c r="Z1829" i="1"/>
  <c r="Z1698" i="1"/>
  <c r="Z1684" i="1"/>
  <c r="Z1657" i="1"/>
  <c r="Z1591" i="1"/>
  <c r="Z1587" i="1"/>
  <c r="Z1529" i="1"/>
  <c r="Z1562" i="1"/>
  <c r="Z1522" i="1"/>
  <c r="Z1501" i="1"/>
  <c r="Z1496" i="1"/>
  <c r="Z1471" i="1"/>
  <c r="Z1465" i="1"/>
  <c r="Z1444" i="1"/>
  <c r="Z1421" i="1"/>
  <c r="Z1340" i="1"/>
  <c r="Z1290" i="1"/>
  <c r="Z1192" i="1"/>
  <c r="Z1077" i="1"/>
  <c r="Z545" i="1"/>
  <c r="Z21" i="1"/>
  <c r="Z329" i="1"/>
  <c r="Z325" i="1"/>
  <c r="Z321" i="1"/>
  <c r="Z317" i="1"/>
  <c r="Z313" i="1"/>
  <c r="Z311" i="1"/>
  <c r="Z299" i="1"/>
  <c r="Z295" i="1"/>
  <c r="Z291" i="1"/>
  <c r="Z306" i="1"/>
  <c r="Z289" i="1"/>
  <c r="Z283" i="1"/>
  <c r="Z279" i="1"/>
  <c r="Z276" i="1"/>
  <c r="Z273" i="1"/>
  <c r="Z269" i="1"/>
  <c r="Z265" i="1"/>
  <c r="Z262" i="1"/>
  <c r="Z257" i="1"/>
  <c r="Z255" i="1"/>
  <c r="Z248" i="1"/>
  <c r="Z244" i="1"/>
  <c r="Z242" i="1"/>
  <c r="Z458" i="1"/>
  <c r="Z459" i="1"/>
  <c r="Z237" i="1"/>
  <c r="Z232" i="1"/>
  <c r="Z490" i="1"/>
  <c r="Z229" i="1"/>
  <c r="Z217" i="1"/>
  <c r="Z486" i="1"/>
  <c r="Z224" i="1"/>
  <c r="Z195" i="1"/>
  <c r="Z495" i="1"/>
  <c r="Z186" i="1"/>
  <c r="Z167" i="1"/>
  <c r="Z156" i="1"/>
  <c r="Z81" i="1"/>
  <c r="Z61" i="1"/>
  <c r="Z49" i="1"/>
  <c r="Z29" i="1"/>
  <c r="Z13" i="1"/>
  <c r="Z290" i="1"/>
  <c r="Z305" i="1"/>
  <c r="Z285" i="1"/>
  <c r="Z281" i="1"/>
  <c r="Z288" i="1"/>
  <c r="Z275" i="1"/>
  <c r="Z270" i="1"/>
  <c r="Z272" i="1"/>
  <c r="Z264" i="1"/>
  <c r="Z261" i="1"/>
  <c r="Z253" i="1"/>
  <c r="Z254" i="1"/>
  <c r="Z247" i="1"/>
  <c r="Z243" i="1"/>
  <c r="Z462" i="1"/>
  <c r="Z457" i="1"/>
  <c r="Z464" i="1"/>
  <c r="Z235" i="1"/>
  <c r="Z231" i="1"/>
  <c r="Z492" i="1"/>
  <c r="Z230" i="1"/>
  <c r="Z213" i="1"/>
  <c r="Z477" i="1"/>
  <c r="Z453" i="1"/>
  <c r="Z201" i="1"/>
  <c r="Z179" i="1"/>
  <c r="Z501" i="1"/>
  <c r="Z474" i="1"/>
  <c r="Z152" i="1"/>
  <c r="Z68" i="1"/>
  <c r="Z63" i="1"/>
  <c r="Z45" i="1"/>
  <c r="Z25" i="1"/>
  <c r="Z331" i="1"/>
  <c r="Z327" i="1"/>
  <c r="Z323" i="1"/>
  <c r="Z319" i="1"/>
  <c r="Z315" i="1"/>
  <c r="Z309" i="1"/>
  <c r="Z301" i="1"/>
  <c r="Z297" i="1"/>
  <c r="Z293" i="1"/>
  <c r="Z308" i="1"/>
  <c r="Z304" i="1"/>
  <c r="Z284" i="1"/>
  <c r="Z280" i="1"/>
  <c r="Z287" i="1"/>
  <c r="Z274" i="1"/>
  <c r="Z271" i="1"/>
  <c r="Z267" i="1"/>
  <c r="Z260" i="1"/>
  <c r="Z259" i="1"/>
  <c r="Z256" i="1"/>
  <c r="Z250" i="1"/>
  <c r="Z252" i="1"/>
  <c r="Z245" i="1"/>
  <c r="Z461" i="1"/>
  <c r="Z456" i="1"/>
  <c r="Z238" i="1"/>
  <c r="Z234" i="1"/>
  <c r="Z493" i="1"/>
  <c r="Z475" i="1"/>
  <c r="Z228" i="1"/>
  <c r="Z503" i="1"/>
  <c r="Z218" i="1"/>
  <c r="Z205" i="1"/>
  <c r="Z206" i="1"/>
  <c r="Z177" i="1"/>
  <c r="Z169" i="1"/>
  <c r="Z164" i="1"/>
  <c r="Z148" i="1"/>
  <c r="Z57" i="1"/>
  <c r="Z37" i="1"/>
  <c r="Z84" i="1"/>
  <c r="Z80" i="1"/>
  <c r="Z14" i="1"/>
  <c r="Z505" i="1"/>
  <c r="Z496" i="1"/>
  <c r="Z487" i="1"/>
  <c r="Z451" i="1"/>
  <c r="Z222" i="1"/>
  <c r="Z225" i="1"/>
  <c r="Z214" i="1"/>
  <c r="Z452" i="1"/>
  <c r="Z211" i="1"/>
  <c r="Z196" i="1"/>
  <c r="Z202" i="1"/>
  <c r="Z207" i="1"/>
  <c r="Z192" i="1"/>
  <c r="Z188" i="1"/>
  <c r="Z485" i="1"/>
  <c r="Z178" i="1"/>
  <c r="Z176" i="1"/>
  <c r="Z481" i="1"/>
  <c r="Z190" i="1"/>
  <c r="Z174" i="1"/>
  <c r="Z480" i="1"/>
  <c r="Z502" i="1"/>
  <c r="Z168" i="1"/>
  <c r="Z506" i="1"/>
  <c r="Z163" i="1"/>
  <c r="Z159" i="1"/>
  <c r="Z155" i="1"/>
  <c r="Z151" i="1"/>
  <c r="Z149" i="1"/>
  <c r="Z67" i="1"/>
  <c r="Z62" i="1"/>
  <c r="Z60" i="1"/>
  <c r="Z56" i="1"/>
  <c r="Z52" i="1"/>
  <c r="Z48" i="1"/>
  <c r="Z40" i="1"/>
  <c r="Z36" i="1"/>
  <c r="Z32" i="1"/>
  <c r="Z28" i="1"/>
  <c r="Z24" i="1"/>
  <c r="Z20" i="1"/>
  <c r="Z16" i="1"/>
  <c r="Z12" i="1"/>
  <c r="Z504" i="1"/>
  <c r="Z497" i="1"/>
  <c r="Z478" i="1"/>
  <c r="Z428" i="1"/>
  <c r="Z226" i="1"/>
  <c r="Z215" i="1"/>
  <c r="Z219" i="1"/>
  <c r="Z212" i="1"/>
  <c r="Z197" i="1"/>
  <c r="Z203" i="1"/>
  <c r="Z208" i="1"/>
  <c r="Z193" i="1"/>
  <c r="Z199" i="1"/>
  <c r="Z463" i="1"/>
  <c r="Z181" i="1"/>
  <c r="Z184" i="1"/>
  <c r="Z175" i="1"/>
  <c r="Z472" i="1"/>
  <c r="Z185" i="1"/>
  <c r="Z170" i="1"/>
  <c r="Z500" i="1"/>
  <c r="Z484" i="1"/>
  <c r="Z172" i="1"/>
  <c r="Z166" i="1"/>
  <c r="Z162" i="1"/>
  <c r="Z158" i="1"/>
  <c r="Z154" i="1"/>
  <c r="Z150" i="1"/>
  <c r="Z146" i="1"/>
  <c r="Z83" i="1"/>
  <c r="Z79" i="1"/>
  <c r="Z66" i="1"/>
  <c r="Z65" i="1"/>
  <c r="Z59" i="1"/>
  <c r="Z55" i="1"/>
  <c r="Z51" i="1"/>
  <c r="Z47" i="1"/>
  <c r="Z39" i="1"/>
  <c r="Z35" i="1"/>
  <c r="Z31" i="1"/>
  <c r="Z27" i="1"/>
  <c r="Z23" i="1"/>
  <c r="Z19" i="1"/>
  <c r="Z15" i="1"/>
  <c r="Z488" i="1"/>
  <c r="Z476" i="1"/>
  <c r="Z223" i="1"/>
  <c r="Z216" i="1"/>
  <c r="Z220" i="1"/>
  <c r="Z454" i="1"/>
  <c r="Z198" i="1"/>
  <c r="Z204" i="1"/>
  <c r="Z209" i="1"/>
  <c r="Z194" i="1"/>
  <c r="Z200" i="1"/>
  <c r="Z191" i="1"/>
  <c r="Z187" i="1"/>
  <c r="Z180" i="1"/>
  <c r="Z183" i="1"/>
  <c r="Z482" i="1"/>
  <c r="Z471" i="1"/>
  <c r="Z473" i="1"/>
  <c r="Z171" i="1"/>
  <c r="Z507" i="1"/>
  <c r="Z173" i="1"/>
  <c r="Z479" i="1"/>
  <c r="Z165" i="1"/>
  <c r="Z161" i="1"/>
  <c r="Z157" i="1"/>
  <c r="Z153" i="1"/>
  <c r="Z147" i="1"/>
  <c r="Z82" i="1"/>
  <c r="Z69" i="1"/>
  <c r="Z64" i="1"/>
  <c r="Z58" i="1"/>
  <c r="Z54" i="1"/>
  <c r="Z50" i="1"/>
  <c r="Z46" i="1"/>
  <c r="Z38" i="1"/>
  <c r="Z34" i="1"/>
  <c r="Z30" i="1"/>
  <c r="Z26" i="1"/>
  <c r="Z22" i="1"/>
  <c r="Z18" i="1"/>
</calcChain>
</file>

<file path=xl/sharedStrings.xml><?xml version="1.0" encoding="utf-8"?>
<sst xmlns="http://schemas.openxmlformats.org/spreadsheetml/2006/main" count="27480" uniqueCount="2684">
  <si>
    <t>QUI</t>
  </si>
  <si>
    <t>QUAND</t>
  </si>
  <si>
    <t>OU</t>
  </si>
  <si>
    <t>QUOI</t>
  </si>
  <si>
    <t>Organisation</t>
  </si>
  <si>
    <t>Partenaire de mise en oeuvre</t>
  </si>
  <si>
    <t>Statut</t>
  </si>
  <si>
    <t>Département</t>
  </si>
  <si>
    <t>Commune</t>
  </si>
  <si>
    <t>Section Communale</t>
  </si>
  <si>
    <t>Localité (optionnel)</t>
  </si>
  <si>
    <t>Type d'assistance</t>
  </si>
  <si>
    <t>Cible</t>
  </si>
  <si>
    <t>Unité</t>
  </si>
  <si>
    <t>Quantité</t>
  </si>
  <si>
    <t>AAR</t>
  </si>
  <si>
    <t>Réalisé</t>
  </si>
  <si>
    <t>Grande Anse</t>
  </si>
  <si>
    <t>Jeremie</t>
  </si>
  <si>
    <t>Planifié (financé)</t>
  </si>
  <si>
    <t>Sud</t>
  </si>
  <si>
    <t>Les Cayes</t>
  </si>
  <si>
    <t>Maniche</t>
  </si>
  <si>
    <t>Organization type</t>
  </si>
  <si>
    <t>Focal Point</t>
  </si>
  <si>
    <t>Priorisation</t>
  </si>
  <si>
    <t>International NGO</t>
  </si>
  <si>
    <t>Nombre</t>
  </si>
  <si>
    <t>ACTED</t>
  </si>
  <si>
    <t>Planifié (non financé)</t>
  </si>
  <si>
    <t>Distribution générale</t>
  </si>
  <si>
    <t>Action Contre la Faim</t>
  </si>
  <si>
    <t>En cours</t>
  </si>
  <si>
    <t>Action pour l'Education Sociale et la Sante</t>
  </si>
  <si>
    <t>National NGO</t>
  </si>
  <si>
    <t>Aidha Haiti</t>
  </si>
  <si>
    <t>Suspendu</t>
  </si>
  <si>
    <t>America Continental 2000</t>
  </si>
  <si>
    <t>Red Cross Movement</t>
  </si>
  <si>
    <t>Amurt International</t>
  </si>
  <si>
    <t>Arbeiter-Samariter-Bund Deutschland e.V</t>
  </si>
  <si>
    <t>Armee du Salut</t>
  </si>
  <si>
    <t>IOM</t>
  </si>
  <si>
    <t>ATEPASE</t>
  </si>
  <si>
    <t>IFRC</t>
  </si>
  <si>
    <t>AVSI</t>
  </si>
  <si>
    <t>CROIX ROUGE</t>
  </si>
  <si>
    <t>Canadian Red Cross</t>
  </si>
  <si>
    <t>OFDA</t>
  </si>
  <si>
    <t>CARE</t>
  </si>
  <si>
    <t>Caritas Austria</t>
  </si>
  <si>
    <t>Nombre de personnes</t>
  </si>
  <si>
    <t>Caritas Haiti</t>
  </si>
  <si>
    <t>Catholic Relief Services</t>
  </si>
  <si>
    <t>Valeur en HTG</t>
  </si>
  <si>
    <t>CECI</t>
  </si>
  <si>
    <t>N/A</t>
  </si>
  <si>
    <t>CESAL</t>
  </si>
  <si>
    <t>CESVI</t>
  </si>
  <si>
    <t>Christian Aid</t>
  </si>
  <si>
    <t>Church World Service</t>
  </si>
  <si>
    <t>Collectif des Haitiens pour la lutte contre la pauvrete</t>
  </si>
  <si>
    <t>Concern Worldwide</t>
  </si>
  <si>
    <t>Concert-Action</t>
  </si>
  <si>
    <t>COOPI</t>
  </si>
  <si>
    <t>Diakonie Katastrophenhilfe</t>
  </si>
  <si>
    <t>DINEPA</t>
  </si>
  <si>
    <t>Government</t>
  </si>
  <si>
    <t>DPC</t>
  </si>
  <si>
    <t>FAO</t>
  </si>
  <si>
    <t>United Nations</t>
  </si>
  <si>
    <t>Foundation for Peace</t>
  </si>
  <si>
    <t>French Red Cross</t>
  </si>
  <si>
    <t>GADEL</t>
  </si>
  <si>
    <t>GARR</t>
  </si>
  <si>
    <t>German Red Cross</t>
  </si>
  <si>
    <t>GOAL</t>
  </si>
  <si>
    <t>Groupe Unifié pour l'epanouissement des enfants et pour le developpement d'Haiti</t>
  </si>
  <si>
    <t>Handicap International</t>
  </si>
  <si>
    <t>Heart to Heart Haiti</t>
  </si>
  <si>
    <t>Heifer International</t>
  </si>
  <si>
    <t>HelpAge International</t>
  </si>
  <si>
    <t>IBESR</t>
  </si>
  <si>
    <t>Initiative Citoyenne pour les Droits de l'Homme</t>
  </si>
  <si>
    <t>International Medical Corps</t>
  </si>
  <si>
    <t>International Rescue Committee</t>
  </si>
  <si>
    <t>Johanniter International</t>
  </si>
  <si>
    <t>KORAL</t>
  </si>
  <si>
    <t>Ligue Culturelle Haitienne pour les Droits Humains</t>
  </si>
  <si>
    <t>Lutheran World Federation</t>
  </si>
  <si>
    <t>Malteser International</t>
  </si>
  <si>
    <t>MARNDR</t>
  </si>
  <si>
    <t>MDM Belgium</t>
  </si>
  <si>
    <t>MDM Canada</t>
  </si>
  <si>
    <t>MDM France</t>
  </si>
  <si>
    <t>MDM Spain</t>
  </si>
  <si>
    <t>MDM Switzerland</t>
  </si>
  <si>
    <t>MEDAIR</t>
  </si>
  <si>
    <t>Medical Teams International</t>
  </si>
  <si>
    <t>MINUSTAH</t>
  </si>
  <si>
    <t>Mission of Hope</t>
  </si>
  <si>
    <t>MSF France</t>
  </si>
  <si>
    <t>MSF Holland</t>
  </si>
  <si>
    <t>MSF OCB-Belgium</t>
  </si>
  <si>
    <t>MSPP</t>
  </si>
  <si>
    <t>MTPTC</t>
  </si>
  <si>
    <t>OXFAM</t>
  </si>
  <si>
    <t>PAHO/WHO</t>
  </si>
  <si>
    <t>PAO</t>
  </si>
  <si>
    <t>Peace Winds Japan</t>
  </si>
  <si>
    <t>Plan International</t>
  </si>
  <si>
    <t>Plateforme des organisations sociales pour l'émergence d'Haiti</t>
  </si>
  <si>
    <t>Samaritan's Purse</t>
  </si>
  <si>
    <t>Save the Children International</t>
  </si>
  <si>
    <t>Service Jesuite aux Migrants/Solidarite Fwontalye</t>
  </si>
  <si>
    <t>ShelterBox</t>
  </si>
  <si>
    <t>Solidarités International</t>
  </si>
  <si>
    <t>SOS Village d'Enfants</t>
  </si>
  <si>
    <t>Spanish Red Cross</t>
  </si>
  <si>
    <t>SSQH</t>
  </si>
  <si>
    <t>St Boniface Haiti Foundation</t>
  </si>
  <si>
    <t>Swiss Red Cross</t>
  </si>
  <si>
    <t>TDH Lausanne</t>
  </si>
  <si>
    <t>TDH Switzerland</t>
  </si>
  <si>
    <t>The Haiti Initiative</t>
  </si>
  <si>
    <t>UCLBP</t>
  </si>
  <si>
    <t>UNASCAD</t>
  </si>
  <si>
    <t>UNICEF</t>
  </si>
  <si>
    <t>World Food Program</t>
  </si>
  <si>
    <t>Zanmi Lasante</t>
  </si>
  <si>
    <t>DEPARTEMENT</t>
  </si>
  <si>
    <t>DEP_PCODE</t>
  </si>
  <si>
    <t>DEPARTEMENT0</t>
  </si>
  <si>
    <t>COMMUNE</t>
  </si>
  <si>
    <t>COMM_PCODE</t>
  </si>
  <si>
    <t>COMMUNE0</t>
  </si>
  <si>
    <t>SECTIONCOMM</t>
  </si>
  <si>
    <t>SECTION_PCODE</t>
  </si>
  <si>
    <t>Aritibonite</t>
  </si>
  <si>
    <t>HT05</t>
  </si>
  <si>
    <t>Anse Rouge</t>
  </si>
  <si>
    <t>HT05523</t>
  </si>
  <si>
    <t>Abricots</t>
  </si>
  <si>
    <t>HT08812-01</t>
  </si>
  <si>
    <t>Centre</t>
  </si>
  <si>
    <t>HT06</t>
  </si>
  <si>
    <t>Desdunes</t>
  </si>
  <si>
    <t>HT05544</t>
  </si>
  <si>
    <t>HT08812-02</t>
  </si>
  <si>
    <t>HT08</t>
  </si>
  <si>
    <t>Dessalines/Marchandes</t>
  </si>
  <si>
    <t>HT05541</t>
  </si>
  <si>
    <t>HT08812-03</t>
  </si>
  <si>
    <t>Nippes</t>
  </si>
  <si>
    <t>HT10</t>
  </si>
  <si>
    <t>Ennery</t>
  </si>
  <si>
    <t>HT05512</t>
  </si>
  <si>
    <t>HT08812-04</t>
  </si>
  <si>
    <t>Nord</t>
  </si>
  <si>
    <t>HT03</t>
  </si>
  <si>
    <t>Gonaives</t>
  </si>
  <si>
    <t>HT05511</t>
  </si>
  <si>
    <t>Acul du Nord</t>
  </si>
  <si>
    <t>HT03321-02</t>
  </si>
  <si>
    <t>Nord Est</t>
  </si>
  <si>
    <t>HT04</t>
  </si>
  <si>
    <t>Grande Saline</t>
  </si>
  <si>
    <t>HT05543</t>
  </si>
  <si>
    <t>HT03321-01</t>
  </si>
  <si>
    <t>Nord Ouest</t>
  </si>
  <si>
    <t>HT09</t>
  </si>
  <si>
    <t>Gros Morne</t>
  </si>
  <si>
    <t>HT05521</t>
  </si>
  <si>
    <t>HT03321-05</t>
  </si>
  <si>
    <t>Ouest</t>
  </si>
  <si>
    <t>HT01</t>
  </si>
  <si>
    <t>La Chapelle</t>
  </si>
  <si>
    <t>HT05533</t>
  </si>
  <si>
    <t>HT03321-04</t>
  </si>
  <si>
    <t>HT07</t>
  </si>
  <si>
    <t>L'Estere</t>
  </si>
  <si>
    <t>HT05513</t>
  </si>
  <si>
    <t>HT03321-03</t>
  </si>
  <si>
    <t>Sud-Est</t>
  </si>
  <si>
    <t>HT02</t>
  </si>
  <si>
    <t>Marmelade</t>
  </si>
  <si>
    <t>HT05552</t>
  </si>
  <si>
    <t>HT03321-06</t>
  </si>
  <si>
    <t>Petite Riviere de l'Art</t>
  </si>
  <si>
    <t>HT05542</t>
  </si>
  <si>
    <t>Anse A Foleur</t>
  </si>
  <si>
    <t>HT09922-03</t>
  </si>
  <si>
    <t>Saint-Marc</t>
  </si>
  <si>
    <t>HT05531</t>
  </si>
  <si>
    <t>HT09922-02</t>
  </si>
  <si>
    <t>Saint-Michel de l'Attal</t>
  </si>
  <si>
    <t>HT05551</t>
  </si>
  <si>
    <t>HT09922-01</t>
  </si>
  <si>
    <t>Terre Neuve</t>
  </si>
  <si>
    <t>HT05522</t>
  </si>
  <si>
    <t>Anse A Galet</t>
  </si>
  <si>
    <t>HT01151-04</t>
  </si>
  <si>
    <t>Verrettes</t>
  </si>
  <si>
    <t>HT05532</t>
  </si>
  <si>
    <t>HT01151-03</t>
  </si>
  <si>
    <t>Belladere</t>
  </si>
  <si>
    <t>HT06632</t>
  </si>
  <si>
    <t>HT01151-01</t>
  </si>
  <si>
    <t>Boucan Carre</t>
  </si>
  <si>
    <t>HT06623</t>
  </si>
  <si>
    <t>HT01151-06</t>
  </si>
  <si>
    <t>Cerca Carvajal</t>
  </si>
  <si>
    <t>HT06614</t>
  </si>
  <si>
    <t>HT01151-02</t>
  </si>
  <si>
    <t>Cerca La Source</t>
  </si>
  <si>
    <t>HT06641</t>
  </si>
  <si>
    <t>HT01151-05</t>
  </si>
  <si>
    <t>Hinche</t>
  </si>
  <si>
    <t>HT06611</t>
  </si>
  <si>
    <t>Anse A Pitre</t>
  </si>
  <si>
    <t>HT02234-02</t>
  </si>
  <si>
    <t>Lascahobas</t>
  </si>
  <si>
    <t>HT06631</t>
  </si>
  <si>
    <t>HT02234-01</t>
  </si>
  <si>
    <t>Maissade</t>
  </si>
  <si>
    <t>HT06612</t>
  </si>
  <si>
    <t>Anse A Veau</t>
  </si>
  <si>
    <t>HT101021-01</t>
  </si>
  <si>
    <t>Mirebalais</t>
  </si>
  <si>
    <t>HT06621</t>
  </si>
  <si>
    <t>HT101021-02</t>
  </si>
  <si>
    <t>Saut d'Eau</t>
  </si>
  <si>
    <t>HT06622</t>
  </si>
  <si>
    <t>HT101021-03</t>
  </si>
  <si>
    <t>Savanette</t>
  </si>
  <si>
    <t>HT06633</t>
  </si>
  <si>
    <t>Anse d'Hainault</t>
  </si>
  <si>
    <t>HT08821-02</t>
  </si>
  <si>
    <t>Thomassique</t>
  </si>
  <si>
    <t>HT06642</t>
  </si>
  <si>
    <t>HT08821-01</t>
  </si>
  <si>
    <t>Thomonde</t>
  </si>
  <si>
    <t>HT06613</t>
  </si>
  <si>
    <t>HT08821-03</t>
  </si>
  <si>
    <t>HT08812</t>
  </si>
  <si>
    <t>HT08821-04</t>
  </si>
  <si>
    <t>HT08821</t>
  </si>
  <si>
    <t>HT05523-01</t>
  </si>
  <si>
    <t>Beaumont</t>
  </si>
  <si>
    <t>HT08833</t>
  </si>
  <si>
    <t>HT05523-02</t>
  </si>
  <si>
    <t>Bonbon</t>
  </si>
  <si>
    <t>HT08813</t>
  </si>
  <si>
    <t>Aquin</t>
  </si>
  <si>
    <t>HT07731-02</t>
  </si>
  <si>
    <t>Chambellan</t>
  </si>
  <si>
    <t>HT08815</t>
  </si>
  <si>
    <t>HT07731-03</t>
  </si>
  <si>
    <t>Corail</t>
  </si>
  <si>
    <t>HT08831</t>
  </si>
  <si>
    <t>HT07731-04</t>
  </si>
  <si>
    <t>Dame-Marie</t>
  </si>
  <si>
    <t>HT08822</t>
  </si>
  <si>
    <t>HT07731-09</t>
  </si>
  <si>
    <t>HT08811</t>
  </si>
  <si>
    <t>HT07731-07</t>
  </si>
  <si>
    <t>Les Irois</t>
  </si>
  <si>
    <t>HT08823</t>
  </si>
  <si>
    <t>HT07731-08</t>
  </si>
  <si>
    <t>Moron</t>
  </si>
  <si>
    <t>HT08814</t>
  </si>
  <si>
    <t>HT07731-10</t>
  </si>
  <si>
    <t>Pestel</t>
  </si>
  <si>
    <t>HT08834</t>
  </si>
  <si>
    <t>HT07731-06</t>
  </si>
  <si>
    <t>Roseaux</t>
  </si>
  <si>
    <t>HT08832</t>
  </si>
  <si>
    <t>HT07731-01</t>
  </si>
  <si>
    <t>HT101021</t>
  </si>
  <si>
    <t>HT07731-05</t>
  </si>
  <si>
    <t>Arnaud</t>
  </si>
  <si>
    <t>HT101024</t>
  </si>
  <si>
    <t>Arcahaie</t>
  </si>
  <si>
    <t>HT01141-01</t>
  </si>
  <si>
    <t>Baraderes</t>
  </si>
  <si>
    <t>HT101031</t>
  </si>
  <si>
    <t>HT01141-05</t>
  </si>
  <si>
    <t>Fonds Des Negres</t>
  </si>
  <si>
    <t>HT101013</t>
  </si>
  <si>
    <t>HT01141-06</t>
  </si>
  <si>
    <t>Grand Boucan</t>
  </si>
  <si>
    <t>HT101032</t>
  </si>
  <si>
    <t>HT01141-03</t>
  </si>
  <si>
    <t>L'Asile</t>
  </si>
  <si>
    <t>HT101023</t>
  </si>
  <si>
    <t>HT01141-02</t>
  </si>
  <si>
    <t>Miragoane</t>
  </si>
  <si>
    <t>HT101011</t>
  </si>
  <si>
    <t>HT01141-04</t>
  </si>
  <si>
    <t>Paillant</t>
  </si>
  <si>
    <t>HT101014</t>
  </si>
  <si>
    <t>HT101024-01</t>
  </si>
  <si>
    <t>Petit Trou De Nippes</t>
  </si>
  <si>
    <t>HT101022</t>
  </si>
  <si>
    <t>HT101024-03</t>
  </si>
  <si>
    <t>Petite Riviere de Nippes</t>
  </si>
  <si>
    <t>HT101012</t>
  </si>
  <si>
    <t>HT101024-02</t>
  </si>
  <si>
    <t>Plaisance du Sud</t>
  </si>
  <si>
    <t>HT101025</t>
  </si>
  <si>
    <t>Arniquet</t>
  </si>
  <si>
    <t>HT07723-02</t>
  </si>
  <si>
    <t>HT03321</t>
  </si>
  <si>
    <t>HT07723-03</t>
  </si>
  <si>
    <t>Bahon</t>
  </si>
  <si>
    <t>HT03332</t>
  </si>
  <si>
    <t>HT07723-01</t>
  </si>
  <si>
    <t>Bas Limbe</t>
  </si>
  <si>
    <t>HT03362</t>
  </si>
  <si>
    <t>HT03332-02</t>
  </si>
  <si>
    <t>Borgne</t>
  </si>
  <si>
    <t>HT03351</t>
  </si>
  <si>
    <t>HT03332-01</t>
  </si>
  <si>
    <t>Cap Haitien</t>
  </si>
  <si>
    <t>HT03311</t>
  </si>
  <si>
    <t>HT03332-03</t>
  </si>
  <si>
    <t>Dondon</t>
  </si>
  <si>
    <t>HT03342</t>
  </si>
  <si>
    <t>Baie de Henne</t>
  </si>
  <si>
    <t>HT09932-01</t>
  </si>
  <si>
    <t>Grande Riviere Du Nord</t>
  </si>
  <si>
    <t>HT03331</t>
  </si>
  <si>
    <t>HT09932-02</t>
  </si>
  <si>
    <t>La Victoire</t>
  </si>
  <si>
    <t>HT03345</t>
  </si>
  <si>
    <t>HT09932-04</t>
  </si>
  <si>
    <t>Limbe</t>
  </si>
  <si>
    <t>HT03361</t>
  </si>
  <si>
    <t>HT09932-03</t>
  </si>
  <si>
    <t>Limonade</t>
  </si>
  <si>
    <t>HT03313</t>
  </si>
  <si>
    <t>Bainet</t>
  </si>
  <si>
    <t>Bas De Gris Gris</t>
  </si>
  <si>
    <t>HT02221-09</t>
  </si>
  <si>
    <t>Milot</t>
  </si>
  <si>
    <t>HT03323</t>
  </si>
  <si>
    <t>Bas De La Croix</t>
  </si>
  <si>
    <t>HT02221-06</t>
  </si>
  <si>
    <t>Pignon</t>
  </si>
  <si>
    <t>HT03344</t>
  </si>
  <si>
    <t>Bas Grandou</t>
  </si>
  <si>
    <t>HT02221-05</t>
  </si>
  <si>
    <t>Pilate</t>
  </si>
  <si>
    <t>HT03372</t>
  </si>
  <si>
    <t>Bras Gauche</t>
  </si>
  <si>
    <t>HT02221-07</t>
  </si>
  <si>
    <t>Plaine du Nord</t>
  </si>
  <si>
    <t>HT03322</t>
  </si>
  <si>
    <t>Breslienne</t>
  </si>
  <si>
    <t>HT02221-01</t>
  </si>
  <si>
    <t>Plaisance</t>
  </si>
  <si>
    <t>HT03371</t>
  </si>
  <si>
    <t>Haut Grandou</t>
  </si>
  <si>
    <t>HT02221-04</t>
  </si>
  <si>
    <t>Port Margot</t>
  </si>
  <si>
    <t>HT03352</t>
  </si>
  <si>
    <t>La Vallee</t>
  </si>
  <si>
    <t>HT02221-03</t>
  </si>
  <si>
    <t>Quartier Morin</t>
  </si>
  <si>
    <t>HT03312</t>
  </si>
  <si>
    <t>Orangers</t>
  </si>
  <si>
    <t>HT02221-08</t>
  </si>
  <si>
    <t>Ranquitte</t>
  </si>
  <si>
    <t>HT03343</t>
  </si>
  <si>
    <t>Trou Mahot</t>
  </si>
  <si>
    <t>HT02221-02</t>
  </si>
  <si>
    <t>St. Raphael</t>
  </si>
  <si>
    <t>HT03341</t>
  </si>
  <si>
    <t>HT101031-03</t>
  </si>
  <si>
    <t>Capotille</t>
  </si>
  <si>
    <t>HT04422</t>
  </si>
  <si>
    <t>HT101031-01</t>
  </si>
  <si>
    <t>Caracol</t>
  </si>
  <si>
    <t>HT04434</t>
  </si>
  <si>
    <t>HT101031-04</t>
  </si>
  <si>
    <t>Carice</t>
  </si>
  <si>
    <t>HT04442</t>
  </si>
  <si>
    <t>HT101031-05</t>
  </si>
  <si>
    <t>Ferrier</t>
  </si>
  <si>
    <t>HT04412</t>
  </si>
  <si>
    <t>HT101031-02</t>
  </si>
  <si>
    <t>Fort Liberte</t>
  </si>
  <si>
    <t>HT04411</t>
  </si>
  <si>
    <t>HT03362-01</t>
  </si>
  <si>
    <t>Mombin Crochu</t>
  </si>
  <si>
    <t>HT04443</t>
  </si>
  <si>
    <t>HT03362-02</t>
  </si>
  <si>
    <t>Mont Organise</t>
  </si>
  <si>
    <t>HT04423</t>
  </si>
  <si>
    <t>Bassin Bleu</t>
  </si>
  <si>
    <t>HT09913-02</t>
  </si>
  <si>
    <t>Ouanaminthe</t>
  </si>
  <si>
    <t>HT04421</t>
  </si>
  <si>
    <t>HT09913-03</t>
  </si>
  <si>
    <t>Perches</t>
  </si>
  <si>
    <t>HT04413</t>
  </si>
  <si>
    <t>HT09913-01</t>
  </si>
  <si>
    <t>Sainte Suzanne</t>
  </si>
  <si>
    <t>HT04432</t>
  </si>
  <si>
    <t>HT08833-01</t>
  </si>
  <si>
    <t>Terrier Rouge</t>
  </si>
  <si>
    <t>HT04433</t>
  </si>
  <si>
    <t>HT08833-02</t>
  </si>
  <si>
    <t>Trou du Nord</t>
  </si>
  <si>
    <t>HT04431</t>
  </si>
  <si>
    <t>Mouline</t>
  </si>
  <si>
    <t>HT08833-03</t>
  </si>
  <si>
    <t>Valliere</t>
  </si>
  <si>
    <t>HT04441</t>
  </si>
  <si>
    <t>HT06632-01</t>
  </si>
  <si>
    <t>HT09922</t>
  </si>
  <si>
    <t>HT06632-03</t>
  </si>
  <si>
    <t>HT09932</t>
  </si>
  <si>
    <t>HT06632-02</t>
  </si>
  <si>
    <t>HT09913</t>
  </si>
  <si>
    <t>Belle Anse</t>
  </si>
  <si>
    <t>HT02231-01</t>
  </si>
  <si>
    <t>Bombardopolis</t>
  </si>
  <si>
    <t>HT09933</t>
  </si>
  <si>
    <t>HT02231-05</t>
  </si>
  <si>
    <t>Chamsolme</t>
  </si>
  <si>
    <t>HT09914</t>
  </si>
  <si>
    <t>HT02231-03</t>
  </si>
  <si>
    <t>Jean Rabel</t>
  </si>
  <si>
    <t>HT09934</t>
  </si>
  <si>
    <t>HT02231-04</t>
  </si>
  <si>
    <t>La Tortue</t>
  </si>
  <si>
    <t>HT09912</t>
  </si>
  <si>
    <t>HT02231-02</t>
  </si>
  <si>
    <t>Mole Saint Nicolas</t>
  </si>
  <si>
    <t>HT09931</t>
  </si>
  <si>
    <t>HT02231-07</t>
  </si>
  <si>
    <t>Port De Paix</t>
  </si>
  <si>
    <t>HT09911</t>
  </si>
  <si>
    <t>HT02231-06</t>
  </si>
  <si>
    <t>Saint Louis du Nord</t>
  </si>
  <si>
    <t>HT09921</t>
  </si>
  <si>
    <t>HT09933-02</t>
  </si>
  <si>
    <t>HT01151</t>
  </si>
  <si>
    <t>HT09933-03</t>
  </si>
  <si>
    <t>HT01141</t>
  </si>
  <si>
    <t>HT09933-01</t>
  </si>
  <si>
    <t>Cabaret</t>
  </si>
  <si>
    <t>HT01142</t>
  </si>
  <si>
    <t>HT08813-01</t>
  </si>
  <si>
    <t>Carrefour</t>
  </si>
  <si>
    <t>HT01113</t>
  </si>
  <si>
    <t>HT03351-02</t>
  </si>
  <si>
    <t>Cite Soleil</t>
  </si>
  <si>
    <t>HT01117</t>
  </si>
  <si>
    <t>HT03351-05</t>
  </si>
  <si>
    <t>Cornillon/Grd Bois</t>
  </si>
  <si>
    <t>HT01134</t>
  </si>
  <si>
    <t>HT03351-07</t>
  </si>
  <si>
    <t>Croix-Des-Bouquets</t>
  </si>
  <si>
    <t>HT01131</t>
  </si>
  <si>
    <t>HT03351-01</t>
  </si>
  <si>
    <t>Delmas</t>
  </si>
  <si>
    <t>HT01112</t>
  </si>
  <si>
    <t>HT03351-06</t>
  </si>
  <si>
    <t>Fonds Verrettes</t>
  </si>
  <si>
    <t>HT01135</t>
  </si>
  <si>
    <t>HT03351-03</t>
  </si>
  <si>
    <t>Ganthier</t>
  </si>
  <si>
    <t>HT01133</t>
  </si>
  <si>
    <t>HT03351-04</t>
  </si>
  <si>
    <t>Grand-Goave</t>
  </si>
  <si>
    <t>HT01123</t>
  </si>
  <si>
    <t>HT06623-02</t>
  </si>
  <si>
    <t>Gressier</t>
  </si>
  <si>
    <t>HT01116</t>
  </si>
  <si>
    <t>HT06623-03</t>
  </si>
  <si>
    <t>Kenscoff</t>
  </si>
  <si>
    <t>HT01115</t>
  </si>
  <si>
    <t>HT06623-01</t>
  </si>
  <si>
    <t>Leogane</t>
  </si>
  <si>
    <t>HT01121</t>
  </si>
  <si>
    <t>HT01142-01</t>
  </si>
  <si>
    <t>Petion-Ville</t>
  </si>
  <si>
    <t>HT01114</t>
  </si>
  <si>
    <t>HT01142-02</t>
  </si>
  <si>
    <t>Petit Goave</t>
  </si>
  <si>
    <t>HT01122</t>
  </si>
  <si>
    <t>HT01142-04</t>
  </si>
  <si>
    <t>Pointe A Raquette</t>
  </si>
  <si>
    <t>HT01152</t>
  </si>
  <si>
    <t>HT01142-03</t>
  </si>
  <si>
    <t>Port-au-Prince</t>
  </si>
  <si>
    <t>HT01111</t>
  </si>
  <si>
    <t>Camp Perrin</t>
  </si>
  <si>
    <t>Champlois</t>
  </si>
  <si>
    <t>HT07714-02</t>
  </si>
  <si>
    <t>Tabarre</t>
  </si>
  <si>
    <t>HT01118</t>
  </si>
  <si>
    <t>HT07714-01</t>
  </si>
  <si>
    <t>Thomazeau</t>
  </si>
  <si>
    <t>HT01132</t>
  </si>
  <si>
    <t>HT07714-03</t>
  </si>
  <si>
    <t>HT07731</t>
  </si>
  <si>
    <t>HT03311-01</t>
  </si>
  <si>
    <t>HT07723</t>
  </si>
  <si>
    <t>HT03311-02</t>
  </si>
  <si>
    <t>HT07714</t>
  </si>
  <si>
    <t>HT03311-03</t>
  </si>
  <si>
    <t>Cavaillon</t>
  </si>
  <si>
    <t>HT07733</t>
  </si>
  <si>
    <t>HT04422-01</t>
  </si>
  <si>
    <t>Chantal</t>
  </si>
  <si>
    <t>HT07713</t>
  </si>
  <si>
    <t>HT04422-02</t>
  </si>
  <si>
    <t>Chardonnieres</t>
  </si>
  <si>
    <t>HT07751</t>
  </si>
  <si>
    <t>HT04434-01</t>
  </si>
  <si>
    <t>Coteaux</t>
  </si>
  <si>
    <t>HT07741</t>
  </si>
  <si>
    <t>HT04434-02</t>
  </si>
  <si>
    <t>Ile A Vache</t>
  </si>
  <si>
    <t>HT07716</t>
  </si>
  <si>
    <t>HT04442-01</t>
  </si>
  <si>
    <t>Les Anglais</t>
  </si>
  <si>
    <t>HT07752</t>
  </si>
  <si>
    <t>HT04442-02</t>
  </si>
  <si>
    <t>HT07711</t>
  </si>
  <si>
    <t>HT01113-08</t>
  </si>
  <si>
    <t>HT07715</t>
  </si>
  <si>
    <t>HT01113-09</t>
  </si>
  <si>
    <t>Port-a-Piment</t>
  </si>
  <si>
    <t>HT07742</t>
  </si>
  <si>
    <t>HT01113-06</t>
  </si>
  <si>
    <t>Port-Salut</t>
  </si>
  <si>
    <t>HT07721</t>
  </si>
  <si>
    <t>HT01113-13</t>
  </si>
  <si>
    <t>Roche-A-Bateau</t>
  </si>
  <si>
    <t>HT07743</t>
  </si>
  <si>
    <t>HT01113-05</t>
  </si>
  <si>
    <t>St. Jean du Sud</t>
  </si>
  <si>
    <t>HT07722</t>
  </si>
  <si>
    <t>HT01113-07</t>
  </si>
  <si>
    <t>St. Louis du Sud</t>
  </si>
  <si>
    <t>HT07732</t>
  </si>
  <si>
    <t>HT01113-12</t>
  </si>
  <si>
    <t>Tiburon</t>
  </si>
  <si>
    <t>HT07753</t>
  </si>
  <si>
    <t>HT01113-01</t>
  </si>
  <si>
    <t>Torbeck</t>
  </si>
  <si>
    <t>HT07712</t>
  </si>
  <si>
    <t>HT01113-02</t>
  </si>
  <si>
    <t>HT02234</t>
  </si>
  <si>
    <t>HT01113-04</t>
  </si>
  <si>
    <t>HT02221</t>
  </si>
  <si>
    <t>HT01113-11</t>
  </si>
  <si>
    <t>HT02231</t>
  </si>
  <si>
    <t>HT01113-03</t>
  </si>
  <si>
    <t>Cayes-Jacmel</t>
  </si>
  <si>
    <t>HT02213</t>
  </si>
  <si>
    <t>HT01113-10</t>
  </si>
  <si>
    <t>Cotes de Fer</t>
  </si>
  <si>
    <t>HT02222</t>
  </si>
  <si>
    <t>HT07733-01</t>
  </si>
  <si>
    <t>Grand Gosier</t>
  </si>
  <si>
    <t>HT02232</t>
  </si>
  <si>
    <t>HT07733-03</t>
  </si>
  <si>
    <t>Jacmel</t>
  </si>
  <si>
    <t>HT02211</t>
  </si>
  <si>
    <t>HT07733-05</t>
  </si>
  <si>
    <t>HT02214</t>
  </si>
  <si>
    <t>HT07733-04</t>
  </si>
  <si>
    <t>Marigot</t>
  </si>
  <si>
    <t>HT02212</t>
  </si>
  <si>
    <t>HT07733-02</t>
  </si>
  <si>
    <t>Thiotte</t>
  </si>
  <si>
    <t>HT02233</t>
  </si>
  <si>
    <t>HT02213-04</t>
  </si>
  <si>
    <t>HT02213-02</t>
  </si>
  <si>
    <t>HT02213-03</t>
  </si>
  <si>
    <t>HT02213-01</t>
  </si>
  <si>
    <t>Rang</t>
  </si>
  <si>
    <t>HT06614-01</t>
  </si>
  <si>
    <t>HT06641-01</t>
  </si>
  <si>
    <t>HT06641-02</t>
  </si>
  <si>
    <t>HT06641-03</t>
  </si>
  <si>
    <t>HT08815-02</t>
  </si>
  <si>
    <t>HT08815-01</t>
  </si>
  <si>
    <t>HT09914-01</t>
  </si>
  <si>
    <t>HT09914-02</t>
  </si>
  <si>
    <t>Carrefour Canon</t>
  </si>
  <si>
    <t>HT07713-03</t>
  </si>
  <si>
    <t>Fonds Palmiste</t>
  </si>
  <si>
    <t>HT07713-01</t>
  </si>
  <si>
    <t>HT07713-02</t>
  </si>
  <si>
    <t>HT07751-03</t>
  </si>
  <si>
    <t>HT07751-02</t>
  </si>
  <si>
    <t>HT07751-01</t>
  </si>
  <si>
    <t>HT01117-01</t>
  </si>
  <si>
    <t>HT01117-02</t>
  </si>
  <si>
    <t>HT08831-03</t>
  </si>
  <si>
    <t>HT08831-01</t>
  </si>
  <si>
    <t>HT08831-02</t>
  </si>
  <si>
    <t>HT01134-04</t>
  </si>
  <si>
    <t>HT01134-03</t>
  </si>
  <si>
    <t>HT01134-05</t>
  </si>
  <si>
    <t>HT01134-02</t>
  </si>
  <si>
    <t>HT01134-01</t>
  </si>
  <si>
    <t>HT07741-01</t>
  </si>
  <si>
    <t>HT07741-02</t>
  </si>
  <si>
    <t>HT07741-03</t>
  </si>
  <si>
    <t>HT02222-04</t>
  </si>
  <si>
    <t>HT02222-05</t>
  </si>
  <si>
    <t>HT02222-03</t>
  </si>
  <si>
    <t>HT02222-01</t>
  </si>
  <si>
    <t>HT02222-06</t>
  </si>
  <si>
    <t>HT02222-02</t>
  </si>
  <si>
    <t>HT01131-08</t>
  </si>
  <si>
    <t>HT01131-06</t>
  </si>
  <si>
    <t>HT01131-07</t>
  </si>
  <si>
    <t>HT01131-09</t>
  </si>
  <si>
    <t>HT01131-10</t>
  </si>
  <si>
    <t>HT01131-04</t>
  </si>
  <si>
    <t>HT01131-05</t>
  </si>
  <si>
    <t>HT01131-03</t>
  </si>
  <si>
    <t>HT01131-02</t>
  </si>
  <si>
    <t>HT01131-01</t>
  </si>
  <si>
    <t>HT08822-05</t>
  </si>
  <si>
    <t>HT08822-01</t>
  </si>
  <si>
    <t>HT08822-02</t>
  </si>
  <si>
    <t>HT08822-03</t>
  </si>
  <si>
    <t>HT08822-04</t>
  </si>
  <si>
    <t>HT01112-01</t>
  </si>
  <si>
    <t>HT05544-01</t>
  </si>
  <si>
    <t>HT05541-02</t>
  </si>
  <si>
    <t>HT05541-05</t>
  </si>
  <si>
    <t>HT05541-06</t>
  </si>
  <si>
    <t>HT05541-03</t>
  </si>
  <si>
    <t>HT05541-04</t>
  </si>
  <si>
    <t>HT05541-01</t>
  </si>
  <si>
    <t>HT03342-02</t>
  </si>
  <si>
    <t>HT03342-01</t>
  </si>
  <si>
    <t>HT03342-05</t>
  </si>
  <si>
    <t>HT03342-04</t>
  </si>
  <si>
    <t>HT03342-03</t>
  </si>
  <si>
    <t>HT05512-03</t>
  </si>
  <si>
    <t>HT05512-02</t>
  </si>
  <si>
    <t>HT05512-04</t>
  </si>
  <si>
    <t>HT05512-01</t>
  </si>
  <si>
    <t>HT04412-01</t>
  </si>
  <si>
    <t>HT101013-04</t>
  </si>
  <si>
    <t>HT101013-02</t>
  </si>
  <si>
    <t>HT101013-01</t>
  </si>
  <si>
    <t>HT101013-03</t>
  </si>
  <si>
    <t>HT01135-01</t>
  </si>
  <si>
    <t>HT04411-02</t>
  </si>
  <si>
    <t>HT04411-01</t>
  </si>
  <si>
    <t>HT04411-04</t>
  </si>
  <si>
    <t>HT04411-03</t>
  </si>
  <si>
    <t>HT01133-02</t>
  </si>
  <si>
    <t>HT01133-03</t>
  </si>
  <si>
    <t>HT01133-01</t>
  </si>
  <si>
    <t>HT01133-05</t>
  </si>
  <si>
    <t>HT01133-04</t>
  </si>
  <si>
    <t>HT05511-02</t>
  </si>
  <si>
    <t>HT05511-05</t>
  </si>
  <si>
    <t>HT05511-01</t>
  </si>
  <si>
    <t>HT05511-04</t>
  </si>
  <si>
    <t>HT05511-03</t>
  </si>
  <si>
    <t>HT101032-02</t>
  </si>
  <si>
    <t>HT101032-01</t>
  </si>
  <si>
    <t>HT02232-01</t>
  </si>
  <si>
    <t>HT03331-03</t>
  </si>
  <si>
    <t>HT03331-06</t>
  </si>
  <si>
    <t>HT03331-04</t>
  </si>
  <si>
    <t>HT03331-01</t>
  </si>
  <si>
    <t>HT03331-05</t>
  </si>
  <si>
    <t>Solon</t>
  </si>
  <si>
    <t>HT03331-02</t>
  </si>
  <si>
    <t>HT05543-01</t>
  </si>
  <si>
    <t>HT01123-07</t>
  </si>
  <si>
    <t>HT01123-05</t>
  </si>
  <si>
    <t>HT01123-06</t>
  </si>
  <si>
    <t>HT01123-04</t>
  </si>
  <si>
    <t>HT01123-03</t>
  </si>
  <si>
    <t>HT01123-01</t>
  </si>
  <si>
    <t>HT01123-02</t>
  </si>
  <si>
    <t>HT01116-01</t>
  </si>
  <si>
    <t>HT01116-02</t>
  </si>
  <si>
    <t>HT01116-03</t>
  </si>
  <si>
    <t>HT05521-01</t>
  </si>
  <si>
    <t>HT05521-04</t>
  </si>
  <si>
    <t>HT05521-07</t>
  </si>
  <si>
    <t>HT05521-05</t>
  </si>
  <si>
    <t>HT05521-08</t>
  </si>
  <si>
    <t>HT05521-03</t>
  </si>
  <si>
    <t>HT05521-02</t>
  </si>
  <si>
    <t>HT05521-06</t>
  </si>
  <si>
    <t>HT06611-03</t>
  </si>
  <si>
    <t>HT06611-04</t>
  </si>
  <si>
    <t>HT06611-01</t>
  </si>
  <si>
    <t>HT06611-02</t>
  </si>
  <si>
    <t>HT07716-01</t>
  </si>
  <si>
    <t>HT02211-01</t>
  </si>
  <si>
    <t>HT02211-08</t>
  </si>
  <si>
    <t>HT02211-03</t>
  </si>
  <si>
    <t>HT02211-02</t>
  </si>
  <si>
    <t>HT02211-07</t>
  </si>
  <si>
    <t>HT02211-09</t>
  </si>
  <si>
    <t>HT02211-04</t>
  </si>
  <si>
    <t>HT02211-11</t>
  </si>
  <si>
    <t>HT02211-10</t>
  </si>
  <si>
    <t>HT02211-05</t>
  </si>
  <si>
    <t>HT02211-06</t>
  </si>
  <si>
    <t>HT09934-05</t>
  </si>
  <si>
    <t>HT09934-07</t>
  </si>
  <si>
    <t>HT09934-06</t>
  </si>
  <si>
    <t>HT09934-03</t>
  </si>
  <si>
    <t>HT09934-02</t>
  </si>
  <si>
    <t>HT09934-04</t>
  </si>
  <si>
    <t>HT09934-01</t>
  </si>
  <si>
    <t>HT08811-04</t>
  </si>
  <si>
    <t>HT08811-01</t>
  </si>
  <si>
    <t>HT08811-08</t>
  </si>
  <si>
    <t>HT08811-09</t>
  </si>
  <si>
    <t>HT08811-03</t>
  </si>
  <si>
    <t>Haute Voldrogue</t>
  </si>
  <si>
    <t>HT08811-02</t>
  </si>
  <si>
    <t>HT08811-06</t>
  </si>
  <si>
    <t>HT08811-07</t>
  </si>
  <si>
    <t>HT08811-05</t>
  </si>
  <si>
    <t>HT01115-04</t>
  </si>
  <si>
    <t>HT01115-05</t>
  </si>
  <si>
    <t>HT01115-02</t>
  </si>
  <si>
    <t>HT01115-01</t>
  </si>
  <si>
    <t>HT01115-03</t>
  </si>
  <si>
    <t>HT05533-02</t>
  </si>
  <si>
    <t>HT05533-01</t>
  </si>
  <si>
    <t>HT09912-01</t>
  </si>
  <si>
    <t>HT09912-02</t>
  </si>
  <si>
    <t>HT02214-03</t>
  </si>
  <si>
    <t>HT02214-01</t>
  </si>
  <si>
    <t>HT02214-02</t>
  </si>
  <si>
    <t>HT03345-01</t>
  </si>
  <si>
    <t>HT06631-02</t>
  </si>
  <si>
    <t>HT06613-04</t>
  </si>
  <si>
    <t>HT06631-01</t>
  </si>
  <si>
    <t>HT101023-02</t>
  </si>
  <si>
    <t>HT101023-03</t>
  </si>
  <si>
    <t>HT101023-01</t>
  </si>
  <si>
    <t>HT101023-04</t>
  </si>
  <si>
    <t>HT01121-08</t>
  </si>
  <si>
    <t>HT01121-09</t>
  </si>
  <si>
    <t>HT01121-12</t>
  </si>
  <si>
    <t>HT01121-01</t>
  </si>
  <si>
    <t>HT01121-10</t>
  </si>
  <si>
    <t>HT01121-04</t>
  </si>
  <si>
    <t>HT01121-03</t>
  </si>
  <si>
    <t>HT01121-11</t>
  </si>
  <si>
    <t>HT01121-06</t>
  </si>
  <si>
    <t>HT01121-05</t>
  </si>
  <si>
    <t>HT01121-07</t>
  </si>
  <si>
    <t>HT01121-13</t>
  </si>
  <si>
    <t>HT01121-02</t>
  </si>
  <si>
    <t>HT07752-03</t>
  </si>
  <si>
    <t>HT07752-02</t>
  </si>
  <si>
    <t>HT07752-01</t>
  </si>
  <si>
    <t>HT07711-01</t>
  </si>
  <si>
    <t>HT07711-06</t>
  </si>
  <si>
    <t>HT07711-02</t>
  </si>
  <si>
    <t>HT07711-03</t>
  </si>
  <si>
    <t>HT07711-04</t>
  </si>
  <si>
    <t>HT07711-05</t>
  </si>
  <si>
    <t>HT08823-02</t>
  </si>
  <si>
    <t>HT08823-03</t>
  </si>
  <si>
    <t>HT08823-01</t>
  </si>
  <si>
    <t>HT05513-02</t>
  </si>
  <si>
    <t>HT05513-01</t>
  </si>
  <si>
    <t>HT03361-03</t>
  </si>
  <si>
    <t>HT03361-02</t>
  </si>
  <si>
    <t>HT03361-01</t>
  </si>
  <si>
    <t>HT03361-06</t>
  </si>
  <si>
    <t>HT03361-05</t>
  </si>
  <si>
    <t>HT03361-04</t>
  </si>
  <si>
    <t>HT03313-01</t>
  </si>
  <si>
    <t>HT03313-02</t>
  </si>
  <si>
    <t>HT03313-03</t>
  </si>
  <si>
    <t>HT06612-01</t>
  </si>
  <si>
    <t>HT06612-03</t>
  </si>
  <si>
    <t>HT06612-02</t>
  </si>
  <si>
    <t>HT07715-02</t>
  </si>
  <si>
    <t>HT07715-01</t>
  </si>
  <si>
    <t>HT07715-03</t>
  </si>
  <si>
    <t>HT02212-01</t>
  </si>
  <si>
    <t>HT02212-04</t>
  </si>
  <si>
    <t>HT02212-02</t>
  </si>
  <si>
    <t>HT02212-03</t>
  </si>
  <si>
    <t>HT02212-05</t>
  </si>
  <si>
    <t>HT05552-01</t>
  </si>
  <si>
    <t>HT05552-02</t>
  </si>
  <si>
    <t>HT05552-03</t>
  </si>
  <si>
    <t>HT03323-02</t>
  </si>
  <si>
    <t>HT03323-03</t>
  </si>
  <si>
    <t>HT03323-01</t>
  </si>
  <si>
    <t>HT101011-02</t>
  </si>
  <si>
    <t>HT101011-01</t>
  </si>
  <si>
    <t>HT101011-03</t>
  </si>
  <si>
    <t>HT101011-04</t>
  </si>
  <si>
    <t>HT06621-04</t>
  </si>
  <si>
    <t>HT06621-01</t>
  </si>
  <si>
    <t>HT06621-03</t>
  </si>
  <si>
    <t>HT06621-02</t>
  </si>
  <si>
    <t>HT09931-01</t>
  </si>
  <si>
    <t>HT09931-03</t>
  </si>
  <si>
    <t>HT09931-02</t>
  </si>
  <si>
    <t>HT04443-02</t>
  </si>
  <si>
    <t>HT04443-01</t>
  </si>
  <si>
    <t>HT04423-02</t>
  </si>
  <si>
    <t>HT04423-01</t>
  </si>
  <si>
    <t>HT08814-01</t>
  </si>
  <si>
    <t>HT08814-03</t>
  </si>
  <si>
    <t>HT08814-02</t>
  </si>
  <si>
    <t>HT04421-02</t>
  </si>
  <si>
    <t>HT04421-05</t>
  </si>
  <si>
    <t>HT04421-01</t>
  </si>
  <si>
    <t>HT04421-04</t>
  </si>
  <si>
    <t>HT04421-03</t>
  </si>
  <si>
    <t>HT101014-02</t>
  </si>
  <si>
    <t>HT101014-01</t>
  </si>
  <si>
    <t>HT04413-02</t>
  </si>
  <si>
    <t>HT04413-01</t>
  </si>
  <si>
    <t>HT08834-01</t>
  </si>
  <si>
    <t>Duchity</t>
  </si>
  <si>
    <t>HT08834-04</t>
  </si>
  <si>
    <t>HT08834-02</t>
  </si>
  <si>
    <t>HT08834-03</t>
  </si>
  <si>
    <t>HT08834-06</t>
  </si>
  <si>
    <t>HT01114-02</t>
  </si>
  <si>
    <t>HT01114-04</t>
  </si>
  <si>
    <t>HT01114-03</t>
  </si>
  <si>
    <t>HT01114-05</t>
  </si>
  <si>
    <t>HT01114-01</t>
  </si>
  <si>
    <t>HT01122-01</t>
  </si>
  <si>
    <t>HT01122-02</t>
  </si>
  <si>
    <t>HT01122-10</t>
  </si>
  <si>
    <t>HT01122-09</t>
  </si>
  <si>
    <t>HT01122-12</t>
  </si>
  <si>
    <t>HT01122-07</t>
  </si>
  <si>
    <t>HT01122-08</t>
  </si>
  <si>
    <t>HT01122-04</t>
  </si>
  <si>
    <t>HT01122-11</t>
  </si>
  <si>
    <t>HT01122-05</t>
  </si>
  <si>
    <t>HT01122-06</t>
  </si>
  <si>
    <t>HT01122-03</t>
  </si>
  <si>
    <t>HT101022-03</t>
  </si>
  <si>
    <t>HT101022-01</t>
  </si>
  <si>
    <t>HT101022-02</t>
  </si>
  <si>
    <t>HT05542-02</t>
  </si>
  <si>
    <t>HT05542-01</t>
  </si>
  <si>
    <t>HT05542-03</t>
  </si>
  <si>
    <t>HT05542-06</t>
  </si>
  <si>
    <t>HT05542-05</t>
  </si>
  <si>
    <t>HT05542-04</t>
  </si>
  <si>
    <t>HT101012-04</t>
  </si>
  <si>
    <t>HT101012-02</t>
  </si>
  <si>
    <t>HT101012-01</t>
  </si>
  <si>
    <t>HT101012-03</t>
  </si>
  <si>
    <t>HT03344-02</t>
  </si>
  <si>
    <t>HT03344-01</t>
  </si>
  <si>
    <t>HT03372-01</t>
  </si>
  <si>
    <t>HT03372-02</t>
  </si>
  <si>
    <t>HT03372-05</t>
  </si>
  <si>
    <t>HT03372-04</t>
  </si>
  <si>
    <t>HT03372-08</t>
  </si>
  <si>
    <t>HT03372-06</t>
  </si>
  <si>
    <t>HT03372-03</t>
  </si>
  <si>
    <t>HT03372-07</t>
  </si>
  <si>
    <t>HT03322-02</t>
  </si>
  <si>
    <t>HT03322-04</t>
  </si>
  <si>
    <t>HT03322-03</t>
  </si>
  <si>
    <t>HT03322-01</t>
  </si>
  <si>
    <t>HT03371-07</t>
  </si>
  <si>
    <t>HT03371-02</t>
  </si>
  <si>
    <t>HT03371-01</t>
  </si>
  <si>
    <t>HT03371-08</t>
  </si>
  <si>
    <t>HT03371-05</t>
  </si>
  <si>
    <t>HT03371-06</t>
  </si>
  <si>
    <t>HT03371-04</t>
  </si>
  <si>
    <t>HT03371-03</t>
  </si>
  <si>
    <t>HT101025-02</t>
  </si>
  <si>
    <t>HT101025-01</t>
  </si>
  <si>
    <t>HT101025-03</t>
  </si>
  <si>
    <t>HT01152-03</t>
  </si>
  <si>
    <t>HT01152-01</t>
  </si>
  <si>
    <t>HT01152-02</t>
  </si>
  <si>
    <t>HT01152-05</t>
  </si>
  <si>
    <t>HT01152-04</t>
  </si>
  <si>
    <t>HT09911-03</t>
  </si>
  <si>
    <t>HT09911-05</t>
  </si>
  <si>
    <t>HT09911-01</t>
  </si>
  <si>
    <t>HT09911-06</t>
  </si>
  <si>
    <t>HT09911-02</t>
  </si>
  <si>
    <t>HT09911-04</t>
  </si>
  <si>
    <t>HT03352-02</t>
  </si>
  <si>
    <t>HT03352-05</t>
  </si>
  <si>
    <t>HT03352-06</t>
  </si>
  <si>
    <t>HT03352-03</t>
  </si>
  <si>
    <t>HT03352-01</t>
  </si>
  <si>
    <t>HT03352-04</t>
  </si>
  <si>
    <t>HT07742-02</t>
  </si>
  <si>
    <t>HT07742-01</t>
  </si>
  <si>
    <t>HT01111-03</t>
  </si>
  <si>
    <t>HT01111-02</t>
  </si>
  <si>
    <t>HT01111-01</t>
  </si>
  <si>
    <t>HT07721-01</t>
  </si>
  <si>
    <t>HT07721-02</t>
  </si>
  <si>
    <t>HT03312-01</t>
  </si>
  <si>
    <t>HT03312-02</t>
  </si>
  <si>
    <t>HT03343-01</t>
  </si>
  <si>
    <t>HT03343-02</t>
  </si>
  <si>
    <t>HT03343-03</t>
  </si>
  <si>
    <t>Beaulieu</t>
  </si>
  <si>
    <t>HT07743-01</t>
  </si>
  <si>
    <t>HT07743-03</t>
  </si>
  <si>
    <t>HT07743-02</t>
  </si>
  <si>
    <t>HT08832-01</t>
  </si>
  <si>
    <t>Fond Cochon</t>
  </si>
  <si>
    <t>HT08832-02</t>
  </si>
  <si>
    <t>HT08832-03</t>
  </si>
  <si>
    <t>HT08832-04</t>
  </si>
  <si>
    <t>HT09921-05</t>
  </si>
  <si>
    <t>HT09921-02</t>
  </si>
  <si>
    <t>HT09921-03</t>
  </si>
  <si>
    <t>HT09921-06</t>
  </si>
  <si>
    <t>HT09921-04</t>
  </si>
  <si>
    <t>HT09921-01</t>
  </si>
  <si>
    <t>HT04432-02</t>
  </si>
  <si>
    <t>HT04432-03</t>
  </si>
  <si>
    <t>HT04432-06</t>
  </si>
  <si>
    <t>HT04432-01</t>
  </si>
  <si>
    <t>HT04432-05</t>
  </si>
  <si>
    <t>HT04432-04</t>
  </si>
  <si>
    <t>HT05531-05</t>
  </si>
  <si>
    <t>HT05531-02</t>
  </si>
  <si>
    <t>HT05531-06</t>
  </si>
  <si>
    <t>HT05531-01</t>
  </si>
  <si>
    <t>HT05531-03</t>
  </si>
  <si>
    <t>HT05531-04</t>
  </si>
  <si>
    <t>HT05551-03</t>
  </si>
  <si>
    <t>HT05551-02</t>
  </si>
  <si>
    <t>HT05551-06</t>
  </si>
  <si>
    <t>HT05551-04</t>
  </si>
  <si>
    <t>HT05551-08</t>
  </si>
  <si>
    <t>HT05551-05</t>
  </si>
  <si>
    <t>HT05551-07</t>
  </si>
  <si>
    <t>HT05551-01</t>
  </si>
  <si>
    <t>HT06622-03</t>
  </si>
  <si>
    <t>HT06622-02</t>
  </si>
  <si>
    <t>HT06622-04</t>
  </si>
  <si>
    <t>HT06622-01</t>
  </si>
  <si>
    <t>HT06633-02</t>
  </si>
  <si>
    <t>HT06633-01</t>
  </si>
  <si>
    <t>HT07722-02</t>
  </si>
  <si>
    <t>HT07722-01</t>
  </si>
  <si>
    <t>HT07722-03</t>
  </si>
  <si>
    <t>HT07732-02</t>
  </si>
  <si>
    <t>HT07732-07</t>
  </si>
  <si>
    <t>HT07732-08</t>
  </si>
  <si>
    <t>Des Zanglais</t>
  </si>
  <si>
    <t>HT07732-04</t>
  </si>
  <si>
    <t>HT07732-01</t>
  </si>
  <si>
    <t>HT07732-03</t>
  </si>
  <si>
    <t>HT07732-06</t>
  </si>
  <si>
    <t>HT07732-05</t>
  </si>
  <si>
    <t>HT03341-01</t>
  </si>
  <si>
    <t>HT03341-03</t>
  </si>
  <si>
    <t>HT03341-02</t>
  </si>
  <si>
    <t>HT03341-04</t>
  </si>
  <si>
    <t>HT01118-03</t>
  </si>
  <si>
    <t>HT01118-04</t>
  </si>
  <si>
    <t>HT05522-02</t>
  </si>
  <si>
    <t>HT05522-01</t>
  </si>
  <si>
    <t>HT05522-03</t>
  </si>
  <si>
    <t>HT04433-01</t>
  </si>
  <si>
    <t>HT04433-02</t>
  </si>
  <si>
    <t>HT02233-02</t>
  </si>
  <si>
    <t>HT02233-01</t>
  </si>
  <si>
    <t>HT06642-02</t>
  </si>
  <si>
    <t>HT06642-01</t>
  </si>
  <si>
    <t>HT01132-04</t>
  </si>
  <si>
    <t>HT01132-02</t>
  </si>
  <si>
    <t>HT01132-01</t>
  </si>
  <si>
    <t>HT01132-03</t>
  </si>
  <si>
    <t>HT06613-03</t>
  </si>
  <si>
    <t>HT06613-01</t>
  </si>
  <si>
    <t>HT06613-02</t>
  </si>
  <si>
    <t>HT07753-01</t>
  </si>
  <si>
    <t>HT07753-04</t>
  </si>
  <si>
    <t>HT07753-03</t>
  </si>
  <si>
    <t>HT07753-02</t>
  </si>
  <si>
    <t>Berreault</t>
  </si>
  <si>
    <t>HT07712-02</t>
  </si>
  <si>
    <t>HT07712-01</t>
  </si>
  <si>
    <t>HT07712-04</t>
  </si>
  <si>
    <t>HT07712-03</t>
  </si>
  <si>
    <t>HT04431-01</t>
  </si>
  <si>
    <t>HT04431-03</t>
  </si>
  <si>
    <t>HT04431-02</t>
  </si>
  <si>
    <t>HT04441-03</t>
  </si>
  <si>
    <t>HT04441-02</t>
  </si>
  <si>
    <t>HT04441-01</t>
  </si>
  <si>
    <t>HT05532-05</t>
  </si>
  <si>
    <t>HT05532-02</t>
  </si>
  <si>
    <t>HT05532-04</t>
  </si>
  <si>
    <t>HT05532-03</t>
  </si>
  <si>
    <t>HT05532-01</t>
  </si>
  <si>
    <t>HT05532-06</t>
  </si>
  <si>
    <t>Cash</t>
  </si>
  <si>
    <t>Bois</t>
  </si>
  <si>
    <t>Conditionel</t>
  </si>
  <si>
    <t>Non conditionel</t>
  </si>
  <si>
    <t>Evaluation des besoins</t>
  </si>
  <si>
    <t>Diagnostic technique</t>
  </si>
  <si>
    <t>Appui Technique</t>
  </si>
  <si>
    <t>Formation</t>
  </si>
  <si>
    <t>Réparation</t>
  </si>
  <si>
    <t>Rétrofting</t>
  </si>
  <si>
    <t>Construction</t>
  </si>
  <si>
    <t>Autre</t>
  </si>
  <si>
    <t>Milieu</t>
  </si>
  <si>
    <t>Rural</t>
  </si>
  <si>
    <t>Peri urbain</t>
  </si>
  <si>
    <t>Urbain</t>
  </si>
  <si>
    <t>BENEFICIAIRES</t>
  </si>
  <si>
    <t>AUTRE</t>
  </si>
  <si>
    <t>Sélection / Priorisation</t>
  </si>
  <si>
    <t>Activité 1</t>
  </si>
  <si>
    <t>Activité 2</t>
  </si>
  <si>
    <t>ASSISTANCE</t>
  </si>
  <si>
    <t>ASSISTANCE0</t>
  </si>
  <si>
    <t>ACTIVITE1</t>
  </si>
  <si>
    <t>ACTIVITE10</t>
  </si>
  <si>
    <t>ACTIVITE2</t>
  </si>
  <si>
    <t>Bâches</t>
  </si>
  <si>
    <t>Distribution Abris</t>
  </si>
  <si>
    <t>Intervention Abris</t>
  </si>
  <si>
    <t>Distribution NFI</t>
  </si>
  <si>
    <t>Matériaux NFI</t>
  </si>
  <si>
    <t>Matériaux Abris</t>
  </si>
  <si>
    <t>Couvertures</t>
  </si>
  <si>
    <t>Tapis de sol</t>
  </si>
  <si>
    <t>Bidons</t>
  </si>
  <si>
    <t>Seaux</t>
  </si>
  <si>
    <t>Moustiquaires</t>
  </si>
  <si>
    <t>Aquatabs</t>
  </si>
  <si>
    <t>Stoves</t>
  </si>
  <si>
    <t>Lampes solaires</t>
  </si>
  <si>
    <t>Kit d'hygiène</t>
  </si>
  <si>
    <t>Kit de cuisine</t>
  </si>
  <si>
    <t>Kit Abris</t>
  </si>
  <si>
    <t>Autre, à préciser dans "Commentaires"</t>
  </si>
  <si>
    <t>MILIEU</t>
  </si>
  <si>
    <t>Niveau d'intervention</t>
  </si>
  <si>
    <t>NIVEAU D'INTERVENTION</t>
  </si>
  <si>
    <t>Ménage</t>
  </si>
  <si>
    <t>Quartier</t>
  </si>
  <si>
    <t>Centre collectif / d'évacuation d'urgence</t>
  </si>
  <si>
    <t>Pour les kits: veuillez fournir les éléments inclus</t>
  </si>
  <si>
    <t>Total Individus</t>
  </si>
  <si>
    <t>Total Hommes</t>
  </si>
  <si>
    <t>Total Femmes</t>
  </si>
  <si>
    <t>Total Enfants</t>
  </si>
  <si>
    <t>Total Ménage</t>
  </si>
  <si>
    <t>Bailleur de fond</t>
  </si>
  <si>
    <t>Commentaires</t>
  </si>
  <si>
    <t>Zones difficiles d'accès/coupées</t>
  </si>
  <si>
    <t>Bailleur de fonds</t>
  </si>
  <si>
    <t>Valeur en USD</t>
  </si>
  <si>
    <t>Cash en HTG</t>
  </si>
  <si>
    <t>Cash en USD</t>
  </si>
  <si>
    <t xml:space="preserve">Conditionel </t>
  </si>
  <si>
    <t xml:space="preserve">Non conditionel </t>
  </si>
  <si>
    <t>Mercy Corps</t>
  </si>
  <si>
    <t>World Renew</t>
  </si>
  <si>
    <t>750 planned target</t>
  </si>
  <si>
    <t>World Vision International</t>
  </si>
  <si>
    <t>EFSP</t>
  </si>
  <si>
    <t>We distributed to those who previously received above. However, the shelter kit was not completed at the time, so we have returned to give the remainder of the kit which includes nails and wire</t>
  </si>
  <si>
    <t>ADRA</t>
  </si>
  <si>
    <t>CVM</t>
  </si>
  <si>
    <t>OIH</t>
  </si>
  <si>
    <t>Vistion Forward</t>
  </si>
  <si>
    <t>Joint distribution with World Wision</t>
  </si>
  <si>
    <t>Joint distribution with ACTED</t>
  </si>
  <si>
    <t>French RC</t>
  </si>
  <si>
    <t>American RC</t>
  </si>
  <si>
    <t>OFATMA</t>
  </si>
  <si>
    <t>Fondation Digicel</t>
  </si>
  <si>
    <t>Mairie de Maniche</t>
  </si>
  <si>
    <t>Lezard</t>
  </si>
  <si>
    <t>Plaisance and bois pain</t>
  </si>
  <si>
    <t>Corail, Morne Welsh, Blaise, Koukout</t>
  </si>
  <si>
    <t>Latorre</t>
  </si>
  <si>
    <t>TI PALMISTE</t>
  </si>
  <si>
    <t>Source Philippe</t>
  </si>
  <si>
    <t>Morne Ramier</t>
  </si>
  <si>
    <t>Previle</t>
  </si>
  <si>
    <t>POINTE DES LATANIERS</t>
  </si>
  <si>
    <t>les Chardonnieres</t>
  </si>
  <si>
    <t>Melonniene</t>
  </si>
  <si>
    <t>Ducis</t>
  </si>
  <si>
    <t>Scipion</t>
  </si>
  <si>
    <t>Saint Helene</t>
  </si>
  <si>
    <t>Ans Du Clerq</t>
  </si>
  <si>
    <t>Cavallion</t>
  </si>
  <si>
    <t>Saint Michel</t>
  </si>
  <si>
    <t>Nous avons donné 40 unit rainfresh pour traiter l'eau a 40 familles</t>
  </si>
  <si>
    <t>nous avons donné 40 unit rainfresh pour traiter l'eau a 40 familles</t>
  </si>
  <si>
    <t>nous avons donné 45 unit rainfresh pour traiter l'eau a 45 familles</t>
  </si>
  <si>
    <t>Nous avons donné 58 unt rainfresh pour traiter l'eau a 58 familles</t>
  </si>
  <si>
    <t>Nous avons donné 59 unit rainfresh pour traiter l'eau a 59 familles</t>
  </si>
  <si>
    <t>Nous avons donné 115 unit rainfresh pour traiter l'eau a 115 familles</t>
  </si>
  <si>
    <t>Retarder a cause de l'insecurite. Mais nous sommes prets.</t>
  </si>
  <si>
    <t>On-going presence in DM</t>
  </si>
  <si>
    <t>The below two lines merged into this line.</t>
  </si>
  <si>
    <t>Distribution of rope with tarp. The reason numbers are off, we run out of hygiene kits and mousqito nets.</t>
  </si>
  <si>
    <t>Shelter box: 198, 52 distributed in shools. Remaining were targetted to the most vulnerable in Lager.</t>
  </si>
  <si>
    <t>Sawyer filters including bucket distributed instead of aquatabs. The reason that numbers are off, people came from different communities to recuperate missing items.</t>
  </si>
  <si>
    <t>750 planned target, pending funding</t>
  </si>
  <si>
    <t>550 planned target, pending funding</t>
  </si>
  <si>
    <t>500 planned target</t>
  </si>
  <si>
    <t>With Fondation Digicel</t>
  </si>
  <si>
    <t>COUD</t>
  </si>
  <si>
    <t>IBESR/UNICEF</t>
  </si>
  <si>
    <t>Jasmin</t>
  </si>
  <si>
    <t>Viard</t>
  </si>
  <si>
    <t>Parc Larco</t>
  </si>
  <si>
    <t>Ecole Nationale Semiramis Telemaque</t>
  </si>
  <si>
    <t>Ecole National Charles Lasegue</t>
  </si>
  <si>
    <t>Centre Ville</t>
  </si>
  <si>
    <t>Village Vincent</t>
  </si>
  <si>
    <t>Boyer, K-Darline, K-Boyer, K- Sainvil</t>
  </si>
  <si>
    <t>behind the church, Derriere Leglise</t>
  </si>
  <si>
    <t>mayor's office</t>
  </si>
  <si>
    <t>Presquile</t>
  </si>
  <si>
    <t>HRC Local Committee</t>
  </si>
  <si>
    <t>Hygiene kits + Kitchen kits + Blankets + Water</t>
  </si>
  <si>
    <t>National School of Abakou</t>
  </si>
  <si>
    <t>Eglise Saint Augustin de Corail</t>
  </si>
  <si>
    <t>Italian RC</t>
  </si>
  <si>
    <t>FNGA</t>
  </si>
  <si>
    <t>RODEP</t>
  </si>
  <si>
    <t>Ville d'Aquin</t>
  </si>
  <si>
    <t>Grosse Caye</t>
  </si>
  <si>
    <t>Goderay</t>
  </si>
  <si>
    <t>Ray</t>
  </si>
  <si>
    <t>German RC</t>
  </si>
  <si>
    <t>SDC</t>
  </si>
  <si>
    <t>Terre des Hommes</t>
  </si>
  <si>
    <t>3e Section Melon</t>
  </si>
  <si>
    <t>Port-à-Piment Health Center</t>
  </si>
  <si>
    <t>Les Anglais Health Center</t>
  </si>
  <si>
    <t>Port-Salut Health Center</t>
  </si>
  <si>
    <t>Les Coteaux Health Center</t>
  </si>
  <si>
    <t>Sous-Fort</t>
  </si>
  <si>
    <t>CTC at Chardonnière</t>
  </si>
  <si>
    <t>Anglais</t>
  </si>
  <si>
    <t>plus food</t>
  </si>
  <si>
    <t>plus food, planned</t>
  </si>
  <si>
    <t>HRC Office_Les Cayes</t>
  </si>
  <si>
    <t>Kits d'abri : 1 bache, 2 laines, 15m de cordes</t>
  </si>
  <si>
    <t>410 Bridge</t>
  </si>
  <si>
    <t>Perle, machette, scie,rous,fil de fer,marteau,clous divers.</t>
  </si>
  <si>
    <t>perle, machette, scie,rous,fil de fer,marteau,clous divers.</t>
  </si>
  <si>
    <t>1 bache 4x6, 1 corde</t>
  </si>
  <si>
    <t>Needs to be confirmed</t>
  </si>
  <si>
    <t>Ile de la Tortue</t>
  </si>
  <si>
    <t>Caritas Suisse</t>
  </si>
  <si>
    <t>Cash Support, planned</t>
  </si>
  <si>
    <t>cash support</t>
  </si>
  <si>
    <t>Kit de tôles</t>
  </si>
  <si>
    <t>Family kit - includes 2 tarps, 1 shelter kit, and other kits (I believe hygiene, kitchen, blankets)</t>
  </si>
  <si>
    <t>Communication avec les communautés (CwC)</t>
  </si>
  <si>
    <t>Rencontre avec les communautés</t>
  </si>
  <si>
    <t>IEC</t>
  </si>
  <si>
    <t>Message radio</t>
  </si>
  <si>
    <t>Hotline</t>
  </si>
  <si>
    <t>Nombre d'appel recu</t>
  </si>
  <si>
    <t>Nombre de messages</t>
  </si>
  <si>
    <t>Nombre de rencontre</t>
  </si>
  <si>
    <t>Nombre de campagne</t>
  </si>
  <si>
    <t>Kit d'outils</t>
  </si>
  <si>
    <t>Sent new format?</t>
  </si>
  <si>
    <t>Yes</t>
  </si>
  <si>
    <t>MOFKA</t>
  </si>
  <si>
    <t>nous allons assitee 2500 familles  ,mais snous avons 3000 autre familles qui ont besoins de ces articles</t>
  </si>
  <si>
    <r>
      <t xml:space="preserve">4W - Shelter/NFI - HAITI
</t>
    </r>
    <r>
      <rPr>
        <sz val="11"/>
        <color theme="0"/>
        <rFont val="Calibri"/>
        <family val="2"/>
        <scheme val="minor"/>
      </rPr>
      <t>shelterwghaiti.im@gmail.com</t>
    </r>
  </si>
  <si>
    <t>Haitian RC</t>
  </si>
  <si>
    <t>La plaine (remainder of previous distributions)</t>
  </si>
  <si>
    <t>Ti- Francois (16 kits) + Vassale -  localite Dupuy(26 kits)</t>
  </si>
  <si>
    <t>Anse aux Pins (9) + Ti Francois (18) + Vassal/Dupuy  (33)</t>
  </si>
  <si>
    <t>Riviere Salee (9)+Ford Tortue (3)+Tete d'eau (4)+Guerin (2)+La plaine (35)</t>
  </si>
  <si>
    <t>Ti-Morne (15) + Lievre (19)</t>
  </si>
  <si>
    <t>IFRC/Qatar Red Crescent</t>
  </si>
  <si>
    <t>Prévilé</t>
  </si>
  <si>
    <t>Qatar RC</t>
  </si>
  <si>
    <t>Activity ID</t>
  </si>
  <si>
    <t>Row Labels</t>
  </si>
  <si>
    <t>Grand Total</t>
  </si>
  <si>
    <t>Agricultural Cleaning Kits</t>
  </si>
  <si>
    <t>NOMBRE</t>
  </si>
  <si>
    <t>320 water filter</t>
  </si>
  <si>
    <t>Private funds</t>
  </si>
  <si>
    <t>300 water filter</t>
  </si>
  <si>
    <t>350 water filter</t>
  </si>
  <si>
    <t>400 water filter</t>
  </si>
  <si>
    <t>203 water filter</t>
  </si>
  <si>
    <t>Savons de lessive et de toilettes, Serviettes et papiers hygiéniques, Aquatabs, Dentifrices et brosses à dents et Serviettes de bain</t>
  </si>
  <si>
    <t>Cisailles d’étain / main scie 28'' / pioche / griffe marteau / pelle (brésilien)</t>
  </si>
  <si>
    <t>Métal de feuille 0,40 mm 3'' x 6'' / métal feuille 0,40 mm 3'' x 6'' / Clous (2'') / Fil / une longueur de corde (6 / 8 mm)</t>
  </si>
  <si>
    <t>Japan Platform</t>
  </si>
  <si>
    <t>German Foreign Office (AA)</t>
  </si>
  <si>
    <t>World Vision</t>
  </si>
  <si>
    <t>HOUSEHOLDS</t>
  </si>
  <si>
    <t>NumberDistrinb</t>
  </si>
  <si>
    <t>Sawyer filters including bucket distributed instead of aquatabs and shelter toolkits.</t>
  </si>
  <si>
    <t>2 per HH</t>
  </si>
  <si>
    <t>Distributed in conjunction with Shelterkits and other NFI</t>
  </si>
  <si>
    <t>1 per HH</t>
  </si>
  <si>
    <t>Distributed in conjunction with NFI kits of solar lights, water filter, water container and mosquito nets</t>
  </si>
  <si>
    <t>Haven</t>
  </si>
  <si>
    <t>(BSEIPH) Bureau du Secrétaire d’Etat à l’Intégration des Personnes Handicapées</t>
  </si>
  <si>
    <t>Morency</t>
  </si>
  <si>
    <t>Calapa</t>
  </si>
  <si>
    <t>Lebeye</t>
  </si>
  <si>
    <t>Bousquet</t>
  </si>
  <si>
    <t>Figueir</t>
  </si>
  <si>
    <t>Grande Passe</t>
  </si>
  <si>
    <t>cordes, Jerrican, Kit d'hygiene, couverture, baches</t>
  </si>
  <si>
    <t>Cordes, baches</t>
  </si>
  <si>
    <t>Cordes, baches et clous</t>
  </si>
  <si>
    <t>Cordes, baches, fil a legature et clous</t>
  </si>
  <si>
    <t>2eme Boucan</t>
  </si>
  <si>
    <t>Dupuy</t>
  </si>
  <si>
    <t>Quetant</t>
  </si>
  <si>
    <t>Dufour</t>
  </si>
  <si>
    <t>Lotore</t>
  </si>
  <si>
    <t>Trou Louis Jeune</t>
  </si>
  <si>
    <t>Abricot</t>
  </si>
  <si>
    <t>Ti Palmiste</t>
  </si>
  <si>
    <t>Kore Lavi</t>
  </si>
  <si>
    <t>6 water filter</t>
  </si>
  <si>
    <t>Kafou Kadet</t>
  </si>
  <si>
    <t>Bourgen</t>
  </si>
  <si>
    <t>Trou Bigaille</t>
  </si>
  <si>
    <t>JPHRO</t>
  </si>
  <si>
    <t>Chefs de ménage,membres des organisations locales.</t>
  </si>
  <si>
    <t>USAID-OFDA</t>
  </si>
  <si>
    <t>Sainte Hélène</t>
  </si>
  <si>
    <r>
      <t>nous avons aussi installé ces b</t>
    </r>
    <r>
      <rPr>
        <sz val="11"/>
        <color theme="1"/>
        <rFont val="Calibri"/>
        <family val="2"/>
      </rPr>
      <t>â</t>
    </r>
    <r>
      <rPr>
        <sz val="8.8000000000000007"/>
        <color theme="1"/>
        <rFont val="Calibri"/>
        <family val="2"/>
      </rPr>
      <t>ches pour les familles.</t>
    </r>
  </si>
  <si>
    <t>Gélin</t>
  </si>
  <si>
    <t>Baches plastiques (formation)</t>
  </si>
  <si>
    <t>Tôles (formation)</t>
  </si>
  <si>
    <t>Réparation / Rétrofitting (formation)</t>
  </si>
  <si>
    <t>Méthodes traditionnelles (formation)</t>
  </si>
  <si>
    <t>10e de Désormeau</t>
  </si>
  <si>
    <t>10ème des Orangers</t>
  </si>
  <si>
    <t>10ème des Palmes</t>
  </si>
  <si>
    <t>10ème Dory</t>
  </si>
  <si>
    <t>10ème Fonds d'Oie</t>
  </si>
  <si>
    <t>10ème Guirand</t>
  </si>
  <si>
    <t>10ème Morne à Bruler</t>
  </si>
  <si>
    <t>10ème Pickmy</t>
  </si>
  <si>
    <t>10ème Thor</t>
  </si>
  <si>
    <t>11ème  Ravine Sèche</t>
  </si>
  <si>
    <t>11ème Frangipane</t>
  </si>
  <si>
    <t>11ème Gros Morne</t>
  </si>
  <si>
    <t>11ème Melon</t>
  </si>
  <si>
    <t>11ème Mussac</t>
  </si>
  <si>
    <t>11ème Petite Anse</t>
  </si>
  <si>
    <t>11ème Rivière Froide</t>
  </si>
  <si>
    <t>12ème Boulmier</t>
  </si>
  <si>
    <t>12ème Colline à Mongon</t>
  </si>
  <si>
    <t>12ème Cormiers</t>
  </si>
  <si>
    <t>12ème des Fouques</t>
  </si>
  <si>
    <t>12ème La vanneau</t>
  </si>
  <si>
    <t>13ème Corail Thor</t>
  </si>
  <si>
    <t>13ème La Montagne</t>
  </si>
  <si>
    <t>13ème Petit Harpon</t>
  </si>
  <si>
    <t>14ème Fond de Boudin</t>
  </si>
  <si>
    <t>14ème Morne Chandelle</t>
  </si>
  <si>
    <t>15ème Palmiste à Vins</t>
  </si>
  <si>
    <t>15ème Platon Dufréné</t>
  </si>
  <si>
    <t>16ème Taïfer</t>
  </si>
  <si>
    <t>17ème Procy</t>
  </si>
  <si>
    <t>18ème Coupeau</t>
  </si>
  <si>
    <t>19ème Bouvier</t>
  </si>
  <si>
    <t>1e  Déjean</t>
  </si>
  <si>
    <t>1e Anotte</t>
  </si>
  <si>
    <t>1e Anse du Clerc</t>
  </si>
  <si>
    <t>1e Grandoit</t>
  </si>
  <si>
    <t>1er Acajou Bruler</t>
  </si>
  <si>
    <t>1ère Arneau</t>
  </si>
  <si>
    <t>1ère Bac à Soude</t>
  </si>
  <si>
    <t>1ère Baconnois</t>
  </si>
  <si>
    <t>1ère Bais d'Orange</t>
  </si>
  <si>
    <t>1ère Ballon</t>
  </si>
  <si>
    <t>1ère Bande du Nord</t>
  </si>
  <si>
    <t>1ere Bariadelle</t>
  </si>
  <si>
    <t>1ère Bas Cap Rouge</t>
  </si>
  <si>
    <t>1ère Bas Coursin</t>
  </si>
  <si>
    <t>1ère Bas de Sainte Anne</t>
  </si>
  <si>
    <t>1ère Basse Plaine</t>
  </si>
  <si>
    <t>1ère Basse Voldrogue</t>
  </si>
  <si>
    <t>1ère Baudin</t>
  </si>
  <si>
    <t>1ère Beaulieu</t>
  </si>
  <si>
    <t>1ère Belle Fontaine</t>
  </si>
  <si>
    <t>1ere Bernagousse</t>
  </si>
  <si>
    <t>1ère Bino</t>
  </si>
  <si>
    <t>1ère Blactote</t>
  </si>
  <si>
    <t>1ère Boileau</t>
  </si>
  <si>
    <t>1ère Bois Gamelle</t>
  </si>
  <si>
    <t>1ère Bois Neuf</t>
  </si>
  <si>
    <t>1ère Boucan Bois Pin</t>
  </si>
  <si>
    <t>1ère Boucan Guillaume</t>
  </si>
  <si>
    <t>1ère Boucan Richard</t>
  </si>
  <si>
    <t>1ère Boucassin</t>
  </si>
  <si>
    <t>1ère Bourdet</t>
  </si>
  <si>
    <t>1ère Bourry</t>
  </si>
  <si>
    <t>1ère Bouzi</t>
  </si>
  <si>
    <t>1ère Brésilienne</t>
  </si>
  <si>
    <t>1ère Brostage</t>
  </si>
  <si>
    <t>1ère Cabral</t>
  </si>
  <si>
    <t>1ère Camp louise</t>
  </si>
  <si>
    <t>1ere Carrefour Charles</t>
  </si>
  <si>
    <t>1ère Chalon</t>
  </si>
  <si>
    <t>1ère Champin</t>
  </si>
  <si>
    <t>1ère Chansolme</t>
  </si>
  <si>
    <t>1ère Citerne Rémy</t>
  </si>
  <si>
    <t>1ère Colline des Chènes</t>
  </si>
  <si>
    <t>1ère Colombier</t>
  </si>
  <si>
    <t>1ère Corail Soult</t>
  </si>
  <si>
    <t>1ère Cote de Fer</t>
  </si>
  <si>
    <t>1ère Coupe à David</t>
  </si>
  <si>
    <t>1ère Crête à Pins</t>
  </si>
  <si>
    <t>1ère Crochus</t>
  </si>
  <si>
    <t>1ère Délugé</t>
  </si>
  <si>
    <t>1ère Dessources</t>
  </si>
  <si>
    <t>1ère Dolan</t>
  </si>
  <si>
    <t>1ère Dumas</t>
  </si>
  <si>
    <t>1ere Duquillon</t>
  </si>
  <si>
    <t>1ère Fond Blanc</t>
  </si>
  <si>
    <t>1ère Fond Palmiste</t>
  </si>
  <si>
    <t>1ère Fonds de Lianes</t>
  </si>
  <si>
    <t>1ère Foulon</t>
  </si>
  <si>
    <t>1ère Galette Chambon</t>
  </si>
  <si>
    <t>1ère Garcin</t>
  </si>
  <si>
    <t>1ère Garde Champêtre</t>
  </si>
  <si>
    <t>1ère Gérin</t>
  </si>
  <si>
    <t>1ère Gobert</t>
  </si>
  <si>
    <t>1ère Grand Boucan</t>
  </si>
  <si>
    <t>1ère Grand Gilles</t>
  </si>
  <si>
    <t>1ère Grande Plaine</t>
  </si>
  <si>
    <t>1ère Grands Fonds</t>
  </si>
  <si>
    <t>1ère Gris-gris</t>
  </si>
  <si>
    <t>1ère Haut des Perches</t>
  </si>
  <si>
    <t>1ère Haut Maribahoux</t>
  </si>
  <si>
    <t>1ère Juanaria</t>
  </si>
  <si>
    <t>1ère La  Plate</t>
  </si>
  <si>
    <t>1ère La Victoire</t>
  </si>
  <si>
    <t>1ère Lacoma</t>
  </si>
  <si>
    <t>1ère Lacroix Perisse</t>
  </si>
  <si>
    <t>1ère L'Arbre</t>
  </si>
  <si>
    <t>1ère l'Asile</t>
  </si>
  <si>
    <t>1ère Lazare</t>
  </si>
  <si>
    <t>1ère Lévy</t>
  </si>
  <si>
    <t>1ère Liancourt</t>
  </si>
  <si>
    <t>1ère L'Oiseau</t>
  </si>
  <si>
    <t>1ère Macéan</t>
  </si>
  <si>
    <t>1ère Maniche</t>
  </si>
  <si>
    <t>1ère Margot</t>
  </si>
  <si>
    <t>1ère Martineau</t>
  </si>
  <si>
    <t>1ère Matelgate</t>
  </si>
  <si>
    <t>1ère Montagne Noire</t>
  </si>
  <si>
    <t>1ère Morne à Bateau</t>
  </si>
  <si>
    <t>1ère Morne rouge</t>
  </si>
  <si>
    <t>1ère Palma</t>
  </si>
  <si>
    <t>1ère Paricot</t>
  </si>
  <si>
    <t>1ère Perches du Bonnet</t>
  </si>
  <si>
    <t>1ère Petit Bois</t>
  </si>
  <si>
    <t>1ère Petit Fond</t>
  </si>
  <si>
    <t>1ère Petite Montagne</t>
  </si>
  <si>
    <t>1ère Plaine Céleste</t>
  </si>
  <si>
    <t>1ère Platana</t>
  </si>
  <si>
    <t>1ère Plate Forme</t>
  </si>
  <si>
    <t>1ère Pointe des Oiseaux</t>
  </si>
  <si>
    <t>1ère Pont Tamarin</t>
  </si>
  <si>
    <t>1ère Poteneau</t>
  </si>
  <si>
    <t>1ère Randel</t>
  </si>
  <si>
    <t>1ère Ravine Normande</t>
  </si>
  <si>
    <t>1ère Raymond</t>
  </si>
  <si>
    <t>1ère Renth Mathe</t>
  </si>
  <si>
    <t>1ère Rivière Canot</t>
  </si>
  <si>
    <t>1ère Rivière des Nègres</t>
  </si>
  <si>
    <t>1ère Saint martin</t>
  </si>
  <si>
    <t>1ère Salagnac</t>
  </si>
  <si>
    <t>1ère Sans Souci</t>
  </si>
  <si>
    <t>1ère Savane Carrée</t>
  </si>
  <si>
    <t>1ère Savane Grande</t>
  </si>
  <si>
    <t>1ère Savanette</t>
  </si>
  <si>
    <t>1ère Savannette</t>
  </si>
  <si>
    <t>1ère Tapion</t>
  </si>
  <si>
    <t>1ère Tête à Boeuf</t>
  </si>
  <si>
    <t>1ère Trois Palmistes</t>
  </si>
  <si>
    <t>1ère Varreux</t>
  </si>
  <si>
    <t>1ère Vérone</t>
  </si>
  <si>
    <t>1ère Villars</t>
  </si>
  <si>
    <t>20ème Laval</t>
  </si>
  <si>
    <t>21ème Berly</t>
  </si>
  <si>
    <t>22ème Malanga</t>
  </si>
  <si>
    <t>23ème Morne Chandelle</t>
  </si>
  <si>
    <t>24ème Petit Boucan</t>
  </si>
  <si>
    <t>2e Balisiers</t>
  </si>
  <si>
    <t>2e Boucan</t>
  </si>
  <si>
    <t>2e Espere</t>
  </si>
  <si>
    <t>2e Fonds Cochon</t>
  </si>
  <si>
    <t>2e Fonds d' Icaque</t>
  </si>
  <si>
    <t>2e Sources Chaudes</t>
  </si>
  <si>
    <t>2eme  Dallier</t>
  </si>
  <si>
    <t>2ème Acajou Bruler</t>
  </si>
  <si>
    <t>2ème Acul des Pins</t>
  </si>
  <si>
    <t>2ème Anse à Drick</t>
  </si>
  <si>
    <t>2ème Baie Dumesle</t>
  </si>
  <si>
    <t>2ème Balais</t>
  </si>
  <si>
    <t>2ème Balan</t>
  </si>
  <si>
    <t>2ème Baquet</t>
  </si>
  <si>
    <t>2ème Bas Coursin</t>
  </si>
  <si>
    <t>2ème Bas de l'Acul</t>
  </si>
  <si>
    <t>2ème Bas Petit Borgne</t>
  </si>
  <si>
    <t>2ème Basse Plaine</t>
  </si>
  <si>
    <t>2ème Bassin</t>
  </si>
  <si>
    <t>2ème Bassin Caiman</t>
  </si>
  <si>
    <t>2ème Baudin</t>
  </si>
  <si>
    <t>2ème Bayaha</t>
  </si>
  <si>
    <t>2ème Bélanger</t>
  </si>
  <si>
    <t>2ème Belle Fontaine</t>
  </si>
  <si>
    <t>2ème Belle Rivière</t>
  </si>
  <si>
    <t>2ème Bellevue</t>
  </si>
  <si>
    <t>2ème Bérault</t>
  </si>
  <si>
    <t>2ème Bois Blanc</t>
  </si>
  <si>
    <t>2ème Bois de Lance</t>
  </si>
  <si>
    <t>2ème Bois d'Orme</t>
  </si>
  <si>
    <t>2ème Bois Laurence</t>
  </si>
  <si>
    <t>2ème Bois Neuf</t>
  </si>
  <si>
    <t>2ème Bois Poux</t>
  </si>
  <si>
    <t>2ème Bongars</t>
  </si>
  <si>
    <t>2ème Bonnet à l'Evêque</t>
  </si>
  <si>
    <t>2ème Bossous</t>
  </si>
  <si>
    <t>2ème Boucan Bois Pin</t>
  </si>
  <si>
    <t>2ème Boucan Carré</t>
  </si>
  <si>
    <t>2ème Boucan Michel</t>
  </si>
  <si>
    <t>2ème Boucassin</t>
  </si>
  <si>
    <t>2ème Boudon</t>
  </si>
  <si>
    <t>2ème Bouzi</t>
  </si>
  <si>
    <t>2ème Camathe</t>
  </si>
  <si>
    <t>2ème Carreau Datty</t>
  </si>
  <si>
    <t>2ème Champagne</t>
  </si>
  <si>
    <t>2ème Champlois</t>
  </si>
  <si>
    <t>2ème Cholette</t>
  </si>
  <si>
    <t>2ème Claudine</t>
  </si>
  <si>
    <t>2ème Crochus</t>
  </si>
  <si>
    <t>2ème Débouchette</t>
  </si>
  <si>
    <t>2ème Déjoie</t>
  </si>
  <si>
    <t>2ème Delatre</t>
  </si>
  <si>
    <t>2ème Derouvray</t>
  </si>
  <si>
    <t>2ème des Forges</t>
  </si>
  <si>
    <t>2ème des Vases</t>
  </si>
  <si>
    <t>2ème Desdunes</t>
  </si>
  <si>
    <t>2ème Dos d'Ane</t>
  </si>
  <si>
    <t>2ème Eaux Basses</t>
  </si>
  <si>
    <t>2ème Edelin</t>
  </si>
  <si>
    <t>2ème Fond Melon</t>
  </si>
  <si>
    <t>2ème Fonds des Nègres</t>
  </si>
  <si>
    <t>2ème Fonfrède</t>
  </si>
  <si>
    <t>2ème Fossé Naboth</t>
  </si>
  <si>
    <t>2ème Gaillard</t>
  </si>
  <si>
    <t>2ème Grand Bassin</t>
  </si>
  <si>
    <t>2ème Grande Plaine</t>
  </si>
  <si>
    <t>2ème Grande Rivière Fesle</t>
  </si>
  <si>
    <t>2ème Grosse Roche</t>
  </si>
  <si>
    <t>2ème Guinaudée</t>
  </si>
  <si>
    <t>2ème Haut des Perches</t>
  </si>
  <si>
    <t>2ème Haut du Cap</t>
  </si>
  <si>
    <t>2ème Haut Madeleine</t>
  </si>
  <si>
    <t>2ème Haute Voldrogue</t>
  </si>
  <si>
    <t>2ème Juampas</t>
  </si>
  <si>
    <t>2ème La Belle Mère</t>
  </si>
  <si>
    <t>2ème La Biche</t>
  </si>
  <si>
    <t>2ème La Haye</t>
  </si>
  <si>
    <t>2ème La Pointe</t>
  </si>
  <si>
    <t>2ème La Selle</t>
  </si>
  <si>
    <t>2ème Lociane</t>
  </si>
  <si>
    <t>2ème Mabriol</t>
  </si>
  <si>
    <t>2ème Mare Rouge</t>
  </si>
  <si>
    <t>2ème Marmont</t>
  </si>
  <si>
    <t>2ème Martineau</t>
  </si>
  <si>
    <t>2ème Mathurin</t>
  </si>
  <si>
    <t>2ème Mayance</t>
  </si>
  <si>
    <t>2ème Melonière</t>
  </si>
  <si>
    <t>2ème Mouline</t>
  </si>
  <si>
    <t>2ème Nan Sevré</t>
  </si>
  <si>
    <t>2ème Narang</t>
  </si>
  <si>
    <t>2ème Nouvelle Tourraine</t>
  </si>
  <si>
    <t>2ème Passe Reine</t>
  </si>
  <si>
    <t>2ème Petit Bois</t>
  </si>
  <si>
    <t>2ème Petit Howars</t>
  </si>
  <si>
    <t>2ème Petite Rivière</t>
  </si>
  <si>
    <t>2ème Petite Source</t>
  </si>
  <si>
    <t>2ème Petites Desdunes</t>
  </si>
  <si>
    <t>2ème Plaine Céleste</t>
  </si>
  <si>
    <t>2ème Pot de Chambre</t>
  </si>
  <si>
    <t>2ème Renaudin</t>
  </si>
  <si>
    <t>2ème Rivière Mancelle</t>
  </si>
  <si>
    <t>2ème Rose Bonite</t>
  </si>
  <si>
    <t>2ème Roucou</t>
  </si>
  <si>
    <t>2ème Roye sec</t>
  </si>
  <si>
    <t>2ème Solon</t>
  </si>
  <si>
    <t>2ème Source Beauvoir</t>
  </si>
  <si>
    <t>2ème Sources Chaudes</t>
  </si>
  <si>
    <t>2ème Tête à Boeuf</t>
  </si>
  <si>
    <t>2ème Tête d'Eau</t>
  </si>
  <si>
    <t>2ème Tiby</t>
  </si>
  <si>
    <t>2ème Tierra Muscady</t>
  </si>
  <si>
    <t>2ème Trou Mahot</t>
  </si>
  <si>
    <t>2ème Varreux</t>
  </si>
  <si>
    <t>3e Champy</t>
  </si>
  <si>
    <t>3e Danglise</t>
  </si>
  <si>
    <t>3e Désormeau</t>
  </si>
  <si>
    <t>3e Grand Vicent</t>
  </si>
  <si>
    <t>3e Haute Guinaudée</t>
  </si>
  <si>
    <t>3e Ilet Pierre à Joseph</t>
  </si>
  <si>
    <t>3e Jn Belune</t>
  </si>
  <si>
    <t>3e L'Assive</t>
  </si>
  <si>
    <t>3ème Acul Jeannot</t>
  </si>
  <si>
    <t>3ème Aguahedionde</t>
  </si>
  <si>
    <t>3ème Arniquet</t>
  </si>
  <si>
    <t>3ème Aubert</t>
  </si>
  <si>
    <t>3ème Baille Tourrible</t>
  </si>
  <si>
    <t>3ème Barreau</t>
  </si>
  <si>
    <t>3ème Bas de Sault</t>
  </si>
  <si>
    <t>3ème Bas Maribahoux</t>
  </si>
  <si>
    <t>3ème Beauclos</t>
  </si>
  <si>
    <t>3ème Belle Fontaine</t>
  </si>
  <si>
    <t>3ème Bellevue</t>
  </si>
  <si>
    <t>3ème Bois Neuf</t>
  </si>
  <si>
    <t>3ème Bony</t>
  </si>
  <si>
    <t>3ème Bouyaha</t>
  </si>
  <si>
    <t>3ème Bras Gauche</t>
  </si>
  <si>
    <t>3ème Brodequin</t>
  </si>
  <si>
    <t>3ème Caracol</t>
  </si>
  <si>
    <t>3ème Carrefour Canon</t>
  </si>
  <si>
    <t>3ème Chardonette</t>
  </si>
  <si>
    <t>3ème Chemin Neuf</t>
  </si>
  <si>
    <t>3ème Cochon Gras</t>
  </si>
  <si>
    <t>3ème Corail</t>
  </si>
  <si>
    <t>3ème Corosse</t>
  </si>
  <si>
    <t>3ème Cosse</t>
  </si>
  <si>
    <t>3ème Cote de Fer</t>
  </si>
  <si>
    <t>3ème Côtelette</t>
  </si>
  <si>
    <t>3ème Coupe Mardi Gras</t>
  </si>
  <si>
    <t>3ème Cracaraille</t>
  </si>
  <si>
    <t>3ème Damé</t>
  </si>
  <si>
    <t>3ème des Bayes</t>
  </si>
  <si>
    <t>3ème des Granges</t>
  </si>
  <si>
    <t>3ème Dessources</t>
  </si>
  <si>
    <t>3ème Etang du Jong</t>
  </si>
  <si>
    <t>3ème Fonds Parisien</t>
  </si>
  <si>
    <t>3ème Fonds Tortue</t>
  </si>
  <si>
    <t>3ème Génipailler</t>
  </si>
  <si>
    <t>3ème Goyavier</t>
  </si>
  <si>
    <t>3ème Grand Boucan</t>
  </si>
  <si>
    <t>3ème Grande Rivère</t>
  </si>
  <si>
    <t>3ème Grande Source</t>
  </si>
  <si>
    <t>3ème Grenodière</t>
  </si>
  <si>
    <t>3ème Gros Marin</t>
  </si>
  <si>
    <t>3ème Guillaume Mogé</t>
  </si>
  <si>
    <t>3ème Hatty</t>
  </si>
  <si>
    <t>3ème Haut Cap Rouge</t>
  </si>
  <si>
    <t>3ème Haut des Moustiques</t>
  </si>
  <si>
    <t>3ème Haut Martineau</t>
  </si>
  <si>
    <t>3ème La Hoye</t>
  </si>
  <si>
    <t>3ème La Vallée</t>
  </si>
  <si>
    <t>3ème Labady</t>
  </si>
  <si>
    <t>3ème Laborde</t>
  </si>
  <si>
    <t>3ème Lagon</t>
  </si>
  <si>
    <t>3ème Lamielle</t>
  </si>
  <si>
    <t>3ème Liève</t>
  </si>
  <si>
    <t>3ème Loby</t>
  </si>
  <si>
    <t>3ème Macary</t>
  </si>
  <si>
    <t>3ème Matador</t>
  </si>
  <si>
    <t>3ème Morne Pelé</t>
  </si>
  <si>
    <t>3ème Mornet</t>
  </si>
  <si>
    <t>3ème Moussambe</t>
  </si>
  <si>
    <t>3ème Ogé</t>
  </si>
  <si>
    <t>3ème Petit Bois</t>
  </si>
  <si>
    <t>3ème Petit Bourg Du Borgne</t>
  </si>
  <si>
    <t>3ème Petite Anse</t>
  </si>
  <si>
    <t>3ème Plaine d'Oranges</t>
  </si>
  <si>
    <t>3ème Platon</t>
  </si>
  <si>
    <t>3ème Ravine Trompette</t>
  </si>
  <si>
    <t>3ème Réserve</t>
  </si>
  <si>
    <t>3ème Riaribes</t>
  </si>
  <si>
    <t>3ème Rivière Blanche</t>
  </si>
  <si>
    <t>3ème Rivière de Bayonnais</t>
  </si>
  <si>
    <t>3ème Roche Plate</t>
  </si>
  <si>
    <t>3ème Roucou</t>
  </si>
  <si>
    <t>3ème Savane Longue</t>
  </si>
  <si>
    <t>3ème Silegue</t>
  </si>
  <si>
    <t>3ème Solon</t>
  </si>
  <si>
    <t>3ème Sourcailles</t>
  </si>
  <si>
    <t>3ème Ternier</t>
  </si>
  <si>
    <t>3ème Thiotte</t>
  </si>
  <si>
    <t>3ème Tibi Davezac</t>
  </si>
  <si>
    <t>3ème Tournade</t>
  </si>
  <si>
    <t>3ème Trichet</t>
  </si>
  <si>
    <t>3ème Trou Chouchou</t>
  </si>
  <si>
    <t>3ème Vielle Hatte</t>
  </si>
  <si>
    <t>3èmme Calumette</t>
  </si>
  <si>
    <t>4e Basse Guinaudée</t>
  </si>
  <si>
    <t>4e La Plaine</t>
  </si>
  <si>
    <t>4e La Seringue</t>
  </si>
  <si>
    <t>4e les Gomiers</t>
  </si>
  <si>
    <t>4e Mandou</t>
  </si>
  <si>
    <t>4e Tozia</t>
  </si>
  <si>
    <t>4ème Aguahedionde</t>
  </si>
  <si>
    <t>4ème Amazone</t>
  </si>
  <si>
    <t>4ème Barbois</t>
  </si>
  <si>
    <t>4ème Bassin Diamant</t>
  </si>
  <si>
    <t>4ème Beaumont</t>
  </si>
  <si>
    <t>4ème Belle Fontaine</t>
  </si>
  <si>
    <t>4ème Bellevue</t>
  </si>
  <si>
    <t>4ème Bellevue la Montagne</t>
  </si>
  <si>
    <t>4ème Bezin</t>
  </si>
  <si>
    <t>4ème Bois Pin</t>
  </si>
  <si>
    <t>4ème Capotille</t>
  </si>
  <si>
    <t>4ème Chabotte</t>
  </si>
  <si>
    <t>4ème Condé</t>
  </si>
  <si>
    <t>4ème Corail Lamothe</t>
  </si>
  <si>
    <t>4ème Crête Brûlée</t>
  </si>
  <si>
    <t>4ème Dalmette</t>
  </si>
  <si>
    <t>4ème Désarmes</t>
  </si>
  <si>
    <t>4ème Estère Dérée</t>
  </si>
  <si>
    <t>4ème Flamands</t>
  </si>
  <si>
    <t>4ème Fond Jean Noel</t>
  </si>
  <si>
    <t>4ème Fond Melon Michineau</t>
  </si>
  <si>
    <t>4ème Fonds Arabie</t>
  </si>
  <si>
    <t>4ème Fonds des Blancs</t>
  </si>
  <si>
    <t>4ème Fonds-Verrettes</t>
  </si>
  <si>
    <t>4ème Grand Fond</t>
  </si>
  <si>
    <t>4ème Grand Lagon</t>
  </si>
  <si>
    <t>4ème Grande Ravine</t>
  </si>
  <si>
    <t>4ème Haut Grandou</t>
  </si>
  <si>
    <t>4ème Haut Petit Borgne</t>
  </si>
  <si>
    <t>4ème Joly</t>
  </si>
  <si>
    <t>4ème La Gosseline</t>
  </si>
  <si>
    <t>4ème La Montagne</t>
  </si>
  <si>
    <t>4ème L'Acul</t>
  </si>
  <si>
    <t>4ème Laguille</t>
  </si>
  <si>
    <t>4ème Lalomas</t>
  </si>
  <si>
    <t>4ème Lalouère</t>
  </si>
  <si>
    <t>4ème Mapou</t>
  </si>
  <si>
    <t>4ème Mare Henry</t>
  </si>
  <si>
    <t>4ème Montagne Terrible</t>
  </si>
  <si>
    <t>4ème Moreau</t>
  </si>
  <si>
    <t>4ème Morisseau</t>
  </si>
  <si>
    <t>4ème Moussambe</t>
  </si>
  <si>
    <t>4ème Pemerle</t>
  </si>
  <si>
    <t>4ème Poste Pierrot</t>
  </si>
  <si>
    <t>4ème Poteaux</t>
  </si>
  <si>
    <t>4ème Puiloreau</t>
  </si>
  <si>
    <t>4ème Rivière de Barre</t>
  </si>
  <si>
    <t>4ème Sanyago</t>
  </si>
  <si>
    <t>4ème Sarazin</t>
  </si>
  <si>
    <t>4ème Savane à Roche</t>
  </si>
  <si>
    <t>4ème Trou d'Enfer</t>
  </si>
  <si>
    <t>4ème Vassale</t>
  </si>
  <si>
    <t>4ème Zanglais</t>
  </si>
  <si>
    <t>5e Baliverne</t>
  </si>
  <si>
    <t>5e Matador</t>
  </si>
  <si>
    <t>5e Ravine à Charles</t>
  </si>
  <si>
    <t>5ème Anse à Pins</t>
  </si>
  <si>
    <t>5ème Bailly</t>
  </si>
  <si>
    <t>5ème Bas de Grandou</t>
  </si>
  <si>
    <t>5ème Bas Quartier</t>
  </si>
  <si>
    <t>5ème Bastien</t>
  </si>
  <si>
    <t>5ème Bel Air</t>
  </si>
  <si>
    <t>5ème Bocozelle</t>
  </si>
  <si>
    <t>5ème Bonneau</t>
  </si>
  <si>
    <t>5ème Boucan Bélier</t>
  </si>
  <si>
    <t>5ème Camp Coq</t>
  </si>
  <si>
    <t>5ème Champagne</t>
  </si>
  <si>
    <t>5ème Cocoyers</t>
  </si>
  <si>
    <t>5ème Délices</t>
  </si>
  <si>
    <t>5ème Des Pas</t>
  </si>
  <si>
    <t>5ème Dessources</t>
  </si>
  <si>
    <t>5ème Dubourgs</t>
  </si>
  <si>
    <t>5ème Dumont</t>
  </si>
  <si>
    <t>5ème Fiéfé</t>
  </si>
  <si>
    <t>5ème Gascogne</t>
  </si>
  <si>
    <t>5ème Génipailler</t>
  </si>
  <si>
    <t>5ème Gens de Nantes</t>
  </si>
  <si>
    <t>5ème Grande Colline</t>
  </si>
  <si>
    <t>5ème Gros Mangle</t>
  </si>
  <si>
    <t>5ème Haut du Trou</t>
  </si>
  <si>
    <t>5ème La trouble</t>
  </si>
  <si>
    <t>5ème Labranle</t>
  </si>
  <si>
    <t>5ème Laroque</t>
  </si>
  <si>
    <t>5ème L'Ermite</t>
  </si>
  <si>
    <t>5ème Marbial</t>
  </si>
  <si>
    <t>5ème Mare à Coiffe</t>
  </si>
  <si>
    <t>5ème Moka-Neuf</t>
  </si>
  <si>
    <t>5ème Pays Pourri</t>
  </si>
  <si>
    <t>5ème Pendu</t>
  </si>
  <si>
    <t>5ème Pérodin</t>
  </si>
  <si>
    <t>5ème Rivière Salée</t>
  </si>
  <si>
    <t>5ème Savane Dubois</t>
  </si>
  <si>
    <t>5ème Sucrerie-Henry</t>
  </si>
  <si>
    <t>5ème Trou Canari</t>
  </si>
  <si>
    <t>6e Bélair</t>
  </si>
  <si>
    <t>6e Iles Blanches</t>
  </si>
  <si>
    <t>6e Petite Rivière</t>
  </si>
  <si>
    <t>6ème Aux Cadets</t>
  </si>
  <si>
    <t>6ème Bas de Lacroix</t>
  </si>
  <si>
    <t>6ème Bassin</t>
  </si>
  <si>
    <t>6ème Bras Gauche</t>
  </si>
  <si>
    <t>6ème Chamoise</t>
  </si>
  <si>
    <t>6ème Charrette</t>
  </si>
  <si>
    <t>6ème des Matheux</t>
  </si>
  <si>
    <t>6ème Fond Bleu</t>
  </si>
  <si>
    <t>6ème Grande Colline</t>
  </si>
  <si>
    <t>6ème Grande Rivière</t>
  </si>
  <si>
    <t>6ème Grande Source</t>
  </si>
  <si>
    <t>6ème Jamais Vu</t>
  </si>
  <si>
    <t>6ème La Colline</t>
  </si>
  <si>
    <t>6ème La Corne</t>
  </si>
  <si>
    <t>6ème La Croix</t>
  </si>
  <si>
    <t>6ème La Source</t>
  </si>
  <si>
    <t>6ème La Ville</t>
  </si>
  <si>
    <t>6ème Lacedras</t>
  </si>
  <si>
    <t>6ème Lamine</t>
  </si>
  <si>
    <t>6ème Les Cayemites</t>
  </si>
  <si>
    <t>6ème Mare Roseaux</t>
  </si>
  <si>
    <t>6ème Médor</t>
  </si>
  <si>
    <t>6ème Molas</t>
  </si>
  <si>
    <t>6ème Montagne La Voute</t>
  </si>
  <si>
    <t>6ème Montagne Noire</t>
  </si>
  <si>
    <t>6ème Oranger</t>
  </si>
  <si>
    <t>6ème Pichon</t>
  </si>
  <si>
    <t>6ème Piment</t>
  </si>
  <si>
    <t>6ème Plaisance</t>
  </si>
  <si>
    <t>6ème Quentin</t>
  </si>
  <si>
    <t>6ème Sarazin</t>
  </si>
  <si>
    <t>6ème Savane Carrée</t>
  </si>
  <si>
    <t>6ème Solon</t>
  </si>
  <si>
    <t>6ème Soufrière</t>
  </si>
  <si>
    <t>6ème Terre Natte</t>
  </si>
  <si>
    <t>6ème Trou Canari</t>
  </si>
  <si>
    <t>6ème Trou d'Eau</t>
  </si>
  <si>
    <t>6ème Turgeau</t>
  </si>
  <si>
    <t>7e Garcasse</t>
  </si>
  <si>
    <t>7e Marfranc</t>
  </si>
  <si>
    <t>7ème Bassin</t>
  </si>
  <si>
    <t>7ème Bellevue Chardonnière</t>
  </si>
  <si>
    <t>7ème Bras Gauche</t>
  </si>
  <si>
    <t>7ème Cherette</t>
  </si>
  <si>
    <t>7ème des Platons</t>
  </si>
  <si>
    <t>7ème Diondion</t>
  </si>
  <si>
    <t>7ème Fond Lagrange</t>
  </si>
  <si>
    <t>7ème Fonds Baptiste</t>
  </si>
  <si>
    <t>7ème Gambade</t>
  </si>
  <si>
    <t>7ème Gérard</t>
  </si>
  <si>
    <t>7ème Grand Vide</t>
  </si>
  <si>
    <t>7ème Grande Rivière de Jacmel</t>
  </si>
  <si>
    <t>7ème Laurent</t>
  </si>
  <si>
    <t>7ème Mahotière</t>
  </si>
  <si>
    <t>7ème manon</t>
  </si>
  <si>
    <t>7ème Mapou</t>
  </si>
  <si>
    <t>7ème Morne l'Hopital</t>
  </si>
  <si>
    <t>7ème Moulin</t>
  </si>
  <si>
    <t>7ème Parques</t>
  </si>
  <si>
    <t>7ème Ravine Desroches</t>
  </si>
  <si>
    <t>7ème Rivière La Porte</t>
  </si>
  <si>
    <t>7ème Sault de Baril</t>
  </si>
  <si>
    <t>7ème Savanne Au Lait</t>
  </si>
  <si>
    <t>8e Fonds Rouge Dahere</t>
  </si>
  <si>
    <t>8ème Bas Coq Chante</t>
  </si>
  <si>
    <t>8ème Bas des Moustiques</t>
  </si>
  <si>
    <t>8ème Beauséjour</t>
  </si>
  <si>
    <t>8ème Changeux</t>
  </si>
  <si>
    <t>8ème Corail-Henry</t>
  </si>
  <si>
    <t>8ème des Platons</t>
  </si>
  <si>
    <t>8ème Grande Rivière</t>
  </si>
  <si>
    <t>8ème Ilot à Cornes</t>
  </si>
  <si>
    <t>8ème Jolitrou</t>
  </si>
  <si>
    <t>8ème l'Attalaye</t>
  </si>
  <si>
    <t>8ème Margot</t>
  </si>
  <si>
    <t>8ème Martissant</t>
  </si>
  <si>
    <t>8ème Montrouis</t>
  </si>
  <si>
    <t>8ème Oranger</t>
  </si>
  <si>
    <t>8ème Ravine Gros Morne</t>
  </si>
  <si>
    <t>8ème Trou Louis</t>
  </si>
  <si>
    <t>9e Fonds Rouge Torberck</t>
  </si>
  <si>
    <t>9ème Bas de Gris-gris</t>
  </si>
  <si>
    <t>9ème Bizoton</t>
  </si>
  <si>
    <t>9ème Citronniers</t>
  </si>
  <si>
    <t>9ème Cormiers</t>
  </si>
  <si>
    <t>9ème des Palmes</t>
  </si>
  <si>
    <t>9ème Fonds des Blancs</t>
  </si>
  <si>
    <t>9ème Haut Coq Chante</t>
  </si>
  <si>
    <t>9ème Mercy</t>
  </si>
  <si>
    <t>9ème Pointe à Raquette</t>
  </si>
  <si>
    <t>9ème Source Matelas</t>
  </si>
  <si>
    <t>Ile à Vache</t>
  </si>
  <si>
    <t>World Concern</t>
  </si>
  <si>
    <t>Shelter kit: rope, 50m, 4mm; 1.5" nails, 1/2 kg.; 3" nails, 1/2 kg; roofing umbrella nails, ½ kg, tarp</t>
  </si>
  <si>
    <t>Tearfund</t>
  </si>
  <si>
    <t>kits d'hygiene</t>
  </si>
  <si>
    <t>Matelas</t>
  </si>
  <si>
    <t>Prelats</t>
  </si>
  <si>
    <t>Kites d'hygiene</t>
  </si>
  <si>
    <t>bache 4*6, 1 corde</t>
  </si>
  <si>
    <t>Cassanette</t>
  </si>
  <si>
    <t>Chaque bache avec 20 metres de corde et guide technique</t>
  </si>
  <si>
    <t>Dumois</t>
  </si>
  <si>
    <t>Au centre</t>
  </si>
  <si>
    <t>Fond Deron</t>
  </si>
  <si>
    <t>Garnier</t>
  </si>
  <si>
    <t>Pean</t>
  </si>
  <si>
    <t>Ferme Le Blanc</t>
  </si>
  <si>
    <t>Proux</t>
  </si>
  <si>
    <t>Tiby-Rhe</t>
  </si>
  <si>
    <t>Recovery Support</t>
  </si>
  <si>
    <t xml:space="preserve">TBD between Beaumont in GA, and Torbek and Camp Perrin in Sud. </t>
  </si>
  <si>
    <t xml:space="preserve">In Beaumont in GA, and Torbek and Camp Perrin in Sud. </t>
  </si>
  <si>
    <t>Unicef et Chaine du Bonheur</t>
  </si>
  <si>
    <t>tôles, bois, clous, kit outils</t>
  </si>
  <si>
    <t>et centre ville</t>
  </si>
  <si>
    <t>caracolie</t>
  </si>
  <si>
    <t>Sainte-Hélène</t>
  </si>
  <si>
    <t>Centre ville</t>
  </si>
  <si>
    <t>Chateau</t>
  </si>
  <si>
    <t>CONCERN</t>
  </si>
  <si>
    <t>centre ville zone 1</t>
  </si>
  <si>
    <t>bassins</t>
  </si>
  <si>
    <t>Gragamoria</t>
  </si>
  <si>
    <t>Zone 2 et 4</t>
  </si>
  <si>
    <t>Brouette</t>
  </si>
  <si>
    <t>source dommage</t>
  </si>
  <si>
    <t>platon</t>
  </si>
  <si>
    <t>DPE_PCODE</t>
  </si>
  <si>
    <t>COM_PCODE</t>
  </si>
  <si>
    <t>SC_PCODE</t>
  </si>
  <si>
    <t>#N/A</t>
  </si>
  <si>
    <t>DEPARTMENTAL MAPS</t>
  </si>
  <si>
    <t>Labels</t>
  </si>
  <si>
    <t>as of</t>
  </si>
  <si>
    <t>INDIVIDUALS</t>
  </si>
  <si>
    <t>National</t>
  </si>
  <si>
    <t>Count of NumberDistrinb</t>
  </si>
  <si>
    <t>AG_COM</t>
  </si>
  <si>
    <t>Count of AG_COM</t>
  </si>
  <si>
    <t>Coastal road</t>
  </si>
  <si>
    <t>Mourne Brille</t>
  </si>
  <si>
    <t>Caracolie 2</t>
  </si>
  <si>
    <t>Martino</t>
  </si>
  <si>
    <t>El Shaddei</t>
  </si>
  <si>
    <t>Les Cayes Airport</t>
  </si>
  <si>
    <t>near El Shaddei</t>
  </si>
  <si>
    <t>Ravine Sabel</t>
  </si>
  <si>
    <t>Aviation Community</t>
  </si>
  <si>
    <t>Kachoukette</t>
  </si>
  <si>
    <t>Houck</t>
  </si>
  <si>
    <t>IOM/USAID</t>
  </si>
  <si>
    <t>Colte</t>
  </si>
  <si>
    <t>David Willett</t>
  </si>
  <si>
    <t>Number of distributions</t>
  </si>
  <si>
    <t>Ti palmiste</t>
  </si>
  <si>
    <t>Boidine, Dan Griyen</t>
  </si>
  <si>
    <t>Agencies per communes colorization of communes</t>
  </si>
  <si>
    <t>Baches, Moustiquaires, Aquatabs, Kit hygienique</t>
  </si>
  <si>
    <t>Baches, Moustiquaires, Aquatabs, Kit hygienique, seaux</t>
  </si>
  <si>
    <t xml:space="preserve">Baches: 250, Shelter box: 198, Aquatabs: 52. 52 sont distribué dans les écoles et le reste sont distribué aux plus vulnerables dans Lager. Les chiffres sont differents parce que les bénéficiaires sont venu des autres endroits pour récuperer leurs articles manquants. </t>
  </si>
  <si>
    <t xml:space="preserve">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t>
  </si>
  <si>
    <t>Sawyer filters et seaux sont distribué à la place d'aquatabs et l'outils d'abri.</t>
  </si>
  <si>
    <t>Shelter fixing kits. Sawyer filter.</t>
  </si>
  <si>
    <t>Shelter kits. Sawyer filter. Hygiene kits. Mosidomes.</t>
  </si>
  <si>
    <t>(blank)</t>
  </si>
  <si>
    <t/>
  </si>
  <si>
    <t>PADF</t>
  </si>
  <si>
    <t>20 tablets de 33 mg par famille</t>
  </si>
  <si>
    <t>Wharf Massey</t>
  </si>
  <si>
    <t>Toles, bois 2x4, lattes,clous pour chaque famille</t>
  </si>
  <si>
    <t>Massey</t>
  </si>
  <si>
    <t>Caracolie,Platon,Mackendall, St-Helene</t>
  </si>
  <si>
    <t>Claisson</t>
  </si>
  <si>
    <t>Detri</t>
  </si>
  <si>
    <t>Corfu Carton</t>
  </si>
  <si>
    <t>Chien Content</t>
  </si>
  <si>
    <t>St Cyr</t>
  </si>
  <si>
    <t>Bois noir</t>
  </si>
  <si>
    <t>lieve</t>
  </si>
  <si>
    <t>Savons</t>
  </si>
  <si>
    <t>Shampooing, savon, brosses a dents, dentifrice, deodorants, peignes, Aquatabs, papier toilette, serviette hygienique, sceaux, savon pour lessive</t>
  </si>
  <si>
    <t>1 bache, 2 laines, cordes</t>
  </si>
  <si>
    <t>Bonel</t>
  </si>
  <si>
    <t>Leon</t>
  </si>
  <si>
    <t>Massanga, Pensique, Golbotine</t>
  </si>
  <si>
    <t>Poussine</t>
  </si>
  <si>
    <t>La Goderay</t>
  </si>
  <si>
    <t>2 baches, 2 laines, cordes</t>
  </si>
  <si>
    <t>Saut Mathurine</t>
  </si>
  <si>
    <t>Ile Grosse Caye</t>
  </si>
  <si>
    <t>Caiman</t>
  </si>
  <si>
    <t>Morisseau &amp; St. Georges</t>
  </si>
  <si>
    <t>Boiron</t>
  </si>
  <si>
    <t>Zanglais</t>
  </si>
  <si>
    <t>Lutheran World Relief</t>
  </si>
  <si>
    <t>Dekade</t>
  </si>
  <si>
    <t>Despagne</t>
  </si>
  <si>
    <t>Doko</t>
  </si>
  <si>
    <t>Duriz</t>
  </si>
  <si>
    <t>Flavier</t>
  </si>
  <si>
    <t>Shampooing, savon, dentifrice, brosse a dents, serviettes de douches, chlore en grain; kits bebe</t>
  </si>
  <si>
    <t>Icondo</t>
  </si>
  <si>
    <t>Fauche</t>
  </si>
  <si>
    <t>Canton de Genève /Shelter Box</t>
  </si>
  <si>
    <t>2 bâches / corde / clous 3" et 1,5", clous tôle, fil de fer</t>
  </si>
  <si>
    <t>Périgny / Plaisir / François</t>
  </si>
  <si>
    <t>Marteau, scie, pelle, houe, cisaille</t>
  </si>
  <si>
    <t>Filtre à eau</t>
  </si>
  <si>
    <t>Mare A Coiffe</t>
  </si>
  <si>
    <t>Moinson / Boidine / Gourdet / Corail</t>
  </si>
  <si>
    <t>Perigny / Fraicheur</t>
  </si>
  <si>
    <t>Moinson / Boidine</t>
  </si>
  <si>
    <t>Javel / Dupouille</t>
  </si>
  <si>
    <t>Polite / Gourdet</t>
  </si>
  <si>
    <t>Belroche / Martel / Abraham</t>
  </si>
  <si>
    <t>Contois</t>
  </si>
  <si>
    <t>Pini</t>
  </si>
  <si>
    <t>Thirst Aid Stations, not Aquatabs. Distributed in conjunction with Shelterkits and other NFI</t>
  </si>
  <si>
    <t>La Croix</t>
  </si>
  <si>
    <t>Anba Mango/Riviere</t>
  </si>
  <si>
    <t>Miserne</t>
  </si>
  <si>
    <t>Kounouk / Rousseau</t>
  </si>
  <si>
    <t>Mathurin / Corail / Morne Blanche</t>
  </si>
  <si>
    <t>Torbeck 1er section / Redon</t>
  </si>
  <si>
    <t>Torbeck 2e Section / groupe Delponse / Labei</t>
  </si>
  <si>
    <t>ICRC</t>
  </si>
  <si>
    <t>Deyemone</t>
  </si>
  <si>
    <t>Rotary Club Les Cayes</t>
  </si>
  <si>
    <t>Jour</t>
  </si>
  <si>
    <t>Mois</t>
  </si>
  <si>
    <t>Janvier</t>
  </si>
  <si>
    <r>
      <t>F</t>
    </r>
    <r>
      <rPr>
        <sz val="10"/>
        <color theme="1"/>
        <rFont val="Calibri"/>
        <family val="2"/>
      </rPr>
      <t>é</t>
    </r>
    <r>
      <rPr>
        <sz val="8.5"/>
        <color theme="1"/>
        <rFont val="Calibri"/>
        <family val="2"/>
      </rPr>
      <t>vrier</t>
    </r>
  </si>
  <si>
    <t>Mars</t>
  </si>
  <si>
    <t>Avril</t>
  </si>
  <si>
    <t>Mai</t>
  </si>
  <si>
    <t>Juin</t>
  </si>
  <si>
    <t>Juillet</t>
  </si>
  <si>
    <t>Septembre</t>
  </si>
  <si>
    <t>Octobre</t>
  </si>
  <si>
    <t>Novembre</t>
  </si>
  <si>
    <t>Décembre</t>
  </si>
  <si>
    <r>
      <t>Ao</t>
    </r>
    <r>
      <rPr>
        <sz val="10"/>
        <color theme="1"/>
        <rFont val="Calibri"/>
        <family val="2"/>
      </rPr>
      <t>û</t>
    </r>
    <r>
      <rPr>
        <sz val="10"/>
        <color theme="1"/>
        <rFont val="Calibri"/>
        <family val="2"/>
        <scheme val="minor"/>
      </rPr>
      <t>t</t>
    </r>
  </si>
  <si>
    <t>A confirmer</t>
  </si>
  <si>
    <r>
      <t>Non renseign</t>
    </r>
    <r>
      <rPr>
        <sz val="11"/>
        <color theme="1"/>
        <rFont val="Calibri"/>
        <family val="2"/>
      </rPr>
      <t>é</t>
    </r>
  </si>
  <si>
    <t>du 01-Nov-16 au 14-Nov-16</t>
  </si>
  <si>
    <t>du 14-Oct-16 au 15-Nov-16</t>
  </si>
  <si>
    <t>les 08-Oct-16 &amp; 09-Oct-16</t>
  </si>
  <si>
    <t>les 24-Oct-16 &amp; 29-Oct-16</t>
  </si>
  <si>
    <t>les 5-Nov-16 &amp; 15-Nov-16 &amp; 26-Nov-16 &amp; 30-Nov-16</t>
  </si>
  <si>
    <t>les 8-Nov-16 &amp; 12-Nov-16</t>
  </si>
  <si>
    <t>les 19-Oct-16 &amp; 20-Oct-16</t>
  </si>
  <si>
    <r>
      <t xml:space="preserve">de Nov-16 </t>
    </r>
    <r>
      <rPr>
        <sz val="11"/>
        <color theme="1"/>
        <rFont val="Calibri"/>
        <family val="2"/>
      </rPr>
      <t>à</t>
    </r>
    <r>
      <rPr>
        <sz val="11"/>
        <color theme="1"/>
        <rFont val="Calibri"/>
        <family val="2"/>
        <scheme val="minor"/>
      </rPr>
      <t xml:space="preserve"> Jan-17</t>
    </r>
  </si>
  <si>
    <r>
      <t>du 22-Nov-16 au 25-Nov-16 &amp; le 11-D</t>
    </r>
    <r>
      <rPr>
        <sz val="11"/>
        <color theme="1"/>
        <rFont val="Calibri"/>
        <family val="2"/>
      </rPr>
      <t>é</t>
    </r>
    <r>
      <rPr>
        <sz val="11"/>
        <color theme="1"/>
        <rFont val="Calibri"/>
        <family val="2"/>
        <scheme val="minor"/>
      </rPr>
      <t>c-16</t>
    </r>
  </si>
  <si>
    <t>les 29-Oct-16 &amp; 07-Nov-16</t>
  </si>
  <si>
    <t>du 02-Jan-17 au 09-Jan-17</t>
  </si>
  <si>
    <t xml:space="preserve">20 tablets de 33 mg par famille </t>
  </si>
  <si>
    <t>(Multiple Items)</t>
  </si>
  <si>
    <t>ou</t>
  </si>
  <si>
    <r>
      <rPr>
        <sz val="18"/>
        <color theme="1" tint="0.34998626667073579"/>
        <rFont val="Calibri Light"/>
        <family val="2"/>
        <scheme val="major"/>
      </rPr>
      <t>Shelter/NFI</t>
    </r>
    <r>
      <rPr>
        <b/>
        <sz val="22"/>
        <color theme="1" tint="0.34998626667073579"/>
        <rFont val="Calibri Light"/>
        <family val="2"/>
        <scheme val="major"/>
      </rPr>
      <t xml:space="preserve">
</t>
    </r>
    <r>
      <rPr>
        <b/>
        <sz val="20"/>
        <color theme="1" tint="0.34998626667073579"/>
        <rFont val="Calibri Light"/>
        <family val="2"/>
        <scheme val="major"/>
      </rPr>
      <t>APERCU DES ACTIVITES*</t>
    </r>
  </si>
  <si>
    <t>*Uniquement les statuts</t>
  </si>
  <si>
    <r>
      <t>R</t>
    </r>
    <r>
      <rPr>
        <sz val="11"/>
        <color theme="1" tint="0.34998626667073579"/>
        <rFont val="Calibri"/>
        <family val="2"/>
      </rPr>
      <t>é</t>
    </r>
    <r>
      <rPr>
        <sz val="11"/>
        <color theme="1" tint="0.34998626667073579"/>
        <rFont val="Calibri"/>
        <family val="2"/>
        <scheme val="minor"/>
      </rPr>
      <t>alis</t>
    </r>
    <r>
      <rPr>
        <sz val="11"/>
        <color theme="1" tint="0.34998626667073579"/>
        <rFont val="Calibri"/>
        <family val="2"/>
      </rPr>
      <t>é</t>
    </r>
  </si>
  <si>
    <t>En Cours</t>
  </si>
  <si>
    <r>
      <t xml:space="preserve">Date de l'activité
</t>
    </r>
    <r>
      <rPr>
        <b/>
        <sz val="8"/>
        <color theme="0"/>
        <rFont val="Calibri"/>
        <family val="2"/>
        <scheme val="minor"/>
      </rPr>
      <t>(veuillez renseigner MM/JJ/AA)</t>
    </r>
  </si>
  <si>
    <t>AAR20161030GRJE</t>
  </si>
  <si>
    <t>AAR20161116GRJE</t>
  </si>
  <si>
    <t>AAR20161121SULE</t>
  </si>
  <si>
    <t>AAR2016115SULE</t>
  </si>
  <si>
    <t>AAR2016119GRJE</t>
  </si>
  <si>
    <t>ACT20161019GRJE8E</t>
  </si>
  <si>
    <t>ACT20161020GRJE8E</t>
  </si>
  <si>
    <t>ACT20161021GRJE8E</t>
  </si>
  <si>
    <t>ACT20161022GRJE8E</t>
  </si>
  <si>
    <t>ACT20161023GRJE8E</t>
  </si>
  <si>
    <t>ACT20161024GRJE8E</t>
  </si>
  <si>
    <t>ACT20161026GRJE9E</t>
  </si>
  <si>
    <t>ACT20161031GRJE4E</t>
  </si>
  <si>
    <t>ACT20161111GRJE9E</t>
  </si>
  <si>
    <t>ACT2016112GRAN1E</t>
  </si>
  <si>
    <t>ACT20161130GRJE9E</t>
  </si>
  <si>
    <t>ACT2016113GRJE9E</t>
  </si>
  <si>
    <t>ACT2016114GRJE9E</t>
  </si>
  <si>
    <t>ACT2016116GRJE9E</t>
  </si>
  <si>
    <t>ADR20161114SUAR1E</t>
  </si>
  <si>
    <t>ADR2016113SUROBE</t>
  </si>
  <si>
    <t>ADR2016113SUROBO</t>
  </si>
  <si>
    <t>ADR2016113SURORE</t>
  </si>
  <si>
    <t>ADR2016114SULELA</t>
  </si>
  <si>
    <t>ADR2016118SUMADO</t>
  </si>
  <si>
    <t>AME20161011SUPOPO</t>
  </si>
  <si>
    <t>AME20161012NOBAJA</t>
  </si>
  <si>
    <t>AME20161012NOBAVI</t>
  </si>
  <si>
    <t>AME20161012NOMOMA</t>
  </si>
  <si>
    <t>AME20161012SULE</t>
  </si>
  <si>
    <t>AME20161012SULEEC</t>
  </si>
  <si>
    <t>AME20161012SULELE</t>
  </si>
  <si>
    <t>AME20161012SULEPA</t>
  </si>
  <si>
    <t>AME20161013NOBA</t>
  </si>
  <si>
    <t>AME20161013NOBABA</t>
  </si>
  <si>
    <t>AME20161013NOJE</t>
  </si>
  <si>
    <t>AME20161013NOJEJE</t>
  </si>
  <si>
    <t>AME20161013SULE</t>
  </si>
  <si>
    <t>AME20161013SULEEC</t>
  </si>
  <si>
    <t>AME20161014SUCOLE</t>
  </si>
  <si>
    <t>AME20161014SUPOPO</t>
  </si>
  <si>
    <t>AME20161016SUCO</t>
  </si>
  <si>
    <t>AME20161018SUST</t>
  </si>
  <si>
    <t>AME20161018SUSTCR</t>
  </si>
  <si>
    <t>AME20161019NOBA1S</t>
  </si>
  <si>
    <t>AME20161019NOBA4T</t>
  </si>
  <si>
    <t>AME20161019NOJECE</t>
  </si>
  <si>
    <t>AME20161020NOBO1S</t>
  </si>
  <si>
    <t>AME20161020NOBO2N</t>
  </si>
  <si>
    <t>AME20161020NOBO3R</t>
  </si>
  <si>
    <t>AME20161020NOBOBE</t>
  </si>
  <si>
    <t>AME20161020NOBOMA</t>
  </si>
  <si>
    <t>AME20161020NOJEVI</t>
  </si>
  <si>
    <t>AME20161020NOMOHR</t>
  </si>
  <si>
    <t>AME20161020NOMOPR</t>
  </si>
  <si>
    <t>AME20161020SUST</t>
  </si>
  <si>
    <t>AME20161020SUSTBO</t>
  </si>
  <si>
    <t>AME20161021NOJE</t>
  </si>
  <si>
    <t>AME20161022SUROSO</t>
  </si>
  <si>
    <t>AME20161023SUAR</t>
  </si>
  <si>
    <t>AME20161023SUAREG</t>
  </si>
  <si>
    <t>AME20161023SUST</t>
  </si>
  <si>
    <t>AME20161023SUSTNA</t>
  </si>
  <si>
    <t>AME20161024SURO</t>
  </si>
  <si>
    <t>AME20161025SUCHCT</t>
  </si>
  <si>
    <t>AME20161026SUAR</t>
  </si>
  <si>
    <t>AME20161026SUARCO</t>
  </si>
  <si>
    <t>AME20161027SUTINA</t>
  </si>
  <si>
    <t>AME20161029NOMO1S</t>
  </si>
  <si>
    <t>AME20161030NOBO</t>
  </si>
  <si>
    <t>AME20161030NOMO</t>
  </si>
  <si>
    <t>AME20161110NOJE</t>
  </si>
  <si>
    <t>AME20161110NOMO</t>
  </si>
  <si>
    <t>AME20161110SUTO</t>
  </si>
  <si>
    <t>AME20161111NOBA</t>
  </si>
  <si>
    <t>AME20161111NOBO</t>
  </si>
  <si>
    <t>AME20161111NOMO</t>
  </si>
  <si>
    <t>AME20161112NOBA</t>
  </si>
  <si>
    <t>AME20161112NOCH</t>
  </si>
  <si>
    <t>AME20161113NIMI</t>
  </si>
  <si>
    <t>AME20161113SUTO</t>
  </si>
  <si>
    <t>AME20161114SUTO</t>
  </si>
  <si>
    <t>AME20161115SUCH</t>
  </si>
  <si>
    <t>AME20161116OUCR</t>
  </si>
  <si>
    <t>AME20161117SULE</t>
  </si>
  <si>
    <t>AME20161125SUAR</t>
  </si>
  <si>
    <t>AME20161125SULE</t>
  </si>
  <si>
    <t>AME2016114SUTO</t>
  </si>
  <si>
    <t>AME2016115SUCH</t>
  </si>
  <si>
    <t>AME2016117NOLA</t>
  </si>
  <si>
    <t>AME2016117SUTO</t>
  </si>
  <si>
    <t>AME2016118SUCH</t>
  </si>
  <si>
    <t>AME20161213NIPESI</t>
  </si>
  <si>
    <t>AME20161214NIPEBE</t>
  </si>
  <si>
    <t>AME20161214NIPECH</t>
  </si>
  <si>
    <t>AME20161214NIPEFO</t>
  </si>
  <si>
    <t>AME20161215NIANSA</t>
  </si>
  <si>
    <t>AME20161216NIAR</t>
  </si>
  <si>
    <t>AME20161216SUCOQU</t>
  </si>
  <si>
    <t>AME20161217SUARAR</t>
  </si>
  <si>
    <t>AME20161217SUROBO</t>
  </si>
  <si>
    <t>AME20161217SUSTTR</t>
  </si>
  <si>
    <t>AME20161217SUTOMO</t>
  </si>
  <si>
    <t>AME20161220GRPEDE</t>
  </si>
  <si>
    <t>AME20161220NIPE</t>
  </si>
  <si>
    <t>AME20161221NIFO</t>
  </si>
  <si>
    <t>AME20161221NIMI</t>
  </si>
  <si>
    <t>AME20161222NIMI</t>
  </si>
  <si>
    <t>AME20161223SUST</t>
  </si>
  <si>
    <t>AME20161223SUTO</t>
  </si>
  <si>
    <t>AME2016122NIMI</t>
  </si>
  <si>
    <t>AME2016122NIMIDE</t>
  </si>
  <si>
    <t>AME2016122SURORE</t>
  </si>
  <si>
    <t>AME2016123NIPA</t>
  </si>
  <si>
    <t>AME2016123NIPASA</t>
  </si>
  <si>
    <t>AME2016123SUCO</t>
  </si>
  <si>
    <t>AME2016124NIL'CH</t>
  </si>
  <si>
    <t>AME2016124NIL'TO</t>
  </si>
  <si>
    <t>AME2016124SUCO</t>
  </si>
  <si>
    <t>AME2016124SURORE</t>
  </si>
  <si>
    <t>AME2016124SUSTTR</t>
  </si>
  <si>
    <t>AME2016129NIANBA</t>
  </si>
  <si>
    <t>AME2016129SURORE</t>
  </si>
  <si>
    <t>CAR20161010GRBE</t>
  </si>
  <si>
    <t>CAR20161010GRRO</t>
  </si>
  <si>
    <t>CAR20161011GRRO</t>
  </si>
  <si>
    <t>CAR20161012GRMO</t>
  </si>
  <si>
    <t>CAR20161012SUMA</t>
  </si>
  <si>
    <t>CAR20161014GRMO</t>
  </si>
  <si>
    <t>CAR20161014SULA</t>
  </si>
  <si>
    <t>CAR20161017GRMO</t>
  </si>
  <si>
    <t>CAR20161018GRJE</t>
  </si>
  <si>
    <t>CAR20161020GRCH</t>
  </si>
  <si>
    <t>CAR20161020SUTH</t>
  </si>
  <si>
    <t>CAR20161022GRMO</t>
  </si>
  <si>
    <t>CAR20161023GRMO</t>
  </si>
  <si>
    <t>CAR20161024GRMO</t>
  </si>
  <si>
    <t>CAR20161026GRMO</t>
  </si>
  <si>
    <t>CAR20161027GRCH</t>
  </si>
  <si>
    <t>CAR20161028SUBA</t>
  </si>
  <si>
    <t>CAR20161029GRMO</t>
  </si>
  <si>
    <t>CAR20161029SUAN</t>
  </si>
  <si>
    <t>CAR20161029SUGR</t>
  </si>
  <si>
    <t>CAR20161029SUJA</t>
  </si>
  <si>
    <t>CAR2016102GRAB</t>
  </si>
  <si>
    <t>CAR2016102GRCH</t>
  </si>
  <si>
    <t>CAR2016102GRDA</t>
  </si>
  <si>
    <t>CAR2016102GRJE</t>
  </si>
  <si>
    <t>CAR2016102GRMO</t>
  </si>
  <si>
    <t>CAR2016102GRRO</t>
  </si>
  <si>
    <t>CAR2016104OUCA</t>
  </si>
  <si>
    <t>CAR2016104OUPO</t>
  </si>
  <si>
    <t>CAR2016105OUCA</t>
  </si>
  <si>
    <t>CAR2016106SUTH</t>
  </si>
  <si>
    <t>CAR2016109GRCH</t>
  </si>
  <si>
    <t>CAR2016109GRDA</t>
  </si>
  <si>
    <t>CAR2016109GRJE</t>
  </si>
  <si>
    <t>CAR2016109GRMO</t>
  </si>
  <si>
    <t>CAR2016109GRRO</t>
  </si>
  <si>
    <t>CAR20161113GRMO</t>
  </si>
  <si>
    <t>CAR20161114SUBE</t>
  </si>
  <si>
    <t>CAR2016113GRMO</t>
  </si>
  <si>
    <t>CAR20161213GRJE1È</t>
  </si>
  <si>
    <t>CAR20161214GRJE1È</t>
  </si>
  <si>
    <t>CAR20161214GRRO</t>
  </si>
  <si>
    <t>CAR20161217GRJE1È</t>
  </si>
  <si>
    <t>CAR20161219GRCH</t>
  </si>
  <si>
    <t>CAR20161219GRJE</t>
  </si>
  <si>
    <t>CAR20161219GRMO</t>
  </si>
  <si>
    <t>CAR20161220GRAB</t>
  </si>
  <si>
    <t>CAR20161220GRJE</t>
  </si>
  <si>
    <t>CAR20161220GRRO</t>
  </si>
  <si>
    <t>CAR20161221GRDA</t>
  </si>
  <si>
    <t>CAR2016122GRRO</t>
  </si>
  <si>
    <t>CAR2016125GRRO</t>
  </si>
  <si>
    <t>CAR2016127SUCO</t>
  </si>
  <si>
    <t>CAR2016128GRRO</t>
  </si>
  <si>
    <t>CAT20161013GRJECE</t>
  </si>
  <si>
    <t>CAT20161014GRDADE</t>
  </si>
  <si>
    <t>CAT20161015GRDAPE</t>
  </si>
  <si>
    <t>CAT20161017GRDABA</t>
  </si>
  <si>
    <t>CAT20161018GRDADA</t>
  </si>
  <si>
    <t>CAT20161116GRMO2E</t>
  </si>
  <si>
    <t>CAT20161128GRMOCE</t>
  </si>
  <si>
    <t>CON20161011OUPOGR</t>
  </si>
  <si>
    <t>CON20161014OUANPA</t>
  </si>
  <si>
    <t>CON20161016OUANGR</t>
  </si>
  <si>
    <t>CON20161024OUPOTR</t>
  </si>
  <si>
    <t>CON20161025OUANGR</t>
  </si>
  <si>
    <t>CON20161026OUANPE</t>
  </si>
  <si>
    <t>CON20161028OUPOGR</t>
  </si>
  <si>
    <t>CON2016105OUAN</t>
  </si>
  <si>
    <t>CON20161111OUPO</t>
  </si>
  <si>
    <t>CON20161114GRAN</t>
  </si>
  <si>
    <t>CON20161115OUANPA</t>
  </si>
  <si>
    <t>CON2016111GRAN</t>
  </si>
  <si>
    <t>CON2016114OUPOGR</t>
  </si>
  <si>
    <t>DIA20161010SUAQ</t>
  </si>
  <si>
    <t>DIA20161010SUBA4È</t>
  </si>
  <si>
    <t>DIA20161013SUBA8È</t>
  </si>
  <si>
    <t>DIA20161014SUCA2È</t>
  </si>
  <si>
    <t>DIA20161017SUTO2È</t>
  </si>
  <si>
    <t>DIA20161017SUTO3È</t>
  </si>
  <si>
    <t>DIA20161020SUAQ</t>
  </si>
  <si>
    <t>DIA20161020SUCH1È</t>
  </si>
  <si>
    <t>DIA20161023SUCA3È</t>
  </si>
  <si>
    <t>DIA20161025SUST4È</t>
  </si>
  <si>
    <t>DIA20161027SUST4È</t>
  </si>
  <si>
    <t>DIA20161028SUCH3È</t>
  </si>
  <si>
    <t>DIA2016108SUBA3È</t>
  </si>
  <si>
    <t>DIA2016109SUBA1È</t>
  </si>
  <si>
    <t>DIA2016109SUBA2È</t>
  </si>
  <si>
    <t>DIA2016109SULE1È</t>
  </si>
  <si>
    <t>DIA20161111SUBA5È</t>
  </si>
  <si>
    <t>DIA20161111SUBA6È</t>
  </si>
  <si>
    <t>DIA20161111SUBA7È</t>
  </si>
  <si>
    <t>DIA2016114GRJE2È</t>
  </si>
  <si>
    <t>DIA2016119GRJE2È</t>
  </si>
  <si>
    <t>DIA20161210SUBA9È</t>
  </si>
  <si>
    <t>DIA20161211GRRO2E</t>
  </si>
  <si>
    <t>DIA20161222SUCH3È</t>
  </si>
  <si>
    <t>FRE20161025OUPOPO</t>
  </si>
  <si>
    <t>FRE20161026OUPLPL</t>
  </si>
  <si>
    <t>FRE20161027OUPOLA</t>
  </si>
  <si>
    <t>FRE20161031OUPOTI</t>
  </si>
  <si>
    <t>FRE2016111OUPOTR</t>
  </si>
  <si>
    <t>FRE20161129OUPOPO</t>
  </si>
  <si>
    <t>FRE2016112OUPOSO</t>
  </si>
  <si>
    <t>FRE20161130OUPOGR</t>
  </si>
  <si>
    <t>FRE20161130OUPOLA</t>
  </si>
  <si>
    <t>FRE2016113OUPOMO</t>
  </si>
  <si>
    <t>GER20161028NIBA4M</t>
  </si>
  <si>
    <t>GER20161031NIBALA</t>
  </si>
  <si>
    <t>GER20161110NIPLAN</t>
  </si>
  <si>
    <t>GER20161111NIBARI</t>
  </si>
  <si>
    <t>GER20161112NIPETI</t>
  </si>
  <si>
    <t>GER20161117NIPECE</t>
  </si>
  <si>
    <t>GER2016111NIPLTI</t>
  </si>
  <si>
    <t>GER20161122NIPERA</t>
  </si>
  <si>
    <t>GER20161123NIPETI</t>
  </si>
  <si>
    <t>GER2016114NIPERA</t>
  </si>
  <si>
    <t>GER2016117NIPETI</t>
  </si>
  <si>
    <t>HAI20161011SUGR</t>
  </si>
  <si>
    <t>HAI20161012SUBA</t>
  </si>
  <si>
    <t>HAI20161012SULEPA</t>
  </si>
  <si>
    <t>HAI20161013SULEHR</t>
  </si>
  <si>
    <t>HAI20161017GRAN</t>
  </si>
  <si>
    <t>HAI20161017GRBE</t>
  </si>
  <si>
    <t>HAI20161017GRCH</t>
  </si>
  <si>
    <t>HAI20161017GRCO</t>
  </si>
  <si>
    <t>HAI20161017GRDA</t>
  </si>
  <si>
    <t>HAI20161017GRJE</t>
  </si>
  <si>
    <t>HAI20161017GRLE</t>
  </si>
  <si>
    <t>HAI20161017GRMO</t>
  </si>
  <si>
    <t>HAI20161017GRPE</t>
  </si>
  <si>
    <t>HAI20161017GRRO</t>
  </si>
  <si>
    <t>HAI20161025OUPOPO</t>
  </si>
  <si>
    <t>HAI20161026OUPLPL</t>
  </si>
  <si>
    <t>HAI20161027OUPOLA</t>
  </si>
  <si>
    <t>HAI20161029OUPOPO</t>
  </si>
  <si>
    <t>HAI20161030OUPOGR</t>
  </si>
  <si>
    <t>HAI20161030OUPOLA</t>
  </si>
  <si>
    <t>HAI20161031OUPOTI</t>
  </si>
  <si>
    <t>HAI2016104SUCA</t>
  </si>
  <si>
    <t>HAI2016112OUPOSO</t>
  </si>
  <si>
    <t>HAI2016113OUPOMO</t>
  </si>
  <si>
    <t>HAN20161212NIL'L'</t>
  </si>
  <si>
    <t>HAN20161213NIANSA</t>
  </si>
  <si>
    <t>HAN20161216NIL'L'</t>
  </si>
  <si>
    <t>HAN20161217NIANSA</t>
  </si>
  <si>
    <t>HAN20161217NIL'L'</t>
  </si>
  <si>
    <t>HAN20161220NIANSA</t>
  </si>
  <si>
    <t>HAN20161221NIL'L'</t>
  </si>
  <si>
    <t>HAN20161223NIPEFO</t>
  </si>
  <si>
    <t>HAN20161227NIPEFO</t>
  </si>
  <si>
    <t>HAN20161230NIPESI</t>
  </si>
  <si>
    <t>HAN201715NIPEFO</t>
  </si>
  <si>
    <t>HAN201716NIPEFO</t>
  </si>
  <si>
    <t>ICR20161213GRJE</t>
  </si>
  <si>
    <t>IFR20161020GRAN</t>
  </si>
  <si>
    <t>IFR20161021GRAN</t>
  </si>
  <si>
    <t>IFR20161023SUAR</t>
  </si>
  <si>
    <t>IFR20161023SUST</t>
  </si>
  <si>
    <t>IFR20161026GRANAN</t>
  </si>
  <si>
    <t>IFR20161031GRLEAL</t>
  </si>
  <si>
    <t>IFR20161112GRBECE</t>
  </si>
  <si>
    <t>IFR20161114GRJEPR</t>
  </si>
  <si>
    <t>IFR20161116GRPEBE</t>
  </si>
  <si>
    <t>IFR20161119ARAN</t>
  </si>
  <si>
    <t>IFR20161124GRJE</t>
  </si>
  <si>
    <t>IFR20161124GRRO</t>
  </si>
  <si>
    <t>IFR2016114GRROAL</t>
  </si>
  <si>
    <t>IFR20161210GRLE</t>
  </si>
  <si>
    <t>IFR20161211GRLE</t>
  </si>
  <si>
    <t>IFR20161213GRJE</t>
  </si>
  <si>
    <t>IFR2016121GRBE</t>
  </si>
  <si>
    <t>IFR2016123GRCH</t>
  </si>
  <si>
    <t>IFR2016129GRAN</t>
  </si>
  <si>
    <t>ITA20161014OUCR</t>
  </si>
  <si>
    <t>ITA20161015OUCR</t>
  </si>
  <si>
    <t>JPH2016125GRJE</t>
  </si>
  <si>
    <t>JPH2016127GRJE</t>
  </si>
  <si>
    <t>JPH2016127GRJEMA</t>
  </si>
  <si>
    <t>LUT20161110OUGR7È</t>
  </si>
  <si>
    <t>LUT20161110OUPE10</t>
  </si>
  <si>
    <t>LUT20161110OUPE12</t>
  </si>
  <si>
    <t>LUT20161110OUPE9È</t>
  </si>
  <si>
    <t>LUT2016114GRJE2È</t>
  </si>
  <si>
    <t>LUT2016115GRJE2È</t>
  </si>
  <si>
    <t>LUT2016117GRJE2È</t>
  </si>
  <si>
    <t>LUT2016118GRJE2È</t>
  </si>
  <si>
    <t>LUT2016118OUGR1È</t>
  </si>
  <si>
    <t>LUT2016119GRJE2È</t>
  </si>
  <si>
    <t>LUT20161211GRJE2È</t>
  </si>
  <si>
    <t>LUT20161211GRRO2E</t>
  </si>
  <si>
    <t>LUT20161212GRJE7E</t>
  </si>
  <si>
    <t>MED20161030SUTIBL</t>
  </si>
  <si>
    <t>MED20161031SUTIDA</t>
  </si>
  <si>
    <t>MED20161112SUTILO</t>
  </si>
  <si>
    <t>MED20161116SUTIDA</t>
  </si>
  <si>
    <t>MED20161215SUTILO</t>
  </si>
  <si>
    <t>MED2016121SUTIBL</t>
  </si>
  <si>
    <t>MED2016128SUTIDA</t>
  </si>
  <si>
    <t>MER20161010NIL'</t>
  </si>
  <si>
    <t>PAD20161010SUCH</t>
  </si>
  <si>
    <t>PAD20161010SUMA</t>
  </si>
  <si>
    <t>PAD20161012GR</t>
  </si>
  <si>
    <t>PAD20161016SUMA</t>
  </si>
  <si>
    <t>PAD2016102SULELA</t>
  </si>
  <si>
    <t>PAD20161110SUCH</t>
  </si>
  <si>
    <t>PAD20161111GRRO</t>
  </si>
  <si>
    <t>PAD2016122SULELA</t>
  </si>
  <si>
    <t>SAM20161010GRJE4E</t>
  </si>
  <si>
    <t>SAM20161011GRROLE</t>
  </si>
  <si>
    <t>SAM20161011SUPODU</t>
  </si>
  <si>
    <t>SAM20161013SUROBE</t>
  </si>
  <si>
    <t>SAM20161014GRJEFO</t>
  </si>
  <si>
    <t>SAM20161015SULEBO</t>
  </si>
  <si>
    <t>SAM20161016GRJE7E</t>
  </si>
  <si>
    <t>SAM20161016GRJE9E</t>
  </si>
  <si>
    <t>SAM20161016SURO</t>
  </si>
  <si>
    <t>SAM20161016SURO1È</t>
  </si>
  <si>
    <t>SAM20161016SURORE</t>
  </si>
  <si>
    <t>SAM20161017GRJE7E</t>
  </si>
  <si>
    <t>SAM20161017GRJE9E</t>
  </si>
  <si>
    <t>SAM20161017SUCODE</t>
  </si>
  <si>
    <t>SAM20161017SULE</t>
  </si>
  <si>
    <t>SAM20161018GRBODE</t>
  </si>
  <si>
    <t>SAM20161018SUCOCO</t>
  </si>
  <si>
    <t>SAM20161020SUCO6È</t>
  </si>
  <si>
    <t>SAM20161020SUCOQU</t>
  </si>
  <si>
    <t>SAM20161021GRJE</t>
  </si>
  <si>
    <t>SAM20161021GRJE7E</t>
  </si>
  <si>
    <t>SAM20161021GRJE9E</t>
  </si>
  <si>
    <t>SAM20161022SUPO</t>
  </si>
  <si>
    <t>SAM20161022SUPOPA</t>
  </si>
  <si>
    <t>SAM20161023SUTO</t>
  </si>
  <si>
    <t>SAM20161024SURO</t>
  </si>
  <si>
    <t>SAM20161026SUCHCH</t>
  </si>
  <si>
    <t>SAM20161027SULECH</t>
  </si>
  <si>
    <t>SAM20161028GRJEJE</t>
  </si>
  <si>
    <t>SAM20161028SUCHCH</t>
  </si>
  <si>
    <t>SAM20161029SULE2È</t>
  </si>
  <si>
    <t>SAM20161029SULEDU</t>
  </si>
  <si>
    <t>SAM20161029SULEME</t>
  </si>
  <si>
    <t>SAM20161030GRJEAN</t>
  </si>
  <si>
    <t>SAM20161030SUPO5È</t>
  </si>
  <si>
    <t>SAM20161030SUPOBA</t>
  </si>
  <si>
    <t>SAM20161030SUPOSA</t>
  </si>
  <si>
    <t>SAM20161030SUPOSC</t>
  </si>
  <si>
    <t>SAM20161031SULE1È</t>
  </si>
  <si>
    <t>SAM20161031SULECA</t>
  </si>
  <si>
    <t>SAM20161031SULECH</t>
  </si>
  <si>
    <t>SAM2016107</t>
  </si>
  <si>
    <t>SAM2016109SUPO5È</t>
  </si>
  <si>
    <t>SAM20161113GRAB2E</t>
  </si>
  <si>
    <t>SAM20161115GRAB</t>
  </si>
  <si>
    <t>SAM20161115GRAB2E</t>
  </si>
  <si>
    <t>SAM20161115GRAB3E</t>
  </si>
  <si>
    <t>SAM20161115GRAB4E</t>
  </si>
  <si>
    <t>SAM2016112SUCHAN</t>
  </si>
  <si>
    <t>SAM2016112SUMA11</t>
  </si>
  <si>
    <t>SAM2016113GRBO</t>
  </si>
  <si>
    <t>SAM2016113SULECA</t>
  </si>
  <si>
    <t>SAM2016114SULEVE</t>
  </si>
  <si>
    <t>SAM2016115SUCALE</t>
  </si>
  <si>
    <t>SAM2016115SUTOBO</t>
  </si>
  <si>
    <t>SAM2016116SUCABO</t>
  </si>
  <si>
    <t>SAV20161029GRBEBE</t>
  </si>
  <si>
    <t>SAV20161031GRBEBE</t>
  </si>
  <si>
    <t>SAV20161114SUTOBE</t>
  </si>
  <si>
    <t>SAV2016111GRBEBE</t>
  </si>
  <si>
    <t>SAV20161124SUTOBE</t>
  </si>
  <si>
    <t>SAV20161126SUCATI</t>
  </si>
  <si>
    <t>SAV2016112GRBEMO</t>
  </si>
  <si>
    <t>SAV2016114GRBEMO</t>
  </si>
  <si>
    <t>SAV2016115GRBEBE</t>
  </si>
  <si>
    <t>SHE20161123SUTOBO</t>
  </si>
  <si>
    <t>SHE20161125SUMAMA</t>
  </si>
  <si>
    <t>SHE20161212SULEDO</t>
  </si>
  <si>
    <t>SHE20161213SULEME</t>
  </si>
  <si>
    <t>SHE20161214SUCABO</t>
  </si>
  <si>
    <t>SHE20161214SUILIL</t>
  </si>
  <si>
    <t>SHE20161214SULEBO</t>
  </si>
  <si>
    <t>SHE20161214SUSTGR</t>
  </si>
  <si>
    <t>SHE20161216SUCABO</t>
  </si>
  <si>
    <t>SHE20161221SUTO</t>
  </si>
  <si>
    <t>SHE20161224SUCHBO</t>
  </si>
  <si>
    <t>SHE20161224SUCHDE</t>
  </si>
  <si>
    <t>SHE2016122SULEBO</t>
  </si>
  <si>
    <t>SHE2016129SULEBO</t>
  </si>
  <si>
    <t>WOR20161010OUPOGR</t>
  </si>
  <si>
    <t>WOR20161010OUPOLA</t>
  </si>
  <si>
    <t>WOR20161010OUPOTR</t>
  </si>
  <si>
    <t>WOR20161011OUPOGR</t>
  </si>
  <si>
    <t>WOR20161011OUPOLA</t>
  </si>
  <si>
    <t>WOR20161011SUILIL</t>
  </si>
  <si>
    <t>WOR20161011SUSTBA</t>
  </si>
  <si>
    <t>WOR20161012OUPOTR</t>
  </si>
  <si>
    <t>WOR20161013NIPASA</t>
  </si>
  <si>
    <t>WOR20161013OUANGR</t>
  </si>
  <si>
    <t>WOR20161013OUANPE</t>
  </si>
  <si>
    <t>WOR20161013OUKESO</t>
  </si>
  <si>
    <t>WOR20161014NIPETI</t>
  </si>
  <si>
    <t>WOR20161014OUANPE</t>
  </si>
  <si>
    <t>WOR20161015OUANPE</t>
  </si>
  <si>
    <t>WOR20161017NIPEFO</t>
  </si>
  <si>
    <t>WOR20161017OUANGR</t>
  </si>
  <si>
    <t>WOR20161018OUANGR</t>
  </si>
  <si>
    <t>WOR20161019NIPETI</t>
  </si>
  <si>
    <t>WOR20161019OUPOPO</t>
  </si>
  <si>
    <t>WOR2016101OUANPA</t>
  </si>
  <si>
    <t>WOR20161021NIPEFO</t>
  </si>
  <si>
    <t>WOR20161021OUPOPO</t>
  </si>
  <si>
    <t>WOR20161022OUKENO</t>
  </si>
  <si>
    <t>WOR20161024GRJEMA</t>
  </si>
  <si>
    <t>WOR20161024OUPOTR</t>
  </si>
  <si>
    <t>WOR20161025GRDABA</t>
  </si>
  <si>
    <t>WOR20161025NIPEFO</t>
  </si>
  <si>
    <t>WOR20161026GRANGR</t>
  </si>
  <si>
    <t>WOR20161026NIPASA</t>
  </si>
  <si>
    <t>WOR20161028GRBEBE</t>
  </si>
  <si>
    <t>WOR20161028NIMICH</t>
  </si>
  <si>
    <t>WOR20161029NIMICH</t>
  </si>
  <si>
    <t>WOR20161030OUANGR</t>
  </si>
  <si>
    <t>WOR20161030OUANPA</t>
  </si>
  <si>
    <t>WOR20161030OUANPE</t>
  </si>
  <si>
    <t>WOR20161030OUANPI</t>
  </si>
  <si>
    <t>WOR20161030OUKENO</t>
  </si>
  <si>
    <t>WOR20161030OUPOGR</t>
  </si>
  <si>
    <t>WOR20161030OUPOLA</t>
  </si>
  <si>
    <t>WOR20161030OUPOPO</t>
  </si>
  <si>
    <t>WOR20161030OUPOTR</t>
  </si>
  <si>
    <t>WOR2016104OUPEMO</t>
  </si>
  <si>
    <t>WOR2016105SUANBO</t>
  </si>
  <si>
    <t>WOR2016106SUTHTH</t>
  </si>
  <si>
    <t>WOR2016107OUKESO</t>
  </si>
  <si>
    <t>WOR2016108NIFOFO</t>
  </si>
  <si>
    <t>WOR2016108NIMICH</t>
  </si>
  <si>
    <t>WOR2016109NIFOFO</t>
  </si>
  <si>
    <t>WOR2016109NIPESI</t>
  </si>
  <si>
    <t>WOR2016109OUKEBE</t>
  </si>
  <si>
    <t>WOR2016109OUKEBO</t>
  </si>
  <si>
    <t>WOR2016109OUPOTR</t>
  </si>
  <si>
    <t>WOR2016109SULEBO</t>
  </si>
  <si>
    <t>WOR20161110NIPECH</t>
  </si>
  <si>
    <t>WOR20161114OUANPE</t>
  </si>
  <si>
    <t>WOR20161115NIPELI</t>
  </si>
  <si>
    <t>WOR20161115OUPOGR</t>
  </si>
  <si>
    <t>WOR20161116NIPEBE</t>
  </si>
  <si>
    <t>WOR20161116NOLIBA</t>
  </si>
  <si>
    <t>WOR20161116OUPOLA</t>
  </si>
  <si>
    <t>WOR20161116OUPOPO</t>
  </si>
  <si>
    <t>WOR20161117OUANGR</t>
  </si>
  <si>
    <t>WOR20161124OUANPA</t>
  </si>
  <si>
    <t>WOR20161124OUPOPO</t>
  </si>
  <si>
    <t>WOR20161125OUANGR</t>
  </si>
  <si>
    <t>WOR20161125OUANPE</t>
  </si>
  <si>
    <t>WOR20161125OUPOPO</t>
  </si>
  <si>
    <t>WOR20161125SUANBO</t>
  </si>
  <si>
    <t>WOR20161125SUTHTH</t>
  </si>
  <si>
    <t>WOR20161126OUANPI</t>
  </si>
  <si>
    <t>WOR20161126SUBEMA</t>
  </si>
  <si>
    <t>WOR20161128OUANGR</t>
  </si>
  <si>
    <t>WOR20161128OUPOPO</t>
  </si>
  <si>
    <t>WOR20161129OUANGR</t>
  </si>
  <si>
    <t>WOR2016112NIMICH</t>
  </si>
  <si>
    <t>WOR20161130NIGRGR</t>
  </si>
  <si>
    <t>WOR20161130OUANGR</t>
  </si>
  <si>
    <t>WOR20161130OUANPA</t>
  </si>
  <si>
    <t>WOR20161130OUANPE</t>
  </si>
  <si>
    <t>WOR20161130OUANPI</t>
  </si>
  <si>
    <t>WOR20161130OUPOGR</t>
  </si>
  <si>
    <t>WOR20161130OUPOLA</t>
  </si>
  <si>
    <t>WOR20161130OUPOPO</t>
  </si>
  <si>
    <t>WOR20161130OUPOTR</t>
  </si>
  <si>
    <t>WOR2016113NIPERA</t>
  </si>
  <si>
    <t>WOR2016114NIPABO</t>
  </si>
  <si>
    <t>WOR2016115NIPEBE</t>
  </si>
  <si>
    <t>WOR2016118NIMISA</t>
  </si>
  <si>
    <t>WOR20161213OUPOTR</t>
  </si>
  <si>
    <t>WOR20161215NIPETI</t>
  </si>
  <si>
    <t>WOR20161215OUANGR</t>
  </si>
  <si>
    <t>WOR20161216NIPELI</t>
  </si>
  <si>
    <t>WOR20161217OUANPE</t>
  </si>
  <si>
    <t>WOR2016121SUCAGA</t>
  </si>
  <si>
    <t>WOR2016121SUJAMA</t>
  </si>
  <si>
    <t>WOR2016121SUMAMA</t>
  </si>
  <si>
    <t>WOR2016121SUMASA</t>
  </si>
  <si>
    <t>WOR2016122OUPOPO</t>
  </si>
  <si>
    <t>WOR2016123SUBEBA</t>
  </si>
  <si>
    <t>WOR2016123SUBEBE</t>
  </si>
  <si>
    <t>WOR2016126NIPERA</t>
  </si>
  <si>
    <t>WOR2016127NOLIBO</t>
  </si>
  <si>
    <t>WOR2016127OUPOPO</t>
  </si>
  <si>
    <t>WOR2016129OUPOPO</t>
  </si>
  <si>
    <t>#VALUE!</t>
  </si>
  <si>
    <t>SIDA</t>
  </si>
  <si>
    <t>Roof repair kit as per tech spec</t>
  </si>
  <si>
    <t>Column Labels</t>
  </si>
  <si>
    <t>Nombre de distribution par type d'item unique</t>
  </si>
  <si>
    <t>Total Nombre de distribution par type d'item unique</t>
  </si>
  <si>
    <t>Menages beneficiaires d'au moins 1 Item</t>
  </si>
  <si>
    <t>Total Menages beneficiaires d'au moins 1 Item</t>
  </si>
  <si>
    <t>Les irois</t>
  </si>
  <si>
    <t>01.12.17</t>
  </si>
  <si>
    <t>n/a</t>
  </si>
  <si>
    <t>5 rouleaux de papiers toilettes,3 paquets de serviettes hygieniques contenant chacun 10 unites,1 serviette de bain, 1 drap,5 brosses a dent,1 peigne, 1 dentifrice,1 paquet de quatre savons, 1 porte savon, 1 paquet de cinq rasoirs jetables, 9 savons de toilettes</t>
  </si>
  <si>
    <t>Coopi</t>
  </si>
  <si>
    <t>Pakado, Bas Bois d'Hommes</t>
  </si>
  <si>
    <t>1 poele,1 petite chaudiere,1 grosse chaudiere,5 assiettes inox,5 bols inox,5 gobelets inox, 4 cuilleres inox,4 fourchettes inox,5 couteaux inox,1 couteau cuisine,1 cuillere en bois</t>
  </si>
  <si>
    <t>Tete a l'eau</t>
  </si>
  <si>
    <t>Anba veritable, Brefette, derriere fort. Croix des marthyr, reneau,La cinal</t>
  </si>
  <si>
    <t>Baches</t>
  </si>
  <si>
    <t>Fondation Le Berger (FLB)</t>
  </si>
  <si>
    <t>Promodev</t>
  </si>
  <si>
    <t>L'oiseau,Grandier, Laroque</t>
  </si>
  <si>
    <t>Martineau, durocher</t>
  </si>
  <si>
    <t>Pradine, Flamant, granduc</t>
  </si>
  <si>
    <t>Ti canal,Nan campeche,Derriere Morne, Sapoti, Centre ville</t>
  </si>
  <si>
    <t>Action Secours Ambulance</t>
  </si>
  <si>
    <t>Dejerme</t>
  </si>
  <si>
    <t>Loco, Cafetiere,Saint victor,macorel</t>
  </si>
  <si>
    <t>Acess( Action pour L'Education Sociale et la Sante)</t>
  </si>
  <si>
    <t>APRONHA</t>
  </si>
  <si>
    <t>Nan Biston</t>
  </si>
  <si>
    <t>Lazarre</t>
  </si>
  <si>
    <t>UNHCR</t>
  </si>
  <si>
    <t>1 Shampoing,2 papiers hygieniques,1 paquet de serviette hygienique de 10 unites, 4 savons pour la lessive,2 savons pour la toilette de bain, 1 detergent,4 brosses a dent, 1 brosse a tete, 1 pate dentrifice, 1 paquet rasoir de cinq unites,1 deodorant,1 peigne,3 tablettes aquatab de 10 unites chacun</t>
  </si>
  <si>
    <t>Reunion Sportive d'Haiti</t>
  </si>
  <si>
    <t>Fondation Paradis des Indiens</t>
  </si>
  <si>
    <t>2eme balisier. 3e danglise,4e la seringue</t>
  </si>
  <si>
    <t>lesson</t>
  </si>
  <si>
    <t>MORAPEC</t>
  </si>
  <si>
    <t>Marcel Deba</t>
  </si>
  <si>
    <t>Fondlin</t>
  </si>
  <si>
    <t>Nivre</t>
  </si>
  <si>
    <t>Anse a Macron</t>
  </si>
  <si>
    <t>Tirivye</t>
  </si>
  <si>
    <t>Saint Martin</t>
  </si>
  <si>
    <t>Silègue / La Hatte / Savane Bale</t>
  </si>
  <si>
    <t>Bellevue</t>
  </si>
  <si>
    <t>Bernadel / Kounouk</t>
  </si>
  <si>
    <t>Morne Blanche / Corail</t>
  </si>
  <si>
    <t>Plaine Conette</t>
  </si>
  <si>
    <t>la source</t>
  </si>
  <si>
    <t>Latanier</t>
  </si>
  <si>
    <t>Fond Plaisir</t>
  </si>
  <si>
    <t>Bwa Lyann</t>
  </si>
  <si>
    <t>Kochon mawon</t>
  </si>
  <si>
    <t>Nan Mango</t>
  </si>
  <si>
    <t>Grand lagon</t>
  </si>
  <si>
    <t>Mercy / Camp Perrin / Torbeck / Bergeaud / Venet / La Savanne</t>
  </si>
  <si>
    <t>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</si>
  <si>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Thirst Aid Stations, not Aquatabs. 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</si>
  <si>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Distributed in conjunction with NFI kits of solar lights, water filter, water container and mosquito nets. No detailed numbers per HH served received from Rotary. Roughly equal numbers of SKs and other NFI packs distributed in each community. Number of SKs and NFI packs distributed reduced significantly from original plan due to theft from Rotary warehousing.</t>
  </si>
  <si>
    <t>Distributed as a NFI kit of solar lights, water filter, water container and mosquito nets.</t>
  </si>
  <si>
    <t>Distributed as a NFI kit of solar lights, water filter, water container and mosquito nets. Distributed in conjunction with Shelterkits.</t>
  </si>
  <si>
    <t>Thirst Aid Stations, not Aquatabs. Distributed as a NFI kit of solar lights, water filter, water container and mosquito nets. Distributed in conjunction with Shelterkits.</t>
  </si>
  <si>
    <t>Distributed in conjunction with NFI kits of solar lights, water filter, water container and mosquito nets.</t>
  </si>
  <si>
    <t>50 of these were distributed in conjunction with NFI kits described above, the remainder individually.</t>
  </si>
  <si>
    <t>Distributed as a NFI kit of solar lights, water filter, water container and mosquito nets</t>
  </si>
  <si>
    <t>Thirst Aid Stations, not Aquatabs. Distributed as a NFI kit of solar lights, water filter, water container and mosquito nets</t>
  </si>
  <si>
    <t>50 of these were distributed in conjunction with the NFI kits described above, the remainder without.</t>
  </si>
  <si>
    <t xml:space="preserve">Distributed as a NFI kit of solar lights, water filter, water container and mosquito nets. </t>
  </si>
  <si>
    <t xml:space="preserve">Thirst Aid Stations, not Aquatabs. Distributed as a NFI kit of solar lights, water filter, water container and mosquito nets. </t>
  </si>
  <si>
    <t>Distributed as a NFI kit of solar lights, water filter, water container and mosquito nets. 9 were distributed together with shelterkit, the remainder without.</t>
  </si>
  <si>
    <t>Thirst Aid Stations, not Aquatabs. Distributed as a NFI kit of solar lights, water filter, water container and mosquito nets. 9 were distributed together with shelterkit, the remainder without.</t>
  </si>
  <si>
    <t>9 shelterkits were provided in conjunction with NFI kits of solar lights, water filter, water container and mosquito nets, the remainder individually.</t>
  </si>
  <si>
    <t>Distributed as a NFI kit of solar lights, water filter, water container and mosquito nets. 19 kits distributed in conjunction with Shelterkits, the remaining 31 distributed on their own.</t>
  </si>
  <si>
    <t>Thirst Aid Stations, not Aquatabs. Distributed as a NFI kit of solar lights, water filter, water container and mosquito nets. 19 kits distributed in conjunction with Shelterkits, the remaining 31 distributed on their own.</t>
  </si>
  <si>
    <t>As stated above, 19 of  these were distributed in conjunction with NFI kit detailed above. The remaining 111 were distributed on their own.</t>
  </si>
  <si>
    <t>Non renseigne</t>
  </si>
  <si>
    <t>KOFIP</t>
  </si>
  <si>
    <t>ACESS</t>
  </si>
  <si>
    <t>Action pour l'Education Sociale et la Sante (ACESS)</t>
  </si>
  <si>
    <t>Peri Urbain</t>
  </si>
  <si>
    <t>Menage</t>
  </si>
  <si>
    <t>Nous avons organises cette distribution en deux phases.La premiere phase concistait a donner des baches d'une facon ordinaire en mettant en ligne les familles beneiciares. Et la seconde phase etait de faire une intervention porte a porte en apportant les baches aux familles qui se trouvent dans les montagnes et dans les zones eloignees. On a donne 1 bache par famille.</t>
  </si>
  <si>
    <t>1 serviette de bain, 1 T-Shirt blan, 2 petit serviette de visage, 3 rouleaux de papier toilettes, 3 paquets de serviettes Hygieniques contenant chacun 8 unites,3 brosses a dent,1 peigne, 1 dentifrice,2 unites savons lessive,  2 unites savons de toilettes, 1 cuillierre , 1 plaquette d'Aquatab</t>
  </si>
  <si>
    <t>SMALLHOLDER FARMERS ALLIANCE (SFA)</t>
  </si>
  <si>
    <t>Codere</t>
  </si>
  <si>
    <t>Saint Helaine</t>
  </si>
  <si>
    <t>GRRANOH</t>
  </si>
  <si>
    <t>Sac de ciment</t>
  </si>
  <si>
    <t>Lacongo</t>
  </si>
  <si>
    <t>Bedard</t>
  </si>
  <si>
    <t>Charterie</t>
  </si>
  <si>
    <t>Redon</t>
  </si>
  <si>
    <t>Duroche</t>
  </si>
  <si>
    <t>Martineau</t>
  </si>
  <si>
    <t>Petite Anse</t>
  </si>
  <si>
    <t>Magazin</t>
  </si>
  <si>
    <t>Nan Boukan, Mahotiere</t>
  </si>
  <si>
    <t>Hatte</t>
  </si>
  <si>
    <t>Boucan Lamarre</t>
  </si>
  <si>
    <t>Grande Ri</t>
  </si>
  <si>
    <t>Les 11,12,13,16,19 et 20 janvier</t>
  </si>
  <si>
    <t>tôles, bois, clous, cordes</t>
  </si>
  <si>
    <t>Beaulieu, Carpentier, Rosier et centre ville</t>
  </si>
  <si>
    <t>scie, marteau,cisaille, pelle</t>
  </si>
  <si>
    <t>28,29-12-17</t>
  </si>
  <si>
    <t>CGI, Hammer, Handsaw, CGI snip, nails</t>
  </si>
  <si>
    <t>Distribution, Formation</t>
  </si>
  <si>
    <t>Tarp, Blanket</t>
  </si>
  <si>
    <t>ActionAid</t>
  </si>
  <si>
    <t>KPGA</t>
  </si>
  <si>
    <t>December 2016-January 2017</t>
  </si>
  <si>
    <t>CGI (29), nails (17lbs)</t>
  </si>
  <si>
    <t>Cash vouchers for shelter materials to cover 29 CGI metal sheets and 17 lbs of nails, as well as 2,000 gourdes of flexible cash</t>
  </si>
  <si>
    <t>Equipment for recycling wood to timber (available to whole commune)</t>
  </si>
  <si>
    <t>Ecole Professionnelle Jeremie</t>
  </si>
  <si>
    <t>14/11/2016 - 25/11/2016</t>
  </si>
  <si>
    <t>Source Dommage</t>
  </si>
  <si>
    <t>Training for local skilled bos to build back better, including resilient techniques</t>
  </si>
  <si>
    <t>26/12/2016 - 13/01/2017</t>
  </si>
  <si>
    <t>Georgette</t>
  </si>
  <si>
    <t>Lescave</t>
  </si>
  <si>
    <t>27 /28 Decembre</t>
  </si>
  <si>
    <t>Productive Cooperatives Haiti. (pcH)</t>
  </si>
  <si>
    <t>Bureau du secretaire d'etat aux personnes Handicapees (BSEIPH)</t>
  </si>
  <si>
    <t>Ayiti SA</t>
  </si>
  <si>
    <t>Saut mathurin</t>
  </si>
  <si>
    <t xml:space="preserve">Columbian Navy </t>
  </si>
  <si>
    <t>Bourdoun &amp; Lory</t>
  </si>
  <si>
    <t>Communate Esclesiale de Base</t>
  </si>
  <si>
    <t>Carepentier</t>
  </si>
  <si>
    <t>Fonfred</t>
  </si>
  <si>
    <t>EDEM Foundation</t>
  </si>
  <si>
    <t>Grande Plaine, Grande barriere, Gros morne &amp; La source</t>
  </si>
  <si>
    <t xml:space="preserve"> GUINAUDE</t>
  </si>
  <si>
    <t>Fondation Grand'Anse</t>
  </si>
  <si>
    <t>French detachment</t>
  </si>
  <si>
    <t>Beau Sang, Parc monpelier, citer caleb, lon pre, barriere rouge, ca ira</t>
  </si>
  <si>
    <t>Haitian Connection</t>
  </si>
  <si>
    <t>Hope Mission International</t>
  </si>
  <si>
    <t>Duchity/Trou bois</t>
  </si>
  <si>
    <t>Lycee Fritz Pierre-Louis Rue saint Honoree</t>
  </si>
  <si>
    <t>Centre du MAST a delmas 3</t>
  </si>
  <si>
    <t>Non renseigné</t>
  </si>
  <si>
    <t>Ministere de L'Interieur</t>
  </si>
  <si>
    <t>10/16/2017</t>
  </si>
  <si>
    <t>Labarelle</t>
  </si>
  <si>
    <t>Dumont, Roche-Jabouin, Balixte, Debouchette, Lazarre, Spicion</t>
  </si>
  <si>
    <t>Carpentier, Barbois, Saint-Able, Aubri, and Au Ravine.</t>
  </si>
  <si>
    <t>Sœur Charite</t>
  </si>
  <si>
    <t>sapotille, Capen, Murier, Buissereth, La baleine, Laborieux, Perine, Chacha, Mascary, Bosse, Ferdile, Morne a Brule</t>
  </si>
  <si>
    <t>Boudo</t>
  </si>
  <si>
    <t>Lacroix</t>
  </si>
  <si>
    <t>Debouchette</t>
  </si>
  <si>
    <t>Morency, Figuier, Kalapa, Maniche, Labayi</t>
  </si>
  <si>
    <t>Grand Passe, Figuier, Amba Mapou</t>
  </si>
  <si>
    <t>Gros bassin,Dejoie,Zoranje,Chaplin,Dusape,Nan seche for the section Labeï of the commune Port-à-Piment</t>
  </si>
  <si>
    <t>La source,La vigie,Grande plaine, Nonjan for the  section Figuier of the  commune Ile-à-Vache and Bousquets,</t>
  </si>
  <si>
    <t>Vision Forward</t>
  </si>
  <si>
    <t>Crabier, Roger</t>
  </si>
  <si>
    <t>Chaumeau</t>
  </si>
  <si>
    <t>Hatte de Lice</t>
  </si>
  <si>
    <t>Buis d'Homme</t>
  </si>
  <si>
    <t>Passe sèche</t>
  </si>
  <si>
    <t>Via</t>
  </si>
  <si>
    <t>Grandboulay</t>
  </si>
  <si>
    <t>Maturun</t>
  </si>
  <si>
    <t>Petit Paradis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</si>
</sst>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d\-mmm\-yy;@"/>
  </numFmts>
  <fonts count="55">
    <font>
      <sz val="11"/>
      <color theme="1"/>
      <name val="Calibri"/>
      <family val="2"/>
      <scheme val="minor"/>
    </font>
    <font>
      <b/>
      <sz val="11"/>
      <color theme="0"/>
      <name val="Calibri"/>
      <family val="2"/>
      <scheme val="minor"/>
    </font>
    <font>
      <sz val="11"/>
      <name val="Calibri"/>
      <family val="2"/>
      <scheme val="minor"/>
    </font>
    <font>
      <sz val="11"/>
      <color rgb="FF000000"/>
      <name val="Calibri"/>
      <family val="2"/>
      <scheme val="minor"/>
    </font>
    <font>
      <b/>
      <sz val="10"/>
      <color rgb="FFFFFFFF"/>
      <name val="Calibri"/>
      <family val="2"/>
      <scheme val="minor"/>
    </font>
    <font>
      <sz val="10"/>
      <color theme="1"/>
      <name val="Calibri"/>
      <family val="2"/>
      <scheme val="minor"/>
    </font>
    <font>
      <sz val="10"/>
      <color rgb="FF000000"/>
      <name val="Calibri"/>
      <family val="2"/>
      <scheme val="minor"/>
    </font>
    <font>
      <b/>
      <sz val="12"/>
      <color theme="1"/>
      <name val="Calibri"/>
      <family val="2"/>
      <scheme val="minor"/>
    </font>
    <font>
      <b/>
      <sz val="10"/>
      <color theme="0"/>
      <name val="Calibri"/>
      <family val="2"/>
      <scheme val="minor"/>
    </font>
    <font>
      <sz val="10"/>
      <name val="Calibri"/>
      <family val="2"/>
      <scheme val="minor"/>
    </font>
    <font>
      <b/>
      <sz val="14"/>
      <color theme="0"/>
      <name val="Calibri"/>
      <family val="2"/>
      <scheme val="minor"/>
    </font>
    <font>
      <sz val="11"/>
      <color theme="0"/>
      <name val="Calibri"/>
      <family val="2"/>
      <scheme val="minor"/>
    </font>
    <font>
      <sz val="11"/>
      <color rgb="FF000000"/>
      <name val="Calibri"/>
      <family val="2"/>
    </font>
    <font>
      <b/>
      <sz val="18"/>
      <color theme="0"/>
      <name val="Calibri"/>
      <family val="2"/>
      <scheme val="minor"/>
    </font>
    <font>
      <b/>
      <sz val="10"/>
      <color rgb="FFFFFFFF"/>
      <name val="Calibri"/>
      <family val="2"/>
      <scheme val="minor"/>
    </font>
    <font>
      <sz val="10"/>
      <color rgb="FF000000"/>
      <name val="Calibri"/>
      <family val="2"/>
      <scheme val="minor"/>
    </font>
    <font>
      <sz val="10"/>
      <color theme="1"/>
      <name val="Calibri"/>
      <family val="2"/>
      <scheme val="minor"/>
    </font>
    <font>
      <sz val="11"/>
      <color theme="2" tint="-0.749992370372631"/>
      <name val="Calibri"/>
      <family val="2"/>
      <scheme val="minor"/>
    </font>
    <font>
      <sz val="10"/>
      <color rgb="FF000000"/>
      <name val="Calibri"/>
      <family val="2"/>
      <scheme val="minor"/>
    </font>
    <font>
      <sz val="10"/>
      <color theme="1"/>
      <name val="Calibri"/>
      <family val="2"/>
      <scheme val="minor"/>
    </font>
    <font>
      <sz val="18"/>
      <color theme="1"/>
      <name val="Calibri"/>
      <family val="2"/>
      <scheme val="minor"/>
    </font>
    <font>
      <b/>
      <sz val="22"/>
      <color theme="0"/>
      <name val="Roboto"/>
    </font>
    <font>
      <sz val="11"/>
      <color theme="1"/>
      <name val="Calibri"/>
      <family val="2"/>
    </font>
    <font>
      <sz val="8.8000000000000007"/>
      <color theme="1"/>
      <name val="Calibri"/>
      <family val="2"/>
    </font>
    <font>
      <sz val="18"/>
      <color theme="0"/>
      <name val="Calibri"/>
      <family val="2"/>
      <scheme val="minor"/>
    </font>
    <font>
      <sz val="22"/>
      <color theme="0"/>
      <name val="Calibri Light"/>
      <family val="2"/>
      <scheme val="major"/>
    </font>
    <font>
      <sz val="11"/>
      <color theme="1"/>
      <name val="Calibri Light"/>
      <family val="2"/>
      <scheme val="major"/>
    </font>
    <font>
      <sz val="14"/>
      <color theme="1"/>
      <name val="Calibri"/>
      <family val="2"/>
      <scheme val="minor"/>
    </font>
    <font>
      <sz val="12"/>
      <color theme="1"/>
      <name val="Calibri"/>
      <family val="2"/>
      <scheme val="minor"/>
    </font>
    <font>
      <i/>
      <sz val="12"/>
      <color theme="0"/>
      <name val="Calibri"/>
      <family val="2"/>
      <scheme val="minor"/>
    </font>
    <font>
      <sz val="11"/>
      <color theme="1" tint="0.249977111117893"/>
      <name val="Calibri"/>
      <family val="2"/>
      <scheme val="minor"/>
    </font>
    <font>
      <b/>
      <sz val="22"/>
      <color theme="1" tint="0.34998626667073579"/>
      <name val="Calibri Light"/>
      <family val="2"/>
      <scheme val="major"/>
    </font>
    <font>
      <sz val="18"/>
      <color theme="1" tint="0.34998626667073579"/>
      <name val="Calibri Light"/>
      <family val="2"/>
      <scheme val="major"/>
    </font>
    <font>
      <b/>
      <sz val="20"/>
      <color theme="1" tint="0.34998626667073579"/>
      <name val="Calibri Light"/>
      <family val="2"/>
      <scheme val="major"/>
    </font>
    <font>
      <b/>
      <sz val="22"/>
      <color theme="1" tint="0.34998626667073579"/>
      <name val="Roboto"/>
    </font>
    <font>
      <sz val="12"/>
      <color theme="1" tint="0.34998626667073579"/>
      <name val="Calibri Light"/>
      <family val="2"/>
      <scheme val="major"/>
    </font>
    <font>
      <sz val="12"/>
      <color theme="1" tint="0.34998626667073579"/>
      <name val="Calibri"/>
      <family val="2"/>
      <scheme val="minor"/>
    </font>
    <font>
      <b/>
      <sz val="11"/>
      <color theme="1" tint="0.34998626667073579"/>
      <name val="Calibri Light"/>
      <family val="2"/>
      <scheme val="major"/>
    </font>
    <font>
      <sz val="11"/>
      <color theme="1" tint="0.34998626667073579"/>
      <name val="Calibri Light"/>
      <family val="2"/>
      <scheme val="major"/>
    </font>
    <font>
      <sz val="11"/>
      <color theme="1" tint="0.34998626667073579"/>
      <name val="Calibri"/>
      <family val="2"/>
      <scheme val="minor"/>
    </font>
    <font>
      <b/>
      <sz val="12"/>
      <color theme="1" tint="0.34998626667073579"/>
      <name val="Calibri Light"/>
      <family val="2"/>
      <scheme val="major"/>
    </font>
    <font>
      <sz val="18"/>
      <color theme="1" tint="0.34998626667073579"/>
      <name val="Calibri"/>
      <family val="2"/>
      <scheme val="minor"/>
    </font>
    <font>
      <sz val="18"/>
      <color theme="1" tint="0.34998626667073579"/>
      <name val="Impact"/>
      <family val="2"/>
    </font>
    <font>
      <sz val="14"/>
      <name val="Calibri"/>
      <family val="2"/>
      <scheme val="minor"/>
    </font>
    <font>
      <u/>
      <sz val="11"/>
      <color theme="10"/>
      <name val="Calibri"/>
      <family val="2"/>
      <scheme val="minor"/>
    </font>
    <font>
      <u/>
      <sz val="11"/>
      <color theme="11"/>
      <name val="Calibri"/>
      <family val="2"/>
      <scheme val="minor"/>
    </font>
    <font>
      <sz val="10"/>
      <color theme="1"/>
      <name val="Calibri"/>
      <family val="2"/>
    </font>
    <font>
      <sz val="8.5"/>
      <color theme="1"/>
      <name val="Calibri"/>
      <family val="2"/>
    </font>
    <font>
      <sz val="9"/>
      <color theme="1"/>
      <name val="Calibri"/>
      <family val="2"/>
      <scheme val="minor"/>
    </font>
    <font>
      <sz val="11"/>
      <color theme="1" tint="0.34998626667073579"/>
      <name val="Calibri"/>
      <family val="2"/>
    </font>
    <font>
      <b/>
      <sz val="8"/>
      <color theme="0"/>
      <name val="Calibri"/>
      <family val="2"/>
      <scheme val="minor"/>
    </font>
    <font>
      <sz val="10"/>
      <name val="Arial"/>
      <family val="2"/>
    </font>
    <font>
      <sz val="8"/>
      <name val="Calibri"/>
      <family val="2"/>
      <scheme val="minor"/>
    </font>
    <font>
      <b/>
      <sz val="11"/>
      <color theme="1"/>
      <name val="Calibri"/>
      <family val="2"/>
      <scheme val="minor"/>
    </font>
    <font>
      <sz val="11"/>
      <name val="Calibri"/>
      <family val="2"/>
    </font>
  </fonts>
  <fills count="17">
    <fill>
      <patternFill patternType="none"/>
    </fill>
    <fill>
      <patternFill patternType="gray125"/>
    </fill>
    <fill>
      <patternFill patternType="solid">
        <fgColor theme="3" tint="0.79998168889431442"/>
        <bgColor indexed="64"/>
      </patternFill>
    </fill>
    <fill>
      <patternFill patternType="solid">
        <fgColor rgb="FF073763"/>
        <bgColor indexed="64"/>
      </patternFill>
    </fill>
    <fill>
      <patternFill patternType="solid">
        <fgColor rgb="FFFFFFFF"/>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002060"/>
        <bgColor indexed="64"/>
      </patternFill>
    </fill>
    <fill>
      <patternFill patternType="solid">
        <fgColor rgb="FF7F1614"/>
        <bgColor indexed="64"/>
      </patternFill>
    </fill>
    <fill>
      <patternFill patternType="solid">
        <fgColor rgb="FFE13F3B"/>
        <bgColor indexed="64"/>
      </patternFill>
    </fill>
    <fill>
      <patternFill patternType="solid">
        <fgColor theme="4"/>
        <bgColor indexed="64"/>
      </patternFill>
    </fill>
    <fill>
      <patternFill patternType="solid">
        <fgColor rgb="FFFF0000"/>
        <bgColor indexed="64"/>
      </patternFill>
    </fill>
    <fill>
      <patternFill patternType="solid">
        <fgColor rgb="FF92D050"/>
        <bgColor indexed="64"/>
      </patternFill>
    </fill>
    <fill>
      <patternFill patternType="solid">
        <fgColor theme="5"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s>
  <borders count="46">
    <border>
      <left/>
      <right/>
      <top/>
      <bottom/>
      <diagonal/>
    </border>
    <border>
      <left style="thin">
        <color auto="1"/>
      </left>
      <right style="thin">
        <color auto="1"/>
      </right>
      <top style="thin">
        <color auto="1"/>
      </top>
      <bottom style="thin">
        <color auto="1"/>
      </bottom>
      <diagonal/>
    </border>
    <border>
      <left/>
      <right/>
      <top style="thin">
        <color theme="4" tint="0.3999755851924192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style="thin">
        <color auto="1"/>
      </left>
      <right style="thin">
        <color auto="1"/>
      </right>
      <top style="thin">
        <color theme="4" tint="0.39997558519241921"/>
      </top>
      <bottom style="thin">
        <color auto="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medium">
        <color theme="0"/>
      </left>
      <right style="thin">
        <color theme="0"/>
      </right>
      <top style="thin">
        <color theme="0"/>
      </top>
      <bottom style="medium">
        <color theme="0"/>
      </bottom>
      <diagonal/>
    </border>
    <border>
      <left style="thin">
        <color theme="0"/>
      </left>
      <right style="medium">
        <color theme="0"/>
      </right>
      <top style="thin">
        <color theme="0"/>
      </top>
      <bottom style="medium">
        <color theme="0"/>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thin">
        <color theme="0"/>
      </left>
      <right style="thin">
        <color theme="0"/>
      </right>
      <top style="thin">
        <color theme="0"/>
      </top>
      <bottom style="medium">
        <color theme="0"/>
      </bottom>
      <diagonal/>
    </border>
    <border>
      <left style="thin">
        <color auto="1"/>
      </left>
      <right/>
      <top/>
      <bottom/>
      <diagonal/>
    </border>
    <border>
      <left/>
      <right style="thin">
        <color auto="1"/>
      </right>
      <top/>
      <bottom/>
      <diagonal/>
    </border>
    <border>
      <left style="medium">
        <color theme="0"/>
      </left>
      <right/>
      <top/>
      <bottom/>
      <diagonal/>
    </border>
    <border>
      <left style="medium">
        <color theme="0"/>
      </left>
      <right style="medium">
        <color theme="0"/>
      </right>
      <top style="thin">
        <color theme="0"/>
      </top>
      <bottom style="medium">
        <color theme="0"/>
      </bottom>
      <diagonal/>
    </border>
    <border>
      <left style="thin">
        <color auto="1"/>
      </left>
      <right style="thin">
        <color auto="1"/>
      </right>
      <top/>
      <bottom/>
      <diagonal/>
    </border>
    <border>
      <left/>
      <right/>
      <top/>
      <bottom style="thin">
        <color theme="4" tint="0.59996337778862885"/>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right style="medium">
        <color theme="0"/>
      </right>
      <top/>
      <bottom/>
      <diagonal/>
    </border>
    <border>
      <left/>
      <right style="medium">
        <color theme="0"/>
      </right>
      <top style="thin">
        <color theme="0"/>
      </top>
      <bottom style="thin">
        <color theme="0"/>
      </bottom>
      <diagonal/>
    </border>
    <border>
      <left/>
      <right/>
      <top/>
      <bottom style="thin">
        <color theme="0"/>
      </bottom>
      <diagonal/>
    </border>
    <border>
      <left style="medium">
        <color theme="0"/>
      </left>
      <right/>
      <top/>
      <bottom style="thin">
        <color theme="0"/>
      </bottom>
      <diagonal/>
    </border>
    <border>
      <left/>
      <right style="medium">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theme="9" tint="-0.499984740745262"/>
      </left>
      <right/>
      <top/>
      <bottom/>
      <diagonal/>
    </border>
    <border>
      <left style="thin">
        <color theme="0"/>
      </left>
      <right/>
      <top/>
      <bottom/>
      <diagonal/>
    </border>
    <border>
      <left/>
      <right/>
      <top style="thin">
        <color auto="1"/>
      </top>
      <bottom style="thin">
        <color auto="1"/>
      </bottom>
      <diagonal/>
    </border>
    <border>
      <left style="medium">
        <color theme="1"/>
      </left>
      <right/>
      <top/>
      <bottom/>
      <diagonal/>
    </border>
  </borders>
  <cellStyleXfs count="6">
    <xf numFmtId="0" fontId="0" fillId="0" borderId="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51" fillId="0" borderId="0"/>
  </cellStyleXfs>
  <cellXfs count="237">
    <xf numFmtId="0" fontId="0" fillId="0" borderId="0" xfId="0"/>
    <xf numFmtId="0" fontId="0" fillId="2" borderId="0" xfId="0" applyFont="1" applyFill="1" applyBorder="1" applyAlignment="1">
      <alignment horizontal="center" vertical="center"/>
    </xf>
    <xf numFmtId="0" fontId="0" fillId="0" borderId="0" xfId="0" applyFont="1" applyBorder="1" applyAlignment="1">
      <alignment horizontal="center" vertical="center"/>
    </xf>
    <xf numFmtId="0" fontId="0" fillId="0" borderId="0" xfId="0" applyFont="1" applyFill="1" applyBorder="1"/>
    <xf numFmtId="0" fontId="5" fillId="0" borderId="0" xfId="0" applyFont="1" applyBorder="1" applyAlignment="1">
      <alignment vertical="center" wrapText="1"/>
    </xf>
    <xf numFmtId="0" fontId="4" fillId="3" borderId="0" xfId="0" applyFont="1" applyFill="1" applyBorder="1" applyAlignment="1">
      <alignment horizontal="center" vertical="center"/>
    </xf>
    <xf numFmtId="0" fontId="5" fillId="0" borderId="0" xfId="0" applyFont="1" applyAlignment="1">
      <alignment vertical="center"/>
    </xf>
    <xf numFmtId="0" fontId="5" fillId="0" borderId="0" xfId="0" applyFont="1" applyBorder="1" applyAlignment="1">
      <alignment wrapText="1"/>
    </xf>
    <xf numFmtId="0" fontId="6" fillId="0" borderId="0" xfId="0" applyFont="1" applyBorder="1"/>
    <xf numFmtId="0" fontId="6" fillId="0" borderId="1" xfId="0" applyFont="1" applyBorder="1" applyAlignment="1">
      <alignment horizontal="left" vertical="center"/>
    </xf>
    <xf numFmtId="0" fontId="5" fillId="0" borderId="1" xfId="0" applyFont="1" applyBorder="1" applyAlignment="1">
      <alignment vertical="center" wrapText="1"/>
    </xf>
    <xf numFmtId="0" fontId="5" fillId="0" borderId="0" xfId="0" applyFont="1"/>
    <xf numFmtId="0" fontId="6" fillId="4" borderId="1" xfId="0" applyFont="1" applyFill="1" applyBorder="1" applyAlignment="1">
      <alignment wrapText="1"/>
    </xf>
    <xf numFmtId="0" fontId="0" fillId="6" borderId="2" xfId="0" applyFont="1" applyFill="1" applyBorder="1"/>
    <xf numFmtId="0" fontId="0" fillId="0" borderId="2" xfId="0" applyFont="1" applyBorder="1"/>
    <xf numFmtId="0" fontId="0" fillId="0" borderId="2" xfId="0" applyNumberFormat="1" applyFont="1" applyBorder="1"/>
    <xf numFmtId="0" fontId="0" fillId="0" borderId="0" xfId="0" applyFill="1" applyBorder="1"/>
    <xf numFmtId="0" fontId="1" fillId="5" borderId="0" xfId="0" applyFont="1" applyFill="1" applyBorder="1"/>
    <xf numFmtId="0" fontId="4" fillId="3" borderId="11" xfId="0" applyFont="1" applyFill="1" applyBorder="1" applyAlignment="1">
      <alignment horizontal="center" vertical="center"/>
    </xf>
    <xf numFmtId="0" fontId="6" fillId="0" borderId="0" xfId="0" applyFont="1" applyBorder="1" applyAlignment="1">
      <alignment horizontal="left" vertical="center" wrapText="1"/>
    </xf>
    <xf numFmtId="0" fontId="5" fillId="7" borderId="0" xfId="0" applyFont="1" applyFill="1" applyBorder="1" applyAlignment="1">
      <alignment horizontal="center" vertical="center" wrapText="1"/>
    </xf>
    <xf numFmtId="0" fontId="7" fillId="0" borderId="0" xfId="0" applyFont="1" applyAlignment="1">
      <alignment horizontal="center" vertical="center"/>
    </xf>
    <xf numFmtId="0" fontId="0" fillId="0" borderId="0" xfId="0" applyAlignment="1">
      <alignment vertical="center"/>
    </xf>
    <xf numFmtId="0" fontId="6" fillId="0" borderId="0" xfId="0" applyFont="1" applyBorder="1" applyAlignment="1">
      <alignment vertical="center"/>
    </xf>
    <xf numFmtId="0" fontId="5" fillId="0" borderId="3" xfId="0" applyFont="1" applyBorder="1"/>
    <xf numFmtId="0" fontId="5" fillId="0" borderId="1" xfId="0" applyFont="1" applyBorder="1"/>
    <xf numFmtId="0" fontId="5" fillId="0" borderId="8" xfId="0" applyFont="1" applyBorder="1"/>
    <xf numFmtId="0" fontId="4" fillId="0" borderId="0" xfId="0" applyFont="1" applyFill="1" applyBorder="1" applyAlignment="1">
      <alignment horizontal="center" vertical="center"/>
    </xf>
    <xf numFmtId="0" fontId="6" fillId="0" borderId="13" xfId="0" applyFont="1" applyFill="1" applyBorder="1"/>
    <xf numFmtId="0" fontId="4" fillId="7" borderId="5" xfId="0" applyFont="1" applyFill="1" applyBorder="1" applyAlignment="1">
      <alignment horizontal="center" vertical="center"/>
    </xf>
    <xf numFmtId="0" fontId="4" fillId="7" borderId="6" xfId="0" applyFont="1" applyFill="1" applyBorder="1" applyAlignment="1">
      <alignment horizontal="center" vertical="center"/>
    </xf>
    <xf numFmtId="0" fontId="4" fillId="7" borderId="12" xfId="0" applyFont="1" applyFill="1" applyBorder="1" applyAlignment="1">
      <alignment horizontal="center" vertical="center"/>
    </xf>
    <xf numFmtId="0" fontId="4" fillId="7" borderId="7" xfId="0" applyFont="1" applyFill="1" applyBorder="1" applyAlignment="1">
      <alignment horizontal="center" vertical="center"/>
    </xf>
    <xf numFmtId="0" fontId="5" fillId="6" borderId="4" xfId="0" applyFont="1" applyFill="1" applyBorder="1"/>
    <xf numFmtId="0" fontId="5" fillId="0" borderId="4" xfId="0" applyFont="1" applyBorder="1" applyAlignment="1">
      <alignment horizontal="left" vertical="center" wrapText="1"/>
    </xf>
    <xf numFmtId="0" fontId="9" fillId="0" borderId="1" xfId="0" applyFont="1" applyFill="1" applyBorder="1" applyAlignment="1">
      <alignment horizontal="left" vertical="center"/>
    </xf>
    <xf numFmtId="0" fontId="8" fillId="3" borderId="7" xfId="0" applyFont="1" applyFill="1" applyBorder="1" applyAlignment="1">
      <alignment horizontal="center" vertical="center"/>
    </xf>
    <xf numFmtId="0" fontId="5" fillId="6" borderId="10" xfId="0" applyFont="1" applyFill="1" applyBorder="1"/>
    <xf numFmtId="0" fontId="5" fillId="0" borderId="0"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5" fillId="0" borderId="4" xfId="0" applyFont="1" applyFill="1" applyBorder="1"/>
    <xf numFmtId="0" fontId="5" fillId="0" borderId="1" xfId="0" applyFont="1" applyFill="1" applyBorder="1"/>
    <xf numFmtId="0" fontId="5" fillId="0" borderId="4" xfId="0" applyFont="1" applyFill="1" applyBorder="1" applyAlignment="1">
      <alignment horizontal="left" vertical="center" wrapText="1"/>
    </xf>
    <xf numFmtId="0" fontId="10" fillId="0" borderId="0" xfId="0" applyFont="1" applyFill="1" applyBorder="1" applyAlignment="1">
      <alignment horizontal="left" vertical="center"/>
    </xf>
    <xf numFmtId="0" fontId="0" fillId="2" borderId="0" xfId="0" applyFont="1" applyFill="1" applyBorder="1" applyAlignment="1">
      <alignment horizontal="left" vertical="center"/>
    </xf>
    <xf numFmtId="0" fontId="12" fillId="0" borderId="0" xfId="0" applyFont="1" applyBorder="1"/>
    <xf numFmtId="0" fontId="12" fillId="0" borderId="0" xfId="0" applyFont="1" applyBorder="1" applyAlignment="1"/>
    <xf numFmtId="0" fontId="0" fillId="0" borderId="0" xfId="0" applyFont="1" applyBorder="1" applyAlignment="1">
      <alignment vertical="center"/>
    </xf>
    <xf numFmtId="0" fontId="0" fillId="0" borderId="0" xfId="0" applyFont="1" applyFill="1" applyBorder="1" applyAlignment="1">
      <alignment vertical="center"/>
    </xf>
    <xf numFmtId="0" fontId="0" fillId="0" borderId="0" xfId="0" applyFont="1" applyBorder="1" applyAlignment="1">
      <alignment horizontal="left" vertical="center"/>
    </xf>
    <xf numFmtId="0" fontId="0" fillId="0" borderId="0" xfId="0" applyFont="1" applyAlignment="1">
      <alignment vertical="center"/>
    </xf>
    <xf numFmtId="0" fontId="5" fillId="0" borderId="9" xfId="0" applyFont="1" applyFill="1" applyBorder="1" applyAlignment="1">
      <alignment horizontal="left" vertical="center" wrapText="1"/>
    </xf>
    <xf numFmtId="0" fontId="5" fillId="0" borderId="0" xfId="0" applyFont="1" applyBorder="1"/>
    <xf numFmtId="0" fontId="5" fillId="0" borderId="9" xfId="0" applyFont="1" applyBorder="1"/>
    <xf numFmtId="0" fontId="5" fillId="0" borderId="22" xfId="0" applyFont="1" applyBorder="1"/>
    <xf numFmtId="0" fontId="5" fillId="0" borderId="21" xfId="0" applyFont="1" applyBorder="1"/>
    <xf numFmtId="0" fontId="5" fillId="0" borderId="1" xfId="0" applyFont="1" applyBorder="1" applyAlignment="1">
      <alignment wrapText="1"/>
    </xf>
    <xf numFmtId="0" fontId="1" fillId="9" borderId="15" xfId="0" applyFont="1" applyFill="1" applyBorder="1" applyAlignment="1">
      <alignment horizontal="center" vertical="center" wrapText="1"/>
    </xf>
    <xf numFmtId="0" fontId="1" fillId="9" borderId="20" xfId="0" applyFont="1" applyFill="1" applyBorder="1" applyAlignment="1">
      <alignment horizontal="center" vertical="center" wrapText="1"/>
    </xf>
    <xf numFmtId="0" fontId="1" fillId="9" borderId="16" xfId="0" applyFont="1" applyFill="1" applyBorder="1" applyAlignment="1">
      <alignment horizontal="center" vertical="center" wrapText="1"/>
    </xf>
    <xf numFmtId="0" fontId="1" fillId="0" borderId="0" xfId="0" applyFont="1" applyFill="1" applyBorder="1" applyAlignment="1">
      <alignment horizontal="center" vertical="center"/>
    </xf>
    <xf numFmtId="0" fontId="13" fillId="8" borderId="0" xfId="0" applyFont="1" applyFill="1" applyBorder="1" applyAlignment="1">
      <alignment vertical="center"/>
    </xf>
    <xf numFmtId="0" fontId="1" fillId="9" borderId="24" xfId="0" applyFont="1" applyFill="1" applyBorder="1" applyAlignment="1">
      <alignment horizontal="center" vertical="center" wrapText="1"/>
    </xf>
    <xf numFmtId="0" fontId="7" fillId="0" borderId="0" xfId="0" applyFont="1" applyAlignment="1">
      <alignment horizontal="center" vertical="center"/>
    </xf>
    <xf numFmtId="0" fontId="14" fillId="3" borderId="25" xfId="0" applyFont="1" applyFill="1" applyBorder="1" applyAlignment="1">
      <alignment horizontal="center" vertical="center"/>
    </xf>
    <xf numFmtId="0" fontId="15" fillId="0" borderId="0" xfId="0" applyFont="1" applyBorder="1" applyAlignment="1">
      <alignment vertical="center"/>
    </xf>
    <xf numFmtId="0" fontId="16" fillId="0" borderId="0" xfId="0" applyFont="1" applyBorder="1" applyAlignment="1">
      <alignment wrapText="1"/>
    </xf>
    <xf numFmtId="0" fontId="5" fillId="0" borderId="4" xfId="0" applyFont="1" applyBorder="1" applyAlignment="1">
      <alignment horizontal="left" vertical="center"/>
    </xf>
    <xf numFmtId="0" fontId="17" fillId="0" borderId="0" xfId="0" applyFont="1" applyBorder="1" applyAlignment="1">
      <alignment horizontal="center" vertical="center" wrapText="1"/>
    </xf>
    <xf numFmtId="0" fontId="13" fillId="8" borderId="23" xfId="0" applyFont="1" applyFill="1" applyBorder="1" applyAlignment="1">
      <alignment horizontal="right" vertical="center" wrapText="1"/>
    </xf>
    <xf numFmtId="0" fontId="18" fillId="0" borderId="0" xfId="0" applyFont="1" applyBorder="1" applyAlignment="1">
      <alignment vertical="center"/>
    </xf>
    <xf numFmtId="0" fontId="19" fillId="0" borderId="0" xfId="0" applyFont="1" applyBorder="1" applyAlignment="1">
      <alignment wrapText="1"/>
    </xf>
    <xf numFmtId="0" fontId="18" fillId="0" borderId="0" xfId="0" applyFont="1" applyFill="1" applyBorder="1" applyAlignment="1">
      <alignment vertical="center"/>
    </xf>
    <xf numFmtId="0" fontId="0" fillId="10" borderId="0" xfId="0" applyFill="1" applyAlignment="1">
      <alignment vertical="center"/>
    </xf>
    <xf numFmtId="3" fontId="20" fillId="0" borderId="0" xfId="0" applyNumberFormat="1" applyFont="1" applyAlignment="1">
      <alignment horizontal="center" vertical="center"/>
    </xf>
    <xf numFmtId="0" fontId="20" fillId="0" borderId="0" xfId="0" applyFont="1" applyAlignment="1">
      <alignment horizontal="center" vertical="center"/>
    </xf>
    <xf numFmtId="0" fontId="0" fillId="0" borderId="0" xfId="0" applyFont="1" applyFill="1" applyBorder="1" applyAlignment="1">
      <alignment vertical="center" wrapText="1"/>
    </xf>
    <xf numFmtId="0" fontId="0" fillId="0" borderId="0" xfId="0" applyFont="1" applyFill="1" applyBorder="1" applyAlignment="1">
      <alignment horizontal="left" vertical="center"/>
    </xf>
    <xf numFmtId="0" fontId="13" fillId="8"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xf numFmtId="0" fontId="0" fillId="0" borderId="0" xfId="0" applyFont="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vertical="center"/>
    </xf>
    <xf numFmtId="0" fontId="0" fillId="2" borderId="0" xfId="0" applyFont="1" applyFill="1" applyBorder="1" applyAlignment="1">
      <alignment horizontal="center" vertical="center" wrapText="1"/>
    </xf>
    <xf numFmtId="0" fontId="0" fillId="2" borderId="0" xfId="0" applyFont="1" applyFill="1" applyBorder="1" applyAlignment="1">
      <alignment horizontal="left" vertical="center"/>
    </xf>
    <xf numFmtId="0" fontId="0" fillId="0" borderId="0" xfId="0" applyFont="1" applyFill="1" applyBorder="1" applyAlignment="1">
      <alignment horizontal="left" vertical="center" wrapText="1"/>
    </xf>
    <xf numFmtId="0" fontId="0" fillId="0" borderId="0" xfId="0" applyFont="1" applyBorder="1" applyAlignment="1">
      <alignment vertical="center"/>
    </xf>
    <xf numFmtId="0" fontId="2" fillId="0" borderId="0" xfId="0" applyFont="1" applyBorder="1" applyAlignment="1">
      <alignment horizontal="left" vertical="center"/>
    </xf>
    <xf numFmtId="0" fontId="3" fillId="0" borderId="0" xfId="0" applyFont="1" applyBorder="1" applyAlignment="1">
      <alignment vertical="center"/>
    </xf>
    <xf numFmtId="0" fontId="0" fillId="0" borderId="0" xfId="0" applyFont="1" applyBorder="1" applyAlignment="1">
      <alignment vertical="center" wrapText="1"/>
    </xf>
    <xf numFmtId="0" fontId="12" fillId="0" borderId="0" xfId="0" applyFont="1" applyBorder="1" applyAlignment="1">
      <alignment vertical="center"/>
    </xf>
    <xf numFmtId="0" fontId="0" fillId="0" borderId="0" xfId="0" applyFont="1" applyBorder="1" applyAlignment="1">
      <alignment horizontal="left" vertical="center"/>
    </xf>
    <xf numFmtId="0" fontId="12" fillId="0" borderId="0" xfId="0" applyFont="1" applyBorder="1" applyAlignment="1">
      <alignment horizontal="center" vertical="center"/>
    </xf>
    <xf numFmtId="0" fontId="0" fillId="0" borderId="0" xfId="0" applyAlignment="1">
      <alignment horizontal="center"/>
    </xf>
    <xf numFmtId="0" fontId="2"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Alignment="1">
      <alignment vertical="center"/>
    </xf>
    <xf numFmtId="0" fontId="12" fillId="0" borderId="0" xfId="0" applyFont="1" applyFill="1" applyBorder="1" applyAlignment="1">
      <alignment vertical="center"/>
    </xf>
    <xf numFmtId="0" fontId="24" fillId="8" borderId="0" xfId="0" applyFont="1" applyFill="1" applyBorder="1" applyAlignment="1">
      <alignment vertical="center"/>
    </xf>
    <xf numFmtId="0" fontId="0" fillId="11" borderId="0" xfId="0" applyFont="1" applyFill="1" applyBorder="1" applyAlignment="1">
      <alignment vertical="center"/>
    </xf>
    <xf numFmtId="0" fontId="0" fillId="11" borderId="0" xfId="0" applyFont="1" applyFill="1" applyBorder="1" applyAlignment="1">
      <alignment horizontal="left" vertical="center" wrapText="1"/>
    </xf>
    <xf numFmtId="0" fontId="0" fillId="0" borderId="0" xfId="0" applyBorder="1"/>
    <xf numFmtId="0" fontId="26" fillId="0" borderId="0" xfId="0" applyFont="1" applyBorder="1"/>
    <xf numFmtId="0" fontId="28" fillId="0" borderId="0" xfId="0" applyFont="1"/>
    <xf numFmtId="0" fontId="27" fillId="0" borderId="0" xfId="0" applyFont="1" applyFill="1"/>
    <xf numFmtId="0" fontId="0" fillId="0" borderId="0" xfId="0" applyBorder="1" applyAlignment="1"/>
    <xf numFmtId="0" fontId="0" fillId="10" borderId="0" xfId="0" applyFill="1" applyBorder="1" applyAlignment="1">
      <alignment vertical="center"/>
    </xf>
    <xf numFmtId="0" fontId="0" fillId="0" borderId="0" xfId="0" pivotButton="1"/>
    <xf numFmtId="0" fontId="0" fillId="0" borderId="0" xfId="0" applyAlignment="1">
      <alignment horizontal="left"/>
    </xf>
    <xf numFmtId="14" fontId="0" fillId="0" borderId="0" xfId="0" applyNumberFormat="1" applyAlignment="1">
      <alignment horizontal="left"/>
    </xf>
    <xf numFmtId="0" fontId="0" fillId="0" borderId="0" xfId="0" applyNumberFormat="1"/>
    <xf numFmtId="164" fontId="13" fillId="8" borderId="0" xfId="0" applyNumberFormat="1" applyFont="1" applyFill="1" applyBorder="1" applyAlignment="1">
      <alignment vertical="center"/>
    </xf>
    <xf numFmtId="164" fontId="0" fillId="0" borderId="0" xfId="0" applyNumberFormat="1" applyFont="1" applyBorder="1" applyAlignment="1">
      <alignment horizontal="center" vertical="center"/>
    </xf>
    <xf numFmtId="164" fontId="0" fillId="11" borderId="0" xfId="0" applyNumberFormat="1" applyFont="1" applyFill="1" applyBorder="1" applyAlignment="1">
      <alignment horizontal="center" vertical="center"/>
    </xf>
    <xf numFmtId="164" fontId="0" fillId="11" borderId="0" xfId="0" applyNumberFormat="1" applyFill="1" applyAlignment="1">
      <alignment horizontal="center"/>
    </xf>
    <xf numFmtId="0" fontId="30" fillId="14" borderId="0" xfId="0" applyFont="1" applyFill="1" applyAlignment="1">
      <alignment vertical="center"/>
    </xf>
    <xf numFmtId="0" fontId="30" fillId="14" borderId="0" xfId="0" applyFont="1" applyFill="1" applyBorder="1" applyAlignment="1">
      <alignment vertical="center"/>
    </xf>
    <xf numFmtId="0" fontId="34" fillId="14" borderId="0" xfId="0" applyFont="1" applyFill="1" applyBorder="1" applyAlignment="1">
      <alignment vertical="center"/>
    </xf>
    <xf numFmtId="0" fontId="34" fillId="14" borderId="0" xfId="0" applyFont="1" applyFill="1" applyBorder="1" applyAlignment="1">
      <alignment horizontal="center" vertical="center"/>
    </xf>
    <xf numFmtId="0" fontId="35" fillId="14" borderId="0" xfId="0" applyFont="1" applyFill="1" applyBorder="1" applyAlignment="1">
      <alignment horizontal="right" vertical="center"/>
    </xf>
    <xf numFmtId="0" fontId="39" fillId="14" borderId="0" xfId="0" applyFont="1" applyFill="1" applyBorder="1" applyAlignment="1"/>
    <xf numFmtId="3" fontId="37" fillId="14" borderId="23" xfId="0" applyNumberFormat="1" applyFont="1" applyFill="1" applyBorder="1" applyAlignment="1">
      <alignment horizontal="center" vertical="center"/>
    </xf>
    <xf numFmtId="0" fontId="37" fillId="14" borderId="0" xfId="0" applyFont="1" applyFill="1" applyBorder="1" applyAlignment="1">
      <alignment horizontal="center" vertical="center"/>
    </xf>
    <xf numFmtId="0" fontId="37" fillId="14" borderId="31" xfId="0" applyFont="1" applyFill="1" applyBorder="1" applyAlignment="1">
      <alignment horizontal="center" vertical="center"/>
    </xf>
    <xf numFmtId="0" fontId="37" fillId="14" borderId="23" xfId="0" applyFont="1" applyFill="1" applyBorder="1" applyAlignment="1">
      <alignment horizontal="center" vertical="center"/>
    </xf>
    <xf numFmtId="0" fontId="39" fillId="14" borderId="0" xfId="0" applyFont="1" applyFill="1" applyBorder="1" applyAlignment="1">
      <alignment vertical="center"/>
    </xf>
    <xf numFmtId="0" fontId="39" fillId="14" borderId="0" xfId="0" applyFont="1" applyFill="1" applyAlignment="1">
      <alignment vertical="center"/>
    </xf>
    <xf numFmtId="0" fontId="34" fillId="14" borderId="26" xfId="0" applyFont="1" applyFill="1" applyBorder="1" applyAlignment="1">
      <alignment horizontal="center"/>
    </xf>
    <xf numFmtId="3" fontId="41" fillId="14" borderId="0" xfId="0" applyNumberFormat="1" applyFont="1" applyFill="1" applyAlignment="1">
      <alignment horizontal="center" vertical="center"/>
    </xf>
    <xf numFmtId="0" fontId="41" fillId="14" borderId="0" xfId="0" applyFont="1" applyFill="1" applyAlignment="1">
      <alignment horizontal="center" vertical="center"/>
    </xf>
    <xf numFmtId="0" fontId="40" fillId="14" borderId="36" xfId="0" applyFont="1" applyFill="1" applyBorder="1" applyAlignment="1">
      <alignment horizontal="left" vertical="center"/>
    </xf>
    <xf numFmtId="0" fontId="38" fillId="14" borderId="36" xfId="0" applyFont="1" applyFill="1" applyBorder="1" applyAlignment="1">
      <alignment horizontal="left" vertical="center"/>
    </xf>
    <xf numFmtId="3" fontId="42" fillId="14" borderId="33" xfId="0" applyNumberFormat="1" applyFont="1" applyFill="1" applyBorder="1" applyAlignment="1">
      <alignment horizontal="center" vertical="center"/>
    </xf>
    <xf numFmtId="3" fontId="42" fillId="14" borderId="35" xfId="0" applyNumberFormat="1" applyFont="1" applyFill="1" applyBorder="1" applyAlignment="1">
      <alignment horizontal="center" vertical="center"/>
    </xf>
    <xf numFmtId="3" fontId="42" fillId="14" borderId="34" xfId="0" applyNumberFormat="1" applyFont="1" applyFill="1" applyBorder="1" applyAlignment="1">
      <alignment horizontal="center" vertical="center"/>
    </xf>
    <xf numFmtId="3" fontId="42" fillId="14" borderId="32" xfId="0" applyNumberFormat="1" applyFont="1" applyFill="1" applyBorder="1" applyAlignment="1">
      <alignment horizontal="center" vertical="center"/>
    </xf>
    <xf numFmtId="0" fontId="0" fillId="0" borderId="39" xfId="0" applyBorder="1"/>
    <xf numFmtId="0" fontId="0" fillId="0" borderId="40" xfId="0" applyBorder="1"/>
    <xf numFmtId="0" fontId="0" fillId="0" borderId="41" xfId="0" applyBorder="1"/>
    <xf numFmtId="0" fontId="0" fillId="0" borderId="39" xfId="0" applyNumberFormat="1" applyBorder="1"/>
    <xf numFmtId="0" fontId="0" fillId="0" borderId="41" xfId="0" applyNumberFormat="1" applyBorder="1"/>
    <xf numFmtId="0" fontId="0" fillId="0" borderId="40" xfId="0" pivotButton="1" applyBorder="1"/>
    <xf numFmtId="0" fontId="0" fillId="0" borderId="41" xfId="0" applyBorder="1" applyAlignment="1">
      <alignment horizontal="left"/>
    </xf>
    <xf numFmtId="0" fontId="0" fillId="0" borderId="39" xfId="0" applyBorder="1" applyAlignment="1">
      <alignment horizontal="center" vertical="center" wrapText="1"/>
    </xf>
    <xf numFmtId="0" fontId="0" fillId="0" borderId="0" xfId="0" applyAlignment="1">
      <alignment horizontal="center" vertical="center"/>
    </xf>
    <xf numFmtId="0" fontId="0" fillId="0" borderId="0" xfId="0" applyBorder="1" applyAlignment="1">
      <alignment wrapText="1"/>
    </xf>
    <xf numFmtId="0" fontId="0" fillId="0" borderId="0" xfId="0" applyAlignment="1">
      <alignment horizontal="center" vertical="center" wrapText="1"/>
    </xf>
    <xf numFmtId="0" fontId="26" fillId="0" borderId="0" xfId="0" applyFont="1" applyBorder="1" applyAlignment="1">
      <alignment horizontal="center" vertical="center"/>
    </xf>
    <xf numFmtId="0" fontId="0" fillId="0" borderId="0" xfId="0" applyBorder="1" applyAlignment="1">
      <alignment horizontal="center" vertical="center"/>
    </xf>
    <xf numFmtId="0" fontId="0" fillId="0" borderId="39" xfId="0" applyNumberFormat="1" applyBorder="1" applyAlignment="1">
      <alignment horizontal="center" vertical="center"/>
    </xf>
    <xf numFmtId="0" fontId="0" fillId="0" borderId="41" xfId="0" applyNumberFormat="1" applyBorder="1" applyAlignment="1">
      <alignment horizontal="center" vertical="center"/>
    </xf>
    <xf numFmtId="0" fontId="24" fillId="8" borderId="0" xfId="0" applyFont="1" applyFill="1" applyBorder="1" applyAlignment="1">
      <alignment horizontal="left" vertical="center"/>
    </xf>
    <xf numFmtId="0" fontId="3" fillId="0" borderId="0" xfId="0" applyFont="1" applyAlignment="1">
      <alignment vertical="center" wrapText="1"/>
    </xf>
    <xf numFmtId="0" fontId="3" fillId="0" borderId="0" xfId="0" applyFont="1" applyAlignment="1">
      <alignment vertical="center"/>
    </xf>
    <xf numFmtId="0" fontId="2"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horizontal="center" vertical="center" wrapText="1"/>
    </xf>
    <xf numFmtId="0" fontId="0" fillId="0" borderId="0" xfId="0" pivotButton="1" applyBorder="1"/>
    <xf numFmtId="0" fontId="0" fillId="0" borderId="39" xfId="0" pivotButton="1" applyBorder="1"/>
    <xf numFmtId="0" fontId="0" fillId="0" borderId="0" xfId="0" applyFill="1" applyAlignment="1" applyProtection="1">
      <alignment horizontal="left" vertical="top"/>
      <protection locked="0"/>
    </xf>
    <xf numFmtId="0" fontId="0" fillId="0" borderId="0" xfId="0" applyFill="1" applyAlignment="1" applyProtection="1">
      <alignment horizontal="center" vertical="center"/>
      <protection locked="0"/>
    </xf>
    <xf numFmtId="0" fontId="0" fillId="0" borderId="0" xfId="0" applyFill="1" applyAlignment="1" applyProtection="1">
      <alignment horizontal="left" vertical="center"/>
      <protection locked="0"/>
    </xf>
    <xf numFmtId="0" fontId="0" fillId="0" borderId="0" xfId="0" applyFont="1" applyFill="1" applyBorder="1" applyAlignment="1">
      <alignment vertical="center"/>
    </xf>
    <xf numFmtId="0" fontId="0" fillId="0" borderId="0" xfId="0" applyFill="1"/>
    <xf numFmtId="0" fontId="0" fillId="0" borderId="0" xfId="0" applyFont="1" applyFill="1" applyBorder="1" applyAlignment="1">
      <alignment horizontal="center" vertical="center" wrapText="1"/>
    </xf>
    <xf numFmtId="1" fontId="0" fillId="0" borderId="0" xfId="0" applyNumberFormat="1" applyFont="1" applyBorder="1" applyAlignment="1">
      <alignment horizontal="center" vertical="center" wrapText="1"/>
    </xf>
    <xf numFmtId="0" fontId="21" fillId="15" borderId="26" xfId="0" applyFont="1" applyFill="1" applyBorder="1" applyAlignment="1">
      <alignment vertical="center"/>
    </xf>
    <xf numFmtId="0" fontId="0" fillId="15" borderId="0" xfId="0" applyFill="1" applyAlignment="1">
      <alignment vertical="center"/>
    </xf>
    <xf numFmtId="0" fontId="21" fillId="15" borderId="0" xfId="0" applyFont="1" applyFill="1" applyBorder="1" applyAlignment="1">
      <alignment horizontal="center" vertical="center"/>
    </xf>
    <xf numFmtId="0" fontId="0" fillId="15" borderId="0" xfId="0" applyFill="1" applyBorder="1" applyAlignment="1"/>
    <xf numFmtId="0" fontId="0" fillId="15" borderId="0" xfId="0" applyFill="1" applyBorder="1" applyAlignment="1">
      <alignment vertical="center"/>
    </xf>
    <xf numFmtId="0" fontId="21" fillId="15" borderId="26" xfId="0" applyFont="1" applyFill="1" applyBorder="1" applyAlignment="1">
      <alignment horizontal="center"/>
    </xf>
    <xf numFmtId="0" fontId="4" fillId="3" borderId="13" xfId="0" applyFont="1" applyFill="1" applyBorder="1" applyAlignment="1">
      <alignment horizontal="center" vertical="center"/>
    </xf>
    <xf numFmtId="0" fontId="48" fillId="0" borderId="0" xfId="0" applyFont="1" applyBorder="1" applyAlignment="1">
      <alignment vertical="center" wrapText="1"/>
    </xf>
    <xf numFmtId="0" fontId="0" fillId="0" borderId="0" xfId="0" applyFont="1" applyAlignment="1">
      <alignment horizontal="center" vertical="center"/>
    </xf>
    <xf numFmtId="0" fontId="0" fillId="0" borderId="0" xfId="0" applyFill="1" applyAlignment="1">
      <alignment horizontal="center" vertical="center"/>
    </xf>
    <xf numFmtId="0" fontId="0" fillId="0" borderId="0" xfId="0" applyAlignment="1">
      <alignment horizontal="left" indent="1"/>
    </xf>
    <xf numFmtId="0" fontId="0" fillId="0" borderId="0" xfId="0" applyAlignment="1">
      <alignment horizontal="left" indent="2"/>
    </xf>
    <xf numFmtId="0" fontId="0" fillId="0" borderId="45" xfId="0" applyFont="1" applyBorder="1" applyAlignment="1">
      <alignment vertical="center"/>
    </xf>
    <xf numFmtId="0" fontId="48" fillId="0" borderId="0" xfId="0" applyFont="1"/>
    <xf numFmtId="0" fontId="0" fillId="0" borderId="0" xfId="0" applyAlignment="1">
      <alignment horizontal="left" vertical="center"/>
    </xf>
    <xf numFmtId="0" fontId="5" fillId="0" borderId="0" xfId="0" applyFont="1" applyAlignment="1">
      <alignment wrapText="1"/>
    </xf>
    <xf numFmtId="0" fontId="12" fillId="0" borderId="0" xfId="0" applyFont="1" applyFill="1" applyBorder="1" applyAlignment="1">
      <alignment vertical="center" wrapText="1"/>
    </xf>
    <xf numFmtId="0" fontId="48" fillId="0" borderId="0" xfId="0" applyFont="1" applyFill="1" applyBorder="1" applyAlignment="1">
      <alignment vertical="center" wrapText="1"/>
    </xf>
    <xf numFmtId="14" fontId="0" fillId="0" borderId="0" xfId="0" applyNumberFormat="1" applyFont="1" applyFill="1" applyBorder="1" applyAlignment="1">
      <alignment horizontal="center" vertical="center"/>
    </xf>
    <xf numFmtId="0" fontId="52" fillId="0" borderId="0" xfId="5" applyFont="1" applyFill="1" applyBorder="1" applyAlignment="1">
      <alignment horizontal="left"/>
    </xf>
    <xf numFmtId="164" fontId="0" fillId="0" borderId="0" xfId="0" applyNumberFormat="1" applyFont="1" applyFill="1" applyBorder="1" applyAlignment="1">
      <alignment horizontal="center" vertical="center"/>
    </xf>
    <xf numFmtId="1" fontId="0" fillId="0" borderId="0" xfId="0" applyNumberFormat="1" applyFont="1" applyFill="1" applyBorder="1" applyAlignment="1">
      <alignment horizontal="center" vertical="center" wrapText="1"/>
    </xf>
    <xf numFmtId="0" fontId="12" fillId="11" borderId="0" xfId="0" applyFont="1" applyFill="1" applyBorder="1" applyAlignment="1">
      <alignment vertical="center"/>
    </xf>
    <xf numFmtId="0" fontId="0" fillId="0" borderId="0" xfId="0" applyFill="1" applyBorder="1" applyAlignment="1">
      <alignment vertical="center"/>
    </xf>
    <xf numFmtId="0" fontId="0" fillId="0" borderId="0" xfId="0" applyAlignment="1">
      <alignment horizontal="left" vertical="center" wrapText="1"/>
    </xf>
    <xf numFmtId="0" fontId="53" fillId="0" borderId="0" xfId="0" applyFont="1" applyFill="1" applyBorder="1" applyAlignment="1">
      <alignment horizontal="center" vertical="center" wrapText="1"/>
    </xf>
    <xf numFmtId="14" fontId="0" fillId="11" borderId="0" xfId="0" applyNumberFormat="1" applyFont="1" applyFill="1" applyBorder="1" applyAlignment="1">
      <alignment horizontal="left" vertical="center"/>
    </xf>
    <xf numFmtId="0" fontId="54" fillId="0" borderId="0" xfId="0" applyFont="1" applyFill="1" applyBorder="1"/>
    <xf numFmtId="0" fontId="2" fillId="0" borderId="0" xfId="0" applyFont="1" applyFill="1" applyBorder="1" applyAlignment="1">
      <alignment vertical="center" wrapText="1"/>
    </xf>
    <xf numFmtId="0" fontId="2" fillId="0" borderId="0" xfId="0" applyFont="1" applyFill="1" applyBorder="1" applyAlignment="1">
      <alignment vertical="center"/>
    </xf>
    <xf numFmtId="14" fontId="2" fillId="0" borderId="0" xfId="0" applyNumberFormat="1" applyFont="1" applyFill="1" applyBorder="1" applyAlignment="1">
      <alignment horizontal="center" vertical="center"/>
    </xf>
    <xf numFmtId="0" fontId="2" fillId="0" borderId="0" xfId="0" applyFont="1" applyFill="1" applyBorder="1" applyAlignment="1">
      <alignment horizontal="center" vertical="center"/>
    </xf>
    <xf numFmtId="0" fontId="54" fillId="0" borderId="0" xfId="0" applyFont="1" applyFill="1" applyBorder="1" applyAlignment="1">
      <alignment vertical="center"/>
    </xf>
    <xf numFmtId="0" fontId="0" fillId="11" borderId="0" xfId="0" applyFont="1" applyFill="1" applyBorder="1" applyAlignment="1">
      <alignment horizontal="left" vertical="center"/>
    </xf>
    <xf numFmtId="14" fontId="0" fillId="11" borderId="0" xfId="0" applyNumberFormat="1" applyFont="1" applyFill="1" applyBorder="1" applyAlignment="1">
      <alignment horizontal="center" vertical="center"/>
    </xf>
    <xf numFmtId="0" fontId="0" fillId="16" borderId="0" xfId="0" applyFont="1" applyFill="1" applyBorder="1" applyAlignment="1">
      <alignment vertical="center"/>
    </xf>
    <xf numFmtId="0" fontId="0" fillId="16" borderId="0" xfId="0" applyFont="1" applyFill="1" applyBorder="1" applyAlignment="1">
      <alignment horizontal="left" vertical="center" wrapText="1"/>
    </xf>
    <xf numFmtId="0" fontId="0" fillId="11" borderId="0" xfId="0" applyFill="1"/>
    <xf numFmtId="0" fontId="0" fillId="11" borderId="0" xfId="0" applyFont="1" applyFill="1" applyBorder="1" applyAlignment="1">
      <alignment horizontal="center" vertical="center" wrapText="1"/>
    </xf>
    <xf numFmtId="0" fontId="0" fillId="11" borderId="0" xfId="0" applyFont="1" applyFill="1" applyBorder="1" applyAlignment="1">
      <alignment horizontal="center" vertical="center"/>
    </xf>
    <xf numFmtId="0" fontId="2" fillId="11" borderId="0" xfId="0" applyFont="1" applyFill="1" applyBorder="1" applyAlignment="1">
      <alignment horizontal="center" vertical="center" wrapText="1"/>
    </xf>
    <xf numFmtId="0" fontId="38" fillId="14" borderId="37" xfId="0" applyFont="1" applyFill="1" applyBorder="1" applyAlignment="1">
      <alignment horizontal="left" vertical="center"/>
    </xf>
    <xf numFmtId="0" fontId="38" fillId="14" borderId="38" xfId="0" applyFont="1" applyFill="1" applyBorder="1" applyAlignment="1">
      <alignment horizontal="left" vertical="center"/>
    </xf>
    <xf numFmtId="0" fontId="40" fillId="14" borderId="37" xfId="0" applyFont="1" applyFill="1" applyBorder="1" applyAlignment="1">
      <alignment horizontal="left" vertical="center"/>
    </xf>
    <xf numFmtId="0" fontId="40" fillId="14" borderId="38" xfId="0" applyFont="1" applyFill="1" applyBorder="1" applyAlignment="1">
      <alignment horizontal="left" vertical="center"/>
    </xf>
    <xf numFmtId="0" fontId="40" fillId="14" borderId="36" xfId="0" applyFont="1" applyFill="1" applyBorder="1" applyAlignment="1">
      <alignment horizontal="left" vertical="center"/>
    </xf>
    <xf numFmtId="0" fontId="40" fillId="14" borderId="36" xfId="0" applyFont="1" applyFill="1" applyBorder="1" applyAlignment="1">
      <alignment horizontal="left" vertical="center" wrapText="1"/>
    </xf>
    <xf numFmtId="0" fontId="31" fillId="14" borderId="33" xfId="0" applyFont="1" applyFill="1" applyBorder="1" applyAlignment="1">
      <alignment horizontal="center" vertical="center" wrapText="1"/>
    </xf>
    <xf numFmtId="0" fontId="34" fillId="14" borderId="33" xfId="0" applyFont="1" applyFill="1" applyBorder="1" applyAlignment="1">
      <alignment horizontal="center" vertical="center"/>
    </xf>
    <xf numFmtId="0" fontId="32" fillId="14" borderId="0" xfId="0" applyFont="1" applyFill="1" applyAlignment="1">
      <alignment horizontal="center" vertical="center"/>
    </xf>
    <xf numFmtId="14" fontId="36" fillId="14" borderId="0" xfId="0" applyNumberFormat="1" applyFont="1" applyFill="1" applyBorder="1" applyAlignment="1">
      <alignment horizontal="left" vertical="center"/>
    </xf>
    <xf numFmtId="0" fontId="36" fillId="14" borderId="0" xfId="0" applyFont="1" applyFill="1" applyBorder="1" applyAlignment="1">
      <alignment horizontal="left" vertical="center"/>
    </xf>
    <xf numFmtId="0" fontId="37" fillId="14" borderId="27" xfId="0" applyFont="1" applyFill="1" applyBorder="1" applyAlignment="1">
      <alignment horizontal="center" vertical="center"/>
    </xf>
    <xf numFmtId="0" fontId="37" fillId="14" borderId="29" xfId="0" applyFont="1" applyFill="1" applyBorder="1" applyAlignment="1">
      <alignment horizontal="center" vertical="center"/>
    </xf>
    <xf numFmtId="0" fontId="37" fillId="14" borderId="28" xfId="0" applyFont="1" applyFill="1" applyBorder="1" applyAlignment="1">
      <alignment horizontal="center" vertical="center"/>
    </xf>
    <xf numFmtId="0" fontId="10" fillId="9" borderId="17" xfId="0" applyFont="1" applyFill="1" applyBorder="1" applyAlignment="1">
      <alignment horizontal="center" vertical="center"/>
    </xf>
    <xf numFmtId="0" fontId="10" fillId="9" borderId="18" xfId="0" applyFont="1" applyFill="1" applyBorder="1" applyAlignment="1">
      <alignment horizontal="center" vertical="center"/>
    </xf>
    <xf numFmtId="0" fontId="10" fillId="9" borderId="19" xfId="0" applyFont="1" applyFill="1" applyBorder="1" applyAlignment="1">
      <alignment horizontal="center" vertical="center"/>
    </xf>
    <xf numFmtId="0" fontId="27" fillId="12" borderId="30" xfId="0" applyFont="1" applyFill="1" applyBorder="1" applyAlignment="1">
      <alignment horizontal="center" vertical="center" wrapText="1"/>
    </xf>
    <xf numFmtId="0" fontId="27" fillId="12" borderId="30" xfId="0" applyFont="1" applyFill="1" applyBorder="1" applyAlignment="1">
      <alignment horizontal="center" vertical="center"/>
    </xf>
    <xf numFmtId="0" fontId="25" fillId="8" borderId="42" xfId="0" applyFont="1" applyFill="1" applyBorder="1" applyAlignment="1">
      <alignment horizontal="center" vertical="center"/>
    </xf>
    <xf numFmtId="0" fontId="25" fillId="8" borderId="0" xfId="0" applyFont="1" applyFill="1" applyBorder="1" applyAlignment="1">
      <alignment horizontal="center" vertical="center"/>
    </xf>
    <xf numFmtId="0" fontId="43" fillId="12" borderId="4" xfId="0" applyFont="1" applyFill="1" applyBorder="1" applyAlignment="1">
      <alignment horizontal="center" vertical="center"/>
    </xf>
    <xf numFmtId="0" fontId="43" fillId="12" borderId="44" xfId="0" applyFont="1" applyFill="1" applyBorder="1" applyAlignment="1">
      <alignment horizontal="center" vertical="center"/>
    </xf>
    <xf numFmtId="0" fontId="43" fillId="12" borderId="3" xfId="0" applyFont="1" applyFill="1" applyBorder="1" applyAlignment="1">
      <alignment horizontal="center" vertical="center"/>
    </xf>
    <xf numFmtId="0" fontId="29" fillId="13" borderId="43" xfId="0" applyFont="1" applyFill="1" applyBorder="1" applyAlignment="1">
      <alignment horizontal="center" vertical="center"/>
    </xf>
    <xf numFmtId="0" fontId="29" fillId="13" borderId="0" xfId="0" applyFont="1" applyFill="1" applyBorder="1" applyAlignment="1">
      <alignment horizontal="center" vertical="center"/>
    </xf>
    <xf numFmtId="0" fontId="7" fillId="0" borderId="0" xfId="0" applyFont="1" applyAlignment="1">
      <alignment horizontal="center" vertical="center"/>
    </xf>
  </cellXfs>
  <cellStyles count="6">
    <cellStyle name="Followed Hyperlink" xfId="2" builtinId="9" hidden="1"/>
    <cellStyle name="Followed Hyperlink" xfId="4" builtinId="9" hidden="1"/>
    <cellStyle name="Hyperlink" xfId="1" builtinId="8" hidden="1"/>
    <cellStyle name="Hyperlink" xfId="3" builtinId="8" hidden="1"/>
    <cellStyle name="Normal" xfId="0" builtinId="0"/>
    <cellStyle name="Normal 2" xfId="5"/>
  </cellStyles>
  <dxfs count="1341">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top style="thin">
          <color theme="4" tint="0.39997558519241921"/>
        </top>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0"/>
        <color theme="0"/>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border diagonalUp="0" diagonalDown="0" outline="0">
        <left style="thin">
          <color indexed="64"/>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0"/>
        <name val="Calibri"/>
        <scheme val="minor"/>
      </font>
    </dxf>
    <dxf>
      <border>
        <bottom style="thin">
          <color indexed="64"/>
        </bottom>
      </border>
    </dxf>
    <dxf>
      <font>
        <strike val="0"/>
        <outline val="0"/>
        <shadow val="0"/>
        <u val="none"/>
        <vertAlign val="baseline"/>
        <sz val="10"/>
        <color theme="0"/>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bottom style="thin">
          <color indexed="64"/>
        </bottom>
      </border>
    </dxf>
    <dxf>
      <border outline="0">
        <bottom style="thin">
          <color indexed="64"/>
        </bottom>
      </border>
    </dxf>
    <dxf>
      <font>
        <b/>
        <i val="0"/>
        <strike val="0"/>
        <condense val="0"/>
        <extend val="0"/>
        <outline val="0"/>
        <shadow val="0"/>
        <u val="none"/>
        <vertAlign val="baseline"/>
        <sz val="10"/>
        <color rgb="FFFFFFFF"/>
        <name val="Calibri"/>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dxf>
    <dxf>
      <border>
        <bottom style="thin">
          <color indexed="64"/>
        </bottom>
      </border>
    </dxf>
    <dxf>
      <fill>
        <patternFill>
          <fgColor indexed="64"/>
          <bgColor rgb="FF00206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i val="0"/>
        <strike val="0"/>
        <condense val="0"/>
        <extend val="0"/>
        <outline val="0"/>
        <shadow val="0"/>
        <u val="none"/>
        <vertAlign val="baseline"/>
        <sz val="10"/>
        <color rgb="FFFFFFFF"/>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rgb="FF000000"/>
        <name val="Calibri"/>
        <scheme val="minor"/>
      </font>
    </dxf>
    <dxf>
      <font>
        <b val="0"/>
        <i val="0"/>
        <strike val="0"/>
        <condense val="0"/>
        <extend val="0"/>
        <outline val="0"/>
        <shadow val="0"/>
        <u val="none"/>
        <vertAlign val="baseline"/>
        <sz val="10"/>
        <color rgb="FF000000"/>
        <name val="Calibri"/>
        <scheme val="minor"/>
      </font>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dxf>
    <dxf>
      <alignment vertical="center" readingOrder="0"/>
    </dxf>
    <dxf>
      <alignment vertical="center" readingOrder="0"/>
    </dxf>
    <dxf>
      <alignment horizontal="center" readingOrder="0"/>
    </dxf>
    <dxf>
      <alignment horizontal="center" readingOrder="0"/>
    </dxf>
    <dxf>
      <alignment wrapText="1" readingOrder="0"/>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wrapText="1" readingOrder="0"/>
    </dxf>
    <dxf>
      <alignment vertical="center" readingOrder="0"/>
    </dxf>
    <dxf>
      <alignment horizontal="center" readingOrder="0"/>
    </dxf>
    <dxf>
      <alignment vertical="center" readingOrder="0"/>
    </dxf>
    <dxf>
      <alignment horizontal="center" readingOrder="0"/>
    </dxf>
    <dxf>
      <alignment wrapText="1" readingOrder="0"/>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font>
        <sz val="10"/>
      </font>
    </dxf>
    <dxf>
      <alignment wrapText="1" readingOrder="0"/>
    </dxf>
    <dxf>
      <alignment wrapText="1" readingOrder="0"/>
    </dxf>
    <dxf>
      <alignment horizontal="left" vertical="center" readingOrder="0"/>
    </dxf>
    <dxf>
      <alignment wrapText="0" readingOrder="0"/>
    </dxf>
    <dxf>
      <alignment horizontal="left" readingOrder="0"/>
    </dxf>
    <dxf>
      <alignment vertical="center" readingOrder="0"/>
    </dxf>
    <dxf>
      <font>
        <sz val="9"/>
      </font>
    </dxf>
    <dxf>
      <font>
        <sz val="9"/>
      </font>
    </dxf>
  </dxfs>
  <tableStyles count="0" defaultTableStyle="TableStyleMedium2" defaultPivotStyle="PivotStyleLight16"/>
  <colors>
    <mruColors>
      <color rgb="FF7F1614"/>
      <color rgb="FFE13F3B"/>
      <color rgb="FFA7161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[170201_ShelterNFI_4W.xlsx]STAT_DISTRIBUTION!PivotTable1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Nombre de distributions en cours ou réalisees par</a:t>
            </a:r>
            <a:r>
              <a:rPr lang="en-US" baseline="0"/>
              <a:t> jour</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pivotFmt>
    </c:pivotFmts>
    <c:plotArea>
      <c:layout/>
      <c:lineChart>
        <c:grouping val="standard"/>
        <c:varyColors val="0"/>
        <c:ser>
          <c:idx val="0"/>
          <c:order val="0"/>
          <c:tx>
            <c:strRef>
              <c:f>STAT_DISTRIBUTION!$B$3</c:f>
              <c:strCache>
                <c:ptCount val="1"/>
                <c:pt idx="0">
                  <c:v>Total</c:v>
                </c:pt>
              </c:strCache>
            </c:strRef>
          </c:tx>
          <c:spPr>
            <a:ln w="28575" cap="rnd">
              <a:solidFill>
                <a:schemeClr val="accent1"/>
              </a:solidFill>
              <a:round/>
            </a:ln>
            <a:effectLst/>
          </c:spPr>
          <c:marker>
            <c:symbol val="none"/>
          </c:marker>
          <c:cat>
            <c:strRef>
              <c:f>STAT_DISTRIBUTION!$A$4:$A$88</c:f>
              <c:strCache>
                <c:ptCount val="84"/>
                <c:pt idx="0">
                  <c:v>10/1/2016</c:v>
                </c:pt>
                <c:pt idx="1">
                  <c:v>10/2/2016</c:v>
                </c:pt>
                <c:pt idx="2">
                  <c:v>10/4/2016</c:v>
                </c:pt>
                <c:pt idx="3">
                  <c:v>10/5/2016</c:v>
                </c:pt>
                <c:pt idx="4">
                  <c:v>10/6/2016</c:v>
                </c:pt>
                <c:pt idx="5">
                  <c:v>10/7/2016</c:v>
                </c:pt>
                <c:pt idx="6">
                  <c:v>10/8/2016</c:v>
                </c:pt>
                <c:pt idx="7">
                  <c:v>10/9/2016</c:v>
                </c:pt>
                <c:pt idx="8">
                  <c:v>10/10/2016</c:v>
                </c:pt>
                <c:pt idx="9">
                  <c:v>10/11/2016</c:v>
                </c:pt>
                <c:pt idx="10">
                  <c:v>10/12/2016</c:v>
                </c:pt>
                <c:pt idx="11">
                  <c:v>10/13/2016</c:v>
                </c:pt>
                <c:pt idx="12">
                  <c:v>10/14/2016</c:v>
                </c:pt>
                <c:pt idx="13">
                  <c:v>10/15/2016</c:v>
                </c:pt>
                <c:pt idx="14">
                  <c:v>10/16/2016</c:v>
                </c:pt>
                <c:pt idx="15">
                  <c:v>10/17/2016</c:v>
                </c:pt>
                <c:pt idx="16">
                  <c:v>10/18/2016</c:v>
                </c:pt>
                <c:pt idx="17">
                  <c:v>10/19/2016</c:v>
                </c:pt>
                <c:pt idx="18">
                  <c:v>10/20/2016</c:v>
                </c:pt>
                <c:pt idx="19">
                  <c:v>10/21/2016</c:v>
                </c:pt>
                <c:pt idx="20">
                  <c:v>10/22/2016</c:v>
                </c:pt>
                <c:pt idx="21">
                  <c:v>10/23/2016</c:v>
                </c:pt>
                <c:pt idx="22">
                  <c:v>10/24/2016</c:v>
                </c:pt>
                <c:pt idx="23">
                  <c:v>10/25/2016</c:v>
                </c:pt>
                <c:pt idx="24">
                  <c:v>10/26/2016</c:v>
                </c:pt>
                <c:pt idx="25">
                  <c:v>10/27/2016</c:v>
                </c:pt>
                <c:pt idx="26">
                  <c:v>10/28/2016</c:v>
                </c:pt>
                <c:pt idx="27">
                  <c:v>10/29/2016</c:v>
                </c:pt>
                <c:pt idx="28">
                  <c:v>10/30/2016</c:v>
                </c:pt>
                <c:pt idx="29">
                  <c:v>10/31/2016</c:v>
                </c:pt>
                <c:pt idx="30">
                  <c:v>11/1/2016</c:v>
                </c:pt>
                <c:pt idx="31">
                  <c:v>11/2/2016</c:v>
                </c:pt>
                <c:pt idx="32">
                  <c:v>11/3/2016</c:v>
                </c:pt>
                <c:pt idx="33">
                  <c:v>11/4/2016</c:v>
                </c:pt>
                <c:pt idx="34">
                  <c:v>11/5/2016</c:v>
                </c:pt>
                <c:pt idx="35">
                  <c:v>11/6/2016</c:v>
                </c:pt>
                <c:pt idx="36">
                  <c:v>11/7/2016</c:v>
                </c:pt>
                <c:pt idx="37">
                  <c:v>11/8/2016</c:v>
                </c:pt>
                <c:pt idx="38">
                  <c:v>11/9/2016</c:v>
                </c:pt>
                <c:pt idx="39">
                  <c:v>11/10/2016</c:v>
                </c:pt>
                <c:pt idx="40">
                  <c:v>11/11/2016</c:v>
                </c:pt>
                <c:pt idx="41">
                  <c:v>11/12/2016</c:v>
                </c:pt>
                <c:pt idx="42">
                  <c:v>11/13/2016</c:v>
                </c:pt>
                <c:pt idx="43">
                  <c:v>11/14/2016</c:v>
                </c:pt>
                <c:pt idx="44">
                  <c:v>11/15/2016</c:v>
                </c:pt>
                <c:pt idx="45">
                  <c:v>11/16/2016</c:v>
                </c:pt>
                <c:pt idx="46">
                  <c:v>11/17/2016</c:v>
                </c:pt>
                <c:pt idx="47">
                  <c:v>11/19/2016</c:v>
                </c:pt>
                <c:pt idx="48">
                  <c:v>11/21/2016</c:v>
                </c:pt>
                <c:pt idx="49">
                  <c:v>11/22/2016</c:v>
                </c:pt>
                <c:pt idx="50">
                  <c:v>11/23/2016</c:v>
                </c:pt>
                <c:pt idx="51">
                  <c:v>11/24/2016</c:v>
                </c:pt>
                <c:pt idx="52">
                  <c:v>11/25/2016</c:v>
                </c:pt>
                <c:pt idx="53">
                  <c:v>11/26/2016</c:v>
                </c:pt>
                <c:pt idx="54">
                  <c:v>11/28/2016</c:v>
                </c:pt>
                <c:pt idx="55">
                  <c:v>11/29/2016</c:v>
                </c:pt>
                <c:pt idx="56">
                  <c:v>11/30/2016</c:v>
                </c:pt>
                <c:pt idx="57">
                  <c:v>12/1/2016</c:v>
                </c:pt>
                <c:pt idx="58">
                  <c:v>12/2/2016</c:v>
                </c:pt>
                <c:pt idx="59">
                  <c:v>12/3/2016</c:v>
                </c:pt>
                <c:pt idx="60">
                  <c:v>12/4/2016</c:v>
                </c:pt>
                <c:pt idx="61">
                  <c:v>12/5/2016</c:v>
                </c:pt>
                <c:pt idx="62">
                  <c:v>12/6/2016</c:v>
                </c:pt>
                <c:pt idx="63">
                  <c:v>12/7/2016</c:v>
                </c:pt>
                <c:pt idx="64">
                  <c:v>12/8/2016</c:v>
                </c:pt>
                <c:pt idx="65">
                  <c:v>12/9/2016</c:v>
                </c:pt>
                <c:pt idx="66">
                  <c:v>12/10/2016</c:v>
                </c:pt>
                <c:pt idx="67">
                  <c:v>12/11/2016</c:v>
                </c:pt>
                <c:pt idx="68">
                  <c:v>12/12/2016</c:v>
                </c:pt>
                <c:pt idx="69">
                  <c:v>12/13/2016</c:v>
                </c:pt>
                <c:pt idx="70">
                  <c:v>12/14/2016</c:v>
                </c:pt>
                <c:pt idx="71">
                  <c:v>12/15/2016</c:v>
                </c:pt>
                <c:pt idx="72">
                  <c:v>12/16/2016</c:v>
                </c:pt>
                <c:pt idx="73">
                  <c:v>12/17/2016</c:v>
                </c:pt>
                <c:pt idx="74">
                  <c:v>12/19/2016</c:v>
                </c:pt>
                <c:pt idx="75">
                  <c:v>12/20/2016</c:v>
                </c:pt>
                <c:pt idx="76">
                  <c:v>12/21/2016</c:v>
                </c:pt>
                <c:pt idx="77">
                  <c:v>12/22/2016</c:v>
                </c:pt>
                <c:pt idx="78">
                  <c:v>12/23/2016</c:v>
                </c:pt>
                <c:pt idx="79">
                  <c:v>12/24/2016</c:v>
                </c:pt>
                <c:pt idx="80">
                  <c:v>12/27/2016</c:v>
                </c:pt>
                <c:pt idx="81">
                  <c:v>12/30/2016</c:v>
                </c:pt>
                <c:pt idx="82">
                  <c:v>1/5/2017</c:v>
                </c:pt>
                <c:pt idx="83">
                  <c:v>1/6/2017</c:v>
                </c:pt>
              </c:strCache>
            </c:strRef>
          </c:cat>
          <c:val>
            <c:numRef>
              <c:f>STAT_DISTRIBUTION!$B$4:$B$88</c:f>
              <c:numCache>
                <c:formatCode>General</c:formatCode>
                <c:ptCount val="84"/>
                <c:pt idx="0">
                  <c:v>2</c:v>
                </c:pt>
                <c:pt idx="1">
                  <c:v>14</c:v>
                </c:pt>
                <c:pt idx="2">
                  <c:v>10</c:v>
                </c:pt>
                <c:pt idx="3">
                  <c:v>6</c:v>
                </c:pt>
                <c:pt idx="4">
                  <c:v>5</c:v>
                </c:pt>
                <c:pt idx="5">
                  <c:v>5</c:v>
                </c:pt>
                <c:pt idx="6">
                  <c:v>11</c:v>
                </c:pt>
                <c:pt idx="7">
                  <c:v>35</c:v>
                </c:pt>
                <c:pt idx="8">
                  <c:v>24</c:v>
                </c:pt>
                <c:pt idx="9">
                  <c:v>32</c:v>
                </c:pt>
                <c:pt idx="10">
                  <c:v>31</c:v>
                </c:pt>
                <c:pt idx="11">
                  <c:v>37</c:v>
                </c:pt>
                <c:pt idx="12">
                  <c:v>23</c:v>
                </c:pt>
                <c:pt idx="13">
                  <c:v>6</c:v>
                </c:pt>
                <c:pt idx="14">
                  <c:v>14</c:v>
                </c:pt>
                <c:pt idx="15">
                  <c:v>59</c:v>
                </c:pt>
                <c:pt idx="16">
                  <c:v>13</c:v>
                </c:pt>
                <c:pt idx="17">
                  <c:v>31</c:v>
                </c:pt>
                <c:pt idx="18">
                  <c:v>50</c:v>
                </c:pt>
                <c:pt idx="19">
                  <c:v>28</c:v>
                </c:pt>
                <c:pt idx="20">
                  <c:v>11</c:v>
                </c:pt>
                <c:pt idx="21">
                  <c:v>25</c:v>
                </c:pt>
                <c:pt idx="22">
                  <c:v>13</c:v>
                </c:pt>
                <c:pt idx="23">
                  <c:v>21</c:v>
                </c:pt>
                <c:pt idx="24">
                  <c:v>38</c:v>
                </c:pt>
                <c:pt idx="25">
                  <c:v>12</c:v>
                </c:pt>
                <c:pt idx="26">
                  <c:v>17</c:v>
                </c:pt>
                <c:pt idx="27">
                  <c:v>20</c:v>
                </c:pt>
                <c:pt idx="28">
                  <c:v>55</c:v>
                </c:pt>
                <c:pt idx="29">
                  <c:v>29</c:v>
                </c:pt>
                <c:pt idx="30">
                  <c:v>11</c:v>
                </c:pt>
                <c:pt idx="31">
                  <c:v>15</c:v>
                </c:pt>
                <c:pt idx="32">
                  <c:v>22</c:v>
                </c:pt>
                <c:pt idx="33">
                  <c:v>26</c:v>
                </c:pt>
                <c:pt idx="34">
                  <c:v>22</c:v>
                </c:pt>
                <c:pt idx="35">
                  <c:v>4</c:v>
                </c:pt>
                <c:pt idx="36">
                  <c:v>14</c:v>
                </c:pt>
                <c:pt idx="37">
                  <c:v>15</c:v>
                </c:pt>
                <c:pt idx="38">
                  <c:v>8</c:v>
                </c:pt>
                <c:pt idx="39">
                  <c:v>26</c:v>
                </c:pt>
                <c:pt idx="40">
                  <c:v>27</c:v>
                </c:pt>
                <c:pt idx="41">
                  <c:v>17</c:v>
                </c:pt>
                <c:pt idx="42">
                  <c:v>7</c:v>
                </c:pt>
                <c:pt idx="43">
                  <c:v>19</c:v>
                </c:pt>
                <c:pt idx="44">
                  <c:v>14</c:v>
                </c:pt>
                <c:pt idx="45">
                  <c:v>34</c:v>
                </c:pt>
                <c:pt idx="46">
                  <c:v>7</c:v>
                </c:pt>
                <c:pt idx="47">
                  <c:v>7</c:v>
                </c:pt>
                <c:pt idx="48">
                  <c:v>6</c:v>
                </c:pt>
                <c:pt idx="49">
                  <c:v>1</c:v>
                </c:pt>
                <c:pt idx="50">
                  <c:v>6</c:v>
                </c:pt>
                <c:pt idx="51">
                  <c:v>23</c:v>
                </c:pt>
                <c:pt idx="52">
                  <c:v>35</c:v>
                </c:pt>
                <c:pt idx="53">
                  <c:v>8</c:v>
                </c:pt>
                <c:pt idx="54">
                  <c:v>13</c:v>
                </c:pt>
                <c:pt idx="55">
                  <c:v>11</c:v>
                </c:pt>
                <c:pt idx="56">
                  <c:v>54</c:v>
                </c:pt>
                <c:pt idx="57">
                  <c:v>13</c:v>
                </c:pt>
                <c:pt idx="58">
                  <c:v>18</c:v>
                </c:pt>
                <c:pt idx="59">
                  <c:v>11</c:v>
                </c:pt>
                <c:pt idx="60">
                  <c:v>16</c:v>
                </c:pt>
                <c:pt idx="61">
                  <c:v>2</c:v>
                </c:pt>
                <c:pt idx="62">
                  <c:v>6</c:v>
                </c:pt>
                <c:pt idx="63">
                  <c:v>9</c:v>
                </c:pt>
                <c:pt idx="64">
                  <c:v>3</c:v>
                </c:pt>
                <c:pt idx="65">
                  <c:v>28</c:v>
                </c:pt>
                <c:pt idx="66">
                  <c:v>2</c:v>
                </c:pt>
                <c:pt idx="67">
                  <c:v>12</c:v>
                </c:pt>
                <c:pt idx="68">
                  <c:v>13</c:v>
                </c:pt>
                <c:pt idx="69">
                  <c:v>27</c:v>
                </c:pt>
                <c:pt idx="70">
                  <c:v>38</c:v>
                </c:pt>
                <c:pt idx="71">
                  <c:v>15</c:v>
                </c:pt>
                <c:pt idx="72">
                  <c:v>32</c:v>
                </c:pt>
                <c:pt idx="73">
                  <c:v>22</c:v>
                </c:pt>
                <c:pt idx="74">
                  <c:v>5</c:v>
                </c:pt>
                <c:pt idx="75">
                  <c:v>22</c:v>
                </c:pt>
                <c:pt idx="76">
                  <c:v>28</c:v>
                </c:pt>
                <c:pt idx="77">
                  <c:v>7</c:v>
                </c:pt>
                <c:pt idx="78">
                  <c:v>9</c:v>
                </c:pt>
                <c:pt idx="79">
                  <c:v>15</c:v>
                </c:pt>
                <c:pt idx="80">
                  <c:v>6</c:v>
                </c:pt>
                <c:pt idx="81">
                  <c:v>6</c:v>
                </c:pt>
                <c:pt idx="82">
                  <c:v>6</c:v>
                </c:pt>
                <c:pt idx="83">
                  <c:v>6</c:v>
                </c:pt>
              </c:numCache>
            </c:numRef>
          </c:val>
          <c:smooth val="0"/>
        </c:ser>
        <c:dLbls>
          <c:showLegendKey val="0"/>
          <c:showVal val="0"/>
          <c:showCatName val="0"/>
          <c:showSerName val="0"/>
          <c:showPercent val="0"/>
          <c:showBubbleSize val="0"/>
        </c:dLbls>
        <c:smooth val="0"/>
        <c:axId val="283473904"/>
        <c:axId val="283474296"/>
      </c:lineChart>
      <c:catAx>
        <c:axId val="283473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474296"/>
        <c:crosses val="autoZero"/>
        <c:auto val="1"/>
        <c:lblAlgn val="ctr"/>
        <c:lblOffset val="100"/>
        <c:noMultiLvlLbl val="0"/>
      </c:catAx>
      <c:valAx>
        <c:axId val="2834742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4739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212378</xdr:colOff>
      <xdr:row>0</xdr:row>
      <xdr:rowOff>188146</xdr:rowOff>
    </xdr:from>
    <xdr:to>
      <xdr:col>4</xdr:col>
      <xdr:colOff>831202</xdr:colOff>
      <xdr:row>2</xdr:row>
      <xdr:rowOff>126127</xdr:rowOff>
    </xdr:to>
    <xdr:sp macro="" textlink="">
      <xdr:nvSpPr>
        <xdr:cNvPr id="3" name="TextBox 2"/>
        <xdr:cNvSpPr txBox="1"/>
      </xdr:nvSpPr>
      <xdr:spPr>
        <a:xfrm rot="21083994">
          <a:off x="821978" y="188146"/>
          <a:ext cx="2590499" cy="985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6600">
              <a:solidFill>
                <a:srgbClr val="FF0000"/>
              </a:solidFill>
              <a:latin typeface="+mj-lt"/>
            </a:rPr>
            <a:t>DRAFT</a:t>
          </a:r>
        </a:p>
      </xdr:txBody>
    </xdr:sp>
    <xdr:clientData/>
  </xdr:twoCellAnchor>
  <xdr:twoCellAnchor editAs="oneCell">
    <xdr:from>
      <xdr:col>0</xdr:col>
      <xdr:colOff>78442</xdr:colOff>
      <xdr:row>0</xdr:row>
      <xdr:rowOff>78441</xdr:rowOff>
    </xdr:from>
    <xdr:to>
      <xdr:col>1</xdr:col>
      <xdr:colOff>134119</xdr:colOff>
      <xdr:row>0</xdr:row>
      <xdr:rowOff>619599</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42" y="78441"/>
          <a:ext cx="660795" cy="541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59531</xdr:colOff>
      <xdr:row>0</xdr:row>
      <xdr:rowOff>23813</xdr:rowOff>
    </xdr:from>
    <xdr:to>
      <xdr:col>0</xdr:col>
      <xdr:colOff>720326</xdr:colOff>
      <xdr:row>0</xdr:row>
      <xdr:rowOff>564971</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 y="23813"/>
          <a:ext cx="660795" cy="5411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0</xdr:row>
      <xdr:rowOff>180975</xdr:rowOff>
    </xdr:from>
    <xdr:to>
      <xdr:col>18</xdr:col>
      <xdr:colOff>0</xdr:colOff>
      <xdr:row>21</xdr:row>
      <xdr:rowOff>76201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170113_ShelterNFI_4W.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Author" refreshedDate="42727.947121064812" createdVersion="5" refreshedVersion="5" minRefreshableVersion="3" recordCount="1495">
  <cacheSource type="worksheet">
    <worksheetSource ref="A3:AD9616" sheet="4W" r:id="rId2"/>
  </cacheSource>
  <cacheFields count="30">
    <cacheField name="Organisation" numFmtId="0">
      <sharedItems containsBlank="1"/>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2">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Cotes de Fer" u="1"/>
        <s v="Port-au-Prince"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74"/>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 name="AG_COM" numFmtId="0">
      <sharedItems containsString="0" containsBlank="1" containsNumber="1" containsInteger="1" minValue="0" maxValue="1" count="3">
        <n v="1"/>
        <n v="0"/>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uthor" refreshedDate="42727.947122569443" createdVersion="5" refreshedVersion="5" minRefreshableVersion="3" recordCount="1495">
  <cacheSource type="worksheet">
    <worksheetSource ref="A3:AC9616" sheet="4W" r:id="rId2"/>
  </cacheSource>
  <cacheFields count="29">
    <cacheField name="Organisation" numFmtId="0">
      <sharedItems containsBlank="1" count="41">
        <s v="AAR"/>
        <s v="ACTED"/>
        <s v="ADRA"/>
        <s v="American RC"/>
        <s v="CARE"/>
        <s v="Caritas Suisse"/>
        <s v="Catholic Relief Services"/>
        <s v="CECI"/>
        <s v="CESVI"/>
        <s v="Concern Worldwide"/>
        <s v="CVM"/>
        <s v="Diakonie Katastrophenhilfe"/>
        <s v="French RC"/>
        <s v="German RC"/>
        <s v="GOAL"/>
        <s v="Haitian RC"/>
        <s v="Handicap International"/>
        <s v="IBESR/UNICEF"/>
        <s v="IFRC"/>
        <s v="IFRC/Qatar Red Crescent"/>
        <s v="IOM"/>
        <s v="Italian RC"/>
        <s v="JPHRO"/>
        <s v="Lutheran World Federation"/>
        <s v="MEDAIR"/>
        <s v="Mercy Corps"/>
        <s v="Mission of Hope"/>
        <s v="MOFKA"/>
        <s v="OIH"/>
        <s v="Peace Winds Japan"/>
        <s v="Samaritan's Purse"/>
        <s v="Save the Children International"/>
        <s v="SDC"/>
        <s v="ShelterBox"/>
        <s v="Terre des Hommes"/>
        <s v="UCLBP"/>
        <s v="Vistion Forward"/>
        <s v="World Concern"/>
        <s v="World Renew"/>
        <s v="World Vision International"/>
        <m/>
      </sharedItems>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7">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10e Palmes" u="1"/>
        <s v="Cotes de Fer" u="1"/>
        <s v="9e Palmes" u="1"/>
        <s v="1e section Icondo" u="1"/>
        <s v="7e section Fauche" u="1"/>
        <s v="Port-au-Prince" u="1"/>
        <s v="12e Palmes"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423" count="424">
        <n v="6"/>
        <n v="5"/>
        <n v="4"/>
        <n v="3"/>
        <n v="2"/>
        <n v="1"/>
        <n v="73"/>
        <n v="72"/>
        <n v="71"/>
        <n v="70"/>
        <n v="69"/>
        <n v="68"/>
        <n v="18"/>
        <n v="17"/>
        <n v="16"/>
        <n v="15"/>
        <n v="14"/>
        <n v="13"/>
        <n v="12"/>
        <n v="11"/>
        <n v="10"/>
        <n v="9"/>
        <n v="8"/>
        <n v="7"/>
        <n v="67"/>
        <m/>
        <n v="74"/>
        <n v="66"/>
        <n v="65"/>
        <n v="64"/>
        <n v="63"/>
        <n v="62"/>
        <n v="61"/>
        <n v="60"/>
        <n v="59"/>
        <n v="58"/>
        <n v="57"/>
        <n v="56"/>
        <n v="55"/>
        <n v="54"/>
        <n v="53"/>
        <n v="52"/>
        <n v="51"/>
        <n v="50"/>
        <n v="49"/>
        <n v="48"/>
        <n v="47"/>
        <n v="46"/>
        <n v="45"/>
        <n v="44"/>
        <n v="43"/>
        <n v="42"/>
        <n v="41"/>
        <n v="40"/>
        <n v="39"/>
        <n v="38"/>
        <n v="37"/>
        <n v="36"/>
        <n v="35"/>
        <n v="34"/>
        <n v="33"/>
        <n v="32"/>
        <n v="31"/>
        <n v="30"/>
        <n v="29"/>
        <n v="28"/>
        <n v="27"/>
        <n v="26"/>
        <n v="25"/>
        <n v="24"/>
        <n v="23"/>
        <n v="22"/>
        <n v="21"/>
        <n v="20"/>
        <n v="19"/>
        <n v="417" u="1"/>
        <n v="94" u="1"/>
        <n v="352" u="1"/>
        <n v="287" u="1"/>
        <n v="239" u="1"/>
        <n v="174" u="1"/>
        <n v="385" u="1"/>
        <n v="86" u="1"/>
        <n v="320" u="1"/>
        <n v="223" u="1"/>
        <n v="158" u="1"/>
        <n v="418" u="1"/>
        <n v="353" u="1"/>
        <n v="78" u="1"/>
        <n v="288" u="1"/>
        <n v="207" u="1"/>
        <n v="142" u="1"/>
        <n v="386" u="1"/>
        <n v="321" u="1"/>
        <n v="256" u="1"/>
        <n v="191" u="1"/>
        <n v="127" u="1"/>
        <n v="419" u="1"/>
        <n v="354" u="1"/>
        <n v="289" u="1"/>
        <n v="240" u="1"/>
        <n v="175" u="1"/>
        <n v="119" u="1"/>
        <n v="387" u="1"/>
        <n v="322" u="1"/>
        <n v="257" u="1"/>
        <n v="224" u="1"/>
        <n v="159" u="1"/>
        <n v="111" u="1"/>
        <n v="420" u="1"/>
        <n v="355" u="1"/>
        <n v="290" u="1"/>
        <n v="208" u="1"/>
        <n v="143" u="1"/>
        <n v="103" u="1"/>
        <n v="388" u="1"/>
        <n v="323" u="1"/>
        <n v="258" u="1"/>
        <n v="192" u="1"/>
        <n v="421" u="1"/>
        <n v="95" u="1"/>
        <n v="356" u="1"/>
        <n v="291" u="1"/>
        <n v="241" u="1"/>
        <n v="176" u="1"/>
        <n v="389" u="1"/>
        <n v="87" u="1"/>
        <n v="324" u="1"/>
        <n v="259" u="1"/>
        <n v="225" u="1"/>
        <n v="160" u="1"/>
        <n v="422" u="1"/>
        <n v="357" u="1"/>
        <n v="79" u="1"/>
        <n v="292" u="1"/>
        <n v="209" u="1"/>
        <n v="144" u="1"/>
        <n v="390" u="1"/>
        <n v="325" u="1"/>
        <n v="260" u="1"/>
        <n v="193" u="1"/>
        <n v="128" u="1"/>
        <n v="423" u="1"/>
        <n v="358" u="1"/>
        <n v="293" u="1"/>
        <n v="242" u="1"/>
        <n v="177" u="1"/>
        <n v="120" u="1"/>
        <n v="391" u="1"/>
        <n v="326" u="1"/>
        <n v="261" u="1"/>
        <n v="226" u="1"/>
        <n v="161" u="1"/>
        <n v="112" u="1"/>
        <n v="359" u="1"/>
        <n v="294" u="1"/>
        <n v="210" u="1"/>
        <n v="145" u="1"/>
        <n v="104" u="1"/>
        <n v="392" u="1"/>
        <n v="327" u="1"/>
        <n v="262" u="1"/>
        <n v="194" u="1"/>
        <n v="129" u="1"/>
        <n v="96" u="1"/>
        <n v="360" u="1"/>
        <n v="295" u="1"/>
        <n v="243" u="1"/>
        <n v="178" u="1"/>
        <n v="393" u="1"/>
        <n v="88" u="1"/>
        <n v="328" u="1"/>
        <n v="263" u="1"/>
        <n v="227" u="1"/>
        <n v="162" u="1"/>
        <n v="361" u="1"/>
        <n v="80" u="1"/>
        <n v="296" u="1"/>
        <n v="211" u="1"/>
        <n v="146" u="1"/>
        <n v="394" u="1"/>
        <n v="329" u="1"/>
        <n v="264" u="1"/>
        <n v="195" u="1"/>
        <n v="130" u="1"/>
        <n v="362" u="1"/>
        <n v="297" u="1"/>
        <n v="244" u="1"/>
        <n v="179" u="1"/>
        <n v="121" u="1"/>
        <n v="395" u="1"/>
        <n v="330" u="1"/>
        <n v="265" u="1"/>
        <n v="228" u="1"/>
        <n v="163" u="1"/>
        <n v="113" u="1"/>
        <n v="363" u="1"/>
        <n v="298" u="1"/>
        <n v="212" u="1"/>
        <n v="147" u="1"/>
        <n v="105" u="1"/>
        <n v="396" u="1"/>
        <n v="331" u="1"/>
        <n v="266" u="1"/>
        <n v="196" u="1"/>
        <n v="131" u="1"/>
        <n v="97" u="1"/>
        <n v="364" u="1"/>
        <n v="299" u="1"/>
        <n v="245" u="1"/>
        <n v="180" u="1"/>
        <n v="397" u="1"/>
        <n v="89" u="1"/>
        <n v="332" u="1"/>
        <n v="267" u="1"/>
        <n v="229" u="1"/>
        <n v="164" u="1"/>
        <n v="365" u="1"/>
        <n v="81" u="1"/>
        <n v="300" u="1"/>
        <n v="213" u="1"/>
        <n v="148" u="1"/>
        <n v="398" u="1"/>
        <n v="333" u="1"/>
        <n v="268" u="1"/>
        <n v="197" u="1"/>
        <n v="132" u="1"/>
        <n v="366" u="1"/>
        <n v="301" u="1"/>
        <n v="246" u="1"/>
        <n v="181" u="1"/>
        <n v="122" u="1"/>
        <n v="399" u="1"/>
        <n v="334" u="1"/>
        <n v="269" u="1"/>
        <n v="230" u="1"/>
        <n v="165" u="1"/>
        <n v="114" u="1"/>
        <n v="367" u="1"/>
        <n v="302" u="1"/>
        <n v="214" u="1"/>
        <n v="149" u="1"/>
        <n v="106" u="1"/>
        <n v="400" u="1"/>
        <n v="335" u="1"/>
        <n v="270" u="1"/>
        <n v="198" u="1"/>
        <n v="133" u="1"/>
        <n v="98" u="1"/>
        <n v="368" u="1"/>
        <n v="303" u="1"/>
        <n v="247" u="1"/>
        <n v="182" u="1"/>
        <n v="401" u="1"/>
        <n v="90" u="1"/>
        <n v="336" u="1"/>
        <n v="271" u="1"/>
        <n v="231" u="1"/>
        <n v="166" u="1"/>
        <n v="369" u="1"/>
        <n v="82" u="1"/>
        <n v="304" u="1"/>
        <n v="215" u="1"/>
        <n v="150" u="1"/>
        <n v="402" u="1"/>
        <n v="337" u="1"/>
        <n v="272" u="1"/>
        <n v="199" u="1"/>
        <n v="134" u="1"/>
        <n v="370" u="1"/>
        <n v="305" u="1"/>
        <n v="248" u="1"/>
        <n v="183" u="1"/>
        <n v="123" u="1"/>
        <n v="403" u="1"/>
        <n v="338" u="1"/>
        <n v="273" u="1"/>
        <n v="232" u="1"/>
        <n v="167" u="1"/>
        <n v="115" u="1"/>
        <n v="371" u="1"/>
        <n v="306" u="1"/>
        <n v="216" u="1"/>
        <n v="151" u="1"/>
        <n v="107" u="1"/>
        <n v="404" u="1"/>
        <n v="339" u="1"/>
        <n v="274" u="1"/>
        <n v="200" u="1"/>
        <n v="135" u="1"/>
        <n v="99" u="1"/>
        <n v="372" u="1"/>
        <n v="307" u="1"/>
        <n v="249" u="1"/>
        <n v="184" u="1"/>
        <n v="405" u="1"/>
        <n v="91" u="1"/>
        <n v="340" u="1"/>
        <n v="275" u="1"/>
        <n v="233" u="1"/>
        <n v="168" u="1"/>
        <n v="373" u="1"/>
        <n v="83" u="1"/>
        <n v="308" u="1"/>
        <n v="217" u="1"/>
        <n v="152" u="1"/>
        <n v="406" u="1"/>
        <n v="341" u="1"/>
        <n v="75" u="1"/>
        <n v="276" u="1"/>
        <n v="201" u="1"/>
        <n v="136" u="1"/>
        <n v="374" u="1"/>
        <n v="309" u="1"/>
        <n v="250" u="1"/>
        <n v="185" u="1"/>
        <n v="124" u="1"/>
        <n v="407" u="1"/>
        <n v="342" u="1"/>
        <n v="277" u="1"/>
        <n v="234" u="1"/>
        <n v="169" u="1"/>
        <n v="116" u="1"/>
        <n v="375" u="1"/>
        <n v="310" u="1"/>
        <n v="218" u="1"/>
        <n v="153" u="1"/>
        <n v="108" u="1"/>
        <n v="408" u="1"/>
        <n v="343" u="1"/>
        <n v="278" u="1"/>
        <n v="202" u="1"/>
        <n v="137" u="1"/>
        <n v="100" u="1"/>
        <n v="376" u="1"/>
        <n v="311" u="1"/>
        <n v="251" u="1"/>
        <n v="186" u="1"/>
        <n v="409" u="1"/>
        <n v="92" u="1"/>
        <n v="344" u="1"/>
        <n v="279" u="1"/>
        <n v="235" u="1"/>
        <n v="170" u="1"/>
        <n v="377" u="1"/>
        <n v="84" u="1"/>
        <n v="312" u="1"/>
        <n v="219" u="1"/>
        <n v="154" u="1"/>
        <n v="410" u="1"/>
        <n v="345" u="1"/>
        <n v="76" u="1"/>
        <n v="280" u="1"/>
        <n v="203" u="1"/>
        <n v="138" u="1"/>
        <n v="378" u="1"/>
        <n v="313" u="1"/>
        <n v="252" u="1"/>
        <n v="187" u="1"/>
        <n v="125" u="1"/>
        <n v="411" u="1"/>
        <n v="346" u="1"/>
        <n v="281" u="1"/>
        <n v="236" u="1"/>
        <n v="171" u="1"/>
        <n v="117" u="1"/>
        <n v="379" u="1"/>
        <n v="314" u="1"/>
        <n v="220" u="1"/>
        <n v="155" u="1"/>
        <n v="109" u="1"/>
        <n v="412" u="1"/>
        <n v="347" u="1"/>
        <n v="282" u="1"/>
        <n v="204" u="1"/>
        <n v="139" u="1"/>
        <n v="101" u="1"/>
        <n v="380" u="1"/>
        <n v="315" u="1"/>
        <n v="253" u="1"/>
        <n v="188" u="1"/>
        <n v="413" u="1"/>
        <n v="93" u="1"/>
        <n v="348" u="1"/>
        <n v="283" u="1"/>
        <n v="237" u="1"/>
        <n v="172" u="1"/>
        <n v="381" u="1"/>
        <n v="85" u="1"/>
        <n v="316" u="1"/>
        <n v="221" u="1"/>
        <n v="156" u="1"/>
        <n v="414" u="1"/>
        <n v="349" u="1"/>
        <n v="77" u="1"/>
        <n v="284" u="1"/>
        <n v="205" u="1"/>
        <n v="140" u="1"/>
        <n v="382" u="1"/>
        <n v="317" u="1"/>
        <n v="254" u="1"/>
        <n v="189" u="1"/>
        <n v="126" u="1"/>
        <n v="415" u="1"/>
        <n v="350" u="1"/>
        <n v="285" u="1"/>
        <n v="238" u="1"/>
        <n v="173" u="1"/>
        <n v="118" u="1"/>
        <n v="383" u="1"/>
        <n v="318" u="1"/>
        <n v="222" u="1"/>
        <n v="157" u="1"/>
        <n v="110" u="1"/>
        <n v="416" u="1"/>
        <n v="351" u="1"/>
        <n v="286" u="1"/>
        <n v="206" u="1"/>
        <n v="141" u="1"/>
        <n v="102" u="1"/>
        <n v="384" u="1"/>
        <n v="319" u="1"/>
        <n v="255" u="1"/>
        <n v="190" u="1"/>
      </sharedItems>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uthor" refreshedDate="42748.414650810184" createdVersion="5" refreshedVersion="5" minRefreshableVersion="3" recordCount="1780">
  <cacheSource type="worksheet">
    <worksheetSource ref="A3:AD1732" sheet="4W" r:id="rId2"/>
  </cacheSource>
  <cacheFields count="33">
    <cacheField name="Organisation" numFmtId="0">
      <sharedItems/>
    </cacheField>
    <cacheField name="Partenaire de mise en oeuvre" numFmtId="0">
      <sharedItems containsBlank="1"/>
    </cacheField>
    <cacheField name="Bailleur de fonds" numFmtId="0">
      <sharedItems containsBlank="1"/>
    </cacheField>
    <cacheField name="Statut" numFmtId="0">
      <sharedItems containsBlank="1" count="5">
        <s v="Réalisé"/>
        <s v="Planifié (financé)"/>
        <m/>
        <s v="En cours"/>
        <s v="Planifié (non financé)"/>
      </sharedItems>
    </cacheField>
    <cacheField name="Date de l'activité_x000a_(veuillez renseigner MM/JJ/AA)" numFmtId="164">
      <sharedItems containsDate="1" containsMixedTypes="1" minDate="2016-10-01T00:00:00" maxDate="2017-01-21T00:00:00" count="99">
        <d v="2016-10-01T00:00:00"/>
        <d v="2016-10-02T00:00:00"/>
        <d v="2016-10-04T00:00:00"/>
        <d v="2016-10-05T00:00:00"/>
        <d v="2016-10-06T00:00:00"/>
        <d v="2016-10-07T00:00:00"/>
        <d v="2016-10-08T00:00:00"/>
        <d v="2016-10-09T00:00:00"/>
        <d v="2016-10-10T00:00:00"/>
        <d v="2016-10-11T00:00:00"/>
        <d v="2016-10-12T00:00:00"/>
        <d v="2016-10-13T00:00:00"/>
        <d v="2016-10-14T00:00:00"/>
        <d v="2016-10-15T00:00:00"/>
        <d v="2016-10-16T00:00:00"/>
        <d v="2016-10-17T00:00:00"/>
        <d v="2016-10-18T00:00:00"/>
        <d v="2016-10-19T00:00:00"/>
        <d v="2016-10-20T00:00:00"/>
        <d v="2016-10-21T00:00:00"/>
        <d v="2016-10-22T00:00:00"/>
        <d v="2016-10-23T00:00:00"/>
        <d v="2016-10-24T00:00:00"/>
        <d v="2016-10-25T00:00:00"/>
        <d v="2016-10-26T00:00:00"/>
        <d v="2016-10-27T00:00:00"/>
        <d v="2016-10-28T00:00:00"/>
        <d v="2016-10-29T00:00:00"/>
        <d v="2016-10-30T00:00:00"/>
        <d v="2016-10-31T00:00:00"/>
        <d v="2016-11-01T00:00:00"/>
        <d v="2016-11-02T00:00:00"/>
        <d v="2016-11-03T00:00:00"/>
        <d v="2016-11-04T00:00:00"/>
        <d v="2016-11-05T00:00:00"/>
        <d v="2016-11-06T00:00:00"/>
        <d v="2016-11-07T00:00:00"/>
        <d v="2016-11-08T00:00:00"/>
        <d v="2016-11-09T00:00:00"/>
        <d v="2016-11-10T00:00:00"/>
        <d v="2016-11-11T00:00:00"/>
        <d v="2016-11-12T00:00:00"/>
        <d v="2016-11-13T00:00:00"/>
        <d v="2016-11-14T00:00:00"/>
        <d v="2016-11-15T00:00:00"/>
        <d v="2016-11-16T00:00:00"/>
        <d v="2016-11-17T00:00:00"/>
        <d v="2016-11-19T00:00:00"/>
        <d v="2016-11-21T00:00:00"/>
        <d v="2016-11-22T00:00:00"/>
        <d v="2016-11-23T00:00:00"/>
        <d v="2016-11-24T00:00:00"/>
        <d v="2016-11-25T00:00:00"/>
        <d v="2016-11-26T00:00:00"/>
        <d v="2016-11-28T00:00:00"/>
        <d v="2016-11-29T00:00:00"/>
        <d v="2016-11-30T00:00:00"/>
        <d v="2016-12-01T00:00:00"/>
        <d v="2016-12-02T00:00:00"/>
        <d v="2016-12-03T00:00:00"/>
        <d v="2016-12-04T00:00:00"/>
        <d v="2016-12-05T00:00:00"/>
        <d v="2016-12-06T00:00:00"/>
        <d v="2016-12-07T00:00:00"/>
        <d v="2016-12-08T00:00:00"/>
        <d v="2016-12-09T00:00:00"/>
        <d v="2016-12-10T00:00:00"/>
        <d v="2016-12-11T00:00:00"/>
        <d v="2016-12-12T00:00:00"/>
        <d v="2016-12-13T00:00:00"/>
        <d v="2016-12-14T00:00:00"/>
        <d v="2016-12-15T00:00:00"/>
        <d v="2016-12-16T00:00:00"/>
        <d v="2016-12-17T00:00:00"/>
        <d v="2016-12-19T00:00:00"/>
        <d v="2016-12-20T00:00:00"/>
        <d v="2016-12-21T00:00:00"/>
        <d v="2016-12-22T00:00:00"/>
        <d v="2016-12-23T00:00:00"/>
        <d v="2016-12-24T00:00:00"/>
        <d v="2016-12-27T00:00:00"/>
        <d v="2016-12-30T00:00:00"/>
        <d v="2017-01-05T00:00:00"/>
        <d v="2017-01-06T00:00:00"/>
        <d v="2017-01-15T00:00:00"/>
        <d v="2017-01-20T00:00:00"/>
        <s v="A confirmer"/>
        <s v="de Nov-16 à Jan-17"/>
        <s v="du 01-Nov-16 au 14-Nov-16"/>
        <s v="du 02-Jan-17 au 09-Jan-17"/>
        <s v="du 14-Oct-16 au 15-Nov-16"/>
        <s v="du 22-Nov-16 au 25-Nov-16 &amp; le 11-Déc-16"/>
        <s v="les 08-Oct-16 &amp; 09-Oct-16"/>
        <s v="les 19-Oct-16 &amp; 20-Oct-16"/>
        <s v="les 24-Oct-16 &amp; 29-Oct-16"/>
        <s v="les 29-Oct-16 &amp; 07-Nov-16"/>
        <s v="les 5-Nov-16 &amp; 15-Nov-16 &amp; 26-Nov-16 &amp; 30-Nov-16"/>
        <s v="les 8-Nov-16 &amp; 12-Nov-16"/>
        <s v="Non renseigné"/>
      </sharedItems>
    </cacheField>
    <cacheField name="JOUR" numFmtId="0">
      <sharedItems containsString="0" containsBlank="1" containsNumber="1" containsInteger="1" minValue="1" maxValue="31"/>
    </cacheField>
    <cacheField name="MOIS" numFmtId="164">
      <sharedItems containsBlank="1"/>
    </cacheField>
    <cacheField name="Date de FIN l'activité (continue ou non)_x000a_(JJ-MM-AA)" numFmtId="0">
      <sharedItems containsNonDate="0" containsString="0" containsBlank="1"/>
    </cacheField>
    <cacheField name="Type d'assistance" numFmtId="0">
      <sharedItems count="3">
        <s v="Distribution NFI"/>
        <s v="Distribution Abris"/>
        <s v="Intervention Abris"/>
      </sharedItems>
    </cacheField>
    <cacheField name="Activité 1" numFmtId="0">
      <sharedItems count="7">
        <s v="Matériaux NFI"/>
        <s v="Matériaux Abris"/>
        <s v="Formation"/>
        <s v="Cash en USD"/>
        <s v="Cash en HTG"/>
        <s v="Autre"/>
        <s v="Communication avec les communautés (CwC)"/>
      </sharedItems>
    </cacheField>
    <cacheField name="Activité 2" numFmtId="0">
      <sharedItems/>
    </cacheField>
    <cacheField name="Pour les kits: veuillez fournir les éléments inclus" numFmtId="0">
      <sharedItems containsBlank="1"/>
    </cacheField>
    <cacheField name="Unité" numFmtId="0">
      <sharedItems/>
    </cacheField>
    <cacheField name="Quantité" numFmtId="0">
      <sharedItems containsString="0" containsBlank="1" containsNumber="1" containsInteger="1" minValue="0" maxValue="200000"/>
    </cacheField>
    <cacheField name="Total Enfants" numFmtId="0">
      <sharedItems containsString="0" containsBlank="1" containsNumber="1" containsInteger="1" minValue="14" maxValue="3220"/>
    </cacheField>
    <cacheField name="Total Femmes" numFmtId="0">
      <sharedItems containsString="0" containsBlank="1" containsNumber="1" containsInteger="1" minValue="12" maxValue="264"/>
    </cacheField>
    <cacheField name="Total Hommes" numFmtId="0">
      <sharedItems containsString="0" containsBlank="1" containsNumber="1" containsInteger="1" minValue="9" maxValue="289"/>
    </cacheField>
    <cacheField name="Total Individus" numFmtId="0">
      <sharedItems containsMixedTypes="1" containsNumber="1" containsInteger="1" minValue="35" maxValue="3220"/>
    </cacheField>
    <cacheField name="Total Ménage" numFmtId="0">
      <sharedItems containsString="0" containsBlank="1" containsNumber="1" containsInteger="1" minValue="1" maxValue="7500" count="280">
        <n v="32"/>
        <n v="180"/>
        <n v="360"/>
        <n v="6"/>
        <n v="184"/>
        <n v="60"/>
        <n v="113"/>
        <n v="110"/>
        <n v="125"/>
        <n v="170"/>
        <n v="43"/>
        <n v="80"/>
        <n v="100"/>
        <n v="114"/>
        <n v="50"/>
        <n v="150"/>
        <n v="34"/>
        <n v="26"/>
        <n v="18"/>
        <n v="22"/>
        <n v="230"/>
        <n v="40"/>
        <n v="15"/>
        <n v="400"/>
        <n v="128"/>
        <n v="300"/>
        <n v="85"/>
        <n v="84"/>
        <n v="67"/>
        <n v="250"/>
        <n v="156"/>
        <n v="134"/>
        <n v="145"/>
        <n v="200"/>
        <n v="252"/>
        <n v="1750"/>
        <n v="750"/>
        <m/>
        <n v="69"/>
        <n v="320"/>
        <n v="54"/>
        <n v="325"/>
        <n v="1255"/>
        <n v="285"/>
        <n v="120"/>
        <n v="437"/>
        <n v="71"/>
        <n v="79"/>
        <n v="20"/>
        <n v="224"/>
        <n v="112"/>
        <n v="310"/>
        <n v="305"/>
        <n v="63"/>
        <n v="323"/>
        <n v="800"/>
        <n v="57"/>
        <n v="850"/>
        <n v="297"/>
        <n v="165"/>
        <n v="166"/>
        <n v="35"/>
        <n v="6233"/>
        <n v="670"/>
        <n v="176"/>
        <n v="636"/>
        <n v="420"/>
        <n v="77"/>
        <n v="70"/>
        <n v="260"/>
        <n v="564"/>
        <n v="97"/>
        <n v="25"/>
        <n v="75"/>
        <n v="700"/>
        <n v="479"/>
        <n v="118"/>
        <n v="1626"/>
        <n v="1008"/>
        <n v="2300"/>
        <n v="993"/>
        <n v="10"/>
        <n v="44"/>
        <n v="5"/>
        <n v="237"/>
        <n v="1"/>
        <n v="115"/>
        <n v="239"/>
        <n v="853"/>
        <n v="95"/>
        <n v="299"/>
        <n v="1418"/>
        <n v="435"/>
        <n v="1075"/>
        <n v="206"/>
        <n v="309"/>
        <n v="632"/>
        <n v="515"/>
        <n v="308"/>
        <n v="592"/>
        <n v="966"/>
        <n v="288"/>
        <n v="90"/>
        <n v="42"/>
        <n v="1076"/>
        <n v="161"/>
        <n v="195"/>
        <n v="630"/>
        <n v="130"/>
        <n v="3840"/>
        <n v="123"/>
        <n v="500"/>
        <n v="1572"/>
        <n v="350"/>
        <n v="249"/>
        <n v="2550"/>
        <n v="467"/>
        <n v="168"/>
        <n v="174"/>
        <n v="354"/>
        <n v="146"/>
        <n v="155"/>
        <n v="231"/>
        <n v="511"/>
        <n v="119"/>
        <n v="220"/>
        <n v="1400"/>
        <n v="103"/>
        <n v="135"/>
        <n v="401"/>
        <n v="109"/>
        <n v="378"/>
        <n v="1150"/>
        <n v="74"/>
        <n v="907"/>
        <n v="116"/>
        <n v="403"/>
        <n v="127"/>
        <n v="66"/>
        <n v="229"/>
        <n v="82"/>
        <n v="857"/>
        <n v="198"/>
        <n v="656"/>
        <n v="30"/>
        <n v="496"/>
        <n v="694"/>
        <n v="121"/>
        <n v="240"/>
        <n v="241"/>
        <n v="450"/>
        <n v="45"/>
        <n v="1067"/>
        <n v="106"/>
        <n v="140"/>
        <n v="21"/>
        <n v="277"/>
        <n v="494"/>
        <n v="823"/>
        <n v="1200"/>
        <n v="204"/>
        <n v="48"/>
        <n v="445"/>
        <n v="58"/>
        <n v="59"/>
        <n v="290"/>
        <n v="89"/>
        <n v="245"/>
        <n v="600"/>
        <n v="820"/>
        <n v="438"/>
        <n v="68"/>
        <n v="232"/>
        <n v="318"/>
        <n v="1500"/>
        <n v="599"/>
        <n v="111"/>
        <n v="7"/>
        <n v="38"/>
        <n v="225"/>
        <n v="477"/>
        <n v="997"/>
        <n v="550"/>
        <n v="340"/>
        <n v="33"/>
        <n v="980"/>
        <n v="598"/>
        <n v="367"/>
        <n v="302"/>
        <n v="283"/>
        <n v="416"/>
        <n v="31"/>
        <n v="271"/>
        <n v="238"/>
        <n v="219"/>
        <n v="391"/>
        <n v="558"/>
        <n v="210"/>
        <n v="361"/>
        <n v="4"/>
        <n v="352"/>
        <n v="415"/>
        <n v="61"/>
        <n v="449"/>
        <n v="644"/>
        <n v="845"/>
        <n v="2500"/>
        <n v="203"/>
        <n v="465"/>
        <n v="501"/>
        <n v="181"/>
        <n v="1152"/>
        <n v="172"/>
        <n v="227"/>
        <n v="405"/>
        <n v="654"/>
        <n v="859"/>
        <n v="129"/>
        <n v="548"/>
        <n v="520"/>
        <n v="47"/>
        <n v="94"/>
        <n v="1308"/>
        <n v="202"/>
        <n v="216"/>
        <n v="199"/>
        <n v="972"/>
        <n v="3"/>
        <n v="190"/>
        <n v="154"/>
        <n v="481"/>
        <n v="14"/>
        <n v="517"/>
        <n v="73"/>
        <n v="628"/>
        <n v="399"/>
        <n v="9"/>
        <n v="992"/>
        <n v="1250"/>
        <n v="1050"/>
        <n v="589"/>
        <n v="65"/>
        <n v="91"/>
        <n v="375"/>
        <n v="1597"/>
        <n v="56"/>
        <n v="2200"/>
        <n v="314"/>
        <n v="235"/>
        <n v="268"/>
        <n v="19"/>
        <n v="205"/>
        <n v="304"/>
        <n v="49"/>
        <n v="524"/>
        <n v="178"/>
        <n v="28"/>
        <n v="142"/>
        <n v="412"/>
        <n v="93"/>
        <n v="51"/>
        <n v="55"/>
        <n v="1000"/>
        <n v="4224"/>
        <n v="1795"/>
        <n v="2075"/>
        <n v="1921"/>
        <n v="4370"/>
        <n v="621"/>
        <n v="3000"/>
        <n v="328"/>
        <n v="270"/>
        <n v="900"/>
        <n v="393"/>
        <n v="2577"/>
        <n v="660"/>
        <n v="275"/>
        <n v="2639"/>
        <n v="7500"/>
        <n v="4400"/>
      </sharedItems>
    </cacheField>
    <cacheField name="Cible" numFmtId="0">
      <sharedItems containsBlank="1"/>
    </cacheField>
    <cacheField name="Département" numFmtId="0">
      <sharedItems containsBlank="1" count="9">
        <s v="Ouest"/>
        <s v="Grande Anse"/>
        <s v="Sud"/>
        <s v="Sud-Est"/>
        <m/>
        <s v="Nippes"/>
        <s v="Nord Ouest"/>
        <s v="Nord"/>
        <s v="Aritibonite"/>
      </sharedItems>
    </cacheField>
    <cacheField name="Commune" numFmtId="0">
      <sharedItems containsBlank="1" count="71">
        <s v="Anse A Galet"/>
        <s v="Jeremie"/>
        <s v="Roseaux"/>
        <s v="Dame-Marie"/>
        <s v="Chambellan"/>
        <s v="Moron"/>
        <s v="Abricots"/>
        <s v="Les Cayes"/>
        <s v="Carrefour"/>
        <s v="Port-au-Prince"/>
        <s v="Cayes-Jacmel"/>
        <s v="Petion-Ville"/>
        <s v="Anse A Pitre"/>
        <s v="Thiotte"/>
        <m/>
        <s v="Kenscoff"/>
        <s v="Bainet"/>
        <s v="Fonds Des Negres"/>
        <s v="Miragoane"/>
        <s v="Chantal"/>
        <s v="Port-Salut"/>
        <s v="Petite Riviere de Nippes"/>
        <s v="Pointe A Raquette"/>
        <s v="Beaumont"/>
        <s v="Aquin"/>
        <s v="L'Asile"/>
        <s v="Maniche"/>
        <s v="Port-a-Piment"/>
        <s v="Grand Gosier"/>
        <s v="Ile A Vache"/>
        <s v="St. Louis du Sud"/>
        <s v="Baie de Henne"/>
        <s v="Les Anglais"/>
        <s v="Mole Saint Nicolas"/>
        <s v="Marigot"/>
        <s v="Jean Rabel"/>
        <s v="Roche-A-Bateau"/>
        <s v="Paillant"/>
        <s v="Coteaux"/>
        <s v="La Vallee"/>
        <s v="Camp Perrin"/>
        <s v="Croix-Des-Bouquets"/>
        <s v="Petit Trou De Nippes"/>
        <s v="Torbeck"/>
        <s v="Anse d'Hainault"/>
        <s v="Corail"/>
        <s v="Les Irois"/>
        <s v="Pestel"/>
        <s v="St. Jean du Sud"/>
        <s v="Bonbon"/>
        <s v="Bombardopolis"/>
        <s v="Arniquet"/>
        <s v="Chardonnieres"/>
        <s v="Plaisance"/>
        <s v="Tiburon"/>
        <s v="Baraderes"/>
        <s v="Jacmel"/>
        <s v="Plaisance du Sud"/>
        <s v="Cavaillon"/>
        <s v="La Tortue"/>
        <s v="Grand-Goave"/>
        <s v="Petit Goave"/>
        <s v="Bassin Bleu"/>
        <s v="Chamsolme"/>
        <s v="Belle Anse"/>
        <s v="Limonade"/>
        <s v="Anse Rouge"/>
        <s v="Grand Boucan"/>
        <s v="Cotes de Fer"/>
        <s v="Anse A Veau"/>
        <s v="Arnaud"/>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unt="551">
        <s v="WOR2016101OUANPA"/>
        <s v="CAR2016102GRJE"/>
        <s v="CAR2016102GRRO"/>
        <s v="CAR2016102GRDA"/>
        <s v="CAR2016102GRCH"/>
        <s v="CAR2016102GRMO"/>
        <s v="CAR2016102GRAB"/>
        <s v="PAD2016102SULELA"/>
        <s v="CAR2016104OUCA"/>
        <s v="CAR2016104OUPO"/>
        <s v="HAI2016104SUCA"/>
        <s v="WOR2016104OUPEMO"/>
        <s v="CAR2016105OUCA"/>
        <s v="CON2016105OUAN"/>
        <s v="WOR2016105SUANBO"/>
        <s v="CAR2016106SUTH"/>
        <s v="WOR2016106SUTHTH"/>
        <s v="SAM2016107"/>
        <s v="WOR2016107OUKESO"/>
        <s v="DIA2016108SUBA3È"/>
        <s v="WOR2016108NIFOFO"/>
        <s v="WOR2016108NIMICH"/>
        <s v="CAR2016109GRRO"/>
        <s v="CAR2016109GRJE"/>
        <s v="CAR2016109GRDA"/>
        <s v="CAR2016109GRCH"/>
        <s v="CAR2016109GRMO"/>
        <s v="DIA2016109SUBA2È"/>
        <s v="DIA2016109SUBA1È"/>
        <s v="DIA2016109SULE1È"/>
        <s v="DIA2016109SUCH3È"/>
        <s v="SAM2016109SUPO5È"/>
        <s v="WOR2016109NIFOFO"/>
        <s v="WOR2016109NIPESI"/>
        <s v="WOR2016109OUKEBE"/>
        <s v="WOR2016109OUKEBO"/>
        <s v="WOR2016109OUPOTR"/>
        <s v="WOR2016109SULEBO"/>
        <s v="CAR20161010GRBE"/>
        <s v="CAR20161010GRRO"/>
        <s v="DIA20161010SUBA4È"/>
        <s v="DIA20161010SUAQ"/>
        <s v="MER20161010NIL'"/>
        <s v="PAD20161010SUCH"/>
        <s v="PAD20161010SUMA"/>
        <s v="SAM20161010GRJE4E"/>
        <s v="WOR20161010OUPOGR"/>
        <s v="WOR20161010OUPOLA"/>
        <s v="WOR20161010OUPOTR"/>
        <s v="AME20161011SUPOPO"/>
        <s v="CAR20161011GRRO"/>
        <s v="CON20161011OUPOGR"/>
        <s v="HAI20161011SUGR"/>
        <s v="SAM20161011GRROLE"/>
        <s v="SAM20161011SUPODU"/>
        <s v="SDC20161011SUPO"/>
        <s v="WOR20161011OUPOGR"/>
        <s v="WOR20161011OUPOLA"/>
        <s v="WOR20161011SUILIL"/>
        <s v="WOR20161011SUSTBA"/>
        <s v="AME20161012SULEEC"/>
        <s v="AME20161012NOBAJA"/>
        <s v="AME20161012SULELE"/>
        <s v="AME20161012NOMOMA"/>
        <s v="AME20161012SULEPA"/>
        <s v="AME20161012NOBAVI"/>
        <s v="AME20161012SULE"/>
        <s v="CAR20161012GRMO"/>
        <s v="CAR20161012SUMA"/>
        <s v="HAI20161012SULEPA"/>
        <s v="HAI20161012SUBA"/>
        <s v="PAD20161012GR"/>
        <s v="WOR20161012OUPOTR"/>
        <s v="AME20161013NOBABA"/>
        <s v="AME20161013SULEEC"/>
        <s v="AME20161013NOJEJE"/>
        <s v="AME20161013NOBA"/>
        <s v="AME20161013NOJE"/>
        <s v="AME20161013SULE"/>
        <s v="CAT20161013GRJECE"/>
        <s v="DIA20161013SUBA8È"/>
        <s v="HAI20161013SULEHR"/>
        <s v="SAM20161013SUROBE"/>
        <s v="WOR20161013NIPASA"/>
        <s v="WOR20161013OUANGR"/>
        <s v="WOR20161013OUANPE"/>
        <s v="WOR20161013OUKESO"/>
        <s v="AME20161014SUCOLE"/>
        <s v="AME20161014SUPOPO"/>
        <s v="CAR20161014GRMO"/>
        <s v="CAR20161014SULA"/>
        <s v="CAT20161014GRDADE"/>
        <s v="CON20161014OUANPA"/>
        <s v="DIA20161014SUCA2È"/>
        <s v="ITA20161014OUCR"/>
        <s v="SAM20161014GRJEFO"/>
        <s v="WOR20161014NIPETI"/>
        <s v="WOR20161014OUANPE"/>
        <s v="CAT20161015GRDAPE"/>
        <s v="ITA20161015OUCR"/>
        <s v="SAM20161015SULEBO"/>
        <s v="WOR20161015OUANPE"/>
        <s v="AME20161016SUCO"/>
        <s v="CON20161016OUANGR"/>
        <s v="PAD20161016SUMA"/>
        <s v="SAM20161016SURORE"/>
        <s v="SAM20161016SURO1È"/>
        <s v="SAM20161016GRJE9E"/>
        <s v="SAM20161016GRJE7E"/>
        <s v="SAM20161016SURO"/>
        <s v="CAR20161017GRMO"/>
        <s v="CAT20161017GRDABA"/>
        <s v="DIA20161017SUTO2È"/>
        <s v="DIA20161017SUTO3È"/>
        <s v="HAI20161017GRAN"/>
        <s v="HAI20161017GRBE"/>
        <s v="HAI20161017GRCH"/>
        <s v="HAI20161017GRCO"/>
        <s v="HAI20161017GRDA"/>
        <s v="HAI20161017GRJE"/>
        <s v="HAI20161017GRLE"/>
        <s v="HAI20161017GRMO"/>
        <s v="HAI20161017GRPE"/>
        <s v="HAI20161017GRRO"/>
        <s v="SAM20161017SUCODE"/>
        <s v="SAM20161017SULE"/>
        <s v="SAM20161017GRJE9E"/>
        <s v="SAM20161017GRJE7E"/>
        <s v="WOR20161017OUANGR"/>
        <s v="WOR20161017NIPEFO"/>
        <s v="AME20161018SUSTCR"/>
        <s v="AME20161018SUST"/>
        <s v="CAR20161018GRJE"/>
        <s v="CAT20161018GRDADA"/>
        <s v="SAM20161018SUCOCO"/>
        <s v="SAM20161018GRBODE"/>
        <s v="WOR20161018OUANGR"/>
        <s v="ACT20161019GRJE8E"/>
        <s v="AME20161019NOBA1S"/>
        <s v="AME20161019NOBA4T"/>
        <s v="AME20161019NOJECE"/>
        <s v="WOR20161019OUPOPO"/>
        <s v="WOR20161019NIPETI"/>
        <s v="ACT20161020GRJE8E"/>
        <s v="AME20161020NOBO1S"/>
        <s v="AME20161020NOBO2N"/>
        <s v="AME20161020NOBO3R"/>
        <s v="AME20161020NOBOBE"/>
        <s v="AME20161020SUSTBO"/>
        <s v="AME20161020NOMOHR"/>
        <s v="AME20161020NOBOMA"/>
        <s v="AME20161020NOMOPR"/>
        <s v="AME20161020NOJEVI"/>
        <s v="AME20161020SUST"/>
        <s v="CAR20161020GRCH"/>
        <s v="CAR20161020SUTH"/>
        <s v="DIA20161020SUCH1È"/>
        <s v="DIA20161020SUAQ"/>
        <s v="IFR20161020GRAN"/>
        <s v="SAM20161020SUCOQU"/>
        <s v="SAM20161020SUCO6È"/>
        <s v="ACT20161021GRJE8E"/>
        <s v="AME20161021NOJE"/>
        <s v="IFR20161021GRAN"/>
        <s v="SAM20161021GRJE9E"/>
        <s v="SAM20161021GRJE7E"/>
        <s v="SAM20161021GRJE"/>
        <s v="WOR20161021OUPOPO"/>
        <s v="WOR20161021NIPEFO"/>
        <s v="ACT20161022GRJE8E"/>
        <s v="AME20161022SUROSO"/>
        <s v="CAR20161022GRMO"/>
        <s v="SAM20161022SUPO"/>
        <s v="SAM20161022SUPOPA"/>
        <s v="WOR20161022OUKENO"/>
        <s v="ACT20161023GRJE8E"/>
        <s v="AME20161023SUAREG"/>
        <s v="AME20161023SUSTNA"/>
        <s v="AME20161023SUAR"/>
        <s v="AME20161023SUST"/>
        <s v="CAR20161023GRMO"/>
        <s v="DIA20161023SUCA3È"/>
        <s v="IFR20161023SUAR"/>
        <s v="IFR20161023SUST"/>
        <s v="SAM20161023SUTO"/>
        <s v="ACT20161024GRJE8E"/>
        <s v="AME20161024SURO"/>
        <s v="CAR20161024GRMO"/>
        <s v="CON20161024OUPOTR"/>
        <s v="SAM20161024SURO"/>
        <s v="WOR20161024GRJEMA"/>
        <s v="WOR20161024OUPOTR"/>
        <s v="AME20161025SUCHCT"/>
        <s v="CON20161025OUANGR"/>
        <s v="DIA20161025SUST4È"/>
        <s v="FRE20161025OUPOPO"/>
        <s v="HAI20161025OUPOPO"/>
        <s v="WOR20161025GRDABA"/>
        <s v="WOR20161025NIPEFO"/>
        <s v="ACT20161026GRJE9E"/>
        <s v="AME20161026SUARCO"/>
        <s v="AME20161026SUAR"/>
        <s v="CAR20161026GRMO"/>
        <s v="CON20161026OUANPE"/>
        <s v="FRE20161026OUPLPL"/>
        <s v="HAI20161026OUPLPL"/>
        <s v="IFR20161026GRANAN"/>
        <s v="SAM20161026SUCHCH"/>
        <s v="WOR20161026GRANGR"/>
        <s v="WOR20161026NIPASA"/>
        <s v="AME20161027SUTINA"/>
        <s v="CAR20161027GRCH"/>
        <s v="DIA20161027SUST4È"/>
        <s v="FRE20161027OUPOLA"/>
        <s v="HAI20161027OUPOLA"/>
        <s v="PEA20161027SUTOBO"/>
        <s v="SAM20161027SULECH"/>
        <s v="CAR20161028SUBA"/>
        <s v="CON20161028OUPOGR"/>
        <s v="DIA20161028SUCH3È"/>
        <s v="GER20161028NIBA4M"/>
        <s v="SAM20161028GRJEJE"/>
        <s v="SAM20161028SUCHCH"/>
        <s v="WOR20161028GRBEBE"/>
        <s v="WOR20161028NIMICH"/>
        <s v="AME20161029NOMO1S"/>
        <s v="CAR20161029SUJA"/>
        <s v="CAR20161029SUAN"/>
        <s v="CAR20161029SUGR"/>
        <s v="CAR20161029GRMO"/>
        <s v="HAI20161029OUPOPO"/>
        <s v="SAM20161029SULEME"/>
        <s v="SAM20161029SULEDU"/>
        <s v="SAM20161029SULE2È"/>
        <s v="SAV20161029GRBEBE"/>
        <s v="WOR20161029NIMICH"/>
        <s v="AAR20161030GRJE"/>
        <s v="AME20161030NOBO"/>
        <s v="AME20161030NOMO"/>
        <s v="HAI20161030OUPOGR"/>
        <s v="HAI20161030OUPOLA"/>
        <s v="MED20161030SUTIBL"/>
        <s v="SAM20161030SUPO5È"/>
        <s v="SAM20161030SUPOSA"/>
        <s v="SAM20161030SUPOBA"/>
        <s v="SAM20161030GRJEAN"/>
        <s v="SAM20161030SUPOSC"/>
        <s v="WOR20161030OUPOTR"/>
        <s v="WOR20161030OUKENO"/>
        <s v="WOR20161030OUANGR"/>
        <s v="WOR20161030OUANPA"/>
        <s v="WOR20161030OUANPE"/>
        <s v="WOR20161030OUANPI"/>
        <s v="WOR20161030OUPOGR"/>
        <s v="WOR20161030OUPOLA"/>
        <s v="WOR20161030OUPOPO"/>
        <s v="ACT20161031GRJE4E"/>
        <s v="FRE20161031OUPOTI"/>
        <s v="GER20161031NIBALA"/>
        <s v="HAI20161031OUPOTI"/>
        <s v="IFR20161031GRLEAL"/>
        <s v="MED20161031SUTIDA"/>
        <s v="SAM20161031SULECH"/>
        <s v="SAM20161031SULECA"/>
        <s v="SAM20161031SULE1È"/>
        <s v="SAV20161031GRBEBE"/>
        <s v="CON2016111GRAN"/>
        <s v="FRE2016111OUPOTR"/>
        <s v="GER2016111NIPLTI"/>
        <s v="SAV2016111GRBEBE"/>
        <s v="ACT2016112GRAN1E"/>
        <s v="FRE2016112OUPOSO"/>
        <s v="HAI2016112OUPOSO"/>
        <s v="SAM2016112SUMA11"/>
        <s v="SAM2016112SUCHAN"/>
        <s v="SAV2016112GRBEMO"/>
        <s v="WOR2016112NIMICH"/>
        <s v="ACT2016113GRJE9E"/>
        <s v="ADR2016113SUROBE"/>
        <s v="ADR2016113SUROBO"/>
        <s v="ADR2016113SURORE"/>
        <s v="CAR2016113GRMO"/>
        <s v="FRE2016113OUPOMO"/>
        <s v="HAI2016113OUPOMO"/>
        <s v="SAM2016113SULECA"/>
        <s v="SAM2016113GRBO"/>
        <s v="WOR2016113NIPERA"/>
        <s v="ACT2016114GRJE9E"/>
        <s v="ADR2016114SULELA"/>
        <s v="AME2016114SUTO"/>
        <s v="CON2016114OUPOGR"/>
        <s v="DIA2016114GRJE2È"/>
        <s v="GER2016114NIPERA"/>
        <s v="IFR2016114GRROAL"/>
        <s v="LUT2016114GRJE2È"/>
        <s v="SAM2016114SULEVE"/>
        <s v="SAV2016114GRBEMO"/>
        <s v="WOR2016114NIPABO"/>
        <s v="AAR2016115SULE"/>
        <s v="AME2016115SUCH"/>
        <s v="LUT2016115GRJE2È"/>
        <s v="SAM2016115SUTOBO"/>
        <s v="SAM2016115SUCALE"/>
        <s v="SAV2016115GRBEBE"/>
        <s v="SDC2016115SUCO"/>
        <s v="SDC2016115SULE"/>
        <s v="SDC2016115SURO"/>
        <s v="WOR2016115NIPEBE"/>
        <s v="ACT2016116GRJE9E"/>
        <s v="SAM2016116SUCABO"/>
        <s v="AME2016117NOLA"/>
        <s v="AME2016117SUTO"/>
        <s v="GER2016117NIPETI"/>
        <s v="LUT2016117GRJE2È"/>
        <s v="SDC2016117SUCH"/>
        <s v="SDC2016117SUCHDE"/>
        <s v="SDC2016117SUCHRE"/>
        <s v="SDC2016117SUPOBA"/>
        <s v="SDC2016117SUPOPA"/>
        <s v="ADR2016118SUMADO"/>
        <s v="ADR2016118SUMAMA"/>
        <s v="AME2016118SUCH"/>
        <s v="LUT2016118OUGR1È"/>
        <s v="LUT2016118GRJE2È"/>
        <s v="WOR2016118NIMISA"/>
        <s v="AAR2016119GRJE"/>
        <s v="DIA2016119GRJE2È"/>
        <s v="LUT2016119GRJE2È"/>
        <s v="AME20161110NOJE"/>
        <s v="AME20161110NOMO"/>
        <s v="AME20161110SUTO"/>
        <s v="GER20161110NIPLAN"/>
        <s v="LUT20161110OUGR7È"/>
        <s v="LUT20161110OUPE9È"/>
        <s v="LUT20161110OUPE10"/>
        <s v="LUT20161110OUPE12"/>
        <s v="PAD20161110SUCH"/>
        <s v="WOR20161110NIPECH"/>
        <s v="ACT20161111GRJE9E"/>
        <s v="AME20161111NOBA"/>
        <s v="AME20161111NOBO"/>
        <s v="AME20161111NOMO"/>
        <s v="CON20161111OUPO"/>
        <s v="DIA20161111SUBA6È"/>
        <s v="DIA20161111SUBA5È"/>
        <s v="DIA20161111SUBA7È"/>
        <s v="GER20161111NIBARI"/>
        <s v="PAD20161111GRRO"/>
        <s v="AME20161112NOBA"/>
        <s v="AME20161112NOCH"/>
        <s v="GER20161112NIPETI"/>
        <s v="IFR20161112GRBECE"/>
        <s v="MED20161112SUTILO"/>
        <s v="AME20161113NIMI"/>
        <s v="AME20161113SUTO"/>
        <s v="CAR20161113GRMO"/>
        <s v="SAM20161113GRAB2E"/>
        <s v="ADR20161114SUAR1E"/>
        <s v="AME20161114SUTO"/>
        <s v="CAR20161114SUBE"/>
        <s v="CON20161114GRAN"/>
        <s v="IFR20161114GRJEPR"/>
        <s v="SAV20161114SUTOBE"/>
        <s v="WOR20161114OUANPE"/>
        <s v="AME20161115SUCH"/>
        <s v="CON20161115OUANPA"/>
        <s v="SAM20161115GRAB2E"/>
        <s v="SAM20161115GRAB3E"/>
        <s v="SAM20161115GRAB4E"/>
        <s v="SAM20161115GRAB"/>
        <s v="WOR20161115NIPELI"/>
        <s v="WOR20161115OUPOGR"/>
        <s v="AAR20161116GRJE"/>
        <s v="ADR20161116SUTO2E"/>
        <s v="AME20161116OUCR"/>
        <s v="CAT20161116GRMO2E"/>
        <s v="IFR20161116GRPEBE"/>
        <s v="MED20161116SUTIDA"/>
        <s v="WOR20161116NOLIBA"/>
        <s v="WOR20161116OUPOLA"/>
        <s v="WOR20161116NIPEBE"/>
        <s v="WOR20161116OUPOPO"/>
        <s v="AME20161117SULE"/>
        <s v="GER20161117NIPECE"/>
        <s v="WOR20161117OUANGR"/>
        <s v="IFR20161119ARAN"/>
        <s v="AAR20161121SULE"/>
        <s v="GER20161122NIPERA"/>
        <s v="GER20161123NIPETI"/>
        <s v="SHE20161123SUTOBO"/>
        <s v="AME20161124NIPA"/>
        <s v="IFR20161124GRRO"/>
        <s v="IFR20161124GRJE"/>
        <s v="SAV20161124SUTOBE"/>
        <s v="WOR20161124OUPOPO"/>
        <s v="WOR20161124OUANPA"/>
        <s v="AME20161125SUAR"/>
        <s v="AME20161125SULE"/>
        <s v="AME20161125NIFO"/>
        <s v="AME20161125SUST"/>
        <s v="SHE20161125SUMAMA"/>
        <s v="WOR20161125SUANBO"/>
        <s v="WOR20161125SUTHTH"/>
        <s v="WOR20161125OUPOPO"/>
        <s v="WOR20161125OUANPE"/>
        <s v="WOR20161125OUANGR"/>
        <s v="SAV20161126SUCATI"/>
        <s v="WOR20161126SUBEMA"/>
        <s v="WOR20161126OUANPI"/>
        <s v="CAT20161128GRMOCE"/>
        <s v="IFR20161128GRLE"/>
        <s v="MOF20161128NIPLPL"/>
        <s v="WOR20161128OUANGR"/>
        <s v="WOR20161128OUPOPO"/>
        <s v="FRE20161129OUPOPO"/>
        <s v="IFR20161129GRAN"/>
        <s v="IFR20161129GRBE"/>
        <s v="IFR20161129GRLE"/>
        <s v="WOR20161129OUANGR"/>
        <s v="ACT20161130GRJE9E"/>
        <s v="FRE20161130OUPOLA"/>
        <s v="FRE20161130OUPOGR"/>
        <s v="WOR20161130NIGRGR"/>
        <s v="WOR20161130OUANPE"/>
        <s v="WOR20161130OUPOPO"/>
        <s v="WOR20161130OUANPA"/>
        <s v="WOR20161130OUANGR"/>
        <s v="WOR20161130OUANPI"/>
        <s v="WOR20161130OUPOLA"/>
        <s v="WOR20161130OUPOGR"/>
        <s v="WOR20161130OUPOTR"/>
        <s v="IFR2016121GRBE"/>
        <s v="MED2016121SUTIBL"/>
        <s v="WOR2016121SUJAMA"/>
        <s v="WOR2016121SUMASA"/>
        <s v="WOR2016121SUCAGA"/>
        <s v="WOR2016121SUMAMA"/>
        <s v="AME2016122SURORE"/>
        <s v="AME2016122NIMIDE"/>
        <s v="AME2016122NIMI"/>
        <s v="CAR2016122GRRO"/>
        <s v="PAD2016122SULELA"/>
        <s v="SHE2016122SULEBO"/>
        <s v="WOR2016122OUPOPO"/>
        <s v="AME2016123SUCO"/>
        <s v="AME2016123NIPASA"/>
        <s v="AME2016123NIPA"/>
        <s v="IFR2016123GRCH"/>
        <s v="WOR2016123SUBEBA"/>
        <s v="WOR2016123SUBEBE"/>
        <s v="AME2016124SURORE"/>
        <s v="AME2016124SUCO"/>
        <s v="AME2016124SUSTTR"/>
        <s v="AME2016124NIL'TO"/>
        <s v="AME2016124NIL'CH"/>
        <s v="CAR2016125GRRO"/>
        <s v="JPH2016125GRJE"/>
        <s v="WOR2016126NIPERA"/>
        <s v="CAR2016127SUCO"/>
        <s v="JPH2016127GRJE"/>
        <s v="JPH2016127GRJEMA"/>
        <s v="WOR2016127NOLIBO"/>
        <s v="WOR2016127OUPOPO"/>
        <s v="CAR2016128GRRO"/>
        <s v="MED2016128SUTIDA"/>
        <s v="AME2016129NIANBA"/>
        <s v="AME2016129SURORE"/>
        <s v="IFR2016129GRAN"/>
        <s v="SHE2016129SULEBO"/>
        <s v="WOR2016129OUPOPO"/>
        <s v="DIA20161210SUBA9È"/>
        <s v="IFR20161210GRLE"/>
        <s v="SAM20161210GRROLE"/>
        <s v="SAM20161210GRROGR"/>
        <s v="SAM20161210GRMOAN"/>
        <s v="SAM20161210GRMOL'"/>
        <s v="SAM20161210GRCHDE"/>
        <s v="SAM20161210GRCHBO"/>
        <s v="DIA20161211GRRO2E"/>
        <s v="IFR20161211GRLE"/>
        <s v="LUT20161211GRJE2È"/>
        <s v="LUT20161211GRRO2E"/>
        <s v="HAN20161212NIL'L'"/>
        <s v="LUT20161212GRJE7E"/>
        <s v="SHE20161212SULEDO"/>
        <s v="AME20161213NIPESI"/>
        <s v="CAR20161213GRJE1È"/>
        <s v="HAN20161213NIANSA"/>
        <s v="ICR20161213GRJE"/>
        <s v="IFR20161213GRJE"/>
        <s v="SHE20161213SULEME"/>
        <s v="WOR20161213OUPOTR"/>
        <s v="AME20161214NIPEFO"/>
        <s v="AME20161214NIPECH"/>
        <s v="AME20161214NIPEBE"/>
        <s v="CAR20161214GRJE1È"/>
        <s v="CAR20161214GRRO"/>
        <s v="SAV20161214"/>
        <s v="SHE20161214SUILIL"/>
        <s v="SHE20161214SULEBO"/>
        <s v="SHE20161214SUSTGR"/>
        <s v="SHE20161214SUCABO"/>
        <s v="AME20161215NIANSA"/>
        <s v="MED20161215SUTILO"/>
        <s v="WOR20161215NIPETI"/>
        <s v="WOR20161215OUANGR"/>
        <s v="AME20161216SUCOQU"/>
        <s v="AME20161216NIAR"/>
        <s v="HAN20161216NIL'L'"/>
        <s v="SHE20161216SUCABO"/>
        <s v="WOR20161216NIPELI"/>
        <s v="AME20161217SUTOMO"/>
        <s v="AME20161217SUSTTR"/>
        <s v="AME20161217SUARAR"/>
        <s v="AME20161217SUROBO"/>
        <s v="CAR20161217GRJE1È"/>
        <s v="HAN20161217NIANSA"/>
        <s v="HAN20161217NIL'L'"/>
        <s v="WOR20161217OUANPE"/>
        <s v="CAR20161219GRCH"/>
        <s v="CAR20161219GRJE"/>
        <s v="CAR20161219GRMO"/>
        <s v="MED20161219SUTILO"/>
        <s v="AME20161220NIPE"/>
        <s v="AME20161220GRPEDE"/>
        <s v="CAR20161220GRAB"/>
        <s v="CAR20161220GRJE"/>
        <s v="CAR20161220GRRO"/>
        <s v="HAN20161220NIANSA"/>
        <s v="AME20161221NIMI"/>
        <s v="AME20161221NIFO"/>
        <s v="CAR20161221GRDA"/>
        <s v="HAN20161221NIL'L'"/>
        <s v="SHE20161221SUTO"/>
        <s v="AME20161222NIMI"/>
        <s v="DIA20161222SUCH3È"/>
        <s v="AME20161223SUTO"/>
        <s v="AME20161223SUST"/>
        <s v="HAN20161223NIPEFO"/>
        <s v="SHE20161224SUCHBO"/>
        <s v="SHE20161224SUCHDE"/>
        <s v="SHE20161224SUPOPA"/>
        <s v="HAN20161227NIPEFO"/>
        <s v="HAN20161230NIPESI"/>
        <s v="HAN201715NIPEFO"/>
        <s v="HAN201716NIPEFO"/>
        <s v="SHE2017115SUPOPA"/>
        <s v="SHE2017120SUPOPA"/>
        <s v="SHE2017120SU"/>
        <s v="SHE2017120SUSTDE"/>
        <e v="#VALUE!"/>
      </sharedItems>
    </cacheField>
    <cacheField name="NumberDistrinb" numFmtId="0">
      <sharedItems containsSemiMixedTypes="0" containsString="0" containsNumber="1" containsInteger="1" minValue="1" maxValue="196"/>
    </cacheField>
    <cacheField name="DPE_PCODE" numFmtId="0">
      <sharedItems/>
    </cacheField>
    <cacheField name="COM_PCODE" numFmtId="0">
      <sharedItems/>
    </cacheField>
    <cacheField name="SC_PCODE" numFmtId="0">
      <sharedItems/>
    </cacheField>
    <cacheField name="AG_COM"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95">
  <r>
    <s v="AAR"/>
    <m/>
    <s v="Japan Platform"/>
    <s v="Réalisé"/>
    <d v="2016-10-30T00:00:00"/>
    <s v="Distribution NFI"/>
    <s v="Matériaux NFI"/>
    <s v="Aquatabs"/>
    <m/>
    <s v="Nombre"/>
    <n v="180"/>
    <m/>
    <m/>
    <m/>
    <s v=""/>
    <n v="180"/>
    <s v="Sélection / Priorisation"/>
    <x v="0"/>
    <x v="0"/>
    <m/>
    <m/>
    <m/>
    <m/>
    <m/>
    <s v="AAR20161030GRJE"/>
    <n v="6"/>
    <x v="0"/>
    <x v="0"/>
    <e v="#N/A"/>
    <x v="0"/>
  </r>
  <r>
    <s v="AAR"/>
    <m/>
    <s v="Japan Platform"/>
    <s v="Réalisé"/>
    <d v="2016-10-30T00:00:00"/>
    <s v="Distribution Abris"/>
    <s v="Matériaux Abris"/>
    <s v="Bâches"/>
    <m/>
    <s v="Nombre"/>
    <n v="180"/>
    <m/>
    <m/>
    <m/>
    <s v=""/>
    <n v="180"/>
    <s v="Sélection / Priorisation"/>
    <x v="0"/>
    <x v="0"/>
    <m/>
    <m/>
    <m/>
    <m/>
    <m/>
    <s v="AAR20161030GRJE"/>
    <n v="5"/>
    <x v="0"/>
    <x v="0"/>
    <e v="#N/A"/>
    <x v="1"/>
  </r>
  <r>
    <s v="AAR"/>
    <m/>
    <s v="Japan Platform"/>
    <s v="Réalisé"/>
    <d v="2016-10-30T00:00:00"/>
    <s v="Distribution NFI"/>
    <s v="Matériaux NFI"/>
    <s v="Bidons"/>
    <m/>
    <s v="Nombre"/>
    <n v="180"/>
    <m/>
    <m/>
    <m/>
    <s v=""/>
    <n v="180"/>
    <s v="Sélection / Priorisation"/>
    <x v="0"/>
    <x v="0"/>
    <m/>
    <m/>
    <m/>
    <m/>
    <m/>
    <s v="AAR20161030GRJE"/>
    <n v="4"/>
    <x v="0"/>
    <x v="0"/>
    <e v="#N/A"/>
    <x v="1"/>
  </r>
  <r>
    <s v="AAR"/>
    <m/>
    <s v="Japan Platform"/>
    <s v="Réalisé"/>
    <d v="2016-10-30T00:00:00"/>
    <s v="Distribution Abris"/>
    <s v="Matériaux Abris"/>
    <s v="Bois"/>
    <m/>
    <s v="Nombre"/>
    <m/>
    <m/>
    <m/>
    <m/>
    <s v=""/>
    <n v="180"/>
    <s v="Sélection / Priorisation"/>
    <x v="0"/>
    <x v="0"/>
    <m/>
    <m/>
    <m/>
    <m/>
    <m/>
    <s v="AAR20161030GRJE"/>
    <n v="3"/>
    <x v="0"/>
    <x v="0"/>
    <e v="#N/A"/>
    <x v="1"/>
  </r>
  <r>
    <s v="AAR"/>
    <m/>
    <s v="Japan Platform"/>
    <s v="Réalisé"/>
    <d v="2016-10-30T00:00:00"/>
    <s v="Distribution NFI"/>
    <s v="Matériaux NFI"/>
    <s v="Kit d'hygiène"/>
    <m/>
    <s v="Nombre"/>
    <n v="180"/>
    <m/>
    <m/>
    <m/>
    <s v=""/>
    <n v="180"/>
    <s v="Sélection / Priorisation"/>
    <x v="0"/>
    <x v="0"/>
    <m/>
    <m/>
    <m/>
    <m/>
    <m/>
    <s v="AAR20161030GRJE"/>
    <n v="2"/>
    <x v="0"/>
    <x v="0"/>
    <e v="#N/A"/>
    <x v="1"/>
  </r>
  <r>
    <s v="AAR"/>
    <m/>
    <s v="Japan Platform"/>
    <s v="Réalisé"/>
    <d v="2016-10-30T00:00:00"/>
    <s v="Distribution NFI"/>
    <s v="Matériaux NFI"/>
    <s v="Moustiquaires"/>
    <m/>
    <s v="Nombre"/>
    <n v="180"/>
    <m/>
    <m/>
    <m/>
    <s v=""/>
    <n v="180"/>
    <s v="Sélection / Priorisation"/>
    <x v="0"/>
    <x v="0"/>
    <m/>
    <m/>
    <m/>
    <m/>
    <m/>
    <s v="AAR20161030GRJE"/>
    <n v="1"/>
    <x v="0"/>
    <x v="0"/>
    <e v="#N/A"/>
    <x v="1"/>
  </r>
  <r>
    <s v="AAR"/>
    <m/>
    <s v="Japan Platform"/>
    <s v="Réalisé"/>
    <d v="2016-11-05T00:00:00"/>
    <s v="Distribution NFI"/>
    <s v="Matériaux NFI"/>
    <s v="Aquatabs"/>
    <m/>
    <s v="Nombre"/>
    <n v="300"/>
    <m/>
    <m/>
    <m/>
    <s v=""/>
    <n v="150"/>
    <s v="Sélection / Priorisation"/>
    <x v="1"/>
    <x v="1"/>
    <m/>
    <m/>
    <m/>
    <m/>
    <m/>
    <s v="AAR2016115SULE"/>
    <n v="6"/>
    <x v="1"/>
    <x v="1"/>
    <e v="#N/A"/>
    <x v="0"/>
  </r>
  <r>
    <s v="AAR"/>
    <m/>
    <s v="Japan Platform"/>
    <s v="Réalisé"/>
    <d v="2016-11-05T00:00:00"/>
    <s v="Distribution Abris"/>
    <s v="Matériaux Abris"/>
    <s v="Bâches"/>
    <m/>
    <s v="Nombre"/>
    <n v="150"/>
    <m/>
    <m/>
    <m/>
    <s v=""/>
    <n v="150"/>
    <s v="Sélection / Priorisation"/>
    <x v="1"/>
    <x v="1"/>
    <m/>
    <m/>
    <m/>
    <m/>
    <m/>
    <s v="AAR2016115SULE"/>
    <n v="5"/>
    <x v="1"/>
    <x v="1"/>
    <e v="#N/A"/>
    <x v="1"/>
  </r>
  <r>
    <s v="AAR"/>
    <m/>
    <s v="Japan Platform"/>
    <s v="Réalisé"/>
    <d v="2016-11-05T00:00:00"/>
    <s v="Distribution NFI"/>
    <s v="Matériaux NFI"/>
    <s v="Bidons"/>
    <m/>
    <s v="Nombre"/>
    <n v="150"/>
    <m/>
    <m/>
    <m/>
    <s v=""/>
    <n v="150"/>
    <s v="Sélection / Priorisation"/>
    <x v="1"/>
    <x v="1"/>
    <m/>
    <m/>
    <m/>
    <m/>
    <m/>
    <s v="AAR2016115SULE"/>
    <n v="4"/>
    <x v="1"/>
    <x v="1"/>
    <e v="#N/A"/>
    <x v="1"/>
  </r>
  <r>
    <s v="AAR"/>
    <m/>
    <s v="Japan Platform"/>
    <s v="Réalisé"/>
    <d v="2016-11-05T00:00:00"/>
    <s v="Distribution NFI"/>
    <s v="Matériaux NFI"/>
    <s v="Kit d'hygiène"/>
    <m/>
    <s v="Nombre"/>
    <n v="150"/>
    <m/>
    <m/>
    <m/>
    <s v=""/>
    <n v="150"/>
    <s v="Sélection / Priorisation"/>
    <x v="1"/>
    <x v="1"/>
    <m/>
    <m/>
    <m/>
    <m/>
    <m/>
    <s v="AAR2016115SULE"/>
    <n v="3"/>
    <x v="1"/>
    <x v="1"/>
    <e v="#N/A"/>
    <x v="1"/>
  </r>
  <r>
    <s v="AAR"/>
    <m/>
    <s v="Japan Platform"/>
    <s v="Réalisé"/>
    <d v="2016-11-05T00:00:00"/>
    <s v="Distribution NFI"/>
    <s v="Matériaux NFI"/>
    <s v="Moustiquaires"/>
    <m/>
    <s v="Nombre"/>
    <n v="150"/>
    <m/>
    <m/>
    <m/>
    <s v=""/>
    <n v="150"/>
    <s v="Sélection / Priorisation"/>
    <x v="1"/>
    <x v="1"/>
    <m/>
    <m/>
    <m/>
    <m/>
    <m/>
    <s v="AAR2016115SULE"/>
    <n v="2"/>
    <x v="1"/>
    <x v="1"/>
    <e v="#N/A"/>
    <x v="1"/>
  </r>
  <r>
    <s v="AAR"/>
    <m/>
    <s v="Japan Platform"/>
    <s v="Réalisé"/>
    <d v="2016-11-05T00:00:00"/>
    <s v="Distribution Abris"/>
    <s v="Cash"/>
    <s v="Non conditionel"/>
    <m/>
    <s v="Valeur en HTG"/>
    <m/>
    <m/>
    <m/>
    <m/>
    <s v=""/>
    <n v="150"/>
    <s v="Sélection / Priorisation"/>
    <x v="1"/>
    <x v="1"/>
    <m/>
    <m/>
    <m/>
    <m/>
    <m/>
    <s v="AAR2016115SULE"/>
    <n v="1"/>
    <x v="1"/>
    <x v="1"/>
    <e v="#N/A"/>
    <x v="1"/>
  </r>
  <r>
    <s v="AAR"/>
    <m/>
    <s v="Japan Platform"/>
    <s v="Réalisé"/>
    <d v="2016-11-09T00:00:00"/>
    <s v="Distribution NFI"/>
    <s v="Matériaux NFI"/>
    <s v="Aquatabs"/>
    <m/>
    <s v="Nombre"/>
    <n v="300"/>
    <m/>
    <m/>
    <m/>
    <s v=""/>
    <n v="150"/>
    <s v="Sélection / Priorisation"/>
    <x v="0"/>
    <x v="0"/>
    <m/>
    <m/>
    <m/>
    <m/>
    <m/>
    <s v="AAR2016119GRJE"/>
    <n v="6"/>
    <x v="0"/>
    <x v="0"/>
    <e v="#N/A"/>
    <x v="1"/>
  </r>
  <r>
    <s v="AAR"/>
    <m/>
    <s v="Japan Platform"/>
    <s v="Réalisé"/>
    <d v="2016-11-09T00:00:00"/>
    <s v="Distribution Abris"/>
    <s v="Matériaux Abris"/>
    <s v="Bâches"/>
    <m/>
    <s v="Nombre"/>
    <n v="150"/>
    <m/>
    <m/>
    <m/>
    <s v=""/>
    <n v="150"/>
    <s v="Sélection / Priorisation"/>
    <x v="0"/>
    <x v="0"/>
    <m/>
    <m/>
    <m/>
    <m/>
    <m/>
    <s v="AAR2016119GRJE"/>
    <n v="5"/>
    <x v="0"/>
    <x v="0"/>
    <e v="#N/A"/>
    <x v="1"/>
  </r>
  <r>
    <s v="AAR"/>
    <m/>
    <s v="Japan Platform"/>
    <s v="Réalisé"/>
    <d v="2016-11-09T00:00:00"/>
    <s v="Distribution NFI"/>
    <s v="Matériaux NFI"/>
    <s v="Bidons"/>
    <m/>
    <s v="Nombre"/>
    <n v="150"/>
    <m/>
    <m/>
    <m/>
    <s v=""/>
    <n v="150"/>
    <s v="Sélection / Priorisation"/>
    <x v="0"/>
    <x v="0"/>
    <m/>
    <m/>
    <m/>
    <m/>
    <m/>
    <s v="AAR2016119GRJE"/>
    <n v="4"/>
    <x v="0"/>
    <x v="0"/>
    <e v="#N/A"/>
    <x v="1"/>
  </r>
  <r>
    <s v="AAR"/>
    <m/>
    <s v="Japan Platform"/>
    <s v="Réalisé"/>
    <d v="2016-11-09T00:00:00"/>
    <s v="Distribution NFI"/>
    <s v="Matériaux NFI"/>
    <s v="Kit d'hygiène"/>
    <m/>
    <s v="Nombre"/>
    <n v="150"/>
    <m/>
    <m/>
    <m/>
    <s v=""/>
    <n v="150"/>
    <s v="Sélection / Priorisation"/>
    <x v="0"/>
    <x v="0"/>
    <m/>
    <m/>
    <m/>
    <m/>
    <m/>
    <s v="AAR2016119GRJE"/>
    <n v="3"/>
    <x v="0"/>
    <x v="0"/>
    <e v="#N/A"/>
    <x v="1"/>
  </r>
  <r>
    <s v="AAR"/>
    <m/>
    <s v="Japan Platform"/>
    <s v="Réalisé"/>
    <d v="2016-11-09T00:00:00"/>
    <s v="Distribution NFI"/>
    <s v="Matériaux NFI"/>
    <s v="Moustiquaires"/>
    <m/>
    <s v="Nombre"/>
    <n v="150"/>
    <m/>
    <m/>
    <m/>
    <s v=""/>
    <n v="150"/>
    <s v="Sélection / Priorisation"/>
    <x v="0"/>
    <x v="0"/>
    <m/>
    <m/>
    <m/>
    <m/>
    <m/>
    <s v="AAR2016119GRJE"/>
    <n v="2"/>
    <x v="0"/>
    <x v="0"/>
    <e v="#N/A"/>
    <x v="1"/>
  </r>
  <r>
    <s v="AAR"/>
    <m/>
    <s v="Japan Platform"/>
    <s v="Réalisé"/>
    <d v="2016-11-09T00:00:00"/>
    <s v="Distribution Abris"/>
    <s v="Cash"/>
    <s v="Non conditionel"/>
    <m/>
    <s v="Valeur en HTG"/>
    <m/>
    <m/>
    <m/>
    <m/>
    <s v=""/>
    <n v="150"/>
    <s v="Sélection / Priorisation"/>
    <x v="0"/>
    <x v="0"/>
    <m/>
    <m/>
    <m/>
    <m/>
    <m/>
    <s v="AAR2016119GRJE"/>
    <n v="1"/>
    <x v="0"/>
    <x v="0"/>
    <e v="#N/A"/>
    <x v="1"/>
  </r>
  <r>
    <s v="AAR"/>
    <m/>
    <s v="Japan Platform"/>
    <s v="Réalisé"/>
    <d v="2016-11-16T00:00:00"/>
    <s v="Distribution NFI"/>
    <s v="Matériaux NFI"/>
    <s v="Aquatabs"/>
    <m/>
    <s v="Nombre"/>
    <n v="600"/>
    <m/>
    <m/>
    <m/>
    <s v=""/>
    <n v="300"/>
    <s v="Sélection / Priorisation"/>
    <x v="0"/>
    <x v="0"/>
    <m/>
    <m/>
    <m/>
    <m/>
    <m/>
    <s v="AAR20161116GRJE"/>
    <n v="6"/>
    <x v="0"/>
    <x v="0"/>
    <e v="#N/A"/>
    <x v="1"/>
  </r>
  <r>
    <s v="AAR"/>
    <m/>
    <s v="Japan Platform"/>
    <s v="Réalisé"/>
    <d v="2016-11-16T00:00:00"/>
    <s v="Distribution Abris"/>
    <s v="Matériaux Abris"/>
    <s v="Bâches"/>
    <m/>
    <s v="Nombre"/>
    <n v="300"/>
    <m/>
    <m/>
    <m/>
    <s v=""/>
    <n v="300"/>
    <s v="Sélection / Priorisation"/>
    <x v="0"/>
    <x v="0"/>
    <m/>
    <m/>
    <m/>
    <m/>
    <m/>
    <s v="AAR20161116GRJE"/>
    <n v="5"/>
    <x v="0"/>
    <x v="0"/>
    <e v="#N/A"/>
    <x v="1"/>
  </r>
  <r>
    <s v="AAR"/>
    <m/>
    <s v="Japan Platform"/>
    <s v="Réalisé"/>
    <d v="2016-11-16T00:00:00"/>
    <s v="Distribution NFI"/>
    <s v="Matériaux NFI"/>
    <s v="Bidons"/>
    <m/>
    <s v="Nombre"/>
    <n v="300"/>
    <m/>
    <m/>
    <m/>
    <s v=""/>
    <n v="300"/>
    <s v="Sélection / Priorisation"/>
    <x v="0"/>
    <x v="0"/>
    <m/>
    <m/>
    <m/>
    <m/>
    <m/>
    <s v="AAR20161116GRJE"/>
    <n v="4"/>
    <x v="0"/>
    <x v="0"/>
    <e v="#N/A"/>
    <x v="1"/>
  </r>
  <r>
    <s v="AAR"/>
    <m/>
    <s v="Japan Platform"/>
    <s v="Réalisé"/>
    <d v="2016-11-16T00:00:00"/>
    <s v="Distribution NFI"/>
    <s v="Matériaux NFI"/>
    <s v="Kit d'hygiène"/>
    <m/>
    <s v="Nombre"/>
    <n v="300"/>
    <m/>
    <m/>
    <m/>
    <s v=""/>
    <n v="300"/>
    <s v="Sélection / Priorisation"/>
    <x v="0"/>
    <x v="0"/>
    <m/>
    <m/>
    <m/>
    <m/>
    <m/>
    <s v="AAR20161116GRJE"/>
    <n v="3"/>
    <x v="0"/>
    <x v="0"/>
    <e v="#N/A"/>
    <x v="1"/>
  </r>
  <r>
    <s v="AAR"/>
    <m/>
    <s v="Japan Platform"/>
    <s v="Réalisé"/>
    <d v="2016-11-16T00:00:00"/>
    <s v="Distribution NFI"/>
    <s v="Matériaux NFI"/>
    <s v="Moustiquaires"/>
    <m/>
    <s v="Nombre"/>
    <n v="300"/>
    <m/>
    <m/>
    <m/>
    <s v=""/>
    <n v="300"/>
    <s v="Sélection / Priorisation"/>
    <x v="0"/>
    <x v="0"/>
    <m/>
    <m/>
    <m/>
    <m/>
    <m/>
    <s v="AAR20161116GRJE"/>
    <n v="2"/>
    <x v="0"/>
    <x v="0"/>
    <e v="#N/A"/>
    <x v="1"/>
  </r>
  <r>
    <s v="AAR"/>
    <m/>
    <s v="Japan Platform"/>
    <s v="Réalisé"/>
    <d v="2016-11-16T00:00:00"/>
    <s v="Distribution Abris"/>
    <s v="Cash"/>
    <s v="Non conditionel"/>
    <m/>
    <s v="Valeur en HTG"/>
    <m/>
    <m/>
    <m/>
    <m/>
    <s v=""/>
    <n v="300"/>
    <s v="Sélection / Priorisation"/>
    <x v="0"/>
    <x v="0"/>
    <m/>
    <m/>
    <m/>
    <m/>
    <m/>
    <s v="AAR20161116GRJE"/>
    <n v="1"/>
    <x v="0"/>
    <x v="0"/>
    <e v="#N/A"/>
    <x v="1"/>
  </r>
  <r>
    <s v="AAR"/>
    <m/>
    <s v="Japan Platform"/>
    <s v="Réalisé"/>
    <d v="2016-11-21T00:00:00"/>
    <s v="Distribution NFI"/>
    <s v="Matériaux NFI"/>
    <s v="Aquatabs"/>
    <m/>
    <s v="Nombre"/>
    <n v="400"/>
    <m/>
    <m/>
    <m/>
    <s v=""/>
    <n v="200"/>
    <s v="Sélection / Priorisation"/>
    <x v="1"/>
    <x v="1"/>
    <m/>
    <m/>
    <m/>
    <m/>
    <m/>
    <s v="AAR20161121SULE"/>
    <n v="6"/>
    <x v="1"/>
    <x v="1"/>
    <e v="#N/A"/>
    <x v="1"/>
  </r>
  <r>
    <s v="AAR"/>
    <m/>
    <s v="Japan Platform"/>
    <s v="Réalisé"/>
    <d v="2016-11-21T00:00:00"/>
    <s v="Distribution Abris"/>
    <s v="Matériaux Abris"/>
    <s v="Bâches"/>
    <m/>
    <s v="Nombre"/>
    <n v="200"/>
    <m/>
    <m/>
    <m/>
    <s v=""/>
    <n v="200"/>
    <s v="Sélection / Priorisation"/>
    <x v="1"/>
    <x v="1"/>
    <m/>
    <m/>
    <m/>
    <m/>
    <m/>
    <s v="AAR20161121SULE"/>
    <n v="5"/>
    <x v="1"/>
    <x v="1"/>
    <e v="#N/A"/>
    <x v="1"/>
  </r>
  <r>
    <s v="AAR"/>
    <m/>
    <s v="Japan Platform"/>
    <s v="Réalisé"/>
    <d v="2016-11-21T00:00:00"/>
    <s v="Distribution NFI"/>
    <s v="Matériaux NFI"/>
    <s v="Bidons"/>
    <m/>
    <s v="Nombre"/>
    <n v="200"/>
    <m/>
    <m/>
    <m/>
    <s v=""/>
    <n v="200"/>
    <s v="Sélection / Priorisation"/>
    <x v="1"/>
    <x v="1"/>
    <m/>
    <m/>
    <m/>
    <m/>
    <m/>
    <s v="AAR20161121SULE"/>
    <n v="4"/>
    <x v="1"/>
    <x v="1"/>
    <e v="#N/A"/>
    <x v="1"/>
  </r>
  <r>
    <s v="AAR"/>
    <m/>
    <s v="Japan Platform"/>
    <s v="Réalisé"/>
    <d v="2016-11-21T00:00:00"/>
    <s v="Distribution NFI"/>
    <s v="Matériaux NFI"/>
    <s v="Kit d'hygiène"/>
    <m/>
    <s v="Nombre"/>
    <n v="200"/>
    <m/>
    <m/>
    <m/>
    <s v=""/>
    <n v="200"/>
    <s v="Sélection / Priorisation"/>
    <x v="1"/>
    <x v="1"/>
    <m/>
    <m/>
    <m/>
    <m/>
    <m/>
    <s v="AAR20161121SULE"/>
    <n v="3"/>
    <x v="1"/>
    <x v="1"/>
    <e v="#N/A"/>
    <x v="1"/>
  </r>
  <r>
    <s v="AAR"/>
    <m/>
    <s v="Japan Platform"/>
    <s v="Réalisé"/>
    <d v="2016-11-21T00:00:00"/>
    <s v="Distribution NFI"/>
    <s v="Matériaux NFI"/>
    <s v="Moustiquaires"/>
    <m/>
    <s v="Nombre"/>
    <n v="200"/>
    <m/>
    <m/>
    <m/>
    <s v=""/>
    <n v="200"/>
    <s v="Sélection / Priorisation"/>
    <x v="1"/>
    <x v="1"/>
    <m/>
    <m/>
    <m/>
    <m/>
    <m/>
    <s v="AAR20161121SULE"/>
    <n v="2"/>
    <x v="1"/>
    <x v="1"/>
    <e v="#N/A"/>
    <x v="1"/>
  </r>
  <r>
    <s v="AAR"/>
    <m/>
    <s v="Japan Platform"/>
    <s v="Réalisé"/>
    <d v="2016-11-21T00:00:00"/>
    <s v="Distribution Abris"/>
    <s v="Cash"/>
    <s v="Non conditionel"/>
    <m/>
    <s v="Valeur en HTG"/>
    <m/>
    <m/>
    <m/>
    <m/>
    <s v=""/>
    <n v="200"/>
    <s v="Sélection / Priorisation"/>
    <x v="1"/>
    <x v="1"/>
    <m/>
    <m/>
    <m/>
    <m/>
    <m/>
    <s v="AAR20161121SULE"/>
    <n v="1"/>
    <x v="1"/>
    <x v="1"/>
    <e v="#N/A"/>
    <x v="1"/>
  </r>
  <r>
    <s v="ACTED"/>
    <m/>
    <s v="OFDA"/>
    <s v="Réalisé"/>
    <d v="2016-10-19T00:00:00"/>
    <s v="Distribution Abris"/>
    <s v="Matériaux Abris"/>
    <s v="Bâches"/>
    <m/>
    <s v="Nombre"/>
    <n v="563"/>
    <m/>
    <m/>
    <m/>
    <s v=""/>
    <n v="993"/>
    <m/>
    <x v="0"/>
    <x v="0"/>
    <s v="8e Fonds Rouge Dahere"/>
    <s v="caracolie"/>
    <s v="Urbain"/>
    <s v="Quartier"/>
    <m/>
    <s v="ACT20161019GRJE8E"/>
    <n v="2"/>
    <x v="0"/>
    <x v="0"/>
    <s v="HT08811-08"/>
    <x v="0"/>
  </r>
  <r>
    <s v="ACTED"/>
    <m/>
    <s v="OFDA"/>
    <s v="Réalisé"/>
    <d v="2016-10-19T00:00:00"/>
    <s v="Distribution NFI"/>
    <s v="Matériaux NFI"/>
    <s v="Kit d'hygiène"/>
    <m/>
    <s v="Nombre"/>
    <n v="563"/>
    <m/>
    <m/>
    <m/>
    <m/>
    <m/>
    <m/>
    <x v="0"/>
    <x v="0"/>
    <s v="8e Fonds Rouge Dahere"/>
    <s v="caracolie"/>
    <s v="Urbain"/>
    <s v="Quartier"/>
    <m/>
    <s v="ACT20161019GRJE8E"/>
    <n v="1"/>
    <x v="0"/>
    <x v="0"/>
    <s v="HT08811-08"/>
    <x v="1"/>
  </r>
  <r>
    <s v="ACTED"/>
    <m/>
    <s v="OFDA"/>
    <s v="Réalisé"/>
    <d v="2016-10-20T00:00:00"/>
    <s v="Distribution Abris"/>
    <s v="Matériaux Abris"/>
    <s v="Bâches"/>
    <m/>
    <s v="Nombre"/>
    <n v="942"/>
    <m/>
    <m/>
    <m/>
    <m/>
    <m/>
    <m/>
    <x v="0"/>
    <x v="0"/>
    <s v="8e Fonds Rouge Dahere"/>
    <s v="caracolie"/>
    <s v="Urbain"/>
    <s v="Quartier"/>
    <m/>
    <s v="ACT20161020GRJE8E"/>
    <n v="2"/>
    <x v="0"/>
    <x v="0"/>
    <s v="HT08811-08"/>
    <x v="1"/>
  </r>
  <r>
    <s v="ACTED"/>
    <m/>
    <s v="OFDA"/>
    <s v="Réalisé"/>
    <d v="2016-10-20T00:00:00"/>
    <s v="Distribution NFI"/>
    <s v="Matériaux NFI"/>
    <s v="Kit d'hygiène"/>
    <m/>
    <s v="Nombre"/>
    <n v="942"/>
    <m/>
    <m/>
    <m/>
    <m/>
    <m/>
    <m/>
    <x v="0"/>
    <x v="0"/>
    <s v="8e Fonds Rouge Dahere"/>
    <s v="caracolie"/>
    <s v="Urbain"/>
    <s v="Quartier"/>
    <m/>
    <s v="ACT20161020GRJE8E"/>
    <n v="1"/>
    <x v="0"/>
    <x v="0"/>
    <s v="HT08811-08"/>
    <x v="1"/>
  </r>
  <r>
    <s v="ACTED"/>
    <m/>
    <s v="OFDA"/>
    <s v="Réalisé"/>
    <d v="2016-10-21T00:00:00"/>
    <s v="Distribution Abris"/>
    <s v="Matériaux Abris"/>
    <s v="Bâches"/>
    <m/>
    <s v="Nombre"/>
    <n v="996"/>
    <m/>
    <m/>
    <m/>
    <s v=""/>
    <n v="993"/>
    <m/>
    <x v="0"/>
    <x v="0"/>
    <s v="8e Fonds Rouge Dahere"/>
    <s v="caracolie"/>
    <s v="Urbain"/>
    <s v="Quartier"/>
    <m/>
    <s v="ACT20161021GRJE8E"/>
    <n v="2"/>
    <x v="0"/>
    <x v="0"/>
    <s v="HT08811-08"/>
    <x v="1"/>
  </r>
  <r>
    <s v="ACTED"/>
    <m/>
    <s v="OFDA"/>
    <s v="Réalisé"/>
    <d v="2016-10-21T00:00:00"/>
    <s v="Distribution NFI"/>
    <s v="Matériaux NFI"/>
    <s v="Kit d'hygiène"/>
    <m/>
    <s v="Nombre"/>
    <n v="996"/>
    <m/>
    <m/>
    <m/>
    <s v=""/>
    <n v="993"/>
    <m/>
    <x v="0"/>
    <x v="0"/>
    <s v="8e Fonds Rouge Dahere"/>
    <s v="caracolie"/>
    <s v="Urbain"/>
    <s v="Quartier"/>
    <m/>
    <s v="ACT20161021GRJE8E"/>
    <n v="1"/>
    <x v="0"/>
    <x v="0"/>
    <s v="HT08811-08"/>
    <x v="1"/>
  </r>
  <r>
    <s v="ACTED"/>
    <m/>
    <s v="OFDA"/>
    <s v="Réalisé"/>
    <d v="2016-10-22T00:00:00"/>
    <s v="Distribution Abris"/>
    <s v="Matériaux Abris"/>
    <s v="Bâches"/>
    <m/>
    <s v="Nombre"/>
    <n v="1162"/>
    <m/>
    <m/>
    <m/>
    <s v=""/>
    <n v="993"/>
    <m/>
    <x v="0"/>
    <x v="0"/>
    <s v="8e Fonds Rouge Dahere"/>
    <s v="caracolie"/>
    <s v="Urbain"/>
    <s v="Quartier"/>
    <m/>
    <s v="ACT20161022GRJE8E"/>
    <n v="2"/>
    <x v="0"/>
    <x v="0"/>
    <s v="HT08811-08"/>
    <x v="1"/>
  </r>
  <r>
    <s v="ACTED"/>
    <m/>
    <s v="OFDA"/>
    <s v="Réalisé"/>
    <d v="2016-10-22T00:00:00"/>
    <s v="Distribution NFI"/>
    <s v="Matériaux NFI"/>
    <s v="Kit d'hygiène"/>
    <m/>
    <s v="Nombre"/>
    <n v="1162"/>
    <m/>
    <m/>
    <m/>
    <s v=""/>
    <n v="993"/>
    <m/>
    <x v="0"/>
    <x v="0"/>
    <s v="8e Fonds Rouge Dahere"/>
    <s v="caracolie"/>
    <s v="Urbain"/>
    <s v="Quartier"/>
    <m/>
    <s v="ACT20161022GRJE8E"/>
    <n v="1"/>
    <x v="0"/>
    <x v="0"/>
    <s v="HT08811-08"/>
    <x v="1"/>
  </r>
  <r>
    <s v="ACTED"/>
    <m/>
    <s v="OFDA"/>
    <s v="Réalisé"/>
    <d v="2016-10-23T00:00:00"/>
    <s v="Distribution Abris"/>
    <s v="Matériaux Abris"/>
    <s v="Bâches"/>
    <m/>
    <s v="Nombre"/>
    <n v="918"/>
    <m/>
    <m/>
    <m/>
    <s v=""/>
    <n v="993"/>
    <m/>
    <x v="0"/>
    <x v="0"/>
    <s v="8e Fonds Rouge Dahere"/>
    <s v="Sainte-Hélène"/>
    <s v="Urbain"/>
    <s v="Quartier"/>
    <m/>
    <s v="ACT20161023GRJE8E"/>
    <n v="2"/>
    <x v="0"/>
    <x v="0"/>
    <s v="HT08811-08"/>
    <x v="1"/>
  </r>
  <r>
    <s v="ACTED"/>
    <m/>
    <s v="OFDA"/>
    <s v="Réalisé"/>
    <d v="2016-10-23T00:00:00"/>
    <s v="Distribution NFI"/>
    <s v="Matériaux NFI"/>
    <s v="Kit d'hygiène"/>
    <m/>
    <s v="Nombre"/>
    <n v="918"/>
    <m/>
    <m/>
    <m/>
    <s v=""/>
    <n v="993"/>
    <m/>
    <x v="0"/>
    <x v="0"/>
    <s v="8e Fonds Rouge Dahere"/>
    <s v="Sainte-Hélène"/>
    <s v="Urbain"/>
    <s v="Quartier"/>
    <m/>
    <s v="ACT20161023GRJE8E"/>
    <n v="1"/>
    <x v="0"/>
    <x v="0"/>
    <s v="HT08811-08"/>
    <x v="1"/>
  </r>
  <r>
    <s v="ACTED"/>
    <m/>
    <s v="OFDA"/>
    <s v="Réalisé"/>
    <d v="2016-10-24T00:00:00"/>
    <s v="Distribution Abris"/>
    <s v="Matériaux Abris"/>
    <s v="Bâches"/>
    <m/>
    <s v="Nombre"/>
    <n v="1115"/>
    <m/>
    <m/>
    <m/>
    <s v=""/>
    <n v="993"/>
    <m/>
    <x v="0"/>
    <x v="0"/>
    <s v="8e Fonds Rouge Dahere"/>
    <s v="Sainte-Hélène"/>
    <s v="Urbain"/>
    <s v="Quartier"/>
    <m/>
    <s v="ACT20161024GRJE8E"/>
    <n v="2"/>
    <x v="0"/>
    <x v="0"/>
    <s v="HT08811-08"/>
    <x v="1"/>
  </r>
  <r>
    <s v="ACTED"/>
    <m/>
    <s v="OFDA"/>
    <s v="Réalisé"/>
    <d v="2016-10-24T00:00:00"/>
    <s v="Distribution NFI"/>
    <s v="Matériaux NFI"/>
    <s v="Kit d'hygiène"/>
    <m/>
    <s v="Nombre"/>
    <n v="1115"/>
    <m/>
    <m/>
    <m/>
    <s v=""/>
    <n v="993"/>
    <m/>
    <x v="0"/>
    <x v="0"/>
    <s v="8e Fonds Rouge Dahere"/>
    <s v="Sainte-Hélène"/>
    <s v="Urbain"/>
    <s v="Quartier"/>
    <m/>
    <s v="ACT20161024GRJE8E"/>
    <n v="1"/>
    <x v="0"/>
    <x v="0"/>
    <s v="HT08811-08"/>
    <x v="1"/>
  </r>
  <r>
    <s v="ACTED"/>
    <m/>
    <s v="OFDA"/>
    <s v="Réalisé"/>
    <d v="2016-10-26T00:00:00"/>
    <s v="Distribution Abris"/>
    <s v="Matériaux Abris"/>
    <s v="Bâches"/>
    <m/>
    <s v="Nombre"/>
    <n v="1119"/>
    <m/>
    <m/>
    <m/>
    <s v=""/>
    <n v="993"/>
    <m/>
    <x v="0"/>
    <x v="0"/>
    <s v="9e Fonds Rouge Torberck"/>
    <s v="Centre ville"/>
    <s v="Urbain"/>
    <s v="Quartier"/>
    <m/>
    <s v="ACT20161026GRJE9E"/>
    <n v="2"/>
    <x v="0"/>
    <x v="0"/>
    <s v="HT08811-09"/>
    <x v="1"/>
  </r>
  <r>
    <s v="ACTED"/>
    <m/>
    <s v="OFDA"/>
    <s v="Réalisé"/>
    <d v="2016-10-26T00:00:00"/>
    <s v="Distribution NFI"/>
    <s v="Matériaux NFI"/>
    <s v="Kit d'hygiène"/>
    <m/>
    <s v="Nombre"/>
    <n v="1119"/>
    <m/>
    <m/>
    <m/>
    <s v=""/>
    <n v="993"/>
    <m/>
    <x v="0"/>
    <x v="0"/>
    <s v="9e Fonds Rouge Torberck"/>
    <s v="Centre ville"/>
    <s v="Urbain"/>
    <s v="Quartier"/>
    <m/>
    <s v="ACT20161026GRJE9E"/>
    <n v="1"/>
    <x v="0"/>
    <x v="0"/>
    <s v="HT08811-09"/>
    <x v="1"/>
  </r>
  <r>
    <s v="ACTED"/>
    <m/>
    <s v="OFDA"/>
    <s v="Réalisé"/>
    <d v="2016-10-31T00:00:00"/>
    <s v="Distribution Abris"/>
    <s v="Matériaux Abris"/>
    <s v="Bâches"/>
    <m/>
    <s v="Nombre"/>
    <n v="759"/>
    <m/>
    <m/>
    <m/>
    <s v=""/>
    <n v="993"/>
    <m/>
    <x v="0"/>
    <x v="0"/>
    <s v="4e Basse Guinaudée"/>
    <s v="Chateau"/>
    <s v="Urbain"/>
    <s v="Quartier"/>
    <m/>
    <s v="ACT20161031GRJE4E"/>
    <n v="2"/>
    <x v="0"/>
    <x v="0"/>
    <s v="HT08811-04"/>
    <x v="1"/>
  </r>
  <r>
    <s v="ACTED"/>
    <m/>
    <s v="OFDA"/>
    <s v="Réalisé"/>
    <d v="2016-10-31T00:00:00"/>
    <s v="Distribution NFI"/>
    <s v="Matériaux NFI"/>
    <s v="Kit d'hygiène"/>
    <m/>
    <s v="Nombre"/>
    <n v="759"/>
    <m/>
    <m/>
    <m/>
    <s v=""/>
    <n v="993"/>
    <m/>
    <x v="0"/>
    <x v="0"/>
    <s v="4e Basse Guinaudée"/>
    <s v="Chateau"/>
    <s v="Urbain"/>
    <s v="Quartier"/>
    <m/>
    <s v="ACT20161031GRJE4E"/>
    <n v="1"/>
    <x v="0"/>
    <x v="0"/>
    <s v="HT08811-04"/>
    <x v="1"/>
  </r>
  <r>
    <s v="ACTED"/>
    <m/>
    <s v="CONCERN"/>
    <s v="Réalisé"/>
    <d v="2016-11-02T00:00:00"/>
    <s v="Distribution Abris"/>
    <s v="Matériaux Abris"/>
    <s v="Kit Abris"/>
    <m/>
    <s v="Nombre"/>
    <n v="500"/>
    <m/>
    <m/>
    <m/>
    <s v=""/>
    <n v="993"/>
    <m/>
    <x v="0"/>
    <x v="2"/>
    <s v="1e Grandoit"/>
    <s v="centre ville zone 1"/>
    <s v="Urbain"/>
    <s v="Quartier"/>
    <m/>
    <s v="ACT2016112GRAN1E"/>
    <n v="5"/>
    <x v="0"/>
    <x v="2"/>
    <s v="HT08821-01"/>
    <x v="0"/>
  </r>
  <r>
    <s v="ACTED"/>
    <m/>
    <s v="CONCERN"/>
    <s v="Réalisé"/>
    <d v="2016-11-02T00:00:00"/>
    <s v="Distribution NFI"/>
    <s v="Matériaux NFI"/>
    <s v="Kit d'hygiène"/>
    <m/>
    <s v="Nombre"/>
    <n v="500"/>
    <m/>
    <m/>
    <m/>
    <s v=""/>
    <n v="993"/>
    <m/>
    <x v="0"/>
    <x v="2"/>
    <s v="1e Grandoit"/>
    <s v="centre ville zone 1"/>
    <s v="Urbain"/>
    <s v="Quartier"/>
    <m/>
    <s v="ACT2016112GRAN1E"/>
    <n v="4"/>
    <x v="0"/>
    <x v="2"/>
    <s v="HT08821-01"/>
    <x v="1"/>
  </r>
  <r>
    <s v="ACTED"/>
    <m/>
    <s v="CONCERN"/>
    <s v="Réalisé"/>
    <d v="2016-11-02T00:00:00"/>
    <s v="Distribution NFI"/>
    <s v="Matériaux NFI"/>
    <s v="Moustiquaires"/>
    <m/>
    <s v="Nombre"/>
    <n v="500"/>
    <m/>
    <m/>
    <m/>
    <s v=""/>
    <n v="993"/>
    <m/>
    <x v="0"/>
    <x v="2"/>
    <s v="1e Grandoit"/>
    <s v="centre ville zone 1"/>
    <s v="Urbain"/>
    <s v="Quartier"/>
    <m/>
    <s v="ACT2016112GRAN1E"/>
    <n v="3"/>
    <x v="0"/>
    <x v="2"/>
    <s v="HT08821-01"/>
    <x v="1"/>
  </r>
  <r>
    <s v="ACTED"/>
    <m/>
    <s v="CONCERN"/>
    <s v="Réalisé"/>
    <d v="2016-11-02T00:00:00"/>
    <s v="Distribution NFI"/>
    <s v="Matériaux NFI"/>
    <s v="Couvertures"/>
    <m/>
    <s v="Nombre"/>
    <n v="500"/>
    <m/>
    <m/>
    <m/>
    <s v=""/>
    <n v="993"/>
    <m/>
    <x v="0"/>
    <x v="2"/>
    <s v="1e Grandoit"/>
    <s v="centre ville zone 1"/>
    <s v="Urbain"/>
    <s v="Quartier"/>
    <m/>
    <s v="ACT2016112GRAN1E"/>
    <n v="2"/>
    <x v="0"/>
    <x v="2"/>
    <s v="HT08821-01"/>
    <x v="1"/>
  </r>
  <r>
    <s v="ACTED"/>
    <m/>
    <s v="CONCERN"/>
    <s v="Réalisé"/>
    <d v="2016-11-02T00:00:00"/>
    <s v="Distribution NFI"/>
    <s v="Matériaux NFI"/>
    <s v="Autre, à préciser dans &quot;Commentaires&quot;"/>
    <m/>
    <s v="Nombre"/>
    <n v="500"/>
    <m/>
    <m/>
    <m/>
    <s v=""/>
    <n v="993"/>
    <m/>
    <x v="0"/>
    <x v="2"/>
    <s v="1e Grandoit"/>
    <s v="centre ville zone 1"/>
    <s v="Urbain"/>
    <s v="Quartier"/>
    <s v="bassins"/>
    <s v="ACT2016112GRAN1E"/>
    <n v="1"/>
    <x v="0"/>
    <x v="2"/>
    <s v="HT08821-01"/>
    <x v="1"/>
  </r>
  <r>
    <s v="ACTED"/>
    <m/>
    <s v="OFDA"/>
    <s v="Réalisé"/>
    <d v="2016-11-03T00:00:00"/>
    <s v="Distribution Abris"/>
    <s v="Matériaux Abris"/>
    <s v="Bâches"/>
    <m/>
    <s v="Nombre"/>
    <n v="182"/>
    <m/>
    <m/>
    <m/>
    <m/>
    <m/>
    <m/>
    <x v="0"/>
    <x v="0"/>
    <s v="9e Fonds Rouge Torberck"/>
    <s v="source dommage"/>
    <s v="Urbain"/>
    <s v="Centre collectif / d'évacuation d'urgence"/>
    <m/>
    <s v="ACT2016113GRJE9E"/>
    <n v="3"/>
    <x v="0"/>
    <x v="0"/>
    <s v="HT08811-09"/>
    <x v="1"/>
  </r>
  <r>
    <s v="ACTED"/>
    <m/>
    <s v="OFDA"/>
    <s v="Réalisé"/>
    <d v="2016-11-03T00:00:00"/>
    <s v="Distribution NFI"/>
    <s v="Matériaux NFI"/>
    <s v="Kit de cuisine"/>
    <m/>
    <s v="Nombre"/>
    <n v="182"/>
    <m/>
    <m/>
    <m/>
    <m/>
    <m/>
    <m/>
    <x v="0"/>
    <x v="0"/>
    <s v="9e Fonds Rouge Torberck"/>
    <s v="source dommage"/>
    <s v="Urbain"/>
    <s v="Centre collectif / d'évacuation d'urgence"/>
    <m/>
    <s v="ACT2016113GRJE9E"/>
    <n v="2"/>
    <x v="0"/>
    <x v="0"/>
    <s v="HT08811-09"/>
    <x v="1"/>
  </r>
  <r>
    <s v="ACTED"/>
    <m/>
    <s v="OFDA"/>
    <s v="Réalisé"/>
    <d v="2016-11-03T00:00:00"/>
    <s v="Distribution NFI"/>
    <s v="Matériaux NFI"/>
    <s v="Kit d'hygiène"/>
    <m/>
    <s v="Nombre"/>
    <n v="182"/>
    <m/>
    <m/>
    <m/>
    <m/>
    <m/>
    <m/>
    <x v="0"/>
    <x v="0"/>
    <s v="9e Fonds Rouge Torberck"/>
    <s v="source dommage"/>
    <s v="Urbain"/>
    <s v="Centre collectif / d'évacuation d'urgence"/>
    <m/>
    <s v="ACT2016113GRJE9E"/>
    <n v="1"/>
    <x v="0"/>
    <x v="0"/>
    <s v="HT08811-09"/>
    <x v="1"/>
  </r>
  <r>
    <s v="ACTED"/>
    <m/>
    <s v="OFDA"/>
    <s v="Réalisé"/>
    <d v="2016-11-04T00:00:00"/>
    <s v="Distribution Abris"/>
    <s v="Matériaux Abris"/>
    <s v="Bâches"/>
    <m/>
    <s v="Nombre"/>
    <n v="221"/>
    <m/>
    <m/>
    <m/>
    <m/>
    <m/>
    <m/>
    <x v="0"/>
    <x v="0"/>
    <s v="9e Fonds Rouge Torberck"/>
    <s v="platon"/>
    <s v="Urbain"/>
    <s v="Centre collectif / d'évacuation d'urgence"/>
    <m/>
    <s v="ACT2016114GRJE9E"/>
    <n v="3"/>
    <x v="0"/>
    <x v="0"/>
    <s v="HT08811-09"/>
    <x v="1"/>
  </r>
  <r>
    <s v="ACTED"/>
    <m/>
    <s v="OFDA"/>
    <s v="Réalisé"/>
    <d v="2016-11-04T00:00:00"/>
    <s v="Distribution NFI"/>
    <s v="Matériaux NFI"/>
    <s v="Kit de cuisine"/>
    <m/>
    <s v="Nombre"/>
    <n v="221"/>
    <m/>
    <m/>
    <m/>
    <m/>
    <m/>
    <m/>
    <x v="0"/>
    <x v="0"/>
    <s v="9e Fonds Rouge Torberck"/>
    <s v="platon"/>
    <s v="Urbain"/>
    <s v="Centre collectif / d'évacuation d'urgence"/>
    <m/>
    <s v="ACT2016114GRJE9E"/>
    <n v="2"/>
    <x v="0"/>
    <x v="0"/>
    <s v="HT08811-09"/>
    <x v="1"/>
  </r>
  <r>
    <s v="ACTED"/>
    <m/>
    <s v="OFDA"/>
    <s v="Réalisé"/>
    <d v="2016-11-04T00:00:00"/>
    <s v="Distribution NFI"/>
    <s v="Matériaux NFI"/>
    <s v="Kit d'hygiène"/>
    <m/>
    <s v="Nombre"/>
    <n v="221"/>
    <m/>
    <m/>
    <m/>
    <m/>
    <m/>
    <m/>
    <x v="0"/>
    <x v="0"/>
    <s v="9e Fonds Rouge Torberck"/>
    <s v="platon"/>
    <s v="Urbain"/>
    <s v="Centre collectif / d'évacuation d'urgence"/>
    <m/>
    <s v="ACT2016114GRJE9E"/>
    <n v="1"/>
    <x v="0"/>
    <x v="0"/>
    <s v="HT08811-09"/>
    <x v="1"/>
  </r>
  <r>
    <s v="ACTED"/>
    <m/>
    <s v="OFDA"/>
    <s v="Réalisé"/>
    <d v="2016-11-06T00:00:00"/>
    <s v="Distribution Abris"/>
    <s v="Matériaux Abris"/>
    <s v="Bâches"/>
    <m/>
    <s v="Nombre"/>
    <n v="88"/>
    <m/>
    <m/>
    <m/>
    <m/>
    <m/>
    <m/>
    <x v="0"/>
    <x v="0"/>
    <s v="9e Fonds Rouge Torberck"/>
    <s v="source dommage"/>
    <s v="Urbain"/>
    <s v="Centre collectif / d'évacuation d'urgence"/>
    <m/>
    <s v="ACT2016116GRJE9E"/>
    <n v="3"/>
    <x v="0"/>
    <x v="0"/>
    <s v="HT08811-09"/>
    <x v="1"/>
  </r>
  <r>
    <s v="ACTED"/>
    <m/>
    <s v="OFDA"/>
    <s v="Réalisé"/>
    <d v="2016-11-06T00:00:00"/>
    <s v="Distribution NFI"/>
    <s v="Matériaux NFI"/>
    <s v="Kit de cuisine"/>
    <m/>
    <s v="Nombre"/>
    <n v="88"/>
    <m/>
    <m/>
    <m/>
    <m/>
    <m/>
    <m/>
    <x v="0"/>
    <x v="0"/>
    <s v="9e Fonds Rouge Torberck"/>
    <s v="source dommage"/>
    <s v="Urbain"/>
    <s v="Centre collectif / d'évacuation d'urgence"/>
    <m/>
    <s v="ACT2016116GRJE9E"/>
    <n v="2"/>
    <x v="0"/>
    <x v="0"/>
    <s v="HT08811-09"/>
    <x v="1"/>
  </r>
  <r>
    <s v="ACTED"/>
    <m/>
    <s v="OFDA"/>
    <s v="Réalisé"/>
    <d v="2016-11-06T00:00:00"/>
    <s v="Distribution NFI"/>
    <s v="Matériaux NFI"/>
    <s v="Kit d'hygiène"/>
    <m/>
    <s v="Nombre"/>
    <n v="88"/>
    <m/>
    <m/>
    <m/>
    <m/>
    <m/>
    <m/>
    <x v="0"/>
    <x v="0"/>
    <s v="9e Fonds Rouge Torberck"/>
    <s v="source dommage"/>
    <s v="Urbain"/>
    <s v="Centre collectif / d'évacuation d'urgence"/>
    <m/>
    <s v="ACT2016116GRJE9E"/>
    <n v="1"/>
    <x v="0"/>
    <x v="0"/>
    <s v="HT08811-09"/>
    <x v="1"/>
  </r>
  <r>
    <s v="ACTED"/>
    <m/>
    <s v="OFDA"/>
    <s v="Réalisé"/>
    <d v="2016-11-11T00:00:00"/>
    <s v="Distribution Abris"/>
    <s v="Matériaux Abris"/>
    <s v="Bâches"/>
    <m/>
    <s v="Nombre"/>
    <n v="1305"/>
    <m/>
    <m/>
    <m/>
    <s v=""/>
    <n v="993"/>
    <m/>
    <x v="0"/>
    <x v="0"/>
    <s v="9e Fonds Rouge Torberck"/>
    <s v="Gragamoria"/>
    <s v="Urbain"/>
    <s v="Quartier"/>
    <m/>
    <s v="ACT20161111GRJE9E"/>
    <n v="1"/>
    <x v="0"/>
    <x v="0"/>
    <s v="HT08811-09"/>
    <x v="1"/>
  </r>
  <r>
    <s v="ACTED"/>
    <m/>
    <s v="OFDA"/>
    <s v="Réalisé"/>
    <d v="2016-11-30T00:00:00"/>
    <s v="Distribution Abris"/>
    <s v="Matériaux Abris"/>
    <s v="Bâches"/>
    <m/>
    <s v="Nombre"/>
    <n v="453"/>
    <m/>
    <m/>
    <m/>
    <m/>
    <m/>
    <m/>
    <x v="0"/>
    <x v="0"/>
    <s v="9e Fonds Rouge Torberck"/>
    <s v="Brouette"/>
    <s v="Urbain"/>
    <s v="Centre collectif / d'évacuation d'urgence"/>
    <m/>
    <s v="ACT20161130GRJE9E"/>
    <n v="3"/>
    <x v="0"/>
    <x v="0"/>
    <s v="HT08811-09"/>
    <x v="1"/>
  </r>
  <r>
    <s v="ACTED"/>
    <m/>
    <s v="OFDA"/>
    <s v="Réalisé"/>
    <d v="2016-11-30T00:00:00"/>
    <s v="Distribution NFI"/>
    <s v="Matériaux NFI"/>
    <s v="Kit de cuisine"/>
    <m/>
    <s v="Nombre"/>
    <n v="453"/>
    <m/>
    <m/>
    <m/>
    <m/>
    <m/>
    <m/>
    <x v="0"/>
    <x v="0"/>
    <s v="9e Fonds Rouge Torberck"/>
    <s v="Brouette"/>
    <s v="Urbain"/>
    <s v="Centre collectif / d'évacuation d'urgence"/>
    <m/>
    <s v="ACT20161130GRJE9E"/>
    <n v="2"/>
    <x v="0"/>
    <x v="0"/>
    <s v="HT08811-09"/>
    <x v="1"/>
  </r>
  <r>
    <s v="ACTED"/>
    <m/>
    <s v="OFDA"/>
    <s v="Réalisé"/>
    <d v="2016-11-30T00:00:00"/>
    <s v="Distribution NFI"/>
    <s v="Matériaux NFI"/>
    <s v="Kit d'hygiène"/>
    <m/>
    <s v="Nombre"/>
    <n v="453"/>
    <m/>
    <m/>
    <m/>
    <m/>
    <m/>
    <m/>
    <x v="0"/>
    <x v="0"/>
    <s v="9e Fonds Rouge Torberck"/>
    <s v="Brouette"/>
    <s v="Urbain"/>
    <s v="Centre collectif / d'évacuation d'urgence"/>
    <m/>
    <s v="ACT20161130GRJE9E"/>
    <n v="1"/>
    <x v="0"/>
    <x v="0"/>
    <s v="HT08811-09"/>
    <x v="1"/>
  </r>
  <r>
    <s v="ACTED"/>
    <m/>
    <s v="OFDA"/>
    <s v="Réalisé"/>
    <s v="01-Nov-2016 - 14-Nov-2016"/>
    <s v="Distribution NFI"/>
    <s v="Matériaux NFI"/>
    <s v="Aquatabs"/>
    <m/>
    <s v="Nombre"/>
    <n v="100000"/>
    <s v="Grande Anse"/>
    <s v="Anse d'Hainault"/>
    <m/>
    <m/>
    <m/>
    <m/>
    <x v="0"/>
    <x v="2"/>
    <s v="1e Grandoit"/>
    <s v="Zone 2 et 4"/>
    <m/>
    <m/>
    <m/>
    <e v="#VALUE!"/>
    <n v="73"/>
    <x v="0"/>
    <x v="2"/>
    <s v="HT08821-01"/>
    <x v="1"/>
  </r>
  <r>
    <s v="ACTED"/>
    <m/>
    <s v="OFDA"/>
    <s v="Réalisé"/>
    <s v="01-Nov-2016 - 14-Nov-2016"/>
    <s v="Distribution Abris"/>
    <s v="Matériaux Abris"/>
    <s v="Bâches"/>
    <m/>
    <s v="Nombre"/>
    <n v="993"/>
    <s v="Grande Anse"/>
    <s v="Anse d'Hainault"/>
    <m/>
    <m/>
    <m/>
    <m/>
    <x v="0"/>
    <x v="2"/>
    <s v="1e Grandoit"/>
    <s v="Zone 2 et 4"/>
    <m/>
    <m/>
    <m/>
    <e v="#VALUE!"/>
    <n v="72"/>
    <x v="0"/>
    <x v="2"/>
    <s v="HT08821-01"/>
    <x v="1"/>
  </r>
  <r>
    <s v="ACTED"/>
    <m/>
    <s v="OFDA"/>
    <s v="Réalisé"/>
    <s v="01-Nov-2016 - 14-Nov-2016"/>
    <s v="Distribution NFI"/>
    <s v="Matériaux NFI"/>
    <s v="Couvertures"/>
    <m/>
    <s v="Nombre"/>
    <n v="1986"/>
    <s v="Grande Anse"/>
    <s v="Anse d'Hainault"/>
    <m/>
    <m/>
    <m/>
    <m/>
    <x v="0"/>
    <x v="2"/>
    <s v="1e Grandoit"/>
    <s v="Zone 2 et 4"/>
    <m/>
    <m/>
    <m/>
    <e v="#VALUE!"/>
    <n v="71"/>
    <x v="0"/>
    <x v="2"/>
    <s v="HT08821-01"/>
    <x v="1"/>
  </r>
  <r>
    <s v="ACTED"/>
    <m/>
    <s v="OFDA"/>
    <s v="Réalisé"/>
    <s v="01-Nov-2016 - 14-Nov-2016"/>
    <s v="Distribution Abris"/>
    <s v="Matériaux Abris"/>
    <s v="Kit Abris"/>
    <m/>
    <s v="Nombre"/>
    <n v="993"/>
    <s v="Grande Anse"/>
    <s v="Anse d'Hainault"/>
    <m/>
    <m/>
    <m/>
    <m/>
    <x v="0"/>
    <x v="2"/>
    <s v="1e Grandoit"/>
    <s v="Zone 2 et 4"/>
    <m/>
    <m/>
    <m/>
    <e v="#VALUE!"/>
    <n v="70"/>
    <x v="0"/>
    <x v="2"/>
    <s v="HT08821-01"/>
    <x v="1"/>
  </r>
  <r>
    <s v="ACTED"/>
    <m/>
    <s v="OFDA"/>
    <s v="Réalisé"/>
    <s v="01-Nov-2016 - 14-Nov-2016"/>
    <s v="Distribution NFI"/>
    <s v="Matériaux NFI"/>
    <s v="Kit d'hygiène"/>
    <m/>
    <s v="Nombre"/>
    <n v="993"/>
    <s v="Grande Anse"/>
    <s v="Anse d'Hainault"/>
    <m/>
    <m/>
    <m/>
    <m/>
    <x v="0"/>
    <x v="2"/>
    <s v="1e Grandoit"/>
    <s v="Zone 2 et 4"/>
    <m/>
    <m/>
    <m/>
    <e v="#VALUE!"/>
    <n v="69"/>
    <x v="0"/>
    <x v="2"/>
    <s v="HT08821-01"/>
    <x v="1"/>
  </r>
  <r>
    <s v="ACTED"/>
    <m/>
    <s v="OFDA"/>
    <s v="Réalisé"/>
    <s v="01-Nov-2016 - 14-Nov-2016"/>
    <s v="Distribution NFI"/>
    <s v="Matériaux NFI"/>
    <s v="Moustiquaires"/>
    <m/>
    <s v="Nombre"/>
    <n v="1986"/>
    <m/>
    <m/>
    <m/>
    <s v=""/>
    <n v="993"/>
    <m/>
    <x v="0"/>
    <x v="2"/>
    <s v="1e Grandoit"/>
    <s v="Zone 2 et 4"/>
    <m/>
    <m/>
    <m/>
    <e v="#VALUE!"/>
    <n v="68"/>
    <x v="0"/>
    <x v="2"/>
    <s v="HT08821-01"/>
    <x v="1"/>
  </r>
  <r>
    <s v="ACTED"/>
    <m/>
    <s v="OFDA"/>
    <s v="En cours"/>
    <m/>
    <s v="Distribution Abris"/>
    <s v="Matériaux Abris"/>
    <s v="Bâches"/>
    <m/>
    <s v="Nombre"/>
    <n v="500"/>
    <m/>
    <m/>
    <m/>
    <s v=""/>
    <n v="500"/>
    <m/>
    <x v="0"/>
    <x v="3"/>
    <m/>
    <m/>
    <m/>
    <m/>
    <m/>
    <s v="ACT190010GRDA"/>
    <n v="1"/>
    <x v="0"/>
    <x v="3"/>
    <e v="#N/A"/>
    <x v="0"/>
  </r>
  <r>
    <s v="ACTED"/>
    <m/>
    <s v="OFDA"/>
    <s v="En cours"/>
    <m/>
    <s v="Distribution Abris"/>
    <s v="Matériaux Abris"/>
    <s v="Bâches"/>
    <m/>
    <s v="Nombre"/>
    <n v="500"/>
    <m/>
    <m/>
    <m/>
    <s v=""/>
    <n v="500"/>
    <m/>
    <x v="0"/>
    <x v="4"/>
    <m/>
    <m/>
    <m/>
    <m/>
    <m/>
    <s v="ACT190010GRLE"/>
    <n v="1"/>
    <x v="0"/>
    <x v="4"/>
    <e v="#N/A"/>
    <x v="0"/>
  </r>
  <r>
    <s v="ADRA"/>
    <m/>
    <m/>
    <s v="Réalisé"/>
    <d v="2016-11-03T00:00:00"/>
    <s v="Distribution Abris"/>
    <s v="Matériaux Abris"/>
    <s v="Bâches"/>
    <m/>
    <s v="Nombre"/>
    <n v="80"/>
    <m/>
    <m/>
    <m/>
    <s v=""/>
    <n v="40"/>
    <m/>
    <x v="1"/>
    <x v="5"/>
    <s v="Beaulieu"/>
    <m/>
    <m/>
    <m/>
    <s v="nous avons donné 40 unit rainfresh pour traiter l'eau a 40 familles"/>
    <s v="ADR2016113SUROBE"/>
    <n v="2"/>
    <x v="1"/>
    <x v="5"/>
    <e v="#N/A"/>
    <x v="0"/>
  </r>
  <r>
    <s v="ADRA"/>
    <m/>
    <m/>
    <s v="Réalisé"/>
    <d v="2016-11-03T00:00:00"/>
    <s v="Distribution Abris"/>
    <s v="Matériaux Abris"/>
    <s v="Bâches"/>
    <m/>
    <s v="Nombre"/>
    <n v="80"/>
    <m/>
    <m/>
    <m/>
    <s v=""/>
    <n v="40"/>
    <m/>
    <x v="1"/>
    <x v="5"/>
    <s v="Boclos"/>
    <m/>
    <m/>
    <m/>
    <s v="nous avons donné 40 unit rainfresh pour traiter l'eau a 40 familles"/>
    <s v="ADR2016113SUROBO"/>
    <n v="2"/>
    <x v="1"/>
    <x v="5"/>
    <e v="#N/A"/>
    <x v="1"/>
  </r>
  <r>
    <s v="ADRA"/>
    <m/>
    <m/>
    <s v="Réalisé"/>
    <d v="2016-11-03T00:00:00"/>
    <s v="Distribution Abris"/>
    <s v="Matériaux Abris"/>
    <s v="Bâches"/>
    <m/>
    <s v="Nombre"/>
    <n v="90"/>
    <m/>
    <m/>
    <m/>
    <s v=""/>
    <n v="45"/>
    <m/>
    <x v="1"/>
    <x v="5"/>
    <s v="Renaudin"/>
    <m/>
    <m/>
    <m/>
    <s v="nous avons donné 45 unit rainfresh pour traiter l'eau a 45 familles"/>
    <s v="ADR2016113SURORE"/>
    <n v="2"/>
    <x v="1"/>
    <x v="5"/>
    <e v="#N/A"/>
    <x v="1"/>
  </r>
  <r>
    <s v="ADRA"/>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n v="1"/>
    <x v="1"/>
    <x v="5"/>
    <e v="#N/A"/>
    <x v="1"/>
  </r>
  <r>
    <s v="ADRA"/>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n v="1"/>
    <x v="1"/>
    <x v="5"/>
    <e v="#N/A"/>
    <x v="1"/>
  </r>
  <r>
    <s v="ADRA"/>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n v="1"/>
    <x v="1"/>
    <x v="5"/>
    <e v="#N/A"/>
    <x v="1"/>
  </r>
  <r>
    <s v="ADRA"/>
    <m/>
    <m/>
    <s v="Réalisé"/>
    <d v="2016-11-04T00:00:00"/>
    <s v="Distribution Abris"/>
    <s v="Matériaux Abris"/>
    <s v="Bâches"/>
    <m/>
    <s v="Nombre"/>
    <n v="42"/>
    <m/>
    <m/>
    <m/>
    <s v=""/>
    <n v="21"/>
    <m/>
    <x v="1"/>
    <x v="1"/>
    <s v="Laurent"/>
    <m/>
    <m/>
    <m/>
    <m/>
    <s v="ADR2016114SULELA"/>
    <n v="2"/>
    <x v="1"/>
    <x v="1"/>
    <e v="#N/A"/>
    <x v="0"/>
  </r>
  <r>
    <s v="ADRA"/>
    <m/>
    <m/>
    <s v="Réalisé"/>
    <d v="2016-11-04T00:00:00"/>
    <s v="Distribution Abris"/>
    <s v="Matériaux Abris"/>
    <s v="Kit Abris"/>
    <s v="Perle, machette, scie,rous,fil de fer,marteau,clous divers."/>
    <s v="Nombre"/>
    <n v="21"/>
    <m/>
    <m/>
    <m/>
    <s v=""/>
    <n v="21"/>
    <s v="Sélection / Priorisation"/>
    <x v="1"/>
    <x v="1"/>
    <s v="Laurent"/>
    <m/>
    <m/>
    <m/>
    <m/>
    <s v="ADR2016114SULELA"/>
    <n v="1"/>
    <x v="1"/>
    <x v="1"/>
    <e v="#N/A"/>
    <x v="1"/>
  </r>
  <r>
    <s v="ADRA"/>
    <m/>
    <m/>
    <s v="Réalisé"/>
    <d v="2016-11-08T00:00:00"/>
    <s v="Distribution Abris"/>
    <s v="Matériaux Abris"/>
    <s v="Bâches"/>
    <m/>
    <s v="Nombre"/>
    <n v="116"/>
    <m/>
    <m/>
    <m/>
    <s v=""/>
    <n v="58"/>
    <m/>
    <x v="1"/>
    <x v="6"/>
    <s v="Dory"/>
    <m/>
    <m/>
    <m/>
    <s v="Nous avons donné 58 unt rainfresh pour traiter l'eau a 58 familles"/>
    <s v="ADR2016118SUMADO"/>
    <n v="2"/>
    <x v="1"/>
    <x v="6"/>
    <e v="#N/A"/>
    <x v="0"/>
  </r>
  <r>
    <s v="ADRA"/>
    <m/>
    <m/>
    <m/>
    <d v="2016-11-08T00:00:00"/>
    <s v="Distribution Abris"/>
    <s v="Matériaux Abris"/>
    <s v="Bâches"/>
    <m/>
    <s v="Nombre"/>
    <n v="118"/>
    <m/>
    <m/>
    <m/>
    <s v=""/>
    <n v="59"/>
    <m/>
    <x v="1"/>
    <x v="6"/>
    <s v="Mairie de Maniche"/>
    <m/>
    <m/>
    <m/>
    <s v="Nous avons donné 59 unit rainfresh pour traiter l'eau a 59 familles"/>
    <s v="ADR2016118SUMAMA"/>
    <n v="2"/>
    <x v="1"/>
    <x v="6"/>
    <e v="#N/A"/>
    <x v="1"/>
  </r>
  <r>
    <s v="ADRA"/>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n v="1"/>
    <x v="1"/>
    <x v="6"/>
    <e v="#N/A"/>
    <x v="1"/>
  </r>
  <r>
    <s v="ADRA"/>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n v="1"/>
    <x v="1"/>
    <x v="6"/>
    <e v="#N/A"/>
    <x v="1"/>
  </r>
  <r>
    <s v="ADRA"/>
    <m/>
    <m/>
    <s v="Réalisé"/>
    <d v="2016-11-14T00:00:00"/>
    <s v="Distribution Abris"/>
    <s v="Matériaux Abris"/>
    <s v="Bâches"/>
    <m/>
    <s v="Nombre"/>
    <n v="114"/>
    <m/>
    <m/>
    <m/>
    <s v=""/>
    <n v="115"/>
    <m/>
    <x v="1"/>
    <x v="7"/>
    <s v="1er"/>
    <m/>
    <m/>
    <m/>
    <s v="Nous avons donné 115 unit rainfresh pour traiter l'eau a 115 familles"/>
    <s v="ADR20161114SUAR1E"/>
    <n v="2"/>
    <x v="1"/>
    <x v="7"/>
    <e v="#N/A"/>
    <x v="0"/>
  </r>
  <r>
    <s v="ADRA"/>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n v="1"/>
    <x v="1"/>
    <x v="7"/>
    <e v="#N/A"/>
    <x v="1"/>
  </r>
  <r>
    <s v="ADRA"/>
    <m/>
    <m/>
    <s v="Planifié (financé)"/>
    <d v="2016-11-16T00:00:00"/>
    <s v="Distribution Abris"/>
    <s v="Matériaux Abris"/>
    <s v="Bâches"/>
    <m/>
    <s v="Nombre"/>
    <n v="114"/>
    <m/>
    <m/>
    <m/>
    <s v=""/>
    <n v="123"/>
    <m/>
    <x v="1"/>
    <x v="8"/>
    <s v="2eme"/>
    <m/>
    <m/>
    <m/>
    <s v="Retarder a cause de l'insecurite. Mais nous sommes prets."/>
    <s v="ADR20161116SUTO2E"/>
    <n v="2"/>
    <x v="1"/>
    <x v="8"/>
    <e v="#N/A"/>
    <x v="0"/>
  </r>
  <r>
    <s v="ADRA"/>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n v="1"/>
    <x v="1"/>
    <x v="8"/>
    <e v="#N/A"/>
    <x v="1"/>
  </r>
  <r>
    <s v="ADRA"/>
    <m/>
    <m/>
    <s v="Planifié (financé)"/>
    <m/>
    <s v="Distribution Abris"/>
    <s v="Matériaux Abris"/>
    <s v="Kit Abris"/>
    <m/>
    <s v="Nombre"/>
    <n v="120"/>
    <m/>
    <m/>
    <m/>
    <s v=""/>
    <m/>
    <s v="Sélection / Priorisation"/>
    <x v="1"/>
    <x v="7"/>
    <m/>
    <m/>
    <m/>
    <m/>
    <m/>
    <s v="ADR190010SUAR"/>
    <n v="1"/>
    <x v="1"/>
    <x v="7"/>
    <e v="#N/A"/>
    <x v="1"/>
  </r>
  <r>
    <s v="ADRA"/>
    <m/>
    <m/>
    <s v="Planifié (financé)"/>
    <m/>
    <s v="Distribution Abris"/>
    <s v="Matériaux Abris"/>
    <s v="Kit Abris"/>
    <m/>
    <s v="Nombre"/>
    <n v="31"/>
    <m/>
    <m/>
    <m/>
    <s v=""/>
    <m/>
    <s v="Sélection / Priorisation"/>
    <x v="1"/>
    <x v="1"/>
    <m/>
    <m/>
    <m/>
    <m/>
    <m/>
    <s v="ADR190010SULE"/>
    <n v="1"/>
    <x v="1"/>
    <x v="1"/>
    <e v="#N/A"/>
    <x v="1"/>
  </r>
  <r>
    <s v="ADRA"/>
    <m/>
    <m/>
    <s v="Planifié (financé)"/>
    <m/>
    <s v="Distribution Abris"/>
    <s v="Matériaux Abris"/>
    <s v="Kit Abris"/>
    <m/>
    <s v="Nombre"/>
    <n v="120"/>
    <m/>
    <m/>
    <m/>
    <s v=""/>
    <m/>
    <s v="Sélection / Priorisation"/>
    <x v="1"/>
    <x v="6"/>
    <m/>
    <m/>
    <m/>
    <m/>
    <m/>
    <s v="ADR190010SUMA"/>
    <n v="1"/>
    <x v="1"/>
    <x v="6"/>
    <e v="#N/A"/>
    <x v="1"/>
  </r>
  <r>
    <s v="ADRA"/>
    <m/>
    <m/>
    <s v="Planifié (financé)"/>
    <m/>
    <s v="Distribution Abris"/>
    <s v="Matériaux Abris"/>
    <s v="Kit Abris"/>
    <m/>
    <s v="Nombre"/>
    <n v="209"/>
    <m/>
    <m/>
    <m/>
    <s v=""/>
    <m/>
    <s v="Sélection / Priorisation"/>
    <x v="1"/>
    <x v="5"/>
    <m/>
    <m/>
    <m/>
    <m/>
    <m/>
    <s v="ADR190010SURO"/>
    <n v="1"/>
    <x v="1"/>
    <x v="5"/>
    <e v="#N/A"/>
    <x v="1"/>
  </r>
  <r>
    <s v="ADRA"/>
    <m/>
    <m/>
    <s v="Planifié (financé)"/>
    <m/>
    <s v="Distribution Abris"/>
    <s v="Matériaux Abris"/>
    <s v="Kit Abris"/>
    <m/>
    <s v="Nombre"/>
    <n v="120"/>
    <m/>
    <m/>
    <m/>
    <s v=""/>
    <m/>
    <s v="Sélection / Priorisation"/>
    <x v="1"/>
    <x v="8"/>
    <m/>
    <m/>
    <m/>
    <m/>
    <m/>
    <s v="ADR190010SUTO"/>
    <n v="1"/>
    <x v="1"/>
    <x v="8"/>
    <e v="#N/A"/>
    <x v="1"/>
  </r>
  <r>
    <s v="American RC"/>
    <s v="Haitian RC"/>
    <m/>
    <s v="Réalisé"/>
    <d v="2016-10-11T00:00:00"/>
    <s v="Distribution NFI"/>
    <s v="Matériaux NFI"/>
    <s v="Kit d'hygiène"/>
    <m/>
    <s v="Nombre"/>
    <n v="69"/>
    <m/>
    <m/>
    <m/>
    <s v=""/>
    <n v="69"/>
    <s v="Sélection / Priorisation"/>
    <x v="1"/>
    <x v="9"/>
    <s v="Port-à-Piment Health Center"/>
    <m/>
    <m/>
    <m/>
    <m/>
    <s v="AME20161011SUPOPO"/>
    <n v="1"/>
    <x v="1"/>
    <x v="9"/>
    <e v="#N/A"/>
    <x v="0"/>
  </r>
  <r>
    <s v="American RC"/>
    <s v="Haitian RC"/>
    <m/>
    <s v="Réalisé"/>
    <d v="2016-10-12T00:00:00"/>
    <s v="Distribution NFI"/>
    <s v="Matériaux NFI"/>
    <s v="Couvertures"/>
    <m/>
    <s v="Nombre"/>
    <n v="290"/>
    <m/>
    <m/>
    <m/>
    <s v=""/>
    <n v="145"/>
    <s v="Sélection / Priorisation"/>
    <x v="1"/>
    <x v="1"/>
    <s v="Ecole Nationale Semiramis Telemaque"/>
    <m/>
    <m/>
    <m/>
    <m/>
    <s v="AME20161012SULEEC"/>
    <n v="2"/>
    <x v="1"/>
    <x v="1"/>
    <e v="#N/A"/>
    <x v="0"/>
  </r>
  <r>
    <s v="American RC"/>
    <s v="Haitian RC"/>
    <m/>
    <s v="Réalisé"/>
    <d v="2016-10-12T00:00:00"/>
    <s v="Distribution NFI"/>
    <s v="Matériaux NFI"/>
    <s v="Kit de cuisine"/>
    <m/>
    <s v="Nombre"/>
    <n v="145"/>
    <m/>
    <m/>
    <m/>
    <s v=""/>
    <n v="145"/>
    <s v="Sélection / Priorisation"/>
    <x v="1"/>
    <x v="1"/>
    <s v="Ecole Nationale Semiramis Telemaque"/>
    <m/>
    <m/>
    <m/>
    <m/>
    <s v="AME20161012SULEEC"/>
    <n v="1"/>
    <x v="1"/>
    <x v="1"/>
    <e v="#N/A"/>
    <x v="1"/>
  </r>
  <r>
    <s v="American RC"/>
    <s v="Haitian RC"/>
    <m/>
    <s v="Réalisé"/>
    <d v="2016-10-12T00:00:00"/>
    <s v="Distribution NFI"/>
    <s v="Matériaux NFI"/>
    <s v="Couvertures"/>
    <m/>
    <s v="Nombre"/>
    <n v="64"/>
    <m/>
    <m/>
    <m/>
    <s v=""/>
    <n v="32"/>
    <s v="Sélection / Priorisation"/>
    <x v="2"/>
    <x v="10"/>
    <s v="Jasmin"/>
    <m/>
    <m/>
    <m/>
    <m/>
    <s v="AME20161012NOBAJA"/>
    <n v="3"/>
    <x v="2"/>
    <x v="10"/>
    <e v="#N/A"/>
    <x v="0"/>
  </r>
  <r>
    <s v="American RC"/>
    <s v="Haitian RC"/>
    <m/>
    <s v="Réalisé"/>
    <d v="2016-10-12T00:00:00"/>
    <s v="Distribution NFI"/>
    <s v="Matériaux NFI"/>
    <s v="Kit d'hygiène"/>
    <m/>
    <s v="Nombre"/>
    <n v="32"/>
    <m/>
    <m/>
    <m/>
    <s v=""/>
    <n v="32"/>
    <s v="Sélection / Priorisation"/>
    <x v="2"/>
    <x v="10"/>
    <s v="Jasmin"/>
    <m/>
    <m/>
    <m/>
    <m/>
    <s v="AME20161012NOBAJA"/>
    <n v="2"/>
    <x v="2"/>
    <x v="10"/>
    <e v="#N/A"/>
    <x v="1"/>
  </r>
  <r>
    <s v="American RC"/>
    <s v="Haitian RC"/>
    <m/>
    <s v="Réalisé"/>
    <d v="2016-10-12T00:00:00"/>
    <s v="Distribution NFI"/>
    <s v="Matériaux NFI"/>
    <s v="Kit de cuisine"/>
    <m/>
    <s v="Nombre"/>
    <n v="32"/>
    <m/>
    <m/>
    <m/>
    <s v=""/>
    <n v="32"/>
    <s v="Sélection / Priorisation"/>
    <x v="2"/>
    <x v="10"/>
    <s v="Jasmin"/>
    <m/>
    <m/>
    <m/>
    <m/>
    <s v="AME20161012NOBAJA"/>
    <n v="1"/>
    <x v="2"/>
    <x v="10"/>
    <e v="#N/A"/>
    <x v="1"/>
  </r>
  <r>
    <s v="American RC"/>
    <s v="Haitian RC"/>
    <m/>
    <s v="Réalisé"/>
    <d v="2016-10-12T00:00:00"/>
    <s v="Distribution NFI"/>
    <s v="Matériaux NFI"/>
    <s v="Kit d'hygiène"/>
    <m/>
    <s v="Nombre"/>
    <n v="71"/>
    <m/>
    <m/>
    <m/>
    <s v=""/>
    <n v="71"/>
    <s v="Sélection / Priorisation"/>
    <x v="1"/>
    <x v="11"/>
    <s v="Les Anglais Health Center"/>
    <m/>
    <m/>
    <m/>
    <m/>
    <s v="AME20161012SULELE"/>
    <n v="1"/>
    <x v="1"/>
    <x v="11"/>
    <e v="#N/A"/>
    <x v="0"/>
  </r>
  <r>
    <s v="American RC"/>
    <s v="Haitian RC"/>
    <m/>
    <s v="Réalisé"/>
    <d v="2016-10-12T00:00:00"/>
    <s v="Distribution NFI"/>
    <s v="Matériaux NFI"/>
    <s v="Couvertures"/>
    <m/>
    <s v="Nombre"/>
    <n v="400"/>
    <m/>
    <m/>
    <m/>
    <s v=""/>
    <n v="200"/>
    <m/>
    <x v="2"/>
    <x v="12"/>
    <s v="Mare Rouge"/>
    <m/>
    <m/>
    <m/>
    <m/>
    <s v="AME20161012NOMOMA"/>
    <n v="6"/>
    <x v="2"/>
    <x v="12"/>
    <e v="#N/A"/>
    <x v="0"/>
  </r>
  <r>
    <s v="American RC"/>
    <s v="Haitian RC"/>
    <m/>
    <s v="Réalisé"/>
    <d v="2016-10-12T00:00:00"/>
    <s v="Distribution NFI"/>
    <s v="Matériaux NFI"/>
    <s v="Kit d'hygiène"/>
    <m/>
    <s v="Nombre"/>
    <n v="200"/>
    <m/>
    <m/>
    <m/>
    <s v=""/>
    <n v="200"/>
    <m/>
    <x v="2"/>
    <x v="12"/>
    <s v="Mare Rouge"/>
    <m/>
    <m/>
    <m/>
    <m/>
    <s v="AME20161012NOMOMA"/>
    <n v="5"/>
    <x v="2"/>
    <x v="12"/>
    <e v="#N/A"/>
    <x v="1"/>
  </r>
  <r>
    <s v="American RC"/>
    <s v="Haitian RC"/>
    <m/>
    <s v="Réalisé"/>
    <d v="2016-10-12T00:00:00"/>
    <s v="Distribution NFI"/>
    <s v="Matériaux NFI"/>
    <s v="Couvertures"/>
    <m/>
    <s v="Nombre"/>
    <n v="400"/>
    <m/>
    <m/>
    <m/>
    <s v=""/>
    <n v="200"/>
    <s v="Sélection / Priorisation"/>
    <x v="2"/>
    <x v="12"/>
    <s v="Marre Rouge"/>
    <m/>
    <m/>
    <m/>
    <m/>
    <s v="AME20161012NOMOMA"/>
    <n v="4"/>
    <x v="2"/>
    <x v="12"/>
    <e v="#N/A"/>
    <x v="1"/>
  </r>
  <r>
    <s v="American RC"/>
    <s v="Haitian RC"/>
    <m/>
    <s v="Réalisé"/>
    <d v="2016-10-12T00:00:00"/>
    <s v="Distribution NFI"/>
    <s v="Matériaux NFI"/>
    <s v="Kit d'hygiène"/>
    <m/>
    <s v="Nombre"/>
    <n v="200"/>
    <m/>
    <m/>
    <m/>
    <s v=""/>
    <n v="200"/>
    <s v="Sélection / Priorisation"/>
    <x v="2"/>
    <x v="12"/>
    <s v="Marre Rouge"/>
    <m/>
    <m/>
    <m/>
    <m/>
    <s v="AME20161012NOMOMA"/>
    <n v="3"/>
    <x v="2"/>
    <x v="12"/>
    <e v="#N/A"/>
    <x v="1"/>
  </r>
  <r>
    <s v="American RC"/>
    <s v="Haitian RC"/>
    <m/>
    <s v="Réalisé"/>
    <d v="2016-10-12T00:00:00"/>
    <s v="Distribution NFI"/>
    <s v="Matériaux NFI"/>
    <s v="Kit de cuisine"/>
    <m/>
    <s v="Nombre"/>
    <n v="200"/>
    <m/>
    <m/>
    <m/>
    <s v=""/>
    <n v="200"/>
    <s v="Sélection / Priorisation"/>
    <x v="2"/>
    <x v="12"/>
    <s v="Marre Rouge"/>
    <m/>
    <m/>
    <m/>
    <m/>
    <s v="AME20161012NOMOMA"/>
    <n v="2"/>
    <x v="2"/>
    <x v="12"/>
    <e v="#N/A"/>
    <x v="1"/>
  </r>
  <r>
    <s v="American RC"/>
    <s v="Haitian RC"/>
    <m/>
    <s v="Réalisé"/>
    <d v="2016-10-12T00:00:00"/>
    <s v="Distribution NFI"/>
    <s v="Matériaux NFI"/>
    <s v="Couvertures"/>
    <m/>
    <s v="Nombre"/>
    <n v="158"/>
    <m/>
    <m/>
    <m/>
    <s v=""/>
    <n v="79"/>
    <s v="Sélection / Priorisation"/>
    <x v="1"/>
    <x v="1"/>
    <s v="Parc Larco"/>
    <m/>
    <m/>
    <m/>
    <m/>
    <s v="AME20161012SULEPA"/>
    <n v="1"/>
    <x v="1"/>
    <x v="1"/>
    <e v="#N/A"/>
    <x v="1"/>
  </r>
  <r>
    <s v="American RC"/>
    <s v="Haitian RC"/>
    <m/>
    <s v="Réalisé"/>
    <d v="2016-10-12T00:00:00"/>
    <s v="Distribution NFI"/>
    <s v="Matériaux NFI"/>
    <s v="Couvertures"/>
    <m/>
    <s v="Nombre"/>
    <n v="40"/>
    <m/>
    <m/>
    <m/>
    <s v=""/>
    <n v="20"/>
    <s v="Sélection / Priorisation"/>
    <x v="2"/>
    <x v="10"/>
    <s v="Viard"/>
    <m/>
    <m/>
    <m/>
    <m/>
    <s v="AME20161012NOBAVI"/>
    <n v="3"/>
    <x v="2"/>
    <x v="10"/>
    <e v="#N/A"/>
    <x v="1"/>
  </r>
  <r>
    <s v="American RC"/>
    <s v="Haitian RC"/>
    <m/>
    <s v="Réalisé"/>
    <d v="2016-10-12T00:00:00"/>
    <s v="Distribution NFI"/>
    <s v="Matériaux NFI"/>
    <s v="Kit d'hygiène"/>
    <m/>
    <s v="Nombre"/>
    <n v="20"/>
    <m/>
    <m/>
    <m/>
    <s v=""/>
    <n v="20"/>
    <s v="Sélection / Priorisation"/>
    <x v="2"/>
    <x v="10"/>
    <s v="Viard"/>
    <m/>
    <m/>
    <m/>
    <m/>
    <s v="AME20161012NOBAVI"/>
    <n v="2"/>
    <x v="2"/>
    <x v="10"/>
    <e v="#N/A"/>
    <x v="1"/>
  </r>
  <r>
    <s v="American RC"/>
    <s v="Haitian RC"/>
    <m/>
    <s v="Réalisé"/>
    <d v="2016-10-12T00:00:00"/>
    <s v="Distribution NFI"/>
    <s v="Matériaux NFI"/>
    <s v="Kit de cuisine"/>
    <m/>
    <s v="Nombre"/>
    <n v="20"/>
    <m/>
    <m/>
    <m/>
    <s v=""/>
    <n v="20"/>
    <s v="Sélection / Priorisation"/>
    <x v="2"/>
    <x v="10"/>
    <s v="Viard"/>
    <m/>
    <m/>
    <m/>
    <m/>
    <s v="AME20161012NOBAVI"/>
    <n v="1"/>
    <x v="2"/>
    <x v="10"/>
    <e v="#N/A"/>
    <x v="1"/>
  </r>
  <r>
    <s v="American RC"/>
    <s v="Haitian RC"/>
    <m/>
    <s v="Réalisé"/>
    <d v="2016-10-12T00:00:00"/>
    <s v="Distribution NFI"/>
    <s v="Matériaux NFI"/>
    <s v="Couvertures"/>
    <m/>
    <s v="Nombre"/>
    <n v="448"/>
    <m/>
    <m/>
    <m/>
    <s v=""/>
    <n v="224"/>
    <m/>
    <x v="1"/>
    <x v="1"/>
    <m/>
    <m/>
    <m/>
    <m/>
    <m/>
    <s v="AME20161012SULE"/>
    <n v="2"/>
    <x v="1"/>
    <x v="1"/>
    <e v="#N/A"/>
    <x v="1"/>
  </r>
  <r>
    <s v="American RC"/>
    <s v="Haitian RC"/>
    <m/>
    <s v="Réalisé"/>
    <d v="2016-10-12T00:00:00"/>
    <s v="Distribution NFI"/>
    <s v="Matériaux NFI"/>
    <s v="Kit de cuisine"/>
    <m/>
    <s v="Nombre"/>
    <n v="200"/>
    <m/>
    <m/>
    <m/>
    <s v=""/>
    <n v="200"/>
    <m/>
    <x v="2"/>
    <x v="12"/>
    <s v="Mare Rouge"/>
    <m/>
    <m/>
    <m/>
    <m/>
    <s v="AME20161012NOMOMA"/>
    <n v="1"/>
    <x v="2"/>
    <x v="12"/>
    <e v="#N/A"/>
    <x v="1"/>
  </r>
  <r>
    <s v="American RC"/>
    <s v="Haitian RC"/>
    <m/>
    <s v="Réalisé"/>
    <d v="2016-10-12T00:00:00"/>
    <s v="Distribution NFI"/>
    <s v="Matériaux NFI"/>
    <s v="Kit de cuisine"/>
    <m/>
    <s v="Nombre"/>
    <n v="224"/>
    <m/>
    <m/>
    <m/>
    <s v=""/>
    <n v="224"/>
    <m/>
    <x v="1"/>
    <x v="1"/>
    <m/>
    <m/>
    <m/>
    <m/>
    <m/>
    <s v="AME20161012SULE"/>
    <n v="1"/>
    <x v="1"/>
    <x v="1"/>
    <e v="#N/A"/>
    <x v="1"/>
  </r>
  <r>
    <s v="American RC"/>
    <s v="Haitian RC"/>
    <m/>
    <s v="Réalisé"/>
    <d v="2016-10-13T00:00:00"/>
    <s v="Distribution NFI"/>
    <s v="Matériaux NFI"/>
    <s v="Couvertures"/>
    <m/>
    <s v="Nombre"/>
    <n v="610"/>
    <m/>
    <m/>
    <m/>
    <s v=""/>
    <n v="305"/>
    <s v="Sélection / Priorisation"/>
    <x v="2"/>
    <x v="10"/>
    <s v="Baie de Henne"/>
    <m/>
    <m/>
    <m/>
    <m/>
    <s v="AME20161013NOBABA"/>
    <n v="3"/>
    <x v="2"/>
    <x v="10"/>
    <e v="#N/A"/>
    <x v="1"/>
  </r>
  <r>
    <s v="American RC"/>
    <s v="Haitian RC"/>
    <m/>
    <s v="Réalisé"/>
    <d v="2016-10-13T00:00:00"/>
    <s v="Distribution NFI"/>
    <s v="Matériaux NFI"/>
    <s v="Kit d'hygiène"/>
    <m/>
    <s v="Nombre"/>
    <n v="305"/>
    <m/>
    <m/>
    <m/>
    <s v=""/>
    <n v="305"/>
    <s v="Sélection / Priorisation"/>
    <x v="2"/>
    <x v="10"/>
    <s v="Baie de Henne"/>
    <m/>
    <m/>
    <m/>
    <m/>
    <s v="AME20161013NOBABA"/>
    <n v="2"/>
    <x v="2"/>
    <x v="10"/>
    <e v="#N/A"/>
    <x v="1"/>
  </r>
  <r>
    <s v="American RC"/>
    <s v="Haitian RC"/>
    <m/>
    <s v="Réalisé"/>
    <d v="2016-10-13T00:00:00"/>
    <s v="Distribution NFI"/>
    <s v="Matériaux NFI"/>
    <s v="Kit de cuisine"/>
    <m/>
    <s v="Nombre"/>
    <n v="305"/>
    <m/>
    <m/>
    <m/>
    <s v=""/>
    <n v="305"/>
    <s v="Sélection / Priorisation"/>
    <x v="2"/>
    <x v="10"/>
    <s v="Baie de Henne"/>
    <m/>
    <m/>
    <m/>
    <m/>
    <s v="AME20161013NOBABA"/>
    <n v="1"/>
    <x v="2"/>
    <x v="10"/>
    <e v="#N/A"/>
    <x v="1"/>
  </r>
  <r>
    <s v="American RC"/>
    <s v="Haitian RC"/>
    <m/>
    <s v="Réalisé"/>
    <d v="2016-10-13T00:00:00"/>
    <s v="Distribution NFI"/>
    <s v="Matériaux NFI"/>
    <s v="Couvertures"/>
    <m/>
    <s v="Nombre"/>
    <n v="126"/>
    <m/>
    <m/>
    <m/>
    <s v=""/>
    <n v="63"/>
    <s v="Sélection / Priorisation"/>
    <x v="1"/>
    <x v="1"/>
    <s v="Ecole National Charles Lasegue"/>
    <m/>
    <m/>
    <m/>
    <m/>
    <s v="AME20161013SULEEC"/>
    <n v="2"/>
    <x v="1"/>
    <x v="1"/>
    <e v="#N/A"/>
    <x v="1"/>
  </r>
  <r>
    <s v="American RC"/>
    <s v="Haitian RC"/>
    <m/>
    <s v="Réalisé"/>
    <d v="2016-10-13T00:00:00"/>
    <s v="Distribution NFI"/>
    <s v="Matériaux NFI"/>
    <s v="Kit de cuisine"/>
    <m/>
    <s v="Nombre"/>
    <n v="63"/>
    <m/>
    <m/>
    <m/>
    <s v=""/>
    <n v="63"/>
    <s v="Sélection / Priorisation"/>
    <x v="1"/>
    <x v="1"/>
    <s v="Ecole National Charles Lasegue"/>
    <m/>
    <m/>
    <m/>
    <m/>
    <s v="AME20161013SULEEC"/>
    <n v="1"/>
    <x v="1"/>
    <x v="1"/>
    <e v="#N/A"/>
    <x v="1"/>
  </r>
  <r>
    <s v="American RC"/>
    <s v="Haitian RC"/>
    <m/>
    <s v="Réalisé"/>
    <d v="2016-10-13T00:00:00"/>
    <s v="Distribution NFI"/>
    <s v="Matériaux NFI"/>
    <s v="Couvertures"/>
    <m/>
    <s v="Nombre"/>
    <n v="200"/>
    <m/>
    <m/>
    <m/>
    <s v=""/>
    <n v="100"/>
    <s v="Sélection / Priorisation"/>
    <x v="2"/>
    <x v="13"/>
    <s v="Jean Rabel"/>
    <m/>
    <m/>
    <m/>
    <m/>
    <s v="AME20161013NOJEJE"/>
    <n v="3"/>
    <x v="2"/>
    <x v="13"/>
    <e v="#N/A"/>
    <x v="0"/>
  </r>
  <r>
    <s v="American RC"/>
    <s v="Haitian RC"/>
    <m/>
    <s v="Réalisé"/>
    <d v="2016-10-13T00:00:00"/>
    <s v="Distribution NFI"/>
    <s v="Matériaux NFI"/>
    <s v="Kit d'hygiène"/>
    <m/>
    <s v="Nombre"/>
    <n v="100"/>
    <m/>
    <m/>
    <m/>
    <s v=""/>
    <n v="100"/>
    <s v="Sélection / Priorisation"/>
    <x v="2"/>
    <x v="13"/>
    <s v="Jean Rabel"/>
    <m/>
    <m/>
    <m/>
    <m/>
    <s v="AME20161013NOJEJE"/>
    <n v="2"/>
    <x v="2"/>
    <x v="13"/>
    <e v="#N/A"/>
    <x v="1"/>
  </r>
  <r>
    <s v="American RC"/>
    <s v="Haitian RC"/>
    <m/>
    <s v="Réalisé"/>
    <d v="2016-10-13T00:00:00"/>
    <s v="Distribution NFI"/>
    <s v="Matériaux NFI"/>
    <s v="Kit de cuisine"/>
    <m/>
    <s v="Nombre"/>
    <n v="100"/>
    <m/>
    <m/>
    <m/>
    <s v=""/>
    <n v="100"/>
    <s v="Sélection / Priorisation"/>
    <x v="2"/>
    <x v="13"/>
    <s v="Jean Rabel"/>
    <m/>
    <m/>
    <m/>
    <m/>
    <s v="AME20161013NOJEJE"/>
    <n v="1"/>
    <x v="2"/>
    <x v="13"/>
    <e v="#N/A"/>
    <x v="1"/>
  </r>
  <r>
    <s v="American RC"/>
    <s v="Haitian RC"/>
    <m/>
    <s v="Réalisé"/>
    <d v="2016-10-13T00:00:00"/>
    <s v="Distribution NFI"/>
    <s v="Matériaux NFI"/>
    <s v="Couvertures"/>
    <m/>
    <s v="Nombre"/>
    <n v="323"/>
    <m/>
    <m/>
    <m/>
    <s v=""/>
    <n v="323"/>
    <m/>
    <x v="2"/>
    <x v="10"/>
    <m/>
    <m/>
    <m/>
    <m/>
    <m/>
    <s v="AME20161013NOBA"/>
    <n v="3"/>
    <x v="2"/>
    <x v="10"/>
    <e v="#N/A"/>
    <x v="1"/>
  </r>
  <r>
    <s v="American RC"/>
    <s v="Haitian RC"/>
    <m/>
    <s v="Réalisé"/>
    <d v="2016-10-13T00:00:00"/>
    <s v="Distribution NFI"/>
    <s v="Matériaux NFI"/>
    <s v="Couvertures"/>
    <m/>
    <s v="Nombre"/>
    <n v="100"/>
    <m/>
    <m/>
    <m/>
    <s v=""/>
    <n v="100"/>
    <m/>
    <x v="2"/>
    <x v="13"/>
    <m/>
    <m/>
    <m/>
    <m/>
    <m/>
    <s v="AME20161013NOJE"/>
    <n v="3"/>
    <x v="2"/>
    <x v="13"/>
    <e v="#N/A"/>
    <x v="1"/>
  </r>
  <r>
    <s v="American RC"/>
    <s v="Haitian RC"/>
    <m/>
    <s v="Réalisé"/>
    <d v="2016-10-13T00:00:00"/>
    <s v="Distribution NFI"/>
    <s v="Matériaux NFI"/>
    <s v="Couvertures"/>
    <m/>
    <s v="Nombre"/>
    <n v="126"/>
    <m/>
    <m/>
    <m/>
    <s v=""/>
    <n v="63"/>
    <m/>
    <x v="1"/>
    <x v="1"/>
    <m/>
    <m/>
    <m/>
    <m/>
    <m/>
    <s v="AME20161013SULE"/>
    <n v="3"/>
    <x v="1"/>
    <x v="1"/>
    <e v="#N/A"/>
    <x v="1"/>
  </r>
  <r>
    <s v="American RC"/>
    <s v="Haitian RC"/>
    <m/>
    <s v="Réalisé"/>
    <d v="2016-10-13T00:00:00"/>
    <s v="Distribution NFI"/>
    <s v="Matériaux NFI"/>
    <s v="Kit d'hygiène"/>
    <m/>
    <s v="Nombre"/>
    <n v="646"/>
    <m/>
    <m/>
    <m/>
    <s v=""/>
    <n v="323"/>
    <m/>
    <x v="2"/>
    <x v="10"/>
    <m/>
    <m/>
    <m/>
    <m/>
    <m/>
    <s v="AME20161013NOBA"/>
    <n v="2"/>
    <x v="2"/>
    <x v="10"/>
    <e v="#N/A"/>
    <x v="1"/>
  </r>
  <r>
    <s v="American RC"/>
    <s v="Haitian RC"/>
    <m/>
    <s v="Réalisé"/>
    <d v="2016-10-13T00:00:00"/>
    <s v="Distribution NFI"/>
    <s v="Matériaux NFI"/>
    <s v="Kit d'hygiène"/>
    <m/>
    <s v="Nombre"/>
    <n v="200"/>
    <m/>
    <m/>
    <m/>
    <s v=""/>
    <n v="100"/>
    <m/>
    <x v="2"/>
    <x v="13"/>
    <m/>
    <m/>
    <m/>
    <m/>
    <m/>
    <s v="AME20161013NOJE"/>
    <n v="2"/>
    <x v="2"/>
    <x v="13"/>
    <e v="#N/A"/>
    <x v="1"/>
  </r>
  <r>
    <s v="American RC"/>
    <s v="Haitian RC"/>
    <m/>
    <s v="Réalisé"/>
    <d v="2016-10-13T00:00:00"/>
    <s v="Distribution NFI"/>
    <s v="Matériaux NFI"/>
    <s v="Kit de cuisine"/>
    <m/>
    <s v="Nombre"/>
    <n v="323"/>
    <m/>
    <m/>
    <m/>
    <s v=""/>
    <n v="323"/>
    <m/>
    <x v="2"/>
    <x v="10"/>
    <m/>
    <m/>
    <m/>
    <m/>
    <m/>
    <s v="AME20161013NOBA"/>
    <n v="1"/>
    <x v="2"/>
    <x v="10"/>
    <e v="#N/A"/>
    <x v="1"/>
  </r>
  <r>
    <s v="American RC"/>
    <s v="Haitian RC"/>
    <m/>
    <s v="Réalisé"/>
    <d v="2016-10-13T00:00:00"/>
    <s v="Distribution NFI"/>
    <s v="Matériaux NFI"/>
    <s v="Kit de cuisine"/>
    <m/>
    <s v="Nombre"/>
    <n v="100"/>
    <m/>
    <m/>
    <m/>
    <s v=""/>
    <n v="100"/>
    <m/>
    <x v="2"/>
    <x v="13"/>
    <m/>
    <m/>
    <m/>
    <m/>
    <m/>
    <s v="AME20161013NOJE"/>
    <n v="1"/>
    <x v="2"/>
    <x v="13"/>
    <e v="#N/A"/>
    <x v="1"/>
  </r>
  <r>
    <s v="American RC"/>
    <s v="Haitian RC"/>
    <m/>
    <s v="Réalisé"/>
    <d v="2016-10-13T00:00:00"/>
    <s v="Distribution NFI"/>
    <s v="Matériaux NFI"/>
    <s v="Kit de cuisine"/>
    <m/>
    <s v="Nombre"/>
    <n v="63"/>
    <m/>
    <m/>
    <m/>
    <s v=""/>
    <n v="63"/>
    <m/>
    <x v="1"/>
    <x v="1"/>
    <m/>
    <m/>
    <m/>
    <m/>
    <m/>
    <s v="AME20161013SULE"/>
    <n v="2"/>
    <x v="1"/>
    <x v="1"/>
    <e v="#N/A"/>
    <x v="1"/>
  </r>
  <r>
    <s v="American RC"/>
    <s v="Haitian RC"/>
    <m/>
    <s v="Réalisé"/>
    <d v="2016-10-13T00:00:00"/>
    <s v="Distribution NFI"/>
    <s v="Matériaux NFI"/>
    <s v="Kit de cuisine"/>
    <m/>
    <s v="Nombre"/>
    <n v="125"/>
    <m/>
    <m/>
    <m/>
    <s v=""/>
    <n v="125"/>
    <m/>
    <x v="1"/>
    <x v="1"/>
    <m/>
    <m/>
    <m/>
    <m/>
    <m/>
    <s v="AME20161013SULE"/>
    <n v="1"/>
    <x v="1"/>
    <x v="1"/>
    <e v="#N/A"/>
    <x v="1"/>
  </r>
  <r>
    <s v="American RC"/>
    <s v="Haitian RC"/>
    <m/>
    <s v="Réalisé"/>
    <d v="2016-10-14T00:00:00"/>
    <s v="Distribution NFI"/>
    <s v="Matériaux NFI"/>
    <s v="Kit d'hygiène"/>
    <m/>
    <s v="Nombre"/>
    <n v="35"/>
    <m/>
    <m/>
    <m/>
    <s v=""/>
    <n v="35"/>
    <s v="Sélection / Priorisation"/>
    <x v="1"/>
    <x v="14"/>
    <s v="Les Coteaux Health Center"/>
    <m/>
    <m/>
    <m/>
    <m/>
    <s v="AME20161014SUCOLE"/>
    <n v="1"/>
    <x v="1"/>
    <x v="14"/>
    <e v="#N/A"/>
    <x v="0"/>
  </r>
  <r>
    <s v="American RC"/>
    <s v="Haitian RC"/>
    <m/>
    <s v="Réalisé"/>
    <d v="2016-10-14T00:00:00"/>
    <s v="Distribution NFI"/>
    <s v="Matériaux NFI"/>
    <s v="Kit d'hygiène"/>
    <m/>
    <s v="Nombre"/>
    <n v="35"/>
    <m/>
    <m/>
    <m/>
    <s v=""/>
    <n v="35"/>
    <s v="Sélection / Priorisation"/>
    <x v="1"/>
    <x v="15"/>
    <s v="Port-Salut Health Center"/>
    <m/>
    <m/>
    <m/>
    <m/>
    <s v="AME20161014SUPOPO"/>
    <n v="1"/>
    <x v="1"/>
    <x v="15"/>
    <e v="#N/A"/>
    <x v="0"/>
  </r>
  <r>
    <s v="American RC"/>
    <s v="Haitian RC"/>
    <m/>
    <s v="Réalisé"/>
    <d v="2016-10-16T00:00:00"/>
    <s v="Distribution NFI"/>
    <s v="Matériaux NFI"/>
    <s v="Kit d'hygiène"/>
    <m/>
    <s v="Nombre"/>
    <n v="70"/>
    <m/>
    <m/>
    <m/>
    <s v=""/>
    <n v="70"/>
    <s v="Sélection / Priorisation"/>
    <x v="1"/>
    <x v="14"/>
    <m/>
    <m/>
    <m/>
    <m/>
    <m/>
    <s v="AME20161016SUCO"/>
    <n v="1"/>
    <x v="1"/>
    <x v="14"/>
    <e v="#N/A"/>
    <x v="1"/>
  </r>
  <r>
    <s v="American RC"/>
    <s v="Haitian RC"/>
    <m/>
    <s v="Réalisé"/>
    <d v="2016-10-18T00:00:00"/>
    <s v="Distribution NFI"/>
    <s v="Matériaux NFI"/>
    <s v="Couvertures"/>
    <m/>
    <s v="Nombre"/>
    <n v="236"/>
    <m/>
    <m/>
    <m/>
    <s v=""/>
    <n v="118"/>
    <s v="Sélection / Priorisation"/>
    <x v="1"/>
    <x v="16"/>
    <s v="Crabier, Trichet, Roger"/>
    <m/>
    <m/>
    <m/>
    <m/>
    <s v="AME20161018SUSTCR"/>
    <n v="1"/>
    <x v="1"/>
    <x v="16"/>
    <e v="#N/A"/>
    <x v="0"/>
  </r>
  <r>
    <s v="American RC"/>
    <s v="Haitian RC"/>
    <m/>
    <s v="Réalisé"/>
    <d v="2016-10-18T00:00:00"/>
    <s v="Distribution Abris"/>
    <s v="Matériaux Abris"/>
    <s v="Bâches"/>
    <m/>
    <s v="Nombre"/>
    <n v="236"/>
    <m/>
    <m/>
    <m/>
    <s v=""/>
    <n v="118"/>
    <m/>
    <x v="1"/>
    <x v="16"/>
    <m/>
    <m/>
    <m/>
    <m/>
    <m/>
    <s v="AME20161018SUST"/>
    <n v="3"/>
    <x v="1"/>
    <x v="16"/>
    <e v="#N/A"/>
    <x v="1"/>
  </r>
  <r>
    <s v="American RC"/>
    <s v="Haitian RC"/>
    <m/>
    <s v="Réalisé"/>
    <d v="2016-10-18T00:00:00"/>
    <s v="Distribution NFI"/>
    <s v="Matériaux NFI"/>
    <s v="Couvertures"/>
    <m/>
    <s v="Nombre"/>
    <n v="118"/>
    <m/>
    <m/>
    <m/>
    <s v=""/>
    <n v="118"/>
    <m/>
    <x v="1"/>
    <x v="16"/>
    <m/>
    <m/>
    <m/>
    <m/>
    <m/>
    <s v="AME20161018SUST"/>
    <n v="2"/>
    <x v="1"/>
    <x v="16"/>
    <e v="#N/A"/>
    <x v="1"/>
  </r>
  <r>
    <s v="American RC"/>
    <s v="Haitian RC"/>
    <m/>
    <s v="Réalisé"/>
    <d v="2016-10-18T00:00:00"/>
    <s v="Distribution Abris"/>
    <s v="Matériaux Abris"/>
    <s v="Kit Abris"/>
    <m/>
    <s v="Nombre"/>
    <n v="118"/>
    <m/>
    <m/>
    <m/>
    <s v=""/>
    <n v="118"/>
    <m/>
    <x v="1"/>
    <x v="16"/>
    <m/>
    <m/>
    <m/>
    <m/>
    <m/>
    <s v="AME20161018SUST"/>
    <n v="1"/>
    <x v="1"/>
    <x v="16"/>
    <e v="#N/A"/>
    <x v="1"/>
  </r>
  <r>
    <s v="American RC"/>
    <s v="Haitian RC"/>
    <m/>
    <s v="Réalisé"/>
    <d v="2016-10-19T00:00:00"/>
    <s v="Distribution NFI"/>
    <s v="Matériaux NFI"/>
    <s v="Kit de cuisine"/>
    <m/>
    <s v="Nombre"/>
    <n v="10"/>
    <m/>
    <m/>
    <m/>
    <s v=""/>
    <n v="10"/>
    <s v="Sélection / Priorisation"/>
    <x v="2"/>
    <x v="10"/>
    <s v="1st , Hatte de Lice"/>
    <m/>
    <m/>
    <m/>
    <m/>
    <s v="AME20161019NOBA1S"/>
    <n v="18"/>
    <x v="2"/>
    <x v="10"/>
    <e v="#N/A"/>
    <x v="1"/>
  </r>
  <r>
    <s v="American RC"/>
    <s v="Haitian RC"/>
    <m/>
    <s v="Réalisé"/>
    <d v="2016-10-19T00:00:00"/>
    <s v="Distribution NFI"/>
    <s v="Matériaux NFI"/>
    <s v="Couvertures"/>
    <m/>
    <s v="Nombre"/>
    <n v="20"/>
    <m/>
    <m/>
    <m/>
    <s v=""/>
    <n v="10"/>
    <s v="Sélection / Priorisation"/>
    <x v="2"/>
    <x v="10"/>
    <s v="1st , Hatte de Lice"/>
    <m/>
    <m/>
    <m/>
    <m/>
    <s v="AME20161019NOBA1S"/>
    <n v="17"/>
    <x v="2"/>
    <x v="10"/>
    <e v="#N/A"/>
    <x v="1"/>
  </r>
  <r>
    <s v="American RC"/>
    <s v="Haitian RC"/>
    <m/>
    <s v="Réalisé"/>
    <d v="2016-10-19T00:00:00"/>
    <s v="Distribution NFI"/>
    <s v="Matériaux NFI"/>
    <s v="Kit d'hygiène"/>
    <m/>
    <s v="Nombre"/>
    <n v="10"/>
    <m/>
    <m/>
    <m/>
    <s v=""/>
    <n v="10"/>
    <s v="Sélection / Priorisation"/>
    <x v="2"/>
    <x v="10"/>
    <s v="1st , Hatte de Lice"/>
    <m/>
    <m/>
    <m/>
    <m/>
    <s v="AME20161019NOBA1S"/>
    <n v="16"/>
    <x v="2"/>
    <x v="10"/>
    <e v="#N/A"/>
    <x v="1"/>
  </r>
  <r>
    <s v="American RC"/>
    <s v="Haitian RC"/>
    <m/>
    <s v="Réalisé"/>
    <d v="2016-10-19T00:00:00"/>
    <s v="Distribution NFI"/>
    <s v="Matériaux NFI"/>
    <s v="Kit de cuisine"/>
    <m/>
    <s v="Nombre"/>
    <n v="44"/>
    <m/>
    <m/>
    <m/>
    <s v=""/>
    <n v="44"/>
    <s v="Sélection / Priorisation"/>
    <x v="2"/>
    <x v="10"/>
    <s v="1st, Baie de Henne town"/>
    <m/>
    <m/>
    <m/>
    <m/>
    <s v="AME20161019NOBA1S"/>
    <n v="15"/>
    <x v="2"/>
    <x v="10"/>
    <e v="#N/A"/>
    <x v="1"/>
  </r>
  <r>
    <s v="American RC"/>
    <s v="Haitian RC"/>
    <m/>
    <s v="Réalisé"/>
    <d v="2016-10-19T00:00:00"/>
    <s v="Distribution NFI"/>
    <s v="Matériaux NFI"/>
    <s v="Couvertures"/>
    <m/>
    <s v="Nombre"/>
    <n v="88"/>
    <m/>
    <m/>
    <m/>
    <s v=""/>
    <n v="44"/>
    <s v="Sélection / Priorisation"/>
    <x v="2"/>
    <x v="10"/>
    <s v="1st, Baie de Henne town"/>
    <m/>
    <m/>
    <m/>
    <m/>
    <s v="AME20161019NOBA1S"/>
    <n v="14"/>
    <x v="2"/>
    <x v="10"/>
    <e v="#N/A"/>
    <x v="1"/>
  </r>
  <r>
    <s v="American RC"/>
    <s v="Haitian RC"/>
    <m/>
    <s v="Réalisé"/>
    <d v="2016-10-19T00:00:00"/>
    <s v="Distribution NFI"/>
    <s v="Matériaux NFI"/>
    <s v="Kit d'hygiène"/>
    <m/>
    <s v="Nombre"/>
    <n v="44"/>
    <m/>
    <m/>
    <m/>
    <s v=""/>
    <n v="44"/>
    <s v="Sélection / Priorisation"/>
    <x v="2"/>
    <x v="10"/>
    <s v="1st, Baie de Henne town"/>
    <m/>
    <m/>
    <m/>
    <m/>
    <s v="AME20161019NOBA1S"/>
    <n v="13"/>
    <x v="2"/>
    <x v="10"/>
    <e v="#N/A"/>
    <x v="1"/>
  </r>
  <r>
    <s v="American RC"/>
    <s v="Haitian RC"/>
    <m/>
    <s v="Réalisé"/>
    <d v="2016-10-19T00:00:00"/>
    <s v="Distribution NFI"/>
    <s v="Matériaux NFI"/>
    <s v="Kit de cuisine"/>
    <m/>
    <s v="Nombre"/>
    <n v="10"/>
    <m/>
    <m/>
    <m/>
    <s v=""/>
    <n v="10"/>
    <s v="Sélection / Priorisation"/>
    <x v="2"/>
    <x v="10"/>
    <s v="1st, Buis d'homme"/>
    <m/>
    <m/>
    <m/>
    <m/>
    <s v="AME20161019NOBA1S"/>
    <n v="12"/>
    <x v="2"/>
    <x v="10"/>
    <e v="#N/A"/>
    <x v="1"/>
  </r>
  <r>
    <s v="American RC"/>
    <s v="Haitian RC"/>
    <m/>
    <s v="Réalisé"/>
    <d v="2016-10-19T00:00:00"/>
    <s v="Distribution NFI"/>
    <s v="Matériaux NFI"/>
    <s v="Couvertures"/>
    <m/>
    <s v="Nombre"/>
    <n v="20"/>
    <m/>
    <m/>
    <m/>
    <s v=""/>
    <n v="10"/>
    <s v="Sélection / Priorisation"/>
    <x v="2"/>
    <x v="10"/>
    <s v="1st, Buis d'homme"/>
    <m/>
    <m/>
    <m/>
    <m/>
    <s v="AME20161019NOBA1S"/>
    <n v="11"/>
    <x v="2"/>
    <x v="10"/>
    <e v="#N/A"/>
    <x v="1"/>
  </r>
  <r>
    <s v="American RC"/>
    <s v="Haitian RC"/>
    <m/>
    <s v="Réalisé"/>
    <d v="2016-10-19T00:00:00"/>
    <s v="Distribution NFI"/>
    <s v="Matériaux NFI"/>
    <s v="Kit d'hygiène"/>
    <m/>
    <s v="Nombre"/>
    <n v="10"/>
    <m/>
    <m/>
    <m/>
    <s v=""/>
    <n v="10"/>
    <s v="Sélection / Priorisation"/>
    <x v="2"/>
    <x v="10"/>
    <s v="1st, Buis d'homme"/>
    <m/>
    <m/>
    <m/>
    <m/>
    <s v="AME20161019NOBA1S"/>
    <n v="10"/>
    <x v="2"/>
    <x v="10"/>
    <e v="#N/A"/>
    <x v="1"/>
  </r>
  <r>
    <s v="American RC"/>
    <s v="Haitian RC"/>
    <m/>
    <s v="Réalisé"/>
    <d v="2016-10-19T00:00:00"/>
    <s v="Distribution NFI"/>
    <s v="Matériaux NFI"/>
    <s v="Kit de cuisine"/>
    <m/>
    <s v="Nombre"/>
    <n v="100"/>
    <m/>
    <m/>
    <m/>
    <s v=""/>
    <n v="50"/>
    <s v="Sélection / Priorisation"/>
    <x v="2"/>
    <x v="10"/>
    <s v="1st, Citerne Remy"/>
    <m/>
    <m/>
    <m/>
    <m/>
    <s v="AME20161019NOBA1S"/>
    <n v="9"/>
    <x v="2"/>
    <x v="10"/>
    <e v="#N/A"/>
    <x v="1"/>
  </r>
  <r>
    <s v="American RC"/>
    <s v="Haitian RC"/>
    <m/>
    <s v="Réalisé"/>
    <d v="2016-10-19T00:00:00"/>
    <s v="Distribution NFI"/>
    <s v="Matériaux NFI"/>
    <s v="Couvertures"/>
    <m/>
    <s v="Nombre"/>
    <n v="100"/>
    <m/>
    <m/>
    <m/>
    <s v=""/>
    <n v="50"/>
    <s v="Sélection / Priorisation"/>
    <x v="2"/>
    <x v="10"/>
    <s v="1st, Citerne Remy"/>
    <m/>
    <m/>
    <m/>
    <m/>
    <s v="AME20161019NOBA1S"/>
    <n v="8"/>
    <x v="2"/>
    <x v="10"/>
    <e v="#N/A"/>
    <x v="1"/>
  </r>
  <r>
    <s v="American RC"/>
    <s v="Haitian RC"/>
    <m/>
    <s v="Réalisé"/>
    <d v="2016-10-19T00:00:00"/>
    <s v="Distribution NFI"/>
    <s v="Matériaux NFI"/>
    <s v="Kit d'hygiène"/>
    <m/>
    <s v="Nombre"/>
    <n v="50"/>
    <m/>
    <m/>
    <m/>
    <s v=""/>
    <n v="50"/>
    <s v="Sélection / Priorisation"/>
    <x v="2"/>
    <x v="10"/>
    <s v="1st, Citerne Remy"/>
    <m/>
    <m/>
    <m/>
    <m/>
    <s v="AME20161019NOBA1S"/>
    <n v="7"/>
    <x v="2"/>
    <x v="10"/>
    <e v="#N/A"/>
    <x v="1"/>
  </r>
  <r>
    <s v="American RC"/>
    <s v="Haitian RC"/>
    <m/>
    <s v="Réalisé"/>
    <d v="2016-10-19T00:00:00"/>
    <s v="Distribution NFI"/>
    <s v="Matériaux NFI"/>
    <s v="Kit de cuisine"/>
    <m/>
    <s v="Nombre"/>
    <n v="10"/>
    <m/>
    <m/>
    <m/>
    <s v=""/>
    <n v="10"/>
    <s v="Sélection / Priorisation"/>
    <x v="2"/>
    <x v="10"/>
    <s v="1st, Passe Seche"/>
    <m/>
    <m/>
    <m/>
    <m/>
    <s v="AME20161019NOBA1S"/>
    <n v="6"/>
    <x v="2"/>
    <x v="10"/>
    <e v="#N/A"/>
    <x v="1"/>
  </r>
  <r>
    <s v="American RC"/>
    <s v="Haitian RC"/>
    <m/>
    <s v="Réalisé"/>
    <d v="2016-10-19T00:00:00"/>
    <s v="Distribution NFI"/>
    <s v="Matériaux NFI"/>
    <s v="Couvertures"/>
    <m/>
    <s v="Nombre"/>
    <n v="20"/>
    <m/>
    <m/>
    <m/>
    <s v=""/>
    <n v="10"/>
    <s v="Sélection / Priorisation"/>
    <x v="2"/>
    <x v="10"/>
    <s v="1st, Passe Seche"/>
    <m/>
    <m/>
    <m/>
    <m/>
    <s v="AME20161019NOBA1S"/>
    <n v="5"/>
    <x v="2"/>
    <x v="10"/>
    <e v="#N/A"/>
    <x v="1"/>
  </r>
  <r>
    <s v="American RC"/>
    <s v="Haitian RC"/>
    <m/>
    <s v="Réalisé"/>
    <d v="2016-10-19T00:00:00"/>
    <s v="Distribution NFI"/>
    <s v="Matériaux NFI"/>
    <s v="Kit d'hygiène"/>
    <m/>
    <s v="Nombre"/>
    <n v="10"/>
    <m/>
    <m/>
    <m/>
    <s v=""/>
    <n v="10"/>
    <s v="Sélection / Priorisation"/>
    <x v="2"/>
    <x v="10"/>
    <s v="1st, Passe Seche"/>
    <m/>
    <m/>
    <m/>
    <m/>
    <s v="AME20161019NOBA1S"/>
    <n v="4"/>
    <x v="2"/>
    <x v="10"/>
    <e v="#N/A"/>
    <x v="1"/>
  </r>
  <r>
    <s v="American RC"/>
    <s v="Haitian RC"/>
    <m/>
    <s v="Réalisé"/>
    <d v="2016-10-19T00:00:00"/>
    <s v="Distribution NFI"/>
    <s v="Matériaux NFI"/>
    <s v="Kit de cuisine"/>
    <m/>
    <s v="Nombre"/>
    <n v="5"/>
    <m/>
    <m/>
    <m/>
    <s v=""/>
    <n v="5"/>
    <s v="Sélection / Priorisation"/>
    <x v="2"/>
    <x v="10"/>
    <s v="1st, Via"/>
    <m/>
    <m/>
    <m/>
    <m/>
    <s v="AME20161019NOBA1S"/>
    <n v="3"/>
    <x v="2"/>
    <x v="10"/>
    <e v="#N/A"/>
    <x v="1"/>
  </r>
  <r>
    <s v="American RC"/>
    <s v="Haitian RC"/>
    <m/>
    <s v="Réalisé"/>
    <d v="2016-10-19T00:00:00"/>
    <s v="Distribution NFI"/>
    <s v="Matériaux NFI"/>
    <s v="Couvertures"/>
    <m/>
    <s v="Nombre"/>
    <n v="10"/>
    <m/>
    <m/>
    <m/>
    <s v=""/>
    <n v="5"/>
    <s v="Sélection / Priorisation"/>
    <x v="2"/>
    <x v="10"/>
    <s v="1st, Via"/>
    <m/>
    <m/>
    <m/>
    <m/>
    <s v="AME20161019NOBA1S"/>
    <n v="2"/>
    <x v="2"/>
    <x v="10"/>
    <e v="#N/A"/>
    <x v="1"/>
  </r>
  <r>
    <s v="American RC"/>
    <s v="Haitian RC"/>
    <m/>
    <s v="Réalisé"/>
    <d v="2016-10-19T00:00:00"/>
    <s v="Distribution NFI"/>
    <s v="Matériaux NFI"/>
    <s v="Kit d'hygiène"/>
    <m/>
    <s v="Nombre"/>
    <n v="5"/>
    <m/>
    <m/>
    <m/>
    <s v=""/>
    <n v="5"/>
    <s v="Sélection / Priorisation"/>
    <x v="2"/>
    <x v="10"/>
    <s v="1st, Via"/>
    <m/>
    <m/>
    <m/>
    <m/>
    <s v="AME20161019NOBA1S"/>
    <n v="1"/>
    <x v="2"/>
    <x v="10"/>
    <e v="#N/A"/>
    <x v="1"/>
  </r>
  <r>
    <s v="American RC"/>
    <s v="Haitian RC"/>
    <m/>
    <s v="Réalisé"/>
    <d v="2016-10-19T00:00:00"/>
    <s v="Distribution NFI"/>
    <s v="Matériaux NFI"/>
    <s v="Kit de cuisine"/>
    <m/>
    <s v="Nombre"/>
    <n v="15"/>
    <m/>
    <m/>
    <m/>
    <s v=""/>
    <n v="15"/>
    <s v="Sélection / Priorisation"/>
    <x v="2"/>
    <x v="10"/>
    <s v="4th, Pitit Paradis"/>
    <m/>
    <m/>
    <m/>
    <m/>
    <s v="AME20161019NOBA4T"/>
    <n v="3"/>
    <x v="2"/>
    <x v="10"/>
    <e v="#N/A"/>
    <x v="1"/>
  </r>
  <r>
    <s v="American RC"/>
    <s v="Haitian RC"/>
    <m/>
    <s v="Réalisé"/>
    <d v="2016-10-19T00:00:00"/>
    <s v="Distribution NFI"/>
    <s v="Matériaux NFI"/>
    <s v="Couvertures"/>
    <m/>
    <s v="Nombre"/>
    <n v="30"/>
    <m/>
    <m/>
    <m/>
    <s v=""/>
    <n v="15"/>
    <s v="Sélection / Priorisation"/>
    <x v="2"/>
    <x v="10"/>
    <s v="4th, Pitit Paradis"/>
    <m/>
    <m/>
    <m/>
    <m/>
    <s v="AME20161019NOBA4T"/>
    <n v="2"/>
    <x v="2"/>
    <x v="10"/>
    <e v="#N/A"/>
    <x v="1"/>
  </r>
  <r>
    <s v="American RC"/>
    <s v="Haitian RC"/>
    <m/>
    <s v="Réalisé"/>
    <d v="2016-10-19T00:00:00"/>
    <s v="Distribution NFI"/>
    <s v="Matériaux NFI"/>
    <s v="Kit d'hygiène"/>
    <m/>
    <s v="Nombre"/>
    <n v="15"/>
    <m/>
    <m/>
    <m/>
    <s v=""/>
    <n v="15"/>
    <s v="Sélection / Priorisation"/>
    <x v="2"/>
    <x v="10"/>
    <s v="4th, Pitit Paradis"/>
    <m/>
    <m/>
    <m/>
    <m/>
    <s v="AME20161019NOBA4T"/>
    <n v="1"/>
    <x v="2"/>
    <x v="10"/>
    <e v="#N/A"/>
    <x v="1"/>
  </r>
  <r>
    <s v="American RC"/>
    <s v="Haitian RC"/>
    <m/>
    <s v="Réalisé"/>
    <d v="2016-10-19T00:00:00"/>
    <s v="Distribution NFI"/>
    <s v="Matériaux NFI"/>
    <s v="Couvertures"/>
    <m/>
    <s v="Nombre"/>
    <n v="240"/>
    <m/>
    <m/>
    <m/>
    <s v=""/>
    <n v="120"/>
    <s v="Sélection / Priorisation"/>
    <x v="2"/>
    <x v="13"/>
    <s v="Centre Ville"/>
    <m/>
    <m/>
    <m/>
    <m/>
    <s v="AME20161019NOJECE"/>
    <n v="3"/>
    <x v="2"/>
    <x v="13"/>
    <e v="#N/A"/>
    <x v="1"/>
  </r>
  <r>
    <s v="American RC"/>
    <s v="Haitian RC"/>
    <m/>
    <s v="Réalisé"/>
    <d v="2016-10-19T00:00:00"/>
    <s v="Distribution NFI"/>
    <s v="Matériaux NFI"/>
    <s v="Kit de cuisine"/>
    <m/>
    <s v="Nombre"/>
    <n v="120"/>
    <m/>
    <m/>
    <m/>
    <s v=""/>
    <n v="120"/>
    <s v="Sélection / Priorisation"/>
    <x v="2"/>
    <x v="13"/>
    <s v="Centre Ville"/>
    <m/>
    <m/>
    <m/>
    <m/>
    <s v="AME20161019NOJECE"/>
    <n v="2"/>
    <x v="2"/>
    <x v="13"/>
    <e v="#N/A"/>
    <x v="1"/>
  </r>
  <r>
    <s v="American RC"/>
    <s v="Haitian RC"/>
    <m/>
    <s v="Réalisé"/>
    <d v="2016-10-19T00:00:00"/>
    <s v="Distribution NFI"/>
    <s v="Matériaux NFI"/>
    <s v="Kit d'hygiène"/>
    <m/>
    <s v="Nombre"/>
    <n v="120"/>
    <m/>
    <m/>
    <m/>
    <s v=""/>
    <n v="120"/>
    <s v="Sélection / Priorisation"/>
    <x v="2"/>
    <x v="13"/>
    <s v="Centre Ville"/>
    <m/>
    <m/>
    <m/>
    <m/>
    <s v="AME20161019NOJECE"/>
    <n v="1"/>
    <x v="2"/>
    <x v="13"/>
    <e v="#N/A"/>
    <x v="1"/>
  </r>
  <r>
    <s v="American RC"/>
    <s v="Haitian RC"/>
    <m/>
    <s v="Réalisé"/>
    <d v="2016-10-20T00:00:00"/>
    <s v="Distribution NFI"/>
    <s v="Matériaux NFI"/>
    <s v="Kit de cuisine"/>
    <m/>
    <s v="Nombre"/>
    <n v="10"/>
    <m/>
    <m/>
    <m/>
    <s v=""/>
    <n v="10"/>
    <s v="Sélection / Priorisation"/>
    <x v="2"/>
    <x v="17"/>
    <s v="1st, Granboulay"/>
    <m/>
    <m/>
    <m/>
    <m/>
    <s v="AME20161020NOBO1S"/>
    <n v="3"/>
    <x v="2"/>
    <x v="17"/>
    <e v="#N/A"/>
    <x v="0"/>
  </r>
  <r>
    <s v="American RC"/>
    <s v="Haitian RC"/>
    <m/>
    <s v="Réalisé"/>
    <d v="2016-10-20T00:00:00"/>
    <s v="Distribution NFI"/>
    <s v="Matériaux NFI"/>
    <s v="Couvertures"/>
    <m/>
    <s v="Nombre"/>
    <n v="20"/>
    <m/>
    <m/>
    <m/>
    <s v=""/>
    <n v="10"/>
    <s v="Sélection / Priorisation"/>
    <x v="2"/>
    <x v="17"/>
    <s v="1st, Granboulay"/>
    <m/>
    <m/>
    <m/>
    <m/>
    <s v="AME20161020NOBO1S"/>
    <n v="2"/>
    <x v="2"/>
    <x v="17"/>
    <e v="#N/A"/>
    <x v="1"/>
  </r>
  <r>
    <s v="American RC"/>
    <s v="Haitian RC"/>
    <m/>
    <s v="Réalisé"/>
    <d v="2016-10-20T00:00:00"/>
    <s v="Distribution NFI"/>
    <s v="Matériaux NFI"/>
    <s v="Kit d'hygiène"/>
    <m/>
    <s v="Nombre"/>
    <n v="10"/>
    <m/>
    <m/>
    <m/>
    <s v=""/>
    <n v="10"/>
    <s v="Sélection / Priorisation"/>
    <x v="2"/>
    <x v="17"/>
    <s v="1st, Granboulay"/>
    <m/>
    <m/>
    <m/>
    <m/>
    <s v="AME20161020NOBO1S"/>
    <n v="1"/>
    <x v="2"/>
    <x v="17"/>
    <e v="#N/A"/>
    <x v="1"/>
  </r>
  <r>
    <s v="American RC"/>
    <s v="Haitian RC"/>
    <m/>
    <s v="Réalisé"/>
    <d v="2016-10-20T00:00:00"/>
    <s v="Distribution NFI"/>
    <s v="Matériaux NFI"/>
    <s v="Kit de cuisine"/>
    <m/>
    <s v="Nombre"/>
    <n v="10"/>
    <m/>
    <m/>
    <m/>
    <s v=""/>
    <n v="10"/>
    <s v="Sélection / Priorisation"/>
    <x v="2"/>
    <x v="17"/>
    <s v="2nd, Maturun"/>
    <m/>
    <m/>
    <m/>
    <m/>
    <s v="AME20161020NOBO2N"/>
    <n v="3"/>
    <x v="2"/>
    <x v="17"/>
    <e v="#N/A"/>
    <x v="1"/>
  </r>
  <r>
    <s v="American RC"/>
    <s v="Haitian RC"/>
    <m/>
    <s v="Réalisé"/>
    <d v="2016-10-20T00:00:00"/>
    <s v="Distribution NFI"/>
    <s v="Matériaux NFI"/>
    <s v="Couvertures"/>
    <m/>
    <s v="Nombre"/>
    <n v="20"/>
    <m/>
    <m/>
    <m/>
    <s v=""/>
    <n v="10"/>
    <s v="Sélection / Priorisation"/>
    <x v="2"/>
    <x v="17"/>
    <s v="2nd, Maturun"/>
    <m/>
    <m/>
    <m/>
    <m/>
    <s v="AME20161020NOBO2N"/>
    <n v="2"/>
    <x v="2"/>
    <x v="17"/>
    <e v="#N/A"/>
    <x v="1"/>
  </r>
  <r>
    <s v="American RC"/>
    <s v="Haitian RC"/>
    <m/>
    <s v="Réalisé"/>
    <d v="2016-10-20T00:00:00"/>
    <s v="Distribution NFI"/>
    <s v="Matériaux NFI"/>
    <s v="Kit d'hygiène"/>
    <m/>
    <s v="Nombre"/>
    <n v="10"/>
    <m/>
    <m/>
    <m/>
    <s v=""/>
    <n v="10"/>
    <s v="Sélection / Priorisation"/>
    <x v="2"/>
    <x v="17"/>
    <s v="2nd, Maturun"/>
    <m/>
    <m/>
    <m/>
    <m/>
    <s v="AME20161020NOBO2N"/>
    <n v="1"/>
    <x v="2"/>
    <x v="17"/>
    <e v="#N/A"/>
    <x v="1"/>
  </r>
  <r>
    <s v="American RC"/>
    <s v="Haitian RC"/>
    <m/>
    <s v="Réalisé"/>
    <d v="2016-10-20T00:00:00"/>
    <s v="Distribution NFI"/>
    <s v="Matériaux NFI"/>
    <s v="Kit de cuisine"/>
    <m/>
    <s v="Nombre"/>
    <n v="10"/>
    <m/>
    <m/>
    <m/>
    <s v=""/>
    <n v="10"/>
    <s v="Sélection / Priorisation"/>
    <x v="2"/>
    <x v="17"/>
    <s v="3rd, Desforge"/>
    <m/>
    <m/>
    <m/>
    <m/>
    <s v="AME20161020NOBO3R"/>
    <n v="3"/>
    <x v="2"/>
    <x v="17"/>
    <e v="#N/A"/>
    <x v="1"/>
  </r>
  <r>
    <s v="American RC"/>
    <s v="Haitian RC"/>
    <m/>
    <s v="Réalisé"/>
    <d v="2016-10-20T00:00:00"/>
    <s v="Distribution NFI"/>
    <s v="Matériaux NFI"/>
    <s v="Couvertures"/>
    <m/>
    <s v="Nombre"/>
    <n v="20"/>
    <m/>
    <m/>
    <m/>
    <s v=""/>
    <n v="10"/>
    <s v="Sélection / Priorisation"/>
    <x v="2"/>
    <x v="17"/>
    <s v="3rd, Desforge"/>
    <m/>
    <m/>
    <m/>
    <m/>
    <s v="AME20161020NOBO3R"/>
    <n v="2"/>
    <x v="2"/>
    <x v="17"/>
    <e v="#N/A"/>
    <x v="1"/>
  </r>
  <r>
    <s v="American RC"/>
    <s v="Haitian RC"/>
    <m/>
    <s v="Réalisé"/>
    <d v="2016-10-20T00:00:00"/>
    <s v="Distribution NFI"/>
    <s v="Matériaux NFI"/>
    <s v="Kit d'hygiène"/>
    <m/>
    <s v="Nombre"/>
    <n v="10"/>
    <m/>
    <m/>
    <m/>
    <s v=""/>
    <n v="10"/>
    <s v="Sélection / Priorisation"/>
    <x v="2"/>
    <x v="17"/>
    <s v="3rd, Desforge"/>
    <m/>
    <m/>
    <m/>
    <m/>
    <s v="AME20161020NOBO3R"/>
    <n v="1"/>
    <x v="2"/>
    <x v="17"/>
    <e v="#N/A"/>
    <x v="1"/>
  </r>
  <r>
    <s v="American RC"/>
    <s v="Haitian RC"/>
    <m/>
    <s v="Réalisé"/>
    <d v="2016-10-20T00:00:00"/>
    <s v="Distribution NFI"/>
    <s v="Matériaux NFI"/>
    <s v="Kit de cuisine"/>
    <m/>
    <s v="Nombre"/>
    <n v="11"/>
    <m/>
    <m/>
    <m/>
    <s v=""/>
    <n v="10"/>
    <s v="Sélection / Priorisation"/>
    <x v="2"/>
    <x v="17"/>
    <s v="behind the church, Derriere Leglise"/>
    <m/>
    <m/>
    <m/>
    <m/>
    <s v="AME20161020NOBOBE"/>
    <n v="3"/>
    <x v="2"/>
    <x v="17"/>
    <e v="#N/A"/>
    <x v="1"/>
  </r>
  <r>
    <s v="American RC"/>
    <s v="Haitian RC"/>
    <m/>
    <s v="Réalisé"/>
    <d v="2016-10-20T00:00:00"/>
    <s v="Distribution NFI"/>
    <s v="Matériaux NFI"/>
    <s v="Couvertures"/>
    <m/>
    <s v="Nombre"/>
    <n v="21"/>
    <m/>
    <m/>
    <m/>
    <s v=""/>
    <n v="10"/>
    <s v="Sélection / Priorisation"/>
    <x v="2"/>
    <x v="17"/>
    <s v="behind the church, Derriere Leglise"/>
    <m/>
    <m/>
    <m/>
    <m/>
    <s v="AME20161020NOBOBE"/>
    <n v="2"/>
    <x v="2"/>
    <x v="17"/>
    <e v="#N/A"/>
    <x v="1"/>
  </r>
  <r>
    <s v="American RC"/>
    <s v="Haitian RC"/>
    <m/>
    <s v="Réalisé"/>
    <d v="2016-10-20T00:00:00"/>
    <s v="Distribution NFI"/>
    <s v="Matériaux NFI"/>
    <s v="Kit d'hygiène"/>
    <m/>
    <s v="Nombre"/>
    <n v="10"/>
    <m/>
    <m/>
    <m/>
    <s v=""/>
    <n v="10"/>
    <s v="Sélection / Priorisation"/>
    <x v="2"/>
    <x v="17"/>
    <s v="behind the church, Derriere Leglise"/>
    <m/>
    <m/>
    <m/>
    <m/>
    <s v="AME20161020NOBOBE"/>
    <n v="1"/>
    <x v="2"/>
    <x v="17"/>
    <e v="#N/A"/>
    <x v="1"/>
  </r>
  <r>
    <s v="American RC"/>
    <s v="Haitian RC"/>
    <m/>
    <s v="Réalisé"/>
    <d v="2016-10-20T00:00:00"/>
    <s v="Distribution NFI"/>
    <s v="Matériaux NFI"/>
    <s v="Couvertures"/>
    <m/>
    <s v="Nombre"/>
    <n v="474"/>
    <m/>
    <m/>
    <m/>
    <s v=""/>
    <n v="237"/>
    <s v="Sélection / Priorisation"/>
    <x v="1"/>
    <x v="16"/>
    <s v="Boyer, K-Darline, K-Boyer, K- Sainvil"/>
    <m/>
    <m/>
    <m/>
    <m/>
    <s v="AME20161020SUSTBO"/>
    <n v="2"/>
    <x v="1"/>
    <x v="16"/>
    <e v="#N/A"/>
    <x v="1"/>
  </r>
  <r>
    <s v="American RC"/>
    <s v="Haitian RC"/>
    <m/>
    <s v="Réalisé"/>
    <d v="2016-10-20T00:00:00"/>
    <s v="Distribution Abris"/>
    <s v="Matériaux Abris"/>
    <s v="Kit Abris"/>
    <m/>
    <s v="Nombre"/>
    <n v="237"/>
    <m/>
    <m/>
    <m/>
    <s v=""/>
    <n v="237"/>
    <s v="Sélection / Priorisation"/>
    <x v="1"/>
    <x v="16"/>
    <s v="Boyer, K-Darline, K-Boyer, K- Sainvil"/>
    <m/>
    <m/>
    <m/>
    <m/>
    <s v="AME20161020SUSTBO"/>
    <n v="1"/>
    <x v="1"/>
    <x v="16"/>
    <e v="#N/A"/>
    <x v="1"/>
  </r>
  <r>
    <s v="American RC"/>
    <s v="Haitian RC"/>
    <m/>
    <s v="Réalisé"/>
    <d v="2016-10-20T00:00:00"/>
    <s v="Distribution NFI"/>
    <s v="Matériaux NFI"/>
    <s v="Kit de cuisine"/>
    <m/>
    <s v="Nombre"/>
    <n v="6"/>
    <m/>
    <m/>
    <m/>
    <s v=""/>
    <n v="6"/>
    <s v="Sélection / Priorisation"/>
    <x v="2"/>
    <x v="12"/>
    <s v="HRC Local Committee"/>
    <m/>
    <m/>
    <m/>
    <m/>
    <s v="AME20161020NOMOHR"/>
    <n v="3"/>
    <x v="2"/>
    <x v="12"/>
    <e v="#N/A"/>
    <x v="1"/>
  </r>
  <r>
    <s v="American RC"/>
    <s v="Haitian RC"/>
    <m/>
    <s v="Réalisé"/>
    <d v="2016-10-20T00:00:00"/>
    <s v="Distribution NFI"/>
    <s v="Matériaux NFI"/>
    <s v="Couvertures"/>
    <m/>
    <s v="Nombre"/>
    <n v="6"/>
    <m/>
    <m/>
    <m/>
    <s v=""/>
    <n v="6"/>
    <s v="Sélection / Priorisation"/>
    <x v="2"/>
    <x v="12"/>
    <s v="HRC Local Committee"/>
    <m/>
    <m/>
    <m/>
    <m/>
    <s v="AME20161020NOMOHR"/>
    <n v="2"/>
    <x v="2"/>
    <x v="12"/>
    <e v="#N/A"/>
    <x v="1"/>
  </r>
  <r>
    <s v="American RC"/>
    <s v="Haitian RC"/>
    <m/>
    <s v="Réalisé"/>
    <d v="2016-10-20T00:00:00"/>
    <s v="Distribution NFI"/>
    <s v="Matériaux NFI"/>
    <s v="Kit d'hygiène"/>
    <m/>
    <s v="Nombre"/>
    <n v="6"/>
    <m/>
    <m/>
    <m/>
    <s v=""/>
    <n v="6"/>
    <s v="Sélection / Priorisation"/>
    <x v="2"/>
    <x v="12"/>
    <s v="HRC Local Committee"/>
    <m/>
    <m/>
    <m/>
    <m/>
    <s v="AME20161020NOMOHR"/>
    <n v="1"/>
    <x v="2"/>
    <x v="12"/>
    <e v="#N/A"/>
    <x v="1"/>
  </r>
  <r>
    <s v="American RC"/>
    <s v="Haitian RC"/>
    <m/>
    <s v="Réalisé"/>
    <d v="2016-10-20T00:00:00"/>
    <s v="Distribution NFI"/>
    <s v="Matériaux NFI"/>
    <s v="Kit de cuisine"/>
    <m/>
    <s v="Nombre"/>
    <n v="1"/>
    <m/>
    <m/>
    <m/>
    <s v=""/>
    <n v="1"/>
    <s v="Sélection / Priorisation"/>
    <x v="2"/>
    <x v="17"/>
    <s v="mayor's office"/>
    <m/>
    <m/>
    <m/>
    <m/>
    <s v="AME20161020NOBOMA"/>
    <n v="3"/>
    <x v="2"/>
    <x v="17"/>
    <e v="#N/A"/>
    <x v="1"/>
  </r>
  <r>
    <s v="American RC"/>
    <s v="Haitian RC"/>
    <m/>
    <s v="Réalisé"/>
    <d v="2016-10-20T00:00:00"/>
    <s v="Distribution NFI"/>
    <s v="Matériaux NFI"/>
    <s v="Couvertures"/>
    <m/>
    <s v="Nombre"/>
    <n v="2"/>
    <m/>
    <m/>
    <m/>
    <s v=""/>
    <n v="1"/>
    <s v="Sélection / Priorisation"/>
    <x v="2"/>
    <x v="17"/>
    <s v="mayor's office"/>
    <m/>
    <m/>
    <m/>
    <m/>
    <s v="AME20161020NOBOMA"/>
    <n v="2"/>
    <x v="2"/>
    <x v="17"/>
    <e v="#N/A"/>
    <x v="1"/>
  </r>
  <r>
    <s v="American RC"/>
    <s v="Haitian RC"/>
    <m/>
    <s v="Réalisé"/>
    <d v="2016-10-20T00:00:00"/>
    <s v="Distribution NFI"/>
    <s v="Matériaux NFI"/>
    <s v="Kit d'hygiène"/>
    <m/>
    <s v="Nombre"/>
    <n v="1"/>
    <m/>
    <m/>
    <m/>
    <s v=""/>
    <n v="1"/>
    <s v="Sélection / Priorisation"/>
    <x v="2"/>
    <x v="17"/>
    <s v="mayor's office"/>
    <m/>
    <m/>
    <m/>
    <m/>
    <s v="AME20161020NOBOMA"/>
    <n v="1"/>
    <x v="2"/>
    <x v="17"/>
    <e v="#N/A"/>
    <x v="1"/>
  </r>
  <r>
    <s v="American RC"/>
    <s v="Haitian RC"/>
    <m/>
    <s v="Réalisé"/>
    <d v="2016-10-20T00:00:00"/>
    <s v="Distribution NFI"/>
    <s v="Matériaux NFI"/>
    <s v="Kit de cuisine"/>
    <m/>
    <s v="Nombre"/>
    <n v="63"/>
    <m/>
    <m/>
    <m/>
    <s v=""/>
    <n v="63"/>
    <s v="Sélection / Priorisation"/>
    <x v="2"/>
    <x v="12"/>
    <s v="Presquile"/>
    <m/>
    <m/>
    <m/>
    <m/>
    <s v="AME20161020NOMOPR"/>
    <n v="3"/>
    <x v="2"/>
    <x v="12"/>
    <e v="#N/A"/>
    <x v="1"/>
  </r>
  <r>
    <s v="American RC"/>
    <s v="Haitian RC"/>
    <m/>
    <s v="Réalisé"/>
    <d v="2016-10-20T00:00:00"/>
    <s v="Distribution NFI"/>
    <s v="Matériaux NFI"/>
    <s v="Couvertures"/>
    <m/>
    <s v="Nombre"/>
    <n v="126"/>
    <m/>
    <m/>
    <m/>
    <s v=""/>
    <n v="63"/>
    <s v="Sélection / Priorisation"/>
    <x v="2"/>
    <x v="12"/>
    <s v="Presquile"/>
    <m/>
    <m/>
    <m/>
    <m/>
    <s v="AME20161020NOMOPR"/>
    <n v="2"/>
    <x v="2"/>
    <x v="12"/>
    <e v="#N/A"/>
    <x v="1"/>
  </r>
  <r>
    <s v="American RC"/>
    <s v="Haitian RC"/>
    <m/>
    <s v="Réalisé"/>
    <d v="2016-10-20T00:00:00"/>
    <s v="Distribution NFI"/>
    <s v="Matériaux NFI"/>
    <s v="Kit d'hygiène"/>
    <m/>
    <s v="Nombre"/>
    <n v="63"/>
    <m/>
    <m/>
    <m/>
    <s v=""/>
    <n v="63"/>
    <s v="Sélection / Priorisation"/>
    <x v="2"/>
    <x v="12"/>
    <s v="Presquile"/>
    <m/>
    <m/>
    <m/>
    <m/>
    <s v="AME20161020NOMOPR"/>
    <n v="1"/>
    <x v="2"/>
    <x v="12"/>
    <e v="#N/A"/>
    <x v="1"/>
  </r>
  <r>
    <s v="American RC"/>
    <s v="Haitian RC"/>
    <m/>
    <s v="Réalisé"/>
    <d v="2016-10-20T00:00:00"/>
    <s v="Distribution NFI"/>
    <s v="Matériaux NFI"/>
    <s v="Couvertures"/>
    <m/>
    <s v="Nombre"/>
    <n v="230"/>
    <m/>
    <m/>
    <m/>
    <s v=""/>
    <n v="115"/>
    <s v="Sélection / Priorisation"/>
    <x v="2"/>
    <x v="13"/>
    <s v="Village Vincent"/>
    <m/>
    <m/>
    <m/>
    <m/>
    <s v="AME20161020NOJEVI"/>
    <n v="3"/>
    <x v="2"/>
    <x v="13"/>
    <e v="#N/A"/>
    <x v="1"/>
  </r>
  <r>
    <s v="American RC"/>
    <s v="Haitian RC"/>
    <m/>
    <s v="Réalisé"/>
    <d v="2016-10-20T00:00:00"/>
    <s v="Distribution NFI"/>
    <s v="Matériaux NFI"/>
    <s v="Kit de cuisine"/>
    <m/>
    <s v="Nombre"/>
    <n v="115"/>
    <m/>
    <m/>
    <m/>
    <s v=""/>
    <n v="115"/>
    <s v="Sélection / Priorisation"/>
    <x v="2"/>
    <x v="13"/>
    <s v="Village Vincent"/>
    <m/>
    <m/>
    <m/>
    <m/>
    <s v="AME20161020NOJEVI"/>
    <n v="2"/>
    <x v="2"/>
    <x v="13"/>
    <e v="#N/A"/>
    <x v="1"/>
  </r>
  <r>
    <s v="American RC"/>
    <s v="Haitian RC"/>
    <m/>
    <s v="Réalisé"/>
    <d v="2016-10-20T00:00:00"/>
    <s v="Distribution NFI"/>
    <s v="Matériaux NFI"/>
    <s v="Kit d'hygiène"/>
    <m/>
    <s v="Nombre"/>
    <n v="115"/>
    <m/>
    <m/>
    <m/>
    <s v=""/>
    <n v="115"/>
    <s v="Sélection / Priorisation"/>
    <x v="2"/>
    <x v="13"/>
    <s v="Village Vincent"/>
    <m/>
    <m/>
    <m/>
    <m/>
    <s v="AME20161020NOJEVI"/>
    <n v="1"/>
    <x v="2"/>
    <x v="13"/>
    <e v="#N/A"/>
    <x v="1"/>
  </r>
  <r>
    <s v="American RC"/>
    <s v="Haitian RC"/>
    <m/>
    <s v="Réalisé"/>
    <d v="2016-10-20T00:00:00"/>
    <s v="Distribution Abris"/>
    <s v="Matériaux Abris"/>
    <s v="Bâches"/>
    <m/>
    <s v="Nombre"/>
    <n v="478"/>
    <m/>
    <m/>
    <m/>
    <s v=""/>
    <n v="239"/>
    <m/>
    <x v="1"/>
    <x v="16"/>
    <m/>
    <m/>
    <m/>
    <m/>
    <m/>
    <s v="AME20161020SUST"/>
    <n v="2"/>
    <x v="1"/>
    <x v="16"/>
    <e v="#N/A"/>
    <x v="1"/>
  </r>
  <r>
    <s v="American RC"/>
    <s v="Haitian RC"/>
    <m/>
    <s v="Réalisé"/>
    <d v="2016-10-20T00:00:00"/>
    <s v="Distribution NFI"/>
    <s v="Matériaux NFI"/>
    <s v="Couvertures"/>
    <m/>
    <s v="Nombre"/>
    <n v="239"/>
    <m/>
    <m/>
    <m/>
    <s v=""/>
    <n v="239"/>
    <m/>
    <x v="1"/>
    <x v="16"/>
    <m/>
    <m/>
    <m/>
    <m/>
    <m/>
    <s v="AME20161020SUST"/>
    <n v="1"/>
    <x v="1"/>
    <x v="16"/>
    <e v="#N/A"/>
    <x v="1"/>
  </r>
  <r>
    <s v="American RC"/>
    <s v="Haitian RC"/>
    <m/>
    <s v="Réalisé"/>
    <d v="2016-10-21T00:00:00"/>
    <s v="Distribution NFI"/>
    <s v="Matériaux NFI"/>
    <s v="Bidons"/>
    <m/>
    <s v="Nombre"/>
    <n v="120"/>
    <m/>
    <m/>
    <m/>
    <s v=""/>
    <n v="120"/>
    <m/>
    <x v="2"/>
    <x v="13"/>
    <m/>
    <m/>
    <m/>
    <m/>
    <m/>
    <s v="AME20161021NOJE"/>
    <n v="4"/>
    <x v="2"/>
    <x v="13"/>
    <e v="#N/A"/>
    <x v="1"/>
  </r>
  <r>
    <s v="American RC"/>
    <s v="Haitian RC"/>
    <m/>
    <s v="Réalisé"/>
    <d v="2016-10-21T00:00:00"/>
    <s v="Distribution NFI"/>
    <s v="Matériaux NFI"/>
    <s v="Couvertures"/>
    <m/>
    <s v="Nombre"/>
    <n v="240"/>
    <m/>
    <m/>
    <m/>
    <s v=""/>
    <n v="120"/>
    <m/>
    <x v="2"/>
    <x v="13"/>
    <m/>
    <m/>
    <m/>
    <m/>
    <m/>
    <s v="AME20161021NOJE"/>
    <n v="3"/>
    <x v="2"/>
    <x v="13"/>
    <e v="#N/A"/>
    <x v="1"/>
  </r>
  <r>
    <s v="American RC"/>
    <s v="Haitian RC"/>
    <m/>
    <s v="Réalisé"/>
    <d v="2016-10-21T00:00:00"/>
    <s v="Distribution NFI"/>
    <s v="Matériaux NFI"/>
    <s v="Kit d'hygiène"/>
    <m/>
    <s v="Nombre"/>
    <n v="120"/>
    <m/>
    <m/>
    <m/>
    <s v=""/>
    <n v="120"/>
    <m/>
    <x v="2"/>
    <x v="13"/>
    <m/>
    <m/>
    <m/>
    <m/>
    <m/>
    <s v="AME20161021NOJE"/>
    <n v="2"/>
    <x v="2"/>
    <x v="13"/>
    <e v="#N/A"/>
    <x v="1"/>
  </r>
  <r>
    <s v="American RC"/>
    <s v="Haitian RC"/>
    <m/>
    <s v="Réalisé"/>
    <d v="2016-10-21T00:00:00"/>
    <s v="Distribution NFI"/>
    <s v="Matériaux NFI"/>
    <s v="Kit de cuisine"/>
    <m/>
    <s v="Nombre"/>
    <n v="120"/>
    <m/>
    <m/>
    <m/>
    <s v=""/>
    <n v="120"/>
    <m/>
    <x v="2"/>
    <x v="13"/>
    <m/>
    <m/>
    <m/>
    <m/>
    <m/>
    <s v="AME20161021NOJE"/>
    <n v="1"/>
    <x v="2"/>
    <x v="13"/>
    <e v="#N/A"/>
    <x v="1"/>
  </r>
  <r>
    <s v="American RC"/>
    <s v="Haitian RC"/>
    <m/>
    <s v="Réalisé"/>
    <d v="2016-10-22T00:00:00"/>
    <s v="Distribution NFI"/>
    <s v="Matériaux NFI"/>
    <s v="Kit d'hygiène"/>
    <m/>
    <s v="Nombre"/>
    <n v="84"/>
    <m/>
    <m/>
    <m/>
    <s v=""/>
    <n v="84"/>
    <s v="Sélection / Priorisation"/>
    <x v="1"/>
    <x v="5"/>
    <s v="Sous-Fort"/>
    <m/>
    <m/>
    <m/>
    <m/>
    <s v="AME20161022SUROSO"/>
    <n v="1"/>
    <x v="1"/>
    <x v="5"/>
    <e v="#N/A"/>
    <x v="0"/>
  </r>
  <r>
    <s v="American RC"/>
    <s v="Haitian RC"/>
    <m/>
    <s v="Réalisé"/>
    <d v="2016-10-23T00:00:00"/>
    <s v="Distribution NFI"/>
    <s v="Matériaux NFI"/>
    <s v="Bidons"/>
    <m/>
    <s v="Nombre"/>
    <n v="184"/>
    <m/>
    <m/>
    <m/>
    <s v=""/>
    <n v="309"/>
    <s v="Sélection / Priorisation"/>
    <x v="1"/>
    <x v="7"/>
    <s v="Eglise Saint Augustin de Corail"/>
    <m/>
    <m/>
    <m/>
    <m/>
    <s v="AME20161023SUAREG"/>
    <n v="2"/>
    <x v="1"/>
    <x v="7"/>
    <e v="#N/A"/>
    <x v="0"/>
  </r>
  <r>
    <s v="American RC"/>
    <s v="Haitian RC"/>
    <m/>
    <s v="Réalisé"/>
    <d v="2016-10-23T00:00:00"/>
    <s v="Distribution NFI"/>
    <s v="Matériaux NFI"/>
    <s v="Kit de cuisine"/>
    <m/>
    <s v="Nombre"/>
    <n v="630"/>
    <m/>
    <m/>
    <m/>
    <s v=""/>
    <n v="632"/>
    <s v="Sélection / Priorisation"/>
    <x v="1"/>
    <x v="16"/>
    <s v="National School of Abakou"/>
    <m/>
    <m/>
    <m/>
    <m/>
    <s v="AME20161023SUSTNA"/>
    <n v="4"/>
    <x v="1"/>
    <x v="16"/>
    <e v="#N/A"/>
    <x v="1"/>
  </r>
  <r>
    <s v="American RC"/>
    <s v="Haitian RC"/>
    <m/>
    <s v="Réalisé"/>
    <d v="2016-10-23T00:00:00"/>
    <s v="Distribution NFI"/>
    <s v="Matériaux NFI"/>
    <s v="Bidons"/>
    <m/>
    <s v="Nombre"/>
    <n v="89"/>
    <m/>
    <m/>
    <m/>
    <s v=""/>
    <n v="632"/>
    <s v="Sélection / Priorisation"/>
    <x v="1"/>
    <x v="16"/>
    <s v="National School of Abakou"/>
    <m/>
    <m/>
    <m/>
    <m/>
    <s v="AME20161023SUSTNA"/>
    <n v="3"/>
    <x v="1"/>
    <x v="16"/>
    <e v="#N/A"/>
    <x v="1"/>
  </r>
  <r>
    <s v="American RC"/>
    <s v="Haitian RC"/>
    <m/>
    <s v="Réalisé"/>
    <d v="2016-10-23T00:00:00"/>
    <s v="Distribution Abris"/>
    <s v="Matériaux Abris"/>
    <s v="Kit Abris"/>
    <m/>
    <s v="Nombre"/>
    <n v="2"/>
    <m/>
    <m/>
    <m/>
    <s v=""/>
    <n v="632"/>
    <s v="Sélection / Priorisation"/>
    <x v="1"/>
    <x v="16"/>
    <s v="National School of Abakou"/>
    <m/>
    <m/>
    <m/>
    <m/>
    <s v="AME20161023SUSTNA"/>
    <n v="2"/>
    <x v="1"/>
    <x v="16"/>
    <e v="#N/A"/>
    <x v="1"/>
  </r>
  <r>
    <s v="American RC"/>
    <s v="Haitian RC"/>
    <m/>
    <s v="Réalisé"/>
    <d v="2016-10-23T00:00:00"/>
    <s v="Distribution NFI"/>
    <s v="Matériaux NFI"/>
    <s v="Kit d'hygiène"/>
    <m/>
    <s v="Nombre"/>
    <n v="200"/>
    <m/>
    <m/>
    <m/>
    <s v=""/>
    <n v="632"/>
    <s v="Sélection / Priorisation"/>
    <x v="1"/>
    <x v="16"/>
    <s v="National School of Abakou"/>
    <m/>
    <m/>
    <m/>
    <m/>
    <s v="AME20161023SUSTNA"/>
    <n v="1"/>
    <x v="1"/>
    <x v="16"/>
    <e v="#N/A"/>
    <x v="1"/>
  </r>
  <r>
    <s v="American RC"/>
    <s v="Haitian RC"/>
    <m/>
    <s v="Réalisé"/>
    <d v="2016-10-23T00:00:00"/>
    <s v="Distribution Abris"/>
    <s v="Matériaux Abris"/>
    <s v="Bâches"/>
    <m/>
    <s v="Nombre"/>
    <n v="618"/>
    <m/>
    <m/>
    <m/>
    <s v=""/>
    <n v="309"/>
    <m/>
    <x v="1"/>
    <x v="7"/>
    <m/>
    <m/>
    <m/>
    <m/>
    <m/>
    <s v="AME20161023SUAR"/>
    <n v="3"/>
    <x v="1"/>
    <x v="7"/>
    <e v="#N/A"/>
    <x v="1"/>
  </r>
  <r>
    <s v="American RC"/>
    <s v="Haitian RC"/>
    <m/>
    <s v="Réalisé"/>
    <d v="2016-10-23T00:00:00"/>
    <s v="Distribution Abris"/>
    <s v="Matériaux Abris"/>
    <s v="Bâches"/>
    <m/>
    <s v="Nombre"/>
    <n v="4"/>
    <m/>
    <m/>
    <m/>
    <s v=""/>
    <n v="632"/>
    <m/>
    <x v="1"/>
    <x v="16"/>
    <m/>
    <m/>
    <m/>
    <m/>
    <m/>
    <s v="AME20161023SUST"/>
    <n v="4"/>
    <x v="1"/>
    <x v="16"/>
    <e v="#N/A"/>
    <x v="1"/>
  </r>
  <r>
    <s v="American RC"/>
    <s v="Haitian RC"/>
    <m/>
    <s v="Réalisé"/>
    <d v="2016-10-23T00:00:00"/>
    <s v="Distribution NFI"/>
    <s v="Matériaux NFI"/>
    <s v="Bidons"/>
    <m/>
    <s v="Nombre"/>
    <n v="184"/>
    <m/>
    <m/>
    <m/>
    <s v=""/>
    <n v="309"/>
    <m/>
    <x v="1"/>
    <x v="7"/>
    <m/>
    <m/>
    <m/>
    <m/>
    <m/>
    <s v="AME20161023SUAR"/>
    <n v="2"/>
    <x v="1"/>
    <x v="7"/>
    <e v="#N/A"/>
    <x v="1"/>
  </r>
  <r>
    <s v="American RC"/>
    <s v="Haitian RC"/>
    <m/>
    <s v="Réalisé"/>
    <d v="2016-10-23T00:00:00"/>
    <s v="Distribution NFI"/>
    <s v="Matériaux NFI"/>
    <s v="Bidons"/>
    <m/>
    <s v="Nombre"/>
    <n v="89"/>
    <m/>
    <m/>
    <m/>
    <s v=""/>
    <n v="632"/>
    <m/>
    <x v="1"/>
    <x v="16"/>
    <m/>
    <m/>
    <m/>
    <m/>
    <m/>
    <s v="AME20161023SUST"/>
    <n v="3"/>
    <x v="1"/>
    <x v="16"/>
    <e v="#N/A"/>
    <x v="1"/>
  </r>
  <r>
    <s v="American RC"/>
    <s v="Haitian RC"/>
    <m/>
    <s v="Réalisé"/>
    <d v="2016-10-23T00:00:00"/>
    <s v="Distribution Abris"/>
    <s v="Matériaux Abris"/>
    <s v="Kit Abris"/>
    <m/>
    <s v="Nombre"/>
    <n v="309"/>
    <m/>
    <m/>
    <m/>
    <s v=""/>
    <n v="309"/>
    <m/>
    <x v="1"/>
    <x v="7"/>
    <m/>
    <m/>
    <m/>
    <m/>
    <m/>
    <s v="AME20161023SUAR"/>
    <n v="1"/>
    <x v="1"/>
    <x v="7"/>
    <e v="#N/A"/>
    <x v="1"/>
  </r>
  <r>
    <s v="American RC"/>
    <s v="Haitian RC"/>
    <m/>
    <s v="Réalisé"/>
    <d v="2016-10-23T00:00:00"/>
    <s v="Distribution NFI"/>
    <s v="Matériaux NFI"/>
    <s v="Kit d'hygiène"/>
    <m/>
    <s v="Nombre"/>
    <n v="200"/>
    <m/>
    <m/>
    <m/>
    <s v=""/>
    <n v="632"/>
    <m/>
    <x v="1"/>
    <x v="16"/>
    <m/>
    <m/>
    <m/>
    <m/>
    <m/>
    <s v="AME20161023SUST"/>
    <n v="2"/>
    <x v="1"/>
    <x v="16"/>
    <e v="#N/A"/>
    <x v="1"/>
  </r>
  <r>
    <s v="American RC"/>
    <s v="Haitian RC"/>
    <m/>
    <m/>
    <d v="2016-10-23T00:00:00"/>
    <s v="Distribution Abris"/>
    <s v="Matériaux Abris"/>
    <s v="Kit Abris"/>
    <m/>
    <s v="Nombre"/>
    <n v="309"/>
    <m/>
    <m/>
    <m/>
    <m/>
    <m/>
    <m/>
    <x v="1"/>
    <x v="7"/>
    <s v="Eglise Saint Augustin de Corail"/>
    <m/>
    <m/>
    <m/>
    <m/>
    <s v="AME20161023SUAREG"/>
    <n v="1"/>
    <x v="1"/>
    <x v="7"/>
    <e v="#N/A"/>
    <x v="1"/>
  </r>
  <r>
    <s v="American RC"/>
    <s v="Haitian RC"/>
    <m/>
    <s v="Réalisé"/>
    <d v="2016-10-23T00:00:00"/>
    <s v="Distribution NFI"/>
    <s v="Matériaux NFI"/>
    <s v="Kit de cuisine"/>
    <m/>
    <s v="Nombre"/>
    <n v="630"/>
    <m/>
    <m/>
    <m/>
    <s v=""/>
    <n v="632"/>
    <m/>
    <x v="1"/>
    <x v="16"/>
    <m/>
    <m/>
    <m/>
    <m/>
    <m/>
    <s v="AME20161023SUST"/>
    <n v="1"/>
    <x v="1"/>
    <x v="16"/>
    <e v="#N/A"/>
    <x v="1"/>
  </r>
  <r>
    <s v="American RC"/>
    <s v="Haitian RC"/>
    <m/>
    <s v="Réalisé"/>
    <d v="2016-10-24T00:00:00"/>
    <s v="Distribution NFI"/>
    <s v="Matériaux NFI"/>
    <s v="Kit d'hygiène"/>
    <m/>
    <s v="Nombre"/>
    <n v="80"/>
    <m/>
    <m/>
    <m/>
    <s v=""/>
    <n v="80"/>
    <s v="Sélection / Priorisation"/>
    <x v="1"/>
    <x v="5"/>
    <m/>
    <m/>
    <m/>
    <m/>
    <m/>
    <s v="AME20161024SURO"/>
    <n v="1"/>
    <x v="1"/>
    <x v="5"/>
    <e v="#N/A"/>
    <x v="1"/>
  </r>
  <r>
    <s v="American RC"/>
    <s v="Haitian RC"/>
    <m/>
    <s v="Réalisé"/>
    <d v="2016-10-25T00:00:00"/>
    <s v="Distribution NFI"/>
    <s v="Matériaux NFI"/>
    <s v="Kit d'hygiène"/>
    <m/>
    <s v="Nombre"/>
    <n v="42"/>
    <m/>
    <m/>
    <m/>
    <s v=""/>
    <n v="42"/>
    <s v="Sélection / Priorisation"/>
    <x v="1"/>
    <x v="18"/>
    <s v="CTC at Chardonnière"/>
    <m/>
    <m/>
    <m/>
    <m/>
    <s v="AME20161025SUCHCT"/>
    <n v="1"/>
    <x v="1"/>
    <x v="18"/>
    <e v="#N/A"/>
    <x v="0"/>
  </r>
  <r>
    <s v="American RC"/>
    <s v="Haitian RC"/>
    <m/>
    <s v="Réalisé"/>
    <d v="2016-10-26T00:00:00"/>
    <s v="Distribution NFI"/>
    <s v="Matériaux NFI"/>
    <s v="Kit de cuisine"/>
    <m/>
    <s v="Nombre"/>
    <n v="180"/>
    <m/>
    <m/>
    <m/>
    <s v=""/>
    <n v="180"/>
    <s v="Sélection / Priorisation"/>
    <x v="1"/>
    <x v="7"/>
    <s v="Corail, Morne Welsh, Blaise, Koukout"/>
    <m/>
    <m/>
    <m/>
    <m/>
    <s v="AME20161026SUARCO"/>
    <n v="8"/>
    <x v="1"/>
    <x v="7"/>
    <e v="#N/A"/>
    <x v="1"/>
  </r>
  <r>
    <s v="American RC"/>
    <s v="Haitian RC"/>
    <m/>
    <s v="Réalisé"/>
    <d v="2016-10-26T00:00:00"/>
    <s v="Distribution NFI"/>
    <s v="Matériaux NFI"/>
    <s v="Aquatabs"/>
    <m/>
    <s v="Nombre"/>
    <n v="3600"/>
    <m/>
    <m/>
    <m/>
    <s v=""/>
    <n v="180"/>
    <s v="Sélection / Priorisation"/>
    <x v="1"/>
    <x v="7"/>
    <s v="Corail, Morne Welsh, Blaise, Koukout"/>
    <m/>
    <m/>
    <m/>
    <m/>
    <s v="AME20161026SUARCO"/>
    <n v="7"/>
    <x v="1"/>
    <x v="7"/>
    <e v="#N/A"/>
    <x v="1"/>
  </r>
  <r>
    <s v="American RC"/>
    <s v="Haitian RC"/>
    <m/>
    <s v="Réalisé"/>
    <d v="2016-10-26T00:00:00"/>
    <s v="Distribution Abris"/>
    <s v="Matériaux Abris"/>
    <s v="Bâches"/>
    <m/>
    <s v="Nombre"/>
    <n v="360"/>
    <m/>
    <m/>
    <m/>
    <s v=""/>
    <n v="180"/>
    <m/>
    <x v="1"/>
    <x v="7"/>
    <s v="Corail, Morne Welsh, Blaise, Koukout"/>
    <m/>
    <m/>
    <m/>
    <m/>
    <s v="AME20161026SUARCO"/>
    <n v="6"/>
    <x v="1"/>
    <x v="7"/>
    <e v="#N/A"/>
    <x v="1"/>
  </r>
  <r>
    <s v="American RC"/>
    <s v="Haitian RC"/>
    <m/>
    <s v="Réalisé"/>
    <d v="2016-10-26T00:00:00"/>
    <s v="Distribution NFI"/>
    <s v="Matériaux NFI"/>
    <s v="Bidons"/>
    <m/>
    <s v="Nombre"/>
    <n v="360"/>
    <m/>
    <m/>
    <m/>
    <s v=""/>
    <n v="180"/>
    <s v="Sélection / Priorisation"/>
    <x v="1"/>
    <x v="7"/>
    <s v="Corail, Morne Welsh, Blaise, Koukout"/>
    <m/>
    <m/>
    <m/>
    <m/>
    <s v="AME20161026SUARCO"/>
    <n v="5"/>
    <x v="1"/>
    <x v="7"/>
    <e v="#N/A"/>
    <x v="1"/>
  </r>
  <r>
    <s v="American RC"/>
    <s v="Haitian RC"/>
    <m/>
    <s v="Réalisé"/>
    <d v="2016-10-26T00:00:00"/>
    <s v="Distribution Abris"/>
    <s v="Matériaux Abris"/>
    <s v="Kit Abris"/>
    <m/>
    <s v="Nombre"/>
    <n v="180"/>
    <m/>
    <m/>
    <m/>
    <s v=""/>
    <n v="180"/>
    <s v="Sélection / Priorisation"/>
    <x v="1"/>
    <x v="7"/>
    <s v="Corail, Morne Welsh, Blaise, Koukout"/>
    <m/>
    <m/>
    <m/>
    <m/>
    <s v="AME20161026SUARCO"/>
    <n v="4"/>
    <x v="1"/>
    <x v="7"/>
    <e v="#N/A"/>
    <x v="1"/>
  </r>
  <r>
    <s v="American RC"/>
    <s v="Haitian RC"/>
    <m/>
    <s v="Réalisé"/>
    <d v="2016-10-26T00:00:00"/>
    <s v="Distribution NFI"/>
    <s v="Matériaux NFI"/>
    <s v="Kit d'hygiène"/>
    <m/>
    <s v="Nombre"/>
    <n v="180"/>
    <m/>
    <m/>
    <m/>
    <s v=""/>
    <n v="180"/>
    <s v="Sélection / Priorisation"/>
    <x v="1"/>
    <x v="7"/>
    <s v="Corail, Morne Welsh, Blaise, Koukout"/>
    <m/>
    <m/>
    <m/>
    <m/>
    <s v="AME20161026SUARCO"/>
    <n v="3"/>
    <x v="1"/>
    <x v="7"/>
    <e v="#N/A"/>
    <x v="1"/>
  </r>
  <r>
    <s v="American RC"/>
    <s v="Haitian RC"/>
    <m/>
    <s v="Réalisé"/>
    <d v="2016-10-26T00:00:00"/>
    <s v="Distribution NFI"/>
    <s v="Matériaux NFI"/>
    <s v="Moustiquaires"/>
    <m/>
    <s v="Nombre"/>
    <n v="360"/>
    <m/>
    <m/>
    <m/>
    <s v=""/>
    <n v="180"/>
    <s v="Sélection / Priorisation"/>
    <x v="1"/>
    <x v="7"/>
    <s v="Corail, Morne Welsh, Blaise, Koukout"/>
    <m/>
    <m/>
    <m/>
    <m/>
    <s v="AME20161026SUARCO"/>
    <n v="2"/>
    <x v="1"/>
    <x v="7"/>
    <e v="#N/A"/>
    <x v="1"/>
  </r>
  <r>
    <s v="American RC"/>
    <s v="Haitian RC"/>
    <m/>
    <s v="Réalisé"/>
    <d v="2016-10-26T00:00:00"/>
    <s v="Distribution NFI"/>
    <s v="Matériaux NFI"/>
    <s v="Seaux"/>
    <m/>
    <s v="Nombre"/>
    <n v="180"/>
    <m/>
    <m/>
    <m/>
    <s v=""/>
    <n v="180"/>
    <s v="Sélection / Priorisation"/>
    <x v="1"/>
    <x v="7"/>
    <s v="Corail, Morne Welsh, Blaise, Koukout"/>
    <m/>
    <m/>
    <m/>
    <m/>
    <s v="AME20161026SUARCO"/>
    <n v="1"/>
    <x v="1"/>
    <x v="7"/>
    <e v="#N/A"/>
    <x v="1"/>
  </r>
  <r>
    <s v="American RC"/>
    <s v="Haitian RC"/>
    <m/>
    <s v="Réalisé"/>
    <d v="2016-10-26T00:00:00"/>
    <s v="Distribution Abris"/>
    <s v="Matériaux Abris"/>
    <s v="Kit Abris"/>
    <s v="Family kit - includes 2 tarps, 1 shelter kit, and other kits (I believe hygiene, kitchen, blankets)"/>
    <s v="Nombre"/>
    <n v="180"/>
    <m/>
    <m/>
    <m/>
    <m/>
    <n v="180"/>
    <m/>
    <x v="1"/>
    <x v="7"/>
    <m/>
    <m/>
    <m/>
    <m/>
    <m/>
    <s v="AME20161026SUAR"/>
    <n v="1"/>
    <x v="1"/>
    <x v="7"/>
    <e v="#N/A"/>
    <x v="1"/>
  </r>
  <r>
    <s v="American RC"/>
    <s v="Haitian RC"/>
    <m/>
    <s v="Réalisé"/>
    <d v="2016-10-27T00:00:00"/>
    <s v="Distribution NFI"/>
    <s v="Matériaux NFI"/>
    <s v="Kit d'hygiène"/>
    <m/>
    <s v="Nombre"/>
    <n v="130"/>
    <m/>
    <m/>
    <m/>
    <s v=""/>
    <n v="130"/>
    <s v="Sélection / Priorisation"/>
    <x v="1"/>
    <x v="19"/>
    <s v="Nan Sable"/>
    <m/>
    <m/>
    <m/>
    <m/>
    <s v="AME20161027SUTINA"/>
    <n v="1"/>
    <x v="1"/>
    <x v="19"/>
    <e v="#N/A"/>
    <x v="0"/>
  </r>
  <r>
    <s v="American RC"/>
    <s v="Haitian RC"/>
    <m/>
    <s v="Réalisé"/>
    <d v="2016-10-29T00:00:00"/>
    <s v="Distribution NFI"/>
    <s v="Matériaux NFI"/>
    <s v="Kit de cuisine"/>
    <m/>
    <s v="Nombre"/>
    <n v="168"/>
    <m/>
    <m/>
    <m/>
    <s v=""/>
    <n v="168"/>
    <s v="Sélection / Priorisation"/>
    <x v="2"/>
    <x v="12"/>
    <s v="1st, Centre ville"/>
    <m/>
    <m/>
    <m/>
    <m/>
    <s v="AME20161029NOMO1S"/>
    <n v="4"/>
    <x v="2"/>
    <x v="12"/>
    <e v="#N/A"/>
    <x v="1"/>
  </r>
  <r>
    <s v="American RC"/>
    <s v="Haitian RC"/>
    <m/>
    <s v="Réalisé"/>
    <d v="2016-10-29T00:00:00"/>
    <s v="Distribution NFI"/>
    <s v="Matériaux NFI"/>
    <s v="Bidons"/>
    <m/>
    <s v="Nombre"/>
    <n v="1"/>
    <m/>
    <m/>
    <m/>
    <s v=""/>
    <n v="168"/>
    <s v="Sélection / Priorisation"/>
    <x v="2"/>
    <x v="12"/>
    <s v="1st, Centre ville"/>
    <m/>
    <m/>
    <m/>
    <m/>
    <s v="AME20161029NOMO1S"/>
    <n v="3"/>
    <x v="2"/>
    <x v="12"/>
    <e v="#N/A"/>
    <x v="1"/>
  </r>
  <r>
    <s v="American RC"/>
    <s v="Haitian RC"/>
    <m/>
    <s v="Réalisé"/>
    <d v="2016-10-29T00:00:00"/>
    <s v="Distribution NFI"/>
    <s v="Matériaux NFI"/>
    <s v="Couvertures"/>
    <m/>
    <s v="Nombre"/>
    <n v="336"/>
    <m/>
    <m/>
    <m/>
    <s v=""/>
    <n v="168"/>
    <s v="Sélection / Priorisation"/>
    <x v="2"/>
    <x v="12"/>
    <s v="1st, Centre ville"/>
    <m/>
    <m/>
    <m/>
    <m/>
    <s v="AME20161029NOMO1S"/>
    <n v="2"/>
    <x v="2"/>
    <x v="12"/>
    <e v="#N/A"/>
    <x v="1"/>
  </r>
  <r>
    <s v="American RC"/>
    <s v="Haitian RC"/>
    <m/>
    <s v="Réalisé"/>
    <d v="2016-10-29T00:00:00"/>
    <s v="Distribution NFI"/>
    <s v="Matériaux NFI"/>
    <s v="Kit d'hygiène"/>
    <m/>
    <s v="Nombre"/>
    <n v="168"/>
    <m/>
    <m/>
    <m/>
    <s v=""/>
    <n v="168"/>
    <s v="Sélection / Priorisation"/>
    <x v="2"/>
    <x v="12"/>
    <s v="1st, Centre ville"/>
    <m/>
    <m/>
    <m/>
    <m/>
    <s v="AME20161029NOMO1S"/>
    <n v="1"/>
    <x v="2"/>
    <x v="12"/>
    <e v="#N/A"/>
    <x v="1"/>
  </r>
  <r>
    <s v="American RC"/>
    <s v="Haitian RC"/>
    <m/>
    <s v="Réalisé"/>
    <d v="2016-10-30T00:00:00"/>
    <s v="Distribution NFI"/>
    <s v="Matériaux NFI"/>
    <s v="Kit de cuisine"/>
    <m/>
    <s v="Nombre"/>
    <n v="200"/>
    <m/>
    <m/>
    <m/>
    <s v=""/>
    <n v="200"/>
    <s v="Sélection / Priorisation"/>
    <x v="2"/>
    <x v="17"/>
    <m/>
    <m/>
    <m/>
    <m/>
    <m/>
    <s v="AME20161030NOBO"/>
    <n v="8"/>
    <x v="2"/>
    <x v="17"/>
    <e v="#N/A"/>
    <x v="1"/>
  </r>
  <r>
    <s v="American RC"/>
    <s v="Haitian RC"/>
    <m/>
    <s v="Réalisé"/>
    <d v="2016-10-30T00:00:00"/>
    <s v="Distribution NFI"/>
    <s v="Matériaux NFI"/>
    <s v="Aquatabs"/>
    <m/>
    <s v="Nombre"/>
    <n v="4000"/>
    <m/>
    <m/>
    <m/>
    <s v=""/>
    <n v="200"/>
    <s v="Sélection / Priorisation"/>
    <x v="2"/>
    <x v="17"/>
    <m/>
    <m/>
    <m/>
    <m/>
    <m/>
    <s v="AME20161030NOBO"/>
    <n v="7"/>
    <x v="2"/>
    <x v="17"/>
    <e v="#N/A"/>
    <x v="1"/>
  </r>
  <r>
    <s v="American RC"/>
    <s v="Haitian RC"/>
    <m/>
    <s v="Réalisé"/>
    <d v="2016-10-30T00:00:00"/>
    <s v="Distribution Abris"/>
    <s v="Matériaux Abris"/>
    <s v="Bâches"/>
    <m/>
    <s v="Nombre"/>
    <n v="400"/>
    <m/>
    <m/>
    <m/>
    <s v=""/>
    <n v="200"/>
    <m/>
    <x v="2"/>
    <x v="17"/>
    <m/>
    <m/>
    <m/>
    <m/>
    <m/>
    <s v="AME20161030NOBO"/>
    <n v="6"/>
    <x v="2"/>
    <x v="17"/>
    <e v="#N/A"/>
    <x v="1"/>
  </r>
  <r>
    <s v="American RC"/>
    <s v="Haitian RC"/>
    <m/>
    <s v="Réalisé"/>
    <d v="2016-10-30T00:00:00"/>
    <s v="Distribution NFI"/>
    <s v="Matériaux NFI"/>
    <s v="Bidons"/>
    <m/>
    <s v="Nombre"/>
    <n v="400"/>
    <m/>
    <m/>
    <m/>
    <s v=""/>
    <n v="200"/>
    <s v="Sélection / Priorisation"/>
    <x v="2"/>
    <x v="17"/>
    <m/>
    <m/>
    <m/>
    <m/>
    <m/>
    <s v="AME20161030NOBO"/>
    <n v="5"/>
    <x v="2"/>
    <x v="17"/>
    <e v="#N/A"/>
    <x v="1"/>
  </r>
  <r>
    <s v="American RC"/>
    <s v="Haitian RC"/>
    <m/>
    <s v="Réalisé"/>
    <d v="2016-10-30T00:00:00"/>
    <s v="Distribution Abris"/>
    <s v="Matériaux Abris"/>
    <s v="Kit Abris"/>
    <m/>
    <s v="Nombre"/>
    <n v="200"/>
    <m/>
    <m/>
    <m/>
    <s v=""/>
    <n v="200"/>
    <s v="Sélection / Priorisation"/>
    <x v="2"/>
    <x v="17"/>
    <m/>
    <m/>
    <m/>
    <m/>
    <m/>
    <s v="AME20161030NOBO"/>
    <n v="4"/>
    <x v="2"/>
    <x v="17"/>
    <e v="#N/A"/>
    <x v="1"/>
  </r>
  <r>
    <s v="American RC"/>
    <s v="Haitian RC"/>
    <m/>
    <s v="Réalisé"/>
    <d v="2016-10-30T00:00:00"/>
    <s v="Distribution NFI"/>
    <s v="Matériaux NFI"/>
    <s v="Kit d'hygiène"/>
    <m/>
    <s v="Nombre"/>
    <n v="200"/>
    <m/>
    <m/>
    <m/>
    <s v=""/>
    <n v="200"/>
    <s v="Sélection / Priorisation"/>
    <x v="2"/>
    <x v="17"/>
    <m/>
    <m/>
    <m/>
    <m/>
    <m/>
    <s v="AME20161030NOBO"/>
    <n v="3"/>
    <x v="2"/>
    <x v="17"/>
    <e v="#N/A"/>
    <x v="1"/>
  </r>
  <r>
    <s v="American RC"/>
    <s v="Haitian RC"/>
    <m/>
    <s v="Réalisé"/>
    <d v="2016-10-30T00:00:00"/>
    <s v="Distribution NFI"/>
    <s v="Matériaux NFI"/>
    <s v="Moustiquaires"/>
    <m/>
    <s v="Nombre"/>
    <n v="400"/>
    <m/>
    <m/>
    <m/>
    <s v=""/>
    <n v="200"/>
    <s v="Sélection / Priorisation"/>
    <x v="2"/>
    <x v="17"/>
    <m/>
    <m/>
    <m/>
    <m/>
    <m/>
    <s v="AME20161030NOBO"/>
    <n v="2"/>
    <x v="2"/>
    <x v="17"/>
    <e v="#N/A"/>
    <x v="1"/>
  </r>
  <r>
    <s v="American RC"/>
    <s v="Haitian RC"/>
    <m/>
    <s v="Réalisé"/>
    <d v="2016-10-30T00:00:00"/>
    <s v="Distribution Abris"/>
    <s v="Matériaux Abris"/>
    <s v="Kit Abris"/>
    <m/>
    <s v="Nombre"/>
    <n v="115"/>
    <m/>
    <m/>
    <m/>
    <s v=""/>
    <n v="115"/>
    <s v="Sélection / Priorisation"/>
    <x v="2"/>
    <x v="12"/>
    <m/>
    <m/>
    <m/>
    <m/>
    <m/>
    <s v="AME20161030NOMO"/>
    <n v="2"/>
    <x v="2"/>
    <x v="12"/>
    <e v="#N/A"/>
    <x v="1"/>
  </r>
  <r>
    <s v="American RC"/>
    <s v="Haitian RC"/>
    <m/>
    <s v="Réalisé"/>
    <d v="2016-10-30T00:00:00"/>
    <s v="Distribution NFI"/>
    <s v="Matériaux NFI"/>
    <s v="Seaux"/>
    <m/>
    <s v="Nombre"/>
    <n v="200"/>
    <m/>
    <m/>
    <m/>
    <s v=""/>
    <n v="200"/>
    <s v="Sélection / Priorisation"/>
    <x v="2"/>
    <x v="17"/>
    <m/>
    <m/>
    <m/>
    <m/>
    <m/>
    <s v="AME20161030NOBO"/>
    <n v="1"/>
    <x v="2"/>
    <x v="17"/>
    <e v="#N/A"/>
    <x v="1"/>
  </r>
  <r>
    <s v="American RC"/>
    <s v="Haitian RC"/>
    <m/>
    <s v="Réalisé"/>
    <d v="2016-10-30T00:00:00"/>
    <s v="Distribution NFI"/>
    <s v="Matériaux NFI"/>
    <s v="Kit de cuisine"/>
    <m/>
    <s v="Nombre"/>
    <n v="115"/>
    <m/>
    <m/>
    <m/>
    <s v=""/>
    <n v="115"/>
    <s v="Sélection / Priorisation"/>
    <x v="2"/>
    <x v="12"/>
    <m/>
    <m/>
    <m/>
    <m/>
    <m/>
    <s v="AME20161030NOMO"/>
    <n v="1"/>
    <x v="2"/>
    <x v="12"/>
    <e v="#N/A"/>
    <x v="1"/>
  </r>
  <r>
    <s v="American RC"/>
    <s v="Haitian RC"/>
    <m/>
    <s v="Réalisé"/>
    <d v="2016-11-04T00:00:00"/>
    <s v="Distribution Abris"/>
    <s v="Matériaux Abris"/>
    <s v="Bâches"/>
    <m/>
    <s v="Nombre"/>
    <n v="557"/>
    <m/>
    <m/>
    <m/>
    <s v=""/>
    <n v="277"/>
    <m/>
    <x v="1"/>
    <x v="8"/>
    <m/>
    <m/>
    <m/>
    <m/>
    <m/>
    <s v="AME2016114SUTO"/>
    <n v="7"/>
    <x v="1"/>
    <x v="8"/>
    <e v="#N/A"/>
    <x v="0"/>
  </r>
  <r>
    <s v="American RC"/>
    <s v="Haitian RC"/>
    <m/>
    <s v="Réalisé"/>
    <d v="2016-11-04T00:00:00"/>
    <s v="Distribution NFI"/>
    <s v="Matériaux NFI"/>
    <s v="Bidons"/>
    <m/>
    <s v="Nombre"/>
    <n v="400"/>
    <m/>
    <m/>
    <m/>
    <s v=""/>
    <n v="277"/>
    <s v="Sélection / Priorisation"/>
    <x v="1"/>
    <x v="8"/>
    <m/>
    <m/>
    <m/>
    <m/>
    <m/>
    <s v="AME2016114SUTO"/>
    <n v="6"/>
    <x v="1"/>
    <x v="8"/>
    <e v="#N/A"/>
    <x v="1"/>
  </r>
  <r>
    <s v="American RC"/>
    <s v="Haitian RC"/>
    <m/>
    <s v="Réalisé"/>
    <d v="2016-11-04T00:00:00"/>
    <s v="Distribution Abris"/>
    <s v="Matériaux Abris"/>
    <s v="Kit Abris"/>
    <m/>
    <s v="Nombre"/>
    <n v="90"/>
    <m/>
    <m/>
    <m/>
    <s v=""/>
    <n v="277"/>
    <s v="Sélection / Priorisation"/>
    <x v="1"/>
    <x v="8"/>
    <m/>
    <m/>
    <m/>
    <m/>
    <m/>
    <s v="AME2016114SUTO"/>
    <n v="5"/>
    <x v="1"/>
    <x v="8"/>
    <e v="#N/A"/>
    <x v="1"/>
  </r>
  <r>
    <s v="American RC"/>
    <s v="Haitian RC"/>
    <m/>
    <s v="Réalisé"/>
    <d v="2016-11-04T00:00:00"/>
    <s v="Distribution NFI"/>
    <s v="Matériaux NFI"/>
    <s v="Kit d'hygiène"/>
    <m/>
    <s v="Nombre"/>
    <n v="205"/>
    <m/>
    <m/>
    <m/>
    <s v=""/>
    <n v="277"/>
    <s v="Sélection / Priorisation"/>
    <x v="1"/>
    <x v="8"/>
    <m/>
    <m/>
    <m/>
    <m/>
    <m/>
    <s v="AME2016114SUTO"/>
    <n v="4"/>
    <x v="1"/>
    <x v="8"/>
    <e v="#N/A"/>
    <x v="1"/>
  </r>
  <r>
    <s v="American RC"/>
    <s v="Haitian RC"/>
    <m/>
    <s v="Réalisé"/>
    <d v="2016-11-04T00:00:00"/>
    <s v="Distribution NFI"/>
    <s v="Matériaux NFI"/>
    <s v="Moustiquaires"/>
    <m/>
    <s v="Nombre"/>
    <n v="410"/>
    <m/>
    <m/>
    <m/>
    <s v=""/>
    <n v="277"/>
    <s v="Sélection / Priorisation"/>
    <x v="1"/>
    <x v="8"/>
    <m/>
    <m/>
    <m/>
    <m/>
    <m/>
    <s v="AME2016114SUTO"/>
    <n v="3"/>
    <x v="1"/>
    <x v="8"/>
    <e v="#N/A"/>
    <x v="1"/>
  </r>
  <r>
    <s v="American RC"/>
    <s v="Haitian RC"/>
    <m/>
    <s v="Réalisé"/>
    <d v="2016-11-04T00:00:00"/>
    <s v="Distribution NFI"/>
    <s v="Matériaux NFI"/>
    <s v="Seaux"/>
    <m/>
    <s v="Nombre"/>
    <n v="200"/>
    <m/>
    <m/>
    <m/>
    <s v=""/>
    <n v="277"/>
    <s v="Sélection / Priorisation"/>
    <x v="1"/>
    <x v="8"/>
    <m/>
    <m/>
    <m/>
    <m/>
    <m/>
    <s v="AME2016114SUTO"/>
    <n v="2"/>
    <x v="1"/>
    <x v="8"/>
    <e v="#N/A"/>
    <x v="1"/>
  </r>
  <r>
    <s v="American RC"/>
    <s v="Haitian RC"/>
    <m/>
    <s v="Réalisé"/>
    <d v="2016-11-04T00:00:00"/>
    <s v="Distribution NFI"/>
    <s v="Matériaux NFI"/>
    <s v="Kit de cuisine"/>
    <m/>
    <s v="Nombre"/>
    <n v="200"/>
    <m/>
    <m/>
    <m/>
    <s v=""/>
    <n v="277"/>
    <s v="Sélection / Priorisation"/>
    <x v="1"/>
    <x v="8"/>
    <m/>
    <m/>
    <m/>
    <m/>
    <m/>
    <s v="AME2016114SUTO"/>
    <n v="1"/>
    <x v="1"/>
    <x v="8"/>
    <e v="#N/A"/>
    <x v="1"/>
  </r>
  <r>
    <s v="American RC"/>
    <s v="Haitian RC"/>
    <m/>
    <s v="Réalisé"/>
    <d v="2016-11-05T00:00:00"/>
    <s v="Distribution Abris"/>
    <s v="Matériaux Abris"/>
    <s v="Bâches"/>
    <m/>
    <s v="Nombre"/>
    <n v="204"/>
    <m/>
    <m/>
    <m/>
    <s v=""/>
    <n v="204"/>
    <m/>
    <x v="1"/>
    <x v="20"/>
    <m/>
    <m/>
    <m/>
    <m/>
    <m/>
    <s v="AME2016115SUCH"/>
    <n v="4"/>
    <x v="1"/>
    <x v="20"/>
    <e v="#N/A"/>
    <x v="0"/>
  </r>
  <r>
    <s v="American RC"/>
    <s v="Haitian RC"/>
    <m/>
    <s v="Réalisé"/>
    <d v="2016-11-05T00:00:00"/>
    <s v="Distribution NFI"/>
    <s v="Matériaux NFI"/>
    <s v="Bidons"/>
    <m/>
    <s v="Nombre"/>
    <n v="408"/>
    <m/>
    <m/>
    <m/>
    <s v=""/>
    <n v="204"/>
    <s v="Sélection / Priorisation"/>
    <x v="1"/>
    <x v="20"/>
    <m/>
    <m/>
    <m/>
    <m/>
    <m/>
    <s v="AME2016115SUCH"/>
    <n v="3"/>
    <x v="1"/>
    <x v="20"/>
    <e v="#N/A"/>
    <x v="1"/>
  </r>
  <r>
    <s v="American RC"/>
    <s v="Haitian RC"/>
    <m/>
    <s v="Réalisé"/>
    <d v="2016-11-05T00:00:00"/>
    <s v="Distribution Abris"/>
    <s v="Matériaux Abris"/>
    <s v="Kit Abris"/>
    <m/>
    <s v="Nombre"/>
    <n v="204"/>
    <m/>
    <m/>
    <m/>
    <s v=""/>
    <n v="204"/>
    <s v="Sélection / Priorisation"/>
    <x v="1"/>
    <x v="20"/>
    <m/>
    <m/>
    <m/>
    <m/>
    <m/>
    <s v="AME2016115SUCH"/>
    <n v="2"/>
    <x v="1"/>
    <x v="20"/>
    <e v="#N/A"/>
    <x v="1"/>
  </r>
  <r>
    <s v="American RC"/>
    <s v="Haitian RC"/>
    <m/>
    <s v="Réalisé"/>
    <d v="2016-11-05T00:00:00"/>
    <s v="Distribution NFI"/>
    <s v="Matériaux NFI"/>
    <s v="Kit de cuisine"/>
    <m/>
    <s v="Nombre"/>
    <n v="204"/>
    <m/>
    <m/>
    <m/>
    <s v=""/>
    <n v="204"/>
    <s v="Sélection / Priorisation"/>
    <x v="1"/>
    <x v="20"/>
    <m/>
    <m/>
    <m/>
    <m/>
    <m/>
    <s v="AME2016115SUCH"/>
    <n v="1"/>
    <x v="1"/>
    <x v="20"/>
    <e v="#N/A"/>
    <x v="1"/>
  </r>
  <r>
    <s v="American RC"/>
    <s v="Haitian RC"/>
    <m/>
    <s v="Réalisé"/>
    <d v="2016-11-07T00:00:00"/>
    <s v="Distribution NFI"/>
    <s v="Matériaux NFI"/>
    <s v="Kit de cuisine"/>
    <m/>
    <s v="Nombre"/>
    <n v="60"/>
    <m/>
    <m/>
    <m/>
    <s v=""/>
    <n v="60"/>
    <s v="Sélection / Priorisation"/>
    <x v="2"/>
    <x v="21"/>
    <m/>
    <m/>
    <m/>
    <m/>
    <m/>
    <s v="AME2016117NOLA"/>
    <n v="3"/>
    <x v="2"/>
    <x v="21"/>
    <e v="#N/A"/>
    <x v="0"/>
  </r>
  <r>
    <s v="American RC"/>
    <s v="Haitian RC"/>
    <m/>
    <s v="Réalisé"/>
    <d v="2016-11-07T00:00:00"/>
    <s v="Distribution NFI"/>
    <s v="Matériaux NFI"/>
    <s v="Bidons"/>
    <m/>
    <s v="Nombre"/>
    <n v="150"/>
    <m/>
    <m/>
    <m/>
    <s v=""/>
    <n v="60"/>
    <s v="Sélection / Priorisation"/>
    <x v="2"/>
    <x v="21"/>
    <m/>
    <m/>
    <m/>
    <m/>
    <m/>
    <s v="AME2016117NOLA"/>
    <n v="2"/>
    <x v="2"/>
    <x v="21"/>
    <e v="#N/A"/>
    <x v="1"/>
  </r>
  <r>
    <s v="American RC"/>
    <s v="Haitian RC"/>
    <m/>
    <s v="Réalisé"/>
    <d v="2016-11-07T00:00:00"/>
    <s v="Distribution Abris"/>
    <s v="Matériaux Abris"/>
    <s v="Bâches"/>
    <m/>
    <s v="Nombre"/>
    <n v="445"/>
    <m/>
    <m/>
    <m/>
    <s v=""/>
    <n v="445"/>
    <m/>
    <x v="1"/>
    <x v="8"/>
    <m/>
    <m/>
    <m/>
    <m/>
    <m/>
    <s v="AME2016117SUTO"/>
    <n v="3"/>
    <x v="1"/>
    <x v="8"/>
    <e v="#N/A"/>
    <x v="1"/>
  </r>
  <r>
    <s v="American RC"/>
    <s v="Haitian RC"/>
    <m/>
    <s v="Réalisé"/>
    <d v="2016-11-07T00:00:00"/>
    <s v="Distribution Abris"/>
    <s v="Matériaux Abris"/>
    <s v="Kit Abris"/>
    <m/>
    <s v="Nombre"/>
    <n v="30"/>
    <m/>
    <m/>
    <m/>
    <s v=""/>
    <n v="60"/>
    <s v="Sélection / Priorisation"/>
    <x v="2"/>
    <x v="21"/>
    <m/>
    <m/>
    <m/>
    <m/>
    <m/>
    <s v="AME2016117NOLA"/>
    <n v="1"/>
    <x v="2"/>
    <x v="21"/>
    <e v="#N/A"/>
    <x v="1"/>
  </r>
  <r>
    <s v="American RC"/>
    <s v="Haitian RC"/>
    <m/>
    <s v="Réalisé"/>
    <d v="2016-11-07T00:00:00"/>
    <s v="Distribution NFI"/>
    <s v="Matériaux NFI"/>
    <s v="Bidons"/>
    <m/>
    <s v="Nombre"/>
    <n v="890"/>
    <m/>
    <m/>
    <m/>
    <s v=""/>
    <n v="445"/>
    <s v="Sélection / Priorisation"/>
    <x v="1"/>
    <x v="8"/>
    <m/>
    <m/>
    <m/>
    <m/>
    <m/>
    <s v="AME2016117SUTO"/>
    <n v="2"/>
    <x v="1"/>
    <x v="8"/>
    <e v="#N/A"/>
    <x v="1"/>
  </r>
  <r>
    <s v="American RC"/>
    <s v="Haitian RC"/>
    <m/>
    <s v="Réalisé"/>
    <d v="2016-11-07T00:00:00"/>
    <s v="Distribution NFI"/>
    <s v="Matériaux NFI"/>
    <s v="Kit de cuisine"/>
    <m/>
    <s v="Nombre"/>
    <n v="445"/>
    <m/>
    <m/>
    <m/>
    <s v=""/>
    <n v="445"/>
    <s v="Sélection / Priorisation"/>
    <x v="1"/>
    <x v="8"/>
    <m/>
    <m/>
    <m/>
    <m/>
    <m/>
    <s v="AME2016117SUTO"/>
    <n v="1"/>
    <x v="1"/>
    <x v="8"/>
    <e v="#N/A"/>
    <x v="1"/>
  </r>
  <r>
    <s v="American RC"/>
    <s v="Haitian RC"/>
    <m/>
    <s v="Réalisé"/>
    <d v="2016-11-08T00:00:00"/>
    <s v="Distribution NFI"/>
    <s v="Matériaux NFI"/>
    <s v="Kit de cuisine"/>
    <m/>
    <s v="Nombre"/>
    <n v="250"/>
    <m/>
    <m/>
    <m/>
    <s v=""/>
    <n v="250"/>
    <s v="Sélection / Priorisation"/>
    <x v="1"/>
    <x v="20"/>
    <m/>
    <m/>
    <m/>
    <m/>
    <m/>
    <s v="AME2016118SUCH"/>
    <n v="4"/>
    <x v="1"/>
    <x v="20"/>
    <e v="#N/A"/>
    <x v="1"/>
  </r>
  <r>
    <s v="American RC"/>
    <s v="Haitian RC"/>
    <m/>
    <s v="Réalisé"/>
    <d v="2016-11-08T00:00:00"/>
    <s v="Distribution Abris"/>
    <s v="Matériaux Abris"/>
    <s v="Bâches"/>
    <m/>
    <s v="Nombre"/>
    <n v="250"/>
    <m/>
    <m/>
    <m/>
    <s v=""/>
    <n v="250"/>
    <m/>
    <x v="1"/>
    <x v="20"/>
    <m/>
    <m/>
    <m/>
    <m/>
    <m/>
    <s v="AME2016118SUCH"/>
    <n v="3"/>
    <x v="1"/>
    <x v="20"/>
    <e v="#N/A"/>
    <x v="1"/>
  </r>
  <r>
    <s v="American RC"/>
    <s v="Haitian RC"/>
    <m/>
    <s v="Réalisé"/>
    <d v="2016-11-08T00:00:00"/>
    <s v="Distribution NFI"/>
    <s v="Matériaux NFI"/>
    <s v="Bidons"/>
    <m/>
    <s v="Nombre"/>
    <n v="500"/>
    <m/>
    <m/>
    <m/>
    <s v=""/>
    <n v="250"/>
    <s v="Sélection / Priorisation"/>
    <x v="1"/>
    <x v="20"/>
    <m/>
    <m/>
    <m/>
    <m/>
    <m/>
    <s v="AME2016118SUCH"/>
    <n v="2"/>
    <x v="1"/>
    <x v="20"/>
    <e v="#N/A"/>
    <x v="1"/>
  </r>
  <r>
    <s v="American RC"/>
    <s v="Haitian RC"/>
    <m/>
    <s v="Réalisé"/>
    <d v="2016-11-08T00:00:00"/>
    <s v="Distribution Abris"/>
    <s v="Matériaux Abris"/>
    <s v="Kit Abris"/>
    <m/>
    <s v="Nombre"/>
    <n v="250"/>
    <m/>
    <m/>
    <m/>
    <s v=""/>
    <n v="250"/>
    <s v="Sélection / Priorisation"/>
    <x v="1"/>
    <x v="20"/>
    <m/>
    <m/>
    <m/>
    <m/>
    <m/>
    <s v="AME2016118SUCH"/>
    <n v="1"/>
    <x v="1"/>
    <x v="20"/>
    <e v="#N/A"/>
    <x v="1"/>
  </r>
  <r>
    <s v="American RC"/>
    <s v="Haitian RC"/>
    <m/>
    <s v="Réalisé"/>
    <d v="2016-11-10T00:00:00"/>
    <s v="Distribution NFI"/>
    <s v="Matériaux NFI"/>
    <s v="Kit de cuisine"/>
    <m/>
    <s v="Nombre"/>
    <n v="99"/>
    <m/>
    <m/>
    <m/>
    <s v=""/>
    <n v="116"/>
    <s v="Sélection / Priorisation"/>
    <x v="2"/>
    <x v="13"/>
    <m/>
    <m/>
    <m/>
    <m/>
    <m/>
    <s v="AME20161110NOJE"/>
    <n v="3"/>
    <x v="2"/>
    <x v="13"/>
    <e v="#N/A"/>
    <x v="1"/>
  </r>
  <r>
    <s v="American RC"/>
    <s v="Haitian RC"/>
    <m/>
    <s v="Réalisé"/>
    <d v="2016-11-10T00:00:00"/>
    <s v="Distribution NFI"/>
    <s v="Matériaux NFI"/>
    <s v="Kit de cuisine"/>
    <m/>
    <s v="Nombre"/>
    <n v="60"/>
    <m/>
    <m/>
    <m/>
    <s v=""/>
    <n v="89"/>
    <s v="Sélection / Priorisation"/>
    <x v="2"/>
    <x v="12"/>
    <m/>
    <m/>
    <m/>
    <m/>
    <m/>
    <s v="AME20161110NOMO"/>
    <n v="6"/>
    <x v="2"/>
    <x v="12"/>
    <e v="#N/A"/>
    <x v="1"/>
  </r>
  <r>
    <s v="American RC"/>
    <s v="Haitian RC"/>
    <m/>
    <s v="Réalisé"/>
    <d v="2016-11-10T00:00:00"/>
    <s v="Distribution NFI"/>
    <s v="Matériaux NFI"/>
    <s v="Kit de cuisine"/>
    <m/>
    <s v="Nombre"/>
    <n v="25"/>
    <m/>
    <m/>
    <m/>
    <s v=""/>
    <n v="25"/>
    <s v="Sélection / Priorisation"/>
    <x v="2"/>
    <x v="12"/>
    <m/>
    <m/>
    <m/>
    <m/>
    <m/>
    <s v="AME20161110NOMO"/>
    <n v="5"/>
    <x v="2"/>
    <x v="12"/>
    <e v="#N/A"/>
    <x v="1"/>
  </r>
  <r>
    <s v="American RC"/>
    <s v="Haitian RC"/>
    <m/>
    <s v="Réalisé"/>
    <d v="2016-11-10T00:00:00"/>
    <s v="Distribution NFI"/>
    <s v="Matériaux NFI"/>
    <s v="Bidons"/>
    <m/>
    <s v="Nombre"/>
    <n v="60"/>
    <m/>
    <m/>
    <m/>
    <s v=""/>
    <n v="89"/>
    <s v="Sélection / Priorisation"/>
    <x v="2"/>
    <x v="12"/>
    <m/>
    <m/>
    <m/>
    <m/>
    <m/>
    <s v="AME20161110NOMO"/>
    <n v="4"/>
    <x v="2"/>
    <x v="12"/>
    <e v="#N/A"/>
    <x v="1"/>
  </r>
  <r>
    <s v="American RC"/>
    <s v="Haitian RC"/>
    <m/>
    <s v="Réalisé"/>
    <d v="2016-11-10T00:00:00"/>
    <s v="Distribution Abris"/>
    <s v="Matériaux Abris"/>
    <s v="Bâches"/>
    <m/>
    <s v="Nombre"/>
    <n v="245"/>
    <m/>
    <m/>
    <m/>
    <s v=""/>
    <n v="245"/>
    <m/>
    <x v="1"/>
    <x v="8"/>
    <m/>
    <m/>
    <m/>
    <m/>
    <m/>
    <s v="AME20161110SUTO"/>
    <n v="3"/>
    <x v="1"/>
    <x v="8"/>
    <e v="#N/A"/>
    <x v="1"/>
  </r>
  <r>
    <s v="American RC"/>
    <s v="Haitian RC"/>
    <m/>
    <s v="Réalisé"/>
    <d v="2016-11-10T00:00:00"/>
    <s v="Distribution NFI"/>
    <s v="Matériaux NFI"/>
    <s v="Bidons"/>
    <m/>
    <s v="Nombre"/>
    <n v="116"/>
    <m/>
    <m/>
    <m/>
    <s v=""/>
    <n v="116"/>
    <s v="Sélection / Priorisation"/>
    <x v="2"/>
    <x v="13"/>
    <m/>
    <m/>
    <m/>
    <m/>
    <m/>
    <s v="AME20161110NOJE"/>
    <n v="2"/>
    <x v="2"/>
    <x v="13"/>
    <e v="#N/A"/>
    <x v="1"/>
  </r>
  <r>
    <s v="American RC"/>
    <s v="Haitian RC"/>
    <m/>
    <s v="Réalisé"/>
    <d v="2016-11-10T00:00:00"/>
    <s v="Distribution NFI"/>
    <s v="Matériaux NFI"/>
    <s v="Bidons"/>
    <m/>
    <s v="Nombre"/>
    <n v="25"/>
    <m/>
    <m/>
    <m/>
    <s v=""/>
    <n v="25"/>
    <s v="Sélection / Priorisation"/>
    <x v="2"/>
    <x v="12"/>
    <m/>
    <m/>
    <m/>
    <m/>
    <m/>
    <s v="AME20161110NOMO"/>
    <n v="3"/>
    <x v="2"/>
    <x v="12"/>
    <e v="#N/A"/>
    <x v="1"/>
  </r>
  <r>
    <s v="American RC"/>
    <s v="Haitian RC"/>
    <m/>
    <s v="Réalisé"/>
    <d v="2016-11-10T00:00:00"/>
    <s v="Distribution Abris"/>
    <s v="Matériaux Abris"/>
    <s v="Kit Abris"/>
    <m/>
    <s v="Nombre"/>
    <n v="29"/>
    <m/>
    <m/>
    <m/>
    <s v=""/>
    <n v="89"/>
    <s v="Sélection / Priorisation"/>
    <x v="2"/>
    <x v="12"/>
    <m/>
    <m/>
    <m/>
    <m/>
    <m/>
    <s v="AME20161110NOMO"/>
    <n v="2"/>
    <x v="2"/>
    <x v="12"/>
    <e v="#N/A"/>
    <x v="1"/>
  </r>
  <r>
    <s v="American RC"/>
    <s v="Haitian RC"/>
    <m/>
    <s v="Réalisé"/>
    <d v="2016-11-10T00:00:00"/>
    <s v="Distribution NFI"/>
    <s v="Matériaux NFI"/>
    <s v="Bidons"/>
    <m/>
    <s v="Nombre"/>
    <n v="490"/>
    <m/>
    <m/>
    <m/>
    <s v=""/>
    <n v="245"/>
    <s v="Sélection / Priorisation"/>
    <x v="1"/>
    <x v="8"/>
    <m/>
    <m/>
    <m/>
    <m/>
    <m/>
    <s v="AME20161110SUTO"/>
    <n v="2"/>
    <x v="1"/>
    <x v="8"/>
    <e v="#N/A"/>
    <x v="1"/>
  </r>
  <r>
    <s v="American RC"/>
    <s v="Haitian RC"/>
    <m/>
    <s v="Réalisé"/>
    <d v="2016-11-10T00:00:00"/>
    <s v="Distribution Abris"/>
    <s v="Matériaux Abris"/>
    <s v="Kit Abris"/>
    <m/>
    <s v="Nombre"/>
    <n v="17"/>
    <m/>
    <m/>
    <m/>
    <s v=""/>
    <n v="116"/>
    <s v="Sélection / Priorisation"/>
    <x v="2"/>
    <x v="13"/>
    <m/>
    <m/>
    <m/>
    <m/>
    <m/>
    <s v="AME20161110NOJE"/>
    <n v="1"/>
    <x v="2"/>
    <x v="13"/>
    <e v="#N/A"/>
    <x v="1"/>
  </r>
  <r>
    <s v="American RC"/>
    <s v="Haitian RC"/>
    <m/>
    <s v="Réalisé"/>
    <d v="2016-11-10T00:00:00"/>
    <s v="Distribution Abris"/>
    <s v="Matériaux Abris"/>
    <s v="Kit Abris"/>
    <m/>
    <s v="Nombre"/>
    <n v="25"/>
    <m/>
    <m/>
    <m/>
    <s v=""/>
    <n v="25"/>
    <s v="Sélection / Priorisation"/>
    <x v="2"/>
    <x v="12"/>
    <m/>
    <m/>
    <m/>
    <m/>
    <m/>
    <s v="AME20161110NOMO"/>
    <n v="1"/>
    <x v="2"/>
    <x v="12"/>
    <e v="#N/A"/>
    <x v="1"/>
  </r>
  <r>
    <s v="American RC"/>
    <s v="Haitian RC"/>
    <m/>
    <s v="Réalisé"/>
    <d v="2016-11-10T00:00:00"/>
    <s v="Distribution NFI"/>
    <s v="Matériaux NFI"/>
    <s v="Kit de cuisine"/>
    <m/>
    <s v="Nombre"/>
    <n v="245"/>
    <m/>
    <m/>
    <m/>
    <s v=""/>
    <n v="245"/>
    <s v="Sélection / Priorisation"/>
    <x v="1"/>
    <x v="8"/>
    <m/>
    <m/>
    <m/>
    <m/>
    <m/>
    <s v="AME20161110SUTO"/>
    <n v="1"/>
    <x v="1"/>
    <x v="8"/>
    <e v="#N/A"/>
    <x v="1"/>
  </r>
  <r>
    <s v="American RC"/>
    <s v="Haitian RC"/>
    <m/>
    <s v="Réalisé"/>
    <d v="2016-11-11T00:00:00"/>
    <s v="Distribution NFI"/>
    <s v="Matériaux NFI"/>
    <s v="Kit de cuisine"/>
    <m/>
    <s v="Nombre"/>
    <n v="23"/>
    <m/>
    <m/>
    <m/>
    <s v=""/>
    <n v="63"/>
    <s v="Sélection / Priorisation"/>
    <x v="2"/>
    <x v="10"/>
    <m/>
    <m/>
    <m/>
    <m/>
    <m/>
    <s v="AME20161111NOBA"/>
    <n v="6"/>
    <x v="2"/>
    <x v="10"/>
    <e v="#N/A"/>
    <x v="1"/>
  </r>
  <r>
    <s v="American RC"/>
    <s v="Haitian RC"/>
    <m/>
    <s v="Réalisé"/>
    <d v="2016-11-11T00:00:00"/>
    <s v="Distribution NFI"/>
    <s v="Matériaux NFI"/>
    <s v="Kit de cuisine"/>
    <m/>
    <s v="Nombre"/>
    <n v="330"/>
    <m/>
    <m/>
    <m/>
    <s v=""/>
    <n v="438"/>
    <s v="Sélection / Priorisation"/>
    <x v="2"/>
    <x v="10"/>
    <m/>
    <m/>
    <m/>
    <m/>
    <m/>
    <s v="AME20161111NOBA"/>
    <n v="5"/>
    <x v="2"/>
    <x v="10"/>
    <e v="#N/A"/>
    <x v="1"/>
  </r>
  <r>
    <s v="American RC"/>
    <s v="Haitian RC"/>
    <m/>
    <s v="Réalisé"/>
    <d v="2016-11-11T00:00:00"/>
    <s v="Distribution NFI"/>
    <s v="Matériaux NFI"/>
    <s v="Kit de cuisine"/>
    <m/>
    <s v="Nombre"/>
    <n v="32"/>
    <m/>
    <m/>
    <m/>
    <s v=""/>
    <n v="50"/>
    <s v="Sélection / Priorisation"/>
    <x v="2"/>
    <x v="17"/>
    <m/>
    <m/>
    <m/>
    <m/>
    <m/>
    <s v="AME20161111NOBO"/>
    <n v="10"/>
    <x v="2"/>
    <x v="17"/>
    <e v="#N/A"/>
    <x v="1"/>
  </r>
  <r>
    <s v="American RC"/>
    <s v="Haitian RC"/>
    <m/>
    <s v="Réalisé"/>
    <d v="2016-11-11T00:00:00"/>
    <s v="Distribution NFI"/>
    <s v="Matériaux NFI"/>
    <s v="Kit de cuisine"/>
    <m/>
    <s v="Nombre"/>
    <n v="73"/>
    <m/>
    <m/>
    <m/>
    <s v=""/>
    <n v="110"/>
    <s v="Sélection / Priorisation"/>
    <x v="2"/>
    <x v="17"/>
    <m/>
    <m/>
    <m/>
    <m/>
    <m/>
    <s v="AME20161111NOBO"/>
    <n v="9"/>
    <x v="2"/>
    <x v="17"/>
    <e v="#N/A"/>
    <x v="1"/>
  </r>
  <r>
    <s v="American RC"/>
    <s v="Haitian RC"/>
    <m/>
    <s v="Réalisé"/>
    <d v="2016-11-11T00:00:00"/>
    <s v="Distribution NFI"/>
    <s v="Matériaux NFI"/>
    <s v="Kit de cuisine"/>
    <m/>
    <s v="Nombre"/>
    <n v="46"/>
    <m/>
    <m/>
    <m/>
    <s v=""/>
    <n v="68"/>
    <s v="Sélection / Priorisation"/>
    <x v="2"/>
    <x v="17"/>
    <m/>
    <m/>
    <m/>
    <m/>
    <m/>
    <s v="AME20161111NOBO"/>
    <n v="8"/>
    <x v="2"/>
    <x v="17"/>
    <e v="#N/A"/>
    <x v="1"/>
  </r>
  <r>
    <s v="American RC"/>
    <s v="Haitian RC"/>
    <m/>
    <s v="Réalisé"/>
    <d v="2016-11-11T00:00:00"/>
    <s v="Distribution NFI"/>
    <s v="Matériaux NFI"/>
    <s v="Kit de cuisine"/>
    <m/>
    <s v="Nombre"/>
    <n v="169"/>
    <m/>
    <m/>
    <m/>
    <s v=""/>
    <n v="232"/>
    <s v="Sélection / Priorisation"/>
    <x v="2"/>
    <x v="12"/>
    <m/>
    <m/>
    <m/>
    <m/>
    <m/>
    <s v="AME20161111NOMO"/>
    <n v="3"/>
    <x v="2"/>
    <x v="12"/>
    <e v="#N/A"/>
    <x v="1"/>
  </r>
  <r>
    <s v="American RC"/>
    <s v="Haitian RC"/>
    <m/>
    <s v="Réalisé"/>
    <d v="2016-11-11T00:00:00"/>
    <s v="Distribution NFI"/>
    <s v="Matériaux NFI"/>
    <s v="Bidons"/>
    <m/>
    <s v="Nombre"/>
    <n v="126"/>
    <m/>
    <m/>
    <m/>
    <s v=""/>
    <n v="63"/>
    <s v="Sélection / Priorisation"/>
    <x v="2"/>
    <x v="10"/>
    <m/>
    <m/>
    <m/>
    <m/>
    <m/>
    <s v="AME20161111NOBA"/>
    <n v="4"/>
    <x v="2"/>
    <x v="10"/>
    <e v="#N/A"/>
    <x v="1"/>
  </r>
  <r>
    <s v="American RC"/>
    <s v="Haitian RC"/>
    <m/>
    <s v="Réalisé"/>
    <d v="2016-11-11T00:00:00"/>
    <s v="Distribution NFI"/>
    <s v="Matériaux NFI"/>
    <s v="Bidons"/>
    <m/>
    <s v="Nombre"/>
    <n v="590"/>
    <m/>
    <m/>
    <m/>
    <s v=""/>
    <n v="438"/>
    <s v="Sélection / Priorisation"/>
    <x v="2"/>
    <x v="10"/>
    <m/>
    <m/>
    <m/>
    <m/>
    <m/>
    <s v="AME20161111NOBA"/>
    <n v="3"/>
    <x v="2"/>
    <x v="10"/>
    <e v="#N/A"/>
    <x v="1"/>
  </r>
  <r>
    <s v="American RC"/>
    <s v="Haitian RC"/>
    <m/>
    <s v="Réalisé"/>
    <d v="2016-11-11T00:00:00"/>
    <s v="Distribution NFI"/>
    <s v="Matériaux NFI"/>
    <s v="Bidons"/>
    <m/>
    <s v="Nombre"/>
    <n v="50"/>
    <m/>
    <m/>
    <m/>
    <s v=""/>
    <n v="50"/>
    <s v="Sélection / Priorisation"/>
    <x v="2"/>
    <x v="17"/>
    <m/>
    <m/>
    <m/>
    <m/>
    <m/>
    <s v="AME20161111NOBO"/>
    <n v="7"/>
    <x v="2"/>
    <x v="17"/>
    <e v="#N/A"/>
    <x v="1"/>
  </r>
  <r>
    <s v="American RC"/>
    <s v="Haitian RC"/>
    <m/>
    <s v="Réalisé"/>
    <d v="2016-11-11T00:00:00"/>
    <s v="Distribution NFI"/>
    <s v="Matériaux NFI"/>
    <s v="Bidons"/>
    <m/>
    <s v="Nombre"/>
    <n v="110"/>
    <m/>
    <m/>
    <m/>
    <s v=""/>
    <n v="110"/>
    <s v="Sélection / Priorisation"/>
    <x v="2"/>
    <x v="17"/>
    <m/>
    <m/>
    <m/>
    <m/>
    <m/>
    <s v="AME20161111NOBO"/>
    <n v="6"/>
    <x v="2"/>
    <x v="17"/>
    <e v="#N/A"/>
    <x v="1"/>
  </r>
  <r>
    <s v="American RC"/>
    <s v="Haitian RC"/>
    <m/>
    <s v="Réalisé"/>
    <d v="2016-11-11T00:00:00"/>
    <s v="Distribution NFI"/>
    <s v="Matériaux NFI"/>
    <s v="Bidons"/>
    <m/>
    <s v="Nombre"/>
    <n v="68"/>
    <m/>
    <m/>
    <m/>
    <s v=""/>
    <n v="68"/>
    <s v="Sélection / Priorisation"/>
    <x v="2"/>
    <x v="17"/>
    <m/>
    <m/>
    <m/>
    <m/>
    <m/>
    <s v="AME20161111NOBO"/>
    <n v="5"/>
    <x v="2"/>
    <x v="17"/>
    <e v="#N/A"/>
    <x v="1"/>
  </r>
  <r>
    <s v="American RC"/>
    <s v="Haitian RC"/>
    <m/>
    <s v="Réalisé"/>
    <d v="2016-11-11T00:00:00"/>
    <s v="Distribution NFI"/>
    <s v="Matériaux NFI"/>
    <s v="Bidons"/>
    <m/>
    <s v="Nombre"/>
    <n v="150"/>
    <m/>
    <m/>
    <m/>
    <s v=""/>
    <n v="232"/>
    <s v="Sélection / Priorisation"/>
    <x v="2"/>
    <x v="12"/>
    <m/>
    <m/>
    <m/>
    <m/>
    <m/>
    <s v="AME20161111NOMO"/>
    <n v="2"/>
    <x v="2"/>
    <x v="12"/>
    <e v="#N/A"/>
    <x v="1"/>
  </r>
  <r>
    <s v="American RC"/>
    <s v="Haitian RC"/>
    <m/>
    <s v="Réalisé"/>
    <d v="2016-11-11T00:00:00"/>
    <s v="Distribution Abris"/>
    <s v="Matériaux Abris"/>
    <s v="Kit Abris"/>
    <m/>
    <s v="Nombre"/>
    <n v="60"/>
    <m/>
    <m/>
    <m/>
    <s v=""/>
    <n v="63"/>
    <s v="Sélection / Priorisation"/>
    <x v="2"/>
    <x v="10"/>
    <m/>
    <m/>
    <m/>
    <m/>
    <m/>
    <s v="AME20161111NOBA"/>
    <n v="2"/>
    <x v="2"/>
    <x v="10"/>
    <e v="#N/A"/>
    <x v="1"/>
  </r>
  <r>
    <s v="American RC"/>
    <s v="Haitian RC"/>
    <m/>
    <s v="Réalisé"/>
    <d v="2016-11-11T00:00:00"/>
    <s v="Distribution Abris"/>
    <s v="Matériaux Abris"/>
    <s v="Kit Abris"/>
    <m/>
    <s v="Nombre"/>
    <n v="115"/>
    <m/>
    <m/>
    <m/>
    <s v=""/>
    <n v="438"/>
    <s v="Sélection / Priorisation"/>
    <x v="2"/>
    <x v="10"/>
    <m/>
    <m/>
    <m/>
    <m/>
    <m/>
    <s v="AME20161111NOBA"/>
    <n v="1"/>
    <x v="2"/>
    <x v="10"/>
    <e v="#N/A"/>
    <x v="1"/>
  </r>
  <r>
    <s v="American RC"/>
    <s v="Haitian RC"/>
    <m/>
    <s v="Réalisé"/>
    <d v="2016-11-11T00:00:00"/>
    <s v="Distribution Abris"/>
    <s v="Matériaux Abris"/>
    <s v="Kit Abris"/>
    <m/>
    <s v="Nombre"/>
    <n v="5"/>
    <m/>
    <m/>
    <m/>
    <s v=""/>
    <n v="68"/>
    <s v="Sélection / Priorisation"/>
    <x v="2"/>
    <x v="17"/>
    <m/>
    <m/>
    <m/>
    <m/>
    <m/>
    <s v="AME20161111NOBO"/>
    <n v="4"/>
    <x v="2"/>
    <x v="17"/>
    <e v="#N/A"/>
    <x v="1"/>
  </r>
  <r>
    <s v="American RC"/>
    <s v="Haitian RC"/>
    <m/>
    <s v="Réalisé"/>
    <d v="2016-11-11T00:00:00"/>
    <s v="Distribution Abris"/>
    <s v="Matériaux Abris"/>
    <s v="Kit Abris"/>
    <m/>
    <s v="Nombre"/>
    <n v="18"/>
    <m/>
    <m/>
    <m/>
    <s v=""/>
    <n v="50"/>
    <s v="Sélection / Priorisation"/>
    <x v="2"/>
    <x v="17"/>
    <m/>
    <m/>
    <m/>
    <m/>
    <m/>
    <s v="AME20161111NOBO"/>
    <n v="3"/>
    <x v="2"/>
    <x v="17"/>
    <e v="#N/A"/>
    <x v="1"/>
  </r>
  <r>
    <s v="American RC"/>
    <s v="Haitian RC"/>
    <m/>
    <s v="Réalisé"/>
    <d v="2016-11-11T00:00:00"/>
    <s v="Distribution Abris"/>
    <s v="Matériaux Abris"/>
    <s v="Kit Abris"/>
    <m/>
    <s v="Nombre"/>
    <n v="37"/>
    <m/>
    <m/>
    <m/>
    <s v=""/>
    <n v="110"/>
    <s v="Sélection / Priorisation"/>
    <x v="2"/>
    <x v="17"/>
    <m/>
    <m/>
    <m/>
    <m/>
    <m/>
    <s v="AME20161111NOBO"/>
    <n v="2"/>
    <x v="2"/>
    <x v="17"/>
    <e v="#N/A"/>
    <x v="1"/>
  </r>
  <r>
    <s v="American RC"/>
    <s v="Haitian RC"/>
    <m/>
    <s v="Réalisé"/>
    <d v="2016-11-11T00:00:00"/>
    <s v="Distribution Abris"/>
    <s v="Matériaux Abris"/>
    <s v="Kit Abris"/>
    <m/>
    <s v="Nombre"/>
    <n v="17"/>
    <m/>
    <m/>
    <m/>
    <s v=""/>
    <n v="68"/>
    <s v="Sélection / Priorisation"/>
    <x v="2"/>
    <x v="17"/>
    <m/>
    <m/>
    <m/>
    <m/>
    <m/>
    <s v="AME20161111NOBO"/>
    <n v="1"/>
    <x v="2"/>
    <x v="17"/>
    <e v="#N/A"/>
    <x v="1"/>
  </r>
  <r>
    <s v="American RC"/>
    <s v="Haitian RC"/>
    <m/>
    <s v="Réalisé"/>
    <d v="2016-11-11T00:00:00"/>
    <s v="Distribution Abris"/>
    <s v="Matériaux Abris"/>
    <s v="Kit Abris"/>
    <m/>
    <s v="Nombre"/>
    <n v="63"/>
    <m/>
    <m/>
    <m/>
    <s v=""/>
    <n v="232"/>
    <s v="Sélection / Priorisation"/>
    <x v="2"/>
    <x v="12"/>
    <m/>
    <m/>
    <m/>
    <m/>
    <m/>
    <s v="AME20161111NOMO"/>
    <n v="1"/>
    <x v="2"/>
    <x v="12"/>
    <e v="#N/A"/>
    <x v="1"/>
  </r>
  <r>
    <s v="American RC"/>
    <s v="Haitian RC"/>
    <m/>
    <s v="Réalisé"/>
    <d v="2016-11-12T00:00:00"/>
    <s v="Distribution NFI"/>
    <s v="Matériaux NFI"/>
    <s v="Kit de cuisine"/>
    <m/>
    <s v="Nombre"/>
    <n v="25"/>
    <m/>
    <m/>
    <m/>
    <s v=""/>
    <n v="25"/>
    <s v="Sélection / Priorisation"/>
    <x v="2"/>
    <x v="22"/>
    <m/>
    <m/>
    <m/>
    <m/>
    <m/>
    <s v="AME20161112NOBA"/>
    <n v="2"/>
    <x v="2"/>
    <x v="22"/>
    <e v="#N/A"/>
    <x v="0"/>
  </r>
  <r>
    <s v="American RC"/>
    <s v="Haitian RC"/>
    <m/>
    <s v="Réalisé"/>
    <d v="2016-11-12T00:00:00"/>
    <s v="Distribution NFI"/>
    <s v="Matériaux NFI"/>
    <s v="Kit de cuisine"/>
    <m/>
    <s v="Nombre"/>
    <n v="25"/>
    <m/>
    <m/>
    <m/>
    <s v=""/>
    <n v="25"/>
    <s v="Sélection / Priorisation"/>
    <x v="2"/>
    <x v="23"/>
    <m/>
    <m/>
    <m/>
    <m/>
    <m/>
    <s v="AME20161112NOCH"/>
    <n v="2"/>
    <x v="2"/>
    <x v="23"/>
    <e v="#N/A"/>
    <x v="0"/>
  </r>
  <r>
    <s v="American RC"/>
    <s v="Haitian RC"/>
    <m/>
    <s v="Réalisé"/>
    <d v="2016-11-12T00:00:00"/>
    <s v="Distribution Abris"/>
    <s v="Matériaux Abris"/>
    <s v="Kit Abris"/>
    <m/>
    <s v="Nombre"/>
    <n v="25"/>
    <m/>
    <m/>
    <m/>
    <s v=""/>
    <n v="25"/>
    <s v="Sélection / Priorisation"/>
    <x v="2"/>
    <x v="22"/>
    <m/>
    <m/>
    <m/>
    <m/>
    <m/>
    <s v="AME20161112NOBA"/>
    <n v="1"/>
    <x v="2"/>
    <x v="22"/>
    <e v="#N/A"/>
    <x v="1"/>
  </r>
  <r>
    <s v="American RC"/>
    <s v="Haitian RC"/>
    <m/>
    <s v="Réalisé"/>
    <d v="2016-11-12T00:00:00"/>
    <s v="Distribution Abris"/>
    <s v="Matériaux Abris"/>
    <s v="Kit Abris"/>
    <m/>
    <s v="Nombre"/>
    <n v="25"/>
    <m/>
    <m/>
    <m/>
    <s v=""/>
    <n v="25"/>
    <s v="Sélection / Priorisation"/>
    <x v="2"/>
    <x v="23"/>
    <m/>
    <m/>
    <m/>
    <m/>
    <m/>
    <s v="AME20161112NOCH"/>
    <n v="1"/>
    <x v="2"/>
    <x v="23"/>
    <e v="#N/A"/>
    <x v="1"/>
  </r>
  <r>
    <s v="American RC"/>
    <s v="Haitian RC"/>
    <m/>
    <s v="Réalisé"/>
    <d v="2016-11-13T00:00:00"/>
    <s v="Distribution Abris"/>
    <s v="Matériaux Abris"/>
    <s v="Bâches"/>
    <m/>
    <s v="Nombre"/>
    <n v="111"/>
    <m/>
    <m/>
    <m/>
    <s v=""/>
    <n v="111"/>
    <m/>
    <x v="3"/>
    <x v="24"/>
    <m/>
    <m/>
    <m/>
    <m/>
    <m/>
    <s v="AME20161113NIMI"/>
    <n v="2"/>
    <x v="3"/>
    <x v="24"/>
    <e v="#N/A"/>
    <x v="0"/>
  </r>
  <r>
    <s v="American RC"/>
    <s v="Haitian RC"/>
    <m/>
    <s v="Réalisé"/>
    <d v="2016-11-13T00:00:00"/>
    <s v="Distribution Abris"/>
    <s v="Matériaux Abris"/>
    <s v="Bâches"/>
    <m/>
    <s v="Nombre"/>
    <n v="7"/>
    <m/>
    <m/>
    <m/>
    <s v=""/>
    <n v="7"/>
    <m/>
    <x v="1"/>
    <x v="8"/>
    <m/>
    <m/>
    <m/>
    <m/>
    <m/>
    <s v="AME20161113SUTO"/>
    <n v="3"/>
    <x v="1"/>
    <x v="8"/>
    <e v="#N/A"/>
    <x v="1"/>
  </r>
  <r>
    <s v="American RC"/>
    <s v="Haitian RC"/>
    <m/>
    <s v="Réalisé"/>
    <d v="2016-11-13T00:00:00"/>
    <s v="Distribution NFI"/>
    <s v="Matériaux NFI"/>
    <s v="Bidons"/>
    <m/>
    <s v="Nombre"/>
    <n v="14"/>
    <m/>
    <m/>
    <m/>
    <s v=""/>
    <n v="7"/>
    <s v="Sélection / Priorisation"/>
    <x v="1"/>
    <x v="8"/>
    <m/>
    <m/>
    <m/>
    <m/>
    <m/>
    <s v="AME20161113SUTO"/>
    <n v="2"/>
    <x v="1"/>
    <x v="8"/>
    <e v="#N/A"/>
    <x v="1"/>
  </r>
  <r>
    <s v="American RC"/>
    <s v="Haitian RC"/>
    <m/>
    <s v="Réalisé"/>
    <d v="2016-11-13T00:00:00"/>
    <s v="Distribution Abris"/>
    <s v="Matériaux Abris"/>
    <s v="Kit Abris"/>
    <m/>
    <s v="Nombre"/>
    <n v="111"/>
    <m/>
    <m/>
    <m/>
    <s v=""/>
    <n v="111"/>
    <s v="Sélection / Priorisation"/>
    <x v="3"/>
    <x v="24"/>
    <m/>
    <m/>
    <m/>
    <m/>
    <m/>
    <s v="AME20161113NIMI"/>
    <n v="1"/>
    <x v="3"/>
    <x v="24"/>
    <e v="#N/A"/>
    <x v="1"/>
  </r>
  <r>
    <s v="American RC"/>
    <s v="Haitian RC"/>
    <m/>
    <s v="Réalisé"/>
    <d v="2016-11-13T00:00:00"/>
    <s v="Distribution NFI"/>
    <s v="Matériaux NFI"/>
    <s v="Kit de cuisine"/>
    <m/>
    <s v="Nombre"/>
    <n v="7"/>
    <m/>
    <m/>
    <m/>
    <s v=""/>
    <n v="7"/>
    <s v="Sélection / Priorisation"/>
    <x v="1"/>
    <x v="8"/>
    <m/>
    <m/>
    <m/>
    <m/>
    <m/>
    <s v="AME20161113SUTO"/>
    <n v="1"/>
    <x v="1"/>
    <x v="8"/>
    <e v="#N/A"/>
    <x v="1"/>
  </r>
  <r>
    <s v="American RC"/>
    <s v="Haitian RC"/>
    <m/>
    <s v="Réalisé"/>
    <d v="2016-11-14T00:00:00"/>
    <s v="Distribution Abris"/>
    <s v="Matériaux Abris"/>
    <s v="Bâches"/>
    <m/>
    <s v="Nombre"/>
    <n v="225"/>
    <m/>
    <m/>
    <m/>
    <s v=""/>
    <n v="225"/>
    <m/>
    <x v="1"/>
    <x v="8"/>
    <m/>
    <m/>
    <m/>
    <m/>
    <m/>
    <s v="AME20161114SUTO"/>
    <n v="3"/>
    <x v="1"/>
    <x v="8"/>
    <e v="#N/A"/>
    <x v="1"/>
  </r>
  <r>
    <s v="American RC"/>
    <s v="Haitian RC"/>
    <m/>
    <s v="Réalisé"/>
    <d v="2016-11-14T00:00:00"/>
    <s v="Distribution NFI"/>
    <s v="Matériaux NFI"/>
    <s v="Bidons"/>
    <m/>
    <s v="Nombre"/>
    <n v="450"/>
    <m/>
    <m/>
    <m/>
    <s v=""/>
    <n v="225"/>
    <s v="Sélection / Priorisation"/>
    <x v="1"/>
    <x v="8"/>
    <m/>
    <m/>
    <m/>
    <m/>
    <m/>
    <s v="AME20161114SUTO"/>
    <n v="2"/>
    <x v="1"/>
    <x v="8"/>
    <e v="#N/A"/>
    <x v="1"/>
  </r>
  <r>
    <s v="American RC"/>
    <s v="Haitian RC"/>
    <m/>
    <s v="Réalisé"/>
    <d v="2016-11-14T00:00:00"/>
    <s v="Distribution NFI"/>
    <s v="Matériaux NFI"/>
    <s v="Kit de cuisine"/>
    <m/>
    <s v="Nombre"/>
    <n v="225"/>
    <m/>
    <m/>
    <m/>
    <s v=""/>
    <n v="225"/>
    <s v="Sélection / Priorisation"/>
    <x v="1"/>
    <x v="8"/>
    <m/>
    <m/>
    <m/>
    <m/>
    <m/>
    <s v="AME20161114SUTO"/>
    <n v="1"/>
    <x v="1"/>
    <x v="8"/>
    <e v="#N/A"/>
    <x v="1"/>
  </r>
  <r>
    <s v="American RC"/>
    <s v="Haitian RC"/>
    <m/>
    <s v="Réalisé"/>
    <d v="2016-11-15T00:00:00"/>
    <s v="Distribution Abris"/>
    <s v="Matériaux Abris"/>
    <s v="Bâches"/>
    <m/>
    <s v="Nombre"/>
    <n v="340"/>
    <m/>
    <m/>
    <m/>
    <s v=""/>
    <n v="340"/>
    <m/>
    <x v="1"/>
    <x v="20"/>
    <m/>
    <m/>
    <m/>
    <m/>
    <m/>
    <s v="AME20161115SUCH"/>
    <n v="4"/>
    <x v="1"/>
    <x v="20"/>
    <e v="#N/A"/>
    <x v="1"/>
  </r>
  <r>
    <s v="American RC"/>
    <s v="Haitian RC"/>
    <m/>
    <s v="Réalisé"/>
    <d v="2016-11-15T00:00:00"/>
    <s v="Distribution NFI"/>
    <s v="Matériaux NFI"/>
    <s v="Bidons"/>
    <m/>
    <s v="Nombre"/>
    <n v="680"/>
    <m/>
    <m/>
    <m/>
    <s v=""/>
    <n v="340"/>
    <s v="Sélection / Priorisation"/>
    <x v="1"/>
    <x v="20"/>
    <m/>
    <m/>
    <m/>
    <m/>
    <m/>
    <s v="AME20161115SUCH"/>
    <n v="3"/>
    <x v="1"/>
    <x v="20"/>
    <e v="#N/A"/>
    <x v="1"/>
  </r>
  <r>
    <s v="American RC"/>
    <s v="Haitian RC"/>
    <m/>
    <s v="Réalisé"/>
    <d v="2016-11-15T00:00:00"/>
    <s v="Distribution Abris"/>
    <s v="Matériaux Abris"/>
    <s v="Kit Abris"/>
    <m/>
    <s v="Nombre"/>
    <n v="340"/>
    <m/>
    <m/>
    <m/>
    <s v=""/>
    <n v="340"/>
    <s v="Sélection / Priorisation"/>
    <x v="1"/>
    <x v="20"/>
    <m/>
    <m/>
    <m/>
    <m/>
    <m/>
    <s v="AME20161115SUCH"/>
    <n v="2"/>
    <x v="1"/>
    <x v="20"/>
    <e v="#N/A"/>
    <x v="1"/>
  </r>
  <r>
    <s v="American RC"/>
    <s v="Haitian RC"/>
    <m/>
    <s v="Réalisé"/>
    <d v="2016-11-15T00:00:00"/>
    <s v="Distribution NFI"/>
    <s v="Matériaux NFI"/>
    <s v="Kit de cuisine"/>
    <m/>
    <s v="Nombre"/>
    <n v="340"/>
    <m/>
    <m/>
    <m/>
    <s v=""/>
    <n v="340"/>
    <s v="Sélection / Priorisation"/>
    <x v="1"/>
    <x v="20"/>
    <m/>
    <m/>
    <m/>
    <m/>
    <m/>
    <s v="AME20161115SUCH"/>
    <n v="1"/>
    <x v="1"/>
    <x v="20"/>
    <e v="#N/A"/>
    <x v="1"/>
  </r>
  <r>
    <s v="American RC"/>
    <s v="Haitian RC"/>
    <m/>
    <s v="Réalisé"/>
    <d v="2016-11-16T00:00:00"/>
    <s v="Distribution Abris"/>
    <s v="Matériaux Abris"/>
    <s v="Bâches"/>
    <m/>
    <s v="Nombre"/>
    <n v="33"/>
    <m/>
    <m/>
    <m/>
    <s v=""/>
    <n v="33"/>
    <m/>
    <x v="4"/>
    <x v="25"/>
    <m/>
    <m/>
    <m/>
    <m/>
    <m/>
    <s v="AME20161116OUCR"/>
    <n v="2"/>
    <x v="4"/>
    <x v="25"/>
    <e v="#N/A"/>
    <x v="0"/>
  </r>
  <r>
    <s v="American RC"/>
    <s v="Haitian RC"/>
    <m/>
    <s v="Réalisé"/>
    <d v="2016-11-16T00:00:00"/>
    <s v="Distribution Abris"/>
    <s v="Matériaux Abris"/>
    <s v="Kit Abris"/>
    <m/>
    <s v="Nombre"/>
    <n v="33"/>
    <m/>
    <m/>
    <m/>
    <s v=""/>
    <n v="33"/>
    <s v="Sélection / Priorisation"/>
    <x v="4"/>
    <x v="25"/>
    <m/>
    <m/>
    <m/>
    <m/>
    <m/>
    <s v="AME20161116OUCR"/>
    <n v="1"/>
    <x v="4"/>
    <x v="25"/>
    <e v="#N/A"/>
    <x v="1"/>
  </r>
  <r>
    <s v="American RC"/>
    <s v="Haitian RC"/>
    <m/>
    <s v="Réalisé"/>
    <d v="2016-11-17T00:00:00"/>
    <s v="Distribution NFI"/>
    <s v="Matériaux NFI"/>
    <s v="Kit d'hygiène"/>
    <m/>
    <s v="Nombre"/>
    <n v="50"/>
    <m/>
    <m/>
    <m/>
    <s v=""/>
    <n v="50"/>
    <s v="Sélection / Priorisation"/>
    <x v="1"/>
    <x v="1"/>
    <m/>
    <m/>
    <m/>
    <m/>
    <m/>
    <s v="AME20161117SULE"/>
    <n v="1"/>
    <x v="1"/>
    <x v="1"/>
    <e v="#N/A"/>
    <x v="1"/>
  </r>
  <r>
    <s v="American RC"/>
    <s v="Haitian RC"/>
    <m/>
    <m/>
    <d v="2016-11-24T00:00:00"/>
    <s v="Distribution Abris"/>
    <s v="Matériaux Abris"/>
    <s v="Bâches"/>
    <m/>
    <s v="Nombre"/>
    <n v="219"/>
    <m/>
    <m/>
    <m/>
    <s v=""/>
    <n v="219"/>
    <m/>
    <x v="3"/>
    <x v="26"/>
    <m/>
    <m/>
    <m/>
    <m/>
    <m/>
    <s v="AME20161124NIPA"/>
    <n v="2"/>
    <x v="3"/>
    <x v="26"/>
    <e v="#N/A"/>
    <x v="0"/>
  </r>
  <r>
    <s v="American RC"/>
    <s v="Haitian RC"/>
    <m/>
    <m/>
    <d v="2016-11-24T00:00:00"/>
    <s v="Distribution Abris"/>
    <s v="Matériaux Abris"/>
    <s v="Kit Abris"/>
    <m/>
    <s v="Nombre"/>
    <n v="219"/>
    <m/>
    <m/>
    <m/>
    <s v=""/>
    <n v="219"/>
    <m/>
    <x v="3"/>
    <x v="26"/>
    <m/>
    <m/>
    <m/>
    <m/>
    <m/>
    <s v="AME20161124NIPA"/>
    <n v="1"/>
    <x v="3"/>
    <x v="26"/>
    <e v="#N/A"/>
    <x v="1"/>
  </r>
  <r>
    <s v="American RC"/>
    <s v="Haitian RC"/>
    <m/>
    <s v="Réalisé"/>
    <d v="2016-11-25T00:00:00"/>
    <s v="Distribution Abris"/>
    <s v="Matériaux Abris"/>
    <s v="Bâches"/>
    <m/>
    <s v="Nombre"/>
    <n v="299"/>
    <n v="80"/>
    <s v="Sélection / Priorisation"/>
    <s v="SUD"/>
    <s v="Roche-A-Bateau"/>
    <n v="299"/>
    <m/>
    <x v="1"/>
    <x v="7"/>
    <m/>
    <m/>
    <m/>
    <m/>
    <m/>
    <s v="AME20161125SUAR"/>
    <n v="8"/>
    <x v="1"/>
    <x v="7"/>
    <e v="#N/A"/>
    <x v="1"/>
  </r>
  <r>
    <s v="American RC"/>
    <s v="Haitian RC"/>
    <m/>
    <s v="Réalisé"/>
    <d v="2016-11-25T00:00:00"/>
    <s v="Distribution NFI"/>
    <s v="Matériaux NFI"/>
    <s v="Bidons"/>
    <m/>
    <s v="Nombre"/>
    <n v="598"/>
    <m/>
    <m/>
    <m/>
    <m/>
    <n v="299"/>
    <m/>
    <x v="1"/>
    <x v="7"/>
    <m/>
    <m/>
    <m/>
    <m/>
    <m/>
    <s v="AME20161125SUAR"/>
    <n v="7"/>
    <x v="1"/>
    <x v="7"/>
    <e v="#N/A"/>
    <x v="1"/>
  </r>
  <r>
    <s v="American RC"/>
    <s v="Haitian RC"/>
    <m/>
    <s v="Réalisé"/>
    <d v="2016-11-25T00:00:00"/>
    <s v="Distribution Abris"/>
    <s v="Matériaux Abris"/>
    <s v="Kit Abris"/>
    <m/>
    <s v="Nombre"/>
    <n v="299"/>
    <m/>
    <m/>
    <m/>
    <m/>
    <n v="299"/>
    <m/>
    <x v="1"/>
    <x v="7"/>
    <m/>
    <m/>
    <m/>
    <m/>
    <m/>
    <s v="AME20161125SUAR"/>
    <n v="6"/>
    <x v="1"/>
    <x v="7"/>
    <e v="#N/A"/>
    <x v="1"/>
  </r>
  <r>
    <s v="American RC"/>
    <s v="Haitian RC"/>
    <m/>
    <s v="Réalisé"/>
    <d v="2016-11-25T00:00:00"/>
    <s v="Distribution NFI"/>
    <s v="Matériaux NFI"/>
    <s v="Kit de cuisine"/>
    <m/>
    <s v="Nombre"/>
    <n v="299"/>
    <m/>
    <m/>
    <m/>
    <m/>
    <n v="299"/>
    <m/>
    <x v="1"/>
    <x v="7"/>
    <m/>
    <m/>
    <m/>
    <m/>
    <m/>
    <s v="AME20161125SUAR"/>
    <n v="5"/>
    <x v="1"/>
    <x v="7"/>
    <e v="#N/A"/>
    <x v="1"/>
  </r>
  <r>
    <s v="American RC"/>
    <s v="Haitian RC"/>
    <m/>
    <s v="Réalisé"/>
    <d v="2016-11-25T00:00:00"/>
    <s v="Distribution NFI"/>
    <s v="Matériaux NFI"/>
    <s v="Kit d'hygiène"/>
    <m/>
    <s v="Nombre"/>
    <n v="84"/>
    <n v="299"/>
    <m/>
    <s v="SUD"/>
    <s v="Arniquet"/>
    <n v="84"/>
    <m/>
    <x v="1"/>
    <x v="11"/>
    <m/>
    <m/>
    <m/>
    <m/>
    <m/>
    <s v="AME20161125SULE"/>
    <n v="2"/>
    <x v="1"/>
    <x v="11"/>
    <e v="#N/A"/>
    <x v="1"/>
  </r>
  <r>
    <s v="American RC"/>
    <s v="Haitian RC"/>
    <m/>
    <s v="Réalisé"/>
    <d v="2016-11-25T00:00:00"/>
    <s v="Distribution NFI"/>
    <s v="Matériaux NFI"/>
    <s v="Kit d'hygiène"/>
    <m/>
    <s v="Nombre"/>
    <n v="50"/>
    <n v="84"/>
    <m/>
    <s v="SUD"/>
    <s v="Les Anglais"/>
    <n v="50"/>
    <m/>
    <x v="1"/>
    <x v="1"/>
    <m/>
    <m/>
    <m/>
    <m/>
    <m/>
    <s v="AME20161125SULE"/>
    <n v="1"/>
    <x v="1"/>
    <x v="1"/>
    <e v="#N/A"/>
    <x v="1"/>
  </r>
  <r>
    <s v="American RC"/>
    <s v="Haitian RC"/>
    <m/>
    <m/>
    <d v="2016-11-25T00:00:00"/>
    <s v="Distribution Abris"/>
    <s v="Matériaux Abris"/>
    <s v="Bâches"/>
    <m/>
    <s v="Nombre"/>
    <n v="4"/>
    <m/>
    <m/>
    <m/>
    <s v=""/>
    <n v="4"/>
    <m/>
    <x v="1"/>
    <x v="7"/>
    <m/>
    <m/>
    <m/>
    <m/>
    <m/>
    <s v="AME20161125SUAR"/>
    <n v="4"/>
    <x v="1"/>
    <x v="7"/>
    <e v="#N/A"/>
    <x v="1"/>
  </r>
  <r>
    <s v="American RC"/>
    <s v="Haitian RC"/>
    <m/>
    <m/>
    <d v="2016-11-25T00:00:00"/>
    <s v="Distribution Abris"/>
    <s v="Matériaux Abris"/>
    <s v="Bâches"/>
    <m/>
    <s v="Nombre"/>
    <n v="352"/>
    <m/>
    <m/>
    <m/>
    <s v=""/>
    <n v="352"/>
    <m/>
    <x v="3"/>
    <x v="27"/>
    <m/>
    <m/>
    <m/>
    <m/>
    <m/>
    <s v="AME20161125NIFO"/>
    <n v="2"/>
    <x v="3"/>
    <x v="27"/>
    <e v="#N/A"/>
    <x v="0"/>
  </r>
  <r>
    <s v="American RC"/>
    <s v="Haitian RC"/>
    <m/>
    <m/>
    <d v="2016-11-25T00:00:00"/>
    <s v="Distribution Abris"/>
    <s v="Matériaux Abris"/>
    <s v="Bâches"/>
    <m/>
    <s v="Nombre"/>
    <n v="415"/>
    <m/>
    <m/>
    <m/>
    <s v=""/>
    <n v="415"/>
    <m/>
    <x v="1"/>
    <x v="16"/>
    <m/>
    <m/>
    <m/>
    <m/>
    <m/>
    <s v="AME20161125SUST"/>
    <n v="4"/>
    <x v="1"/>
    <x v="16"/>
    <e v="#N/A"/>
    <x v="1"/>
  </r>
  <r>
    <s v="American RC"/>
    <s v="Haitian RC"/>
    <m/>
    <m/>
    <d v="2016-11-25T00:00:00"/>
    <s v="Distribution NFI"/>
    <s v="Matériaux NFI"/>
    <s v="Bidons"/>
    <m/>
    <s v="Nombre"/>
    <n v="8"/>
    <m/>
    <m/>
    <m/>
    <s v=""/>
    <n v="4"/>
    <m/>
    <x v="1"/>
    <x v="7"/>
    <m/>
    <m/>
    <m/>
    <m/>
    <m/>
    <s v="AME20161125SUAR"/>
    <n v="3"/>
    <x v="1"/>
    <x v="7"/>
    <e v="#N/A"/>
    <x v="1"/>
  </r>
  <r>
    <s v="American RC"/>
    <s v="Haitian RC"/>
    <m/>
    <m/>
    <d v="2016-11-25T00:00:00"/>
    <s v="Distribution NFI"/>
    <s v="Matériaux NFI"/>
    <s v="Bidons"/>
    <m/>
    <s v="Nombre"/>
    <n v="830"/>
    <m/>
    <m/>
    <m/>
    <s v=""/>
    <n v="415"/>
    <m/>
    <x v="1"/>
    <x v="16"/>
    <m/>
    <m/>
    <m/>
    <m/>
    <m/>
    <s v="AME20161125SUST"/>
    <n v="3"/>
    <x v="1"/>
    <x v="16"/>
    <e v="#N/A"/>
    <x v="1"/>
  </r>
  <r>
    <s v="American RC"/>
    <s v="Haitian RC"/>
    <m/>
    <m/>
    <d v="2016-11-25T00:00:00"/>
    <s v="Distribution NFI"/>
    <s v="Matériaux NFI"/>
    <s v="Kit de cuisine"/>
    <m/>
    <s v="Nombre"/>
    <n v="4"/>
    <m/>
    <m/>
    <m/>
    <s v=""/>
    <n v="4"/>
    <m/>
    <x v="1"/>
    <x v="7"/>
    <m/>
    <m/>
    <m/>
    <m/>
    <m/>
    <s v="AME20161125SUAR"/>
    <n v="2"/>
    <x v="1"/>
    <x v="7"/>
    <e v="#N/A"/>
    <x v="1"/>
  </r>
  <r>
    <s v="American RC"/>
    <s v="Haitian RC"/>
    <m/>
    <m/>
    <d v="2016-11-25T00:00:00"/>
    <s v="Distribution Abris"/>
    <s v="Matériaux Abris"/>
    <s v="Kit Abris"/>
    <m/>
    <s v="Nombre"/>
    <n v="4"/>
    <m/>
    <m/>
    <m/>
    <s v=""/>
    <n v="4"/>
    <m/>
    <x v="1"/>
    <x v="7"/>
    <m/>
    <m/>
    <m/>
    <m/>
    <m/>
    <s v="AME20161125SUAR"/>
    <n v="1"/>
    <x v="1"/>
    <x v="7"/>
    <e v="#N/A"/>
    <x v="1"/>
  </r>
  <r>
    <s v="American RC"/>
    <s v="Haitian RC"/>
    <m/>
    <m/>
    <d v="2016-11-25T00:00:00"/>
    <s v="Distribution NFI"/>
    <s v="Matériaux NFI"/>
    <s v="Kit de cuisine"/>
    <m/>
    <s v="Nombre"/>
    <n v="415"/>
    <m/>
    <m/>
    <m/>
    <s v=""/>
    <n v="415"/>
    <m/>
    <x v="1"/>
    <x v="16"/>
    <m/>
    <m/>
    <m/>
    <m/>
    <m/>
    <s v="AME20161125SUST"/>
    <n v="2"/>
    <x v="1"/>
    <x v="16"/>
    <e v="#N/A"/>
    <x v="1"/>
  </r>
  <r>
    <s v="American RC"/>
    <s v="Haitian RC"/>
    <m/>
    <m/>
    <d v="2016-11-25T00:00:00"/>
    <s v="Distribution Abris"/>
    <s v="Matériaux Abris"/>
    <s v="Kit Abris"/>
    <m/>
    <s v="Nombre"/>
    <n v="415"/>
    <m/>
    <m/>
    <m/>
    <s v=""/>
    <n v="415"/>
    <m/>
    <x v="1"/>
    <x v="16"/>
    <m/>
    <m/>
    <m/>
    <m/>
    <m/>
    <s v="AME20161125SUST"/>
    <n v="1"/>
    <x v="1"/>
    <x v="16"/>
    <e v="#N/A"/>
    <x v="1"/>
  </r>
  <r>
    <s v="American RC"/>
    <s v="Haitian RC"/>
    <m/>
    <m/>
    <d v="2016-11-25T00:00:00"/>
    <s v="Distribution Abris"/>
    <s v="Matériaux Abris"/>
    <s v="Kit Abris"/>
    <m/>
    <s v="Nombre"/>
    <n v="352"/>
    <m/>
    <m/>
    <m/>
    <s v=""/>
    <n v="352"/>
    <m/>
    <x v="3"/>
    <x v="27"/>
    <m/>
    <m/>
    <m/>
    <m/>
    <m/>
    <s v="AME20161125NIFO"/>
    <n v="1"/>
    <x v="3"/>
    <x v="27"/>
    <e v="#N/A"/>
    <x v="1"/>
  </r>
  <r>
    <s v="American RC"/>
    <s v="Haitian RC"/>
    <m/>
    <s v="Réalisé"/>
    <s v="19-Oct-2016 - 20-Oct-2016"/>
    <s v="Distribution NFI"/>
    <s v="Matériaux NFI"/>
    <s v="Bidons"/>
    <m/>
    <s v="Nombre"/>
    <n v="235"/>
    <m/>
    <m/>
    <m/>
    <s v=""/>
    <n v="235"/>
    <m/>
    <x v="2"/>
    <x v="13"/>
    <m/>
    <m/>
    <m/>
    <m/>
    <m/>
    <e v="#VALUE!"/>
    <n v="70"/>
    <x v="2"/>
    <x v="13"/>
    <e v="#N/A"/>
    <x v="1"/>
  </r>
  <r>
    <s v="American RC"/>
    <s v="Haitian RC"/>
    <m/>
    <s v="Réalisé"/>
    <s v="19-Oct-2016 - 20-Oct-2016"/>
    <s v="Distribution NFI"/>
    <s v="Matériaux NFI"/>
    <s v="Couvertures"/>
    <m/>
    <s v="Nombre"/>
    <n v="470"/>
    <m/>
    <m/>
    <m/>
    <s v=""/>
    <n v="235"/>
    <m/>
    <x v="2"/>
    <x v="13"/>
    <m/>
    <m/>
    <m/>
    <m/>
    <m/>
    <e v="#VALUE!"/>
    <n v="69"/>
    <x v="2"/>
    <x v="13"/>
    <e v="#N/A"/>
    <x v="1"/>
  </r>
  <r>
    <s v="American RC"/>
    <s v="Haitian RC"/>
    <m/>
    <s v="Réalisé"/>
    <s v="19-Oct-2016 - 20-Oct-2016"/>
    <s v="Distribution NFI"/>
    <s v="Matériaux NFI"/>
    <s v="Kit d'hygiène"/>
    <m/>
    <s v="Nombre"/>
    <n v="235"/>
    <m/>
    <m/>
    <m/>
    <s v=""/>
    <n v="235"/>
    <m/>
    <x v="2"/>
    <x v="13"/>
    <m/>
    <m/>
    <m/>
    <m/>
    <m/>
    <e v="#VALUE!"/>
    <n v="68"/>
    <x v="2"/>
    <x v="13"/>
    <e v="#N/A"/>
    <x v="1"/>
  </r>
  <r>
    <s v="American RC"/>
    <s v="Haitian RC"/>
    <m/>
    <s v="Réalisé"/>
    <s v="19-Oct-2016 - 20-Oct-2016"/>
    <s v="Distribution NFI"/>
    <s v="Matériaux NFI"/>
    <s v="Kit de cuisine"/>
    <m/>
    <s v="Nombre"/>
    <n v="235"/>
    <m/>
    <m/>
    <m/>
    <s v=""/>
    <n v="235"/>
    <m/>
    <x v="2"/>
    <x v="13"/>
    <m/>
    <m/>
    <m/>
    <m/>
    <m/>
    <e v="#VALUE!"/>
    <n v="67"/>
    <x v="2"/>
    <x v="13"/>
    <e v="#N/A"/>
    <x v="1"/>
  </r>
  <r>
    <s v="CARE"/>
    <m/>
    <m/>
    <s v="Réalisé"/>
    <d v="2016-10-02T00:00:00"/>
    <s v="Distribution NFI"/>
    <s v="Matériaux NFI"/>
    <s v="Couvertures"/>
    <m/>
    <s v="Nombre"/>
    <n v="180"/>
    <s v="Grande Anse"/>
    <s v="Jeremie"/>
    <m/>
    <m/>
    <m/>
    <s v="Ménage"/>
    <x v="5"/>
    <x v="28"/>
    <m/>
    <m/>
    <m/>
    <m/>
    <m/>
    <s v="CAR2016102"/>
    <n v="13"/>
    <x v="5"/>
    <x v="28"/>
    <e v="#N/A"/>
    <x v="0"/>
  </r>
  <r>
    <s v="CARE"/>
    <m/>
    <m/>
    <s v="Réalisé"/>
    <d v="2016-10-02T00:00:00"/>
    <s v="Distribution NFI"/>
    <s v="Matériaux NFI"/>
    <s v="Couvertures"/>
    <m/>
    <s v="Nombre"/>
    <n v="360"/>
    <s v="Grande Anse"/>
    <s v="Roseaux"/>
    <m/>
    <m/>
    <m/>
    <s v="Ménage"/>
    <x v="5"/>
    <x v="28"/>
    <m/>
    <m/>
    <m/>
    <m/>
    <m/>
    <s v="CAR2016102"/>
    <n v="12"/>
    <x v="5"/>
    <x v="28"/>
    <e v="#N/A"/>
    <x v="1"/>
  </r>
  <r>
    <s v="CARE"/>
    <m/>
    <m/>
    <s v="Réalisé"/>
    <d v="2016-10-02T00:00:00"/>
    <s v="Distribution NFI"/>
    <s v="Matériaux NFI"/>
    <s v="Couvertures"/>
    <m/>
    <s v="Nombre"/>
    <n v="360"/>
    <s v="Grande Anse"/>
    <s v="Dame-Marie"/>
    <m/>
    <m/>
    <m/>
    <s v="Ménage"/>
    <x v="5"/>
    <x v="28"/>
    <m/>
    <m/>
    <m/>
    <m/>
    <m/>
    <s v="CAR2016102"/>
    <n v="11"/>
    <x v="5"/>
    <x v="28"/>
    <e v="#N/A"/>
    <x v="1"/>
  </r>
  <r>
    <s v="CARE"/>
    <m/>
    <m/>
    <s v="Réalisé"/>
    <d v="2016-10-02T00:00:00"/>
    <s v="Distribution NFI"/>
    <s v="Matériaux NFI"/>
    <s v="Couvertures"/>
    <m/>
    <s v="Nombre"/>
    <n v="180"/>
    <s v="Grande Anse"/>
    <s v="Chambellan"/>
    <m/>
    <m/>
    <m/>
    <s v="Ménage"/>
    <x v="5"/>
    <x v="28"/>
    <m/>
    <m/>
    <m/>
    <m/>
    <m/>
    <s v="CAR2016102"/>
    <n v="10"/>
    <x v="5"/>
    <x v="28"/>
    <e v="#N/A"/>
    <x v="1"/>
  </r>
  <r>
    <s v="CARE"/>
    <m/>
    <m/>
    <s v="Réalisé"/>
    <d v="2016-10-02T00:00:00"/>
    <s v="Distribution NFI"/>
    <s v="Matériaux NFI"/>
    <s v="Couvertures"/>
    <m/>
    <s v="Nombre"/>
    <n v="180"/>
    <s v="Grande Anse"/>
    <s v="Moron"/>
    <m/>
    <m/>
    <m/>
    <s v="Ménage"/>
    <x v="5"/>
    <x v="28"/>
    <m/>
    <m/>
    <m/>
    <m/>
    <m/>
    <s v="CAR2016102"/>
    <n v="9"/>
    <x v="5"/>
    <x v="28"/>
    <e v="#N/A"/>
    <x v="1"/>
  </r>
  <r>
    <s v="CARE"/>
    <m/>
    <m/>
    <s v="Réalisé"/>
    <d v="2016-10-02T00:00:00"/>
    <s v="Distribution NFI"/>
    <s v="Matériaux NFI"/>
    <s v="Couvertures"/>
    <m/>
    <s v="Nombre"/>
    <n v="180"/>
    <s v="Grande Anse"/>
    <s v="Abricots"/>
    <m/>
    <m/>
    <m/>
    <s v="Ménage"/>
    <x v="5"/>
    <x v="28"/>
    <m/>
    <m/>
    <m/>
    <m/>
    <m/>
    <s v="CAR2016102"/>
    <n v="8"/>
    <x v="5"/>
    <x v="28"/>
    <e v="#N/A"/>
    <x v="1"/>
  </r>
  <r>
    <s v="CARE"/>
    <m/>
    <m/>
    <s v="Réalisé"/>
    <d v="2016-10-02T00:00:00"/>
    <s v="Distribution Abris"/>
    <s v="Matériaux Abris"/>
    <s v="Bâches"/>
    <m/>
    <s v="Nombre"/>
    <n v="6"/>
    <s v="Grande Anse"/>
    <s v="Jeremie"/>
    <m/>
    <m/>
    <m/>
    <s v="Ménage"/>
    <x v="5"/>
    <x v="28"/>
    <m/>
    <m/>
    <m/>
    <m/>
    <m/>
    <s v="CAR2016102"/>
    <n v="7"/>
    <x v="5"/>
    <x v="28"/>
    <e v="#N/A"/>
    <x v="1"/>
  </r>
  <r>
    <s v="CARE"/>
    <m/>
    <m/>
    <s v="Réalisé"/>
    <d v="2016-10-02T00:00:00"/>
    <s v="Distribution Abris"/>
    <s v="Matériaux Abris"/>
    <s v="Bâches"/>
    <m/>
    <s v="Nombre"/>
    <n v="184"/>
    <s v="Grande Anse"/>
    <s v="Roseaux"/>
    <m/>
    <m/>
    <m/>
    <s v="Ménage"/>
    <x v="5"/>
    <x v="28"/>
    <m/>
    <m/>
    <m/>
    <m/>
    <m/>
    <s v="CAR2016102"/>
    <n v="6"/>
    <x v="5"/>
    <x v="28"/>
    <e v="#N/A"/>
    <x v="1"/>
  </r>
  <r>
    <s v="CARE"/>
    <m/>
    <m/>
    <s v="Réalisé"/>
    <d v="2016-10-02T00:00:00"/>
    <s v="Distribution Abris"/>
    <s v="Matériaux Abris"/>
    <s v="Bâches"/>
    <m/>
    <s v="Nombre"/>
    <n v="60"/>
    <s v="Grande Anse"/>
    <s v="Dame-Marie"/>
    <m/>
    <m/>
    <m/>
    <s v="Ménage"/>
    <x v="5"/>
    <x v="28"/>
    <m/>
    <m/>
    <m/>
    <m/>
    <m/>
    <s v="CAR2016102"/>
    <n v="5"/>
    <x v="5"/>
    <x v="28"/>
    <e v="#N/A"/>
    <x v="1"/>
  </r>
  <r>
    <s v="CARE"/>
    <m/>
    <m/>
    <s v="Réalisé"/>
    <d v="2016-10-02T00:00:00"/>
    <s v="Distribution Abris"/>
    <s v="Matériaux Abris"/>
    <s v="Bâches"/>
    <m/>
    <s v="Nombre"/>
    <n v="113"/>
    <s v="Grande Anse"/>
    <s v="Chambellan"/>
    <m/>
    <m/>
    <m/>
    <s v="Ménage"/>
    <x v="5"/>
    <x v="28"/>
    <m/>
    <m/>
    <m/>
    <m/>
    <m/>
    <s v="CAR2016102"/>
    <n v="4"/>
    <x v="5"/>
    <x v="28"/>
    <e v="#N/A"/>
    <x v="1"/>
  </r>
  <r>
    <s v="CARE"/>
    <m/>
    <m/>
    <s v="Réalisé"/>
    <d v="2016-10-02T00:00:00"/>
    <s v="Distribution Abris"/>
    <s v="Matériaux Abris"/>
    <s v="Bâches"/>
    <m/>
    <s v="Nombre"/>
    <n v="110"/>
    <s v="Grande Anse"/>
    <s v="Moron"/>
    <m/>
    <m/>
    <m/>
    <s v="Ménage"/>
    <x v="5"/>
    <x v="28"/>
    <m/>
    <m/>
    <m/>
    <m/>
    <m/>
    <s v="CAR2016102"/>
    <n v="3"/>
    <x v="5"/>
    <x v="28"/>
    <e v="#N/A"/>
    <x v="1"/>
  </r>
  <r>
    <s v="CARE"/>
    <m/>
    <m/>
    <s v="Réalisé"/>
    <d v="2016-10-02T00:00:00"/>
    <s v="Distribution Abris"/>
    <s v="Matériaux Abris"/>
    <s v="Bâches"/>
    <m/>
    <s v="Nombre"/>
    <n v="125"/>
    <s v="Grande Anse"/>
    <s v="Abricots"/>
    <m/>
    <m/>
    <m/>
    <s v="Ménage"/>
    <x v="5"/>
    <x v="28"/>
    <m/>
    <m/>
    <m/>
    <m/>
    <m/>
    <s v="CAR2016102"/>
    <n v="2"/>
    <x v="5"/>
    <x v="28"/>
    <e v="#N/A"/>
    <x v="1"/>
  </r>
  <r>
    <s v="CARE"/>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n v="1"/>
    <x v="5"/>
    <x v="28"/>
    <e v="#N/A"/>
    <x v="1"/>
  </r>
  <r>
    <s v="CARE"/>
    <m/>
    <m/>
    <s v="Réalisé"/>
    <d v="2016-10-04T00:00:00"/>
    <s v="Distribution NFI"/>
    <s v="Matériaux NFI"/>
    <s v="Couvertures"/>
    <m/>
    <s v="Nombre"/>
    <n v="80"/>
    <s v="Ouest"/>
    <s v="Carrefour"/>
    <m/>
    <m/>
    <m/>
    <s v="Centre collectif / d'évacuation d'urgence"/>
    <x v="5"/>
    <x v="28"/>
    <m/>
    <m/>
    <m/>
    <m/>
    <m/>
    <s v="CAR2016104"/>
    <n v="2"/>
    <x v="5"/>
    <x v="28"/>
    <e v="#N/A"/>
    <x v="1"/>
  </r>
  <r>
    <s v="CARE"/>
    <m/>
    <m/>
    <s v="Réalisé"/>
    <d v="2016-10-04T00:00:00"/>
    <s v="Distribution NFI"/>
    <s v="Matériaux NFI"/>
    <s v="Couvertures"/>
    <m/>
    <s v="Nombre"/>
    <n v="80"/>
    <s v="Ouest"/>
    <s v="Port-au-Prince"/>
    <m/>
    <m/>
    <m/>
    <s v="Centre collectif / d'évacuation d'urgence"/>
    <x v="5"/>
    <x v="28"/>
    <m/>
    <m/>
    <m/>
    <m/>
    <m/>
    <s v="CAR2016104"/>
    <n v="1"/>
    <x v="5"/>
    <x v="28"/>
    <e v="#N/A"/>
    <x v="1"/>
  </r>
  <r>
    <s v="CARE"/>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n v="1"/>
    <x v="5"/>
    <x v="28"/>
    <e v="#N/A"/>
    <x v="1"/>
  </r>
  <r>
    <s v="CARE"/>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n v="1"/>
    <x v="5"/>
    <x v="28"/>
    <e v="#N/A"/>
    <x v="1"/>
  </r>
  <r>
    <s v="CARE"/>
    <m/>
    <m/>
    <s v="Réalisé"/>
    <d v="2016-10-09T00:00:00"/>
    <s v="Distribution Abris"/>
    <s v="Matériaux Abris"/>
    <s v="Bâches"/>
    <m/>
    <s v="Nombre"/>
    <n v="100"/>
    <s v="Grande Anse"/>
    <s v="Roseaux"/>
    <m/>
    <m/>
    <m/>
    <s v="Ménage"/>
    <x v="5"/>
    <x v="28"/>
    <m/>
    <m/>
    <m/>
    <m/>
    <m/>
    <s v="CAR2016109"/>
    <n v="5"/>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n v="4"/>
    <x v="5"/>
    <x v="28"/>
    <e v="#N/A"/>
    <x v="1"/>
  </r>
  <r>
    <s v="CARE"/>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n v="3"/>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n v="2"/>
    <x v="5"/>
    <x v="28"/>
    <e v="#N/A"/>
    <x v="1"/>
  </r>
  <r>
    <s v="CARE"/>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n v="1"/>
    <x v="5"/>
    <x v="28"/>
    <e v="#N/A"/>
    <x v="1"/>
  </r>
  <r>
    <s v="CARE"/>
    <m/>
    <m/>
    <s v="Réalisé"/>
    <d v="2016-10-10T00:00:00"/>
    <s v="Distribution Abris"/>
    <s v="Matériaux Abris"/>
    <s v="Bâches"/>
    <m/>
    <s v="Nombre"/>
    <n v="400"/>
    <s v="Grande Anse"/>
    <s v="Beaumont"/>
    <m/>
    <m/>
    <m/>
    <m/>
    <x v="5"/>
    <x v="28"/>
    <m/>
    <m/>
    <m/>
    <m/>
    <m/>
    <s v="CAR20161010"/>
    <n v="3"/>
    <x v="5"/>
    <x v="28"/>
    <e v="#N/A"/>
    <x v="1"/>
  </r>
  <r>
    <s v="CARE"/>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n v="2"/>
    <x v="5"/>
    <x v="28"/>
    <e v="#N/A"/>
    <x v="1"/>
  </r>
  <r>
    <s v="CARE"/>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n v="1"/>
    <x v="5"/>
    <x v="28"/>
    <e v="#N/A"/>
    <x v="1"/>
  </r>
  <r>
    <s v="CARE"/>
    <m/>
    <m/>
    <s v="Réalisé"/>
    <d v="2016-10-11T00:00:00"/>
    <s v="Distribution Abris"/>
    <s v="Matériaux Abris"/>
    <s v="Bâches"/>
    <m/>
    <s v="Nombre"/>
    <n v="400"/>
    <s v="Grande Anse"/>
    <s v="Roseaux"/>
    <m/>
    <m/>
    <m/>
    <s v="Ménage"/>
    <x v="5"/>
    <x v="28"/>
    <m/>
    <m/>
    <m/>
    <m/>
    <m/>
    <s v="CAR20161011"/>
    <n v="2"/>
    <x v="5"/>
    <x v="28"/>
    <e v="#N/A"/>
    <x v="1"/>
  </r>
  <r>
    <s v="CARE"/>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n v="1"/>
    <x v="5"/>
    <x v="28"/>
    <e v="#N/A"/>
    <x v="1"/>
  </r>
  <r>
    <s v="CARE"/>
    <m/>
    <m/>
    <s v="Réalisé"/>
    <d v="2016-10-12T00:00:00"/>
    <s v="Distribution Abris"/>
    <s v="Matériaux Abris"/>
    <s v="Bâches"/>
    <m/>
    <s v="Nombre"/>
    <n v="400"/>
    <s v="Grande Anse"/>
    <s v="Moron"/>
    <m/>
    <m/>
    <m/>
    <s v="Ménage"/>
    <x v="5"/>
    <x v="28"/>
    <m/>
    <m/>
    <m/>
    <m/>
    <m/>
    <s v="CAR20161012"/>
    <n v="5"/>
    <x v="5"/>
    <x v="28"/>
    <e v="#N/A"/>
    <x v="1"/>
  </r>
  <r>
    <s v="CARE"/>
    <m/>
    <m/>
    <s v="Réalisé"/>
    <d v="2016-10-12T00:00:00"/>
    <s v="Distribution Abris"/>
    <s v="Matériaux Abris"/>
    <s v="Bâches"/>
    <m/>
    <s v="Nombre"/>
    <n v="250"/>
    <s v="Sud-Est"/>
    <s v="Marigot"/>
    <m/>
    <m/>
    <m/>
    <s v="Ménage"/>
    <x v="5"/>
    <x v="28"/>
    <m/>
    <m/>
    <m/>
    <m/>
    <m/>
    <s v="CAR20161012"/>
    <n v="4"/>
    <x v="5"/>
    <x v="28"/>
    <e v="#N/A"/>
    <x v="1"/>
  </r>
  <r>
    <s v="CARE"/>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n v="3"/>
    <x v="5"/>
    <x v="28"/>
    <e v="#N/A"/>
    <x v="1"/>
  </r>
  <r>
    <s v="CARE"/>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n v="2"/>
    <x v="5"/>
    <x v="28"/>
    <e v="#N/A"/>
    <x v="1"/>
  </r>
  <r>
    <s v="CARE"/>
    <m/>
    <m/>
    <s v="Réalisé"/>
    <d v="2016-10-12T00:00:00"/>
    <s v="Distribution NFI"/>
    <s v="Matériaux NFI"/>
    <s v="Aquatabs"/>
    <m/>
    <s v="Nombre"/>
    <n v="750"/>
    <s v="Sud-Est"/>
    <s v="Marigot"/>
    <m/>
    <m/>
    <m/>
    <m/>
    <x v="5"/>
    <x v="28"/>
    <m/>
    <m/>
    <m/>
    <m/>
    <m/>
    <s v="CAR20161012"/>
    <n v="1"/>
    <x v="5"/>
    <x v="28"/>
    <e v="#N/A"/>
    <x v="1"/>
  </r>
  <r>
    <s v="CARE"/>
    <m/>
    <m/>
    <s v="Réalisé"/>
    <d v="2016-10-14T00:00:00"/>
    <s v="Distribution NFI"/>
    <s v="Matériaux NFI"/>
    <s v="Aquatabs"/>
    <m/>
    <s v="Nombre"/>
    <n v="46746"/>
    <s v="Grande Anse"/>
    <s v="Moron"/>
    <m/>
    <m/>
    <m/>
    <s v="Ménage"/>
    <x v="5"/>
    <x v="28"/>
    <m/>
    <m/>
    <m/>
    <m/>
    <m/>
    <s v="CAR20161014"/>
    <n v="4"/>
    <x v="5"/>
    <x v="28"/>
    <e v="#N/A"/>
    <x v="1"/>
  </r>
  <r>
    <s v="CARE"/>
    <m/>
    <m/>
    <s v="Réalisé"/>
    <d v="2016-10-14T00:00:00"/>
    <s v="Distribution Abris"/>
    <s v="Matériaux Abris"/>
    <s v="Bâches"/>
    <m/>
    <s v="Nombre"/>
    <n v="250"/>
    <s v="Sud-Est"/>
    <s v="La Vallee"/>
    <m/>
    <m/>
    <m/>
    <s v="Ménage"/>
    <x v="5"/>
    <x v="28"/>
    <m/>
    <m/>
    <m/>
    <m/>
    <m/>
    <s v="CAR20161014"/>
    <n v="3"/>
    <x v="5"/>
    <x v="28"/>
    <e v="#N/A"/>
    <x v="1"/>
  </r>
  <r>
    <s v="CARE"/>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n v="2"/>
    <x v="5"/>
    <x v="28"/>
    <e v="#N/A"/>
    <x v="1"/>
  </r>
  <r>
    <s v="CARE"/>
    <m/>
    <m/>
    <s v="Réalisé"/>
    <d v="2016-10-14T00:00:00"/>
    <s v="Distribution NFI"/>
    <s v="Matériaux NFI"/>
    <s v="Aquatabs"/>
    <m/>
    <s v="Nombre"/>
    <n v="750"/>
    <s v="Sud-Est"/>
    <s v="La Vallee"/>
    <m/>
    <m/>
    <m/>
    <m/>
    <x v="5"/>
    <x v="28"/>
    <m/>
    <m/>
    <m/>
    <m/>
    <m/>
    <s v="CAR20161014"/>
    <n v="1"/>
    <x v="5"/>
    <x v="28"/>
    <e v="#N/A"/>
    <x v="1"/>
  </r>
  <r>
    <s v="CARE"/>
    <m/>
    <m/>
    <s v="Réalisé"/>
    <d v="2016-10-17T00:00:00"/>
    <s v="Distribution Abris"/>
    <s v="Matériaux Abris"/>
    <s v="Bâches"/>
    <m/>
    <s v="Nombre"/>
    <n v="576"/>
    <s v="Grande Anse"/>
    <s v="Moron"/>
    <m/>
    <m/>
    <m/>
    <s v="Centre collectif / d'évacuation d'urgence"/>
    <x v="5"/>
    <x v="28"/>
    <m/>
    <m/>
    <m/>
    <m/>
    <m/>
    <s v="CAR20161017"/>
    <n v="1"/>
    <x v="5"/>
    <x v="28"/>
    <e v="#N/A"/>
    <x v="1"/>
  </r>
  <r>
    <s v="CARE"/>
    <m/>
    <m/>
    <s v="Réalisé"/>
    <d v="2016-10-18T00:00:00"/>
    <s v="Distribution NFI"/>
    <s v="Matériaux NFI"/>
    <s v="Aquatabs"/>
    <m/>
    <s v="Nombre"/>
    <n v="12195"/>
    <s v="Grande Anse"/>
    <s v="Jeremie"/>
    <m/>
    <m/>
    <m/>
    <s v="Centre collectif / d'évacuation d'urgence"/>
    <x v="5"/>
    <x v="28"/>
    <m/>
    <m/>
    <m/>
    <m/>
    <m/>
    <s v="CAR20161018"/>
    <n v="1"/>
    <x v="5"/>
    <x v="28"/>
    <e v="#N/A"/>
    <x v="1"/>
  </r>
  <r>
    <s v="CARE"/>
    <m/>
    <m/>
    <s v="Réalisé"/>
    <d v="2016-10-20T00:00:00"/>
    <s v="Distribution NFI"/>
    <s v="Matériaux NFI"/>
    <s v="Aquatabs"/>
    <m/>
    <s v="Nombre"/>
    <n v="6400"/>
    <s v="Grande Anse"/>
    <s v="Chambellan"/>
    <m/>
    <m/>
    <m/>
    <s v="Ménage"/>
    <x v="5"/>
    <x v="28"/>
    <m/>
    <m/>
    <m/>
    <m/>
    <m/>
    <s v="CAR20161020"/>
    <n v="2"/>
    <x v="5"/>
    <x v="28"/>
    <e v="#N/A"/>
    <x v="1"/>
  </r>
  <r>
    <s v="CARE"/>
    <m/>
    <m/>
    <s v="Réalisé"/>
    <d v="2016-10-20T00:00:00"/>
    <s v="Distribution NFI"/>
    <s v="Matériaux NFI"/>
    <s v="Aquatabs"/>
    <m/>
    <s v="Nombre"/>
    <n v="5060"/>
    <s v="Sud-Est"/>
    <s v="Thiotte"/>
    <m/>
    <m/>
    <m/>
    <s v="Ménage"/>
    <x v="5"/>
    <x v="28"/>
    <m/>
    <m/>
    <m/>
    <m/>
    <m/>
    <s v="CAR20161020"/>
    <n v="1"/>
    <x v="5"/>
    <x v="28"/>
    <e v="#N/A"/>
    <x v="1"/>
  </r>
  <r>
    <s v="CARE"/>
    <m/>
    <m/>
    <s v="Réalisé"/>
    <d v="2016-10-22T00:00:00"/>
    <s v="Distribution Abris"/>
    <s v="Matériaux Abris"/>
    <s v="Bâches"/>
    <m/>
    <s v="Nombre"/>
    <n v="435"/>
    <s v="Grande Anse"/>
    <s v="Moron"/>
    <m/>
    <m/>
    <m/>
    <s v="Centre collectif / d'évacuation d'urgence"/>
    <x v="5"/>
    <x v="28"/>
    <m/>
    <m/>
    <m/>
    <m/>
    <m/>
    <s v="CAR20161022"/>
    <n v="1"/>
    <x v="5"/>
    <x v="28"/>
    <e v="#N/A"/>
    <x v="1"/>
  </r>
  <r>
    <s v="CARE"/>
    <m/>
    <m/>
    <s v="Réalisé"/>
    <d v="2016-10-23T00:00:00"/>
    <s v="Distribution Abris"/>
    <s v="Matériaux Abris"/>
    <s v="Bâches"/>
    <m/>
    <s v="Nombre"/>
    <n v="515"/>
    <s v="Grande Anse"/>
    <s v="Moron"/>
    <m/>
    <m/>
    <m/>
    <s v="Centre collectif / d'évacuation d'urgence"/>
    <x v="5"/>
    <x v="28"/>
    <m/>
    <m/>
    <m/>
    <m/>
    <m/>
    <s v="CAR20161023"/>
    <n v="1"/>
    <x v="5"/>
    <x v="28"/>
    <e v="#N/A"/>
    <x v="1"/>
  </r>
  <r>
    <s v="CARE"/>
    <m/>
    <m/>
    <s v="Réalisé"/>
    <d v="2016-10-24T00:00:00"/>
    <s v="Distribution Abris"/>
    <s v="Matériaux Abris"/>
    <s v="Bâches"/>
    <m/>
    <s v="Nombre"/>
    <n v="966"/>
    <s v="Grande Anse"/>
    <s v="Moron"/>
    <m/>
    <m/>
    <m/>
    <s v="Centre collectif / d'évacuation d'urgence"/>
    <x v="5"/>
    <x v="28"/>
    <m/>
    <m/>
    <m/>
    <m/>
    <m/>
    <s v="CAR20161024"/>
    <n v="1"/>
    <x v="5"/>
    <x v="28"/>
    <e v="#N/A"/>
    <x v="1"/>
  </r>
  <r>
    <s v="CARE"/>
    <m/>
    <m/>
    <s v="Réalisé"/>
    <d v="2016-10-26T00:00:00"/>
    <s v="Distribution Abris"/>
    <s v="Matériaux Abris"/>
    <s v="Bâches"/>
    <m/>
    <s v="Nombre"/>
    <n v="1076"/>
    <s v="Grande Anse"/>
    <s v="Moron"/>
    <m/>
    <m/>
    <m/>
    <s v="Centre collectif / d'évacuation d'urgence"/>
    <x v="5"/>
    <x v="28"/>
    <m/>
    <m/>
    <m/>
    <m/>
    <m/>
    <s v="CAR20161026"/>
    <n v="1"/>
    <x v="5"/>
    <x v="28"/>
    <e v="#N/A"/>
    <x v="1"/>
  </r>
  <r>
    <s v="CARE"/>
    <m/>
    <m/>
    <s v="Réalisé"/>
    <d v="2016-10-27T00:00:00"/>
    <s v="Distribution NFI"/>
    <s v="Matériaux NFI"/>
    <s v="Aquatabs"/>
    <m/>
    <s v="Nombre"/>
    <n v="28800"/>
    <s v="Grande Anse"/>
    <s v="Chambellan"/>
    <m/>
    <m/>
    <m/>
    <m/>
    <x v="5"/>
    <x v="28"/>
    <m/>
    <m/>
    <m/>
    <m/>
    <m/>
    <s v="CAR20161027"/>
    <n v="1"/>
    <x v="5"/>
    <x v="28"/>
    <e v="#N/A"/>
    <x v="1"/>
  </r>
  <r>
    <s v="CARE"/>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n v="2"/>
    <x v="5"/>
    <x v="28"/>
    <e v="#N/A"/>
    <x v="1"/>
  </r>
  <r>
    <s v="CARE"/>
    <m/>
    <m/>
    <s v="Réalisé"/>
    <d v="2016-10-28T00:00:00"/>
    <s v="Distribution NFI"/>
    <s v="Matériaux NFI"/>
    <s v="Aquatabs"/>
    <m/>
    <s v="Nombre"/>
    <n v="900"/>
    <s v="Sud-Est"/>
    <s v="Bainet"/>
    <m/>
    <m/>
    <m/>
    <s v="Ménage"/>
    <x v="5"/>
    <x v="28"/>
    <m/>
    <m/>
    <m/>
    <m/>
    <m/>
    <s v="CAR20161028"/>
    <n v="1"/>
    <x v="5"/>
    <x v="28"/>
    <e v="#N/A"/>
    <x v="1"/>
  </r>
  <r>
    <s v="CARE"/>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n v="7"/>
    <x v="5"/>
    <x v="28"/>
    <e v="#N/A"/>
    <x v="1"/>
  </r>
  <r>
    <s v="CARE"/>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n v="6"/>
    <x v="5"/>
    <x v="28"/>
    <e v="#N/A"/>
    <x v="1"/>
  </r>
  <r>
    <s v="CARE"/>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n v="5"/>
    <x v="5"/>
    <x v="28"/>
    <e v="#N/A"/>
    <x v="1"/>
  </r>
  <r>
    <s v="CARE"/>
    <m/>
    <m/>
    <s v="Réalisé"/>
    <d v="2016-10-29T00:00:00"/>
    <s v="Distribution NFI"/>
    <s v="Matériaux NFI"/>
    <s v="Aquatabs"/>
    <m/>
    <s v="Nombre"/>
    <n v="3828"/>
    <s v="Sud-Est"/>
    <s v="Grand Gosier"/>
    <m/>
    <m/>
    <m/>
    <s v="Ménage"/>
    <x v="5"/>
    <x v="28"/>
    <m/>
    <m/>
    <m/>
    <m/>
    <m/>
    <s v="CAR20161029"/>
    <n v="4"/>
    <x v="5"/>
    <x v="28"/>
    <e v="#N/A"/>
    <x v="1"/>
  </r>
  <r>
    <s v="CARE"/>
    <m/>
    <m/>
    <s v="Réalisé"/>
    <d v="2016-10-29T00:00:00"/>
    <s v="Distribution NFI"/>
    <s v="Matériaux NFI"/>
    <s v="Aquatabs"/>
    <m/>
    <s v="Nombre"/>
    <n v="4400"/>
    <s v="Sud-Est"/>
    <s v="Anse A Pitre"/>
    <m/>
    <m/>
    <m/>
    <s v="Ménage"/>
    <x v="5"/>
    <x v="28"/>
    <m/>
    <m/>
    <m/>
    <m/>
    <m/>
    <s v="CAR20161029"/>
    <n v="3"/>
    <x v="5"/>
    <x v="28"/>
    <e v="#N/A"/>
    <x v="1"/>
  </r>
  <r>
    <s v="CARE"/>
    <m/>
    <m/>
    <s v="Réalisé"/>
    <d v="2016-10-29T00:00:00"/>
    <s v="Distribution NFI"/>
    <s v="Matériaux NFI"/>
    <s v="Aquatabs"/>
    <m/>
    <s v="Nombre"/>
    <n v="1050"/>
    <s v="Sud-Est"/>
    <s v="Jacmel"/>
    <m/>
    <m/>
    <m/>
    <s v="Ménage"/>
    <x v="5"/>
    <x v="28"/>
    <m/>
    <m/>
    <m/>
    <m/>
    <m/>
    <s v="CAR20161029"/>
    <n v="2"/>
    <x v="5"/>
    <x v="28"/>
    <e v="#N/A"/>
    <x v="1"/>
  </r>
  <r>
    <s v="CARE"/>
    <m/>
    <m/>
    <s v="Réalisé"/>
    <d v="2016-10-29T00:00:00"/>
    <s v="Distribution Abris"/>
    <s v="Matériaux Abris"/>
    <s v="Bâches"/>
    <m/>
    <s v="Nombre"/>
    <n v="354"/>
    <s v="Grande Anse"/>
    <s v="Moron"/>
    <m/>
    <m/>
    <m/>
    <s v="Centre collectif / d'évacuation d'urgence"/>
    <x v="5"/>
    <x v="28"/>
    <m/>
    <m/>
    <m/>
    <m/>
    <m/>
    <s v="CAR20161029"/>
    <n v="1"/>
    <x v="5"/>
    <x v="28"/>
    <e v="#N/A"/>
    <x v="1"/>
  </r>
  <r>
    <s v="CARE"/>
    <m/>
    <m/>
    <s v="Réalisé"/>
    <d v="2016-11-03T00:00:00"/>
    <s v="Distribution Abris"/>
    <s v="Matériaux Abris"/>
    <s v="Bâches"/>
    <m/>
    <s v="Nombre"/>
    <n v="176"/>
    <s v="Grande Anse"/>
    <s v="Moron"/>
    <m/>
    <m/>
    <m/>
    <s v="Centre collectif / d'évacuation d'urgence"/>
    <x v="5"/>
    <x v="28"/>
    <m/>
    <m/>
    <m/>
    <m/>
    <m/>
    <s v="CAR2016113"/>
    <n v="2"/>
    <x v="5"/>
    <x v="28"/>
    <e v="#N/A"/>
    <x v="1"/>
  </r>
  <r>
    <s v="CARE"/>
    <m/>
    <m/>
    <s v="Réalisé"/>
    <d v="2016-11-03T00:00:00"/>
    <s v="Distribution NFI"/>
    <s v="Matériaux NFI"/>
    <s v="Aquatabs"/>
    <m/>
    <s v="Nombre"/>
    <n v="8000"/>
    <s v="Grande Anse"/>
    <s v="Moron"/>
    <m/>
    <m/>
    <m/>
    <s v="Ménage"/>
    <x v="5"/>
    <x v="28"/>
    <m/>
    <m/>
    <m/>
    <m/>
    <m/>
    <s v="CAR2016113"/>
    <n v="1"/>
    <x v="5"/>
    <x v="28"/>
    <e v="#N/A"/>
    <x v="1"/>
  </r>
  <r>
    <s v="CARE"/>
    <m/>
    <m/>
    <s v="Réalisé"/>
    <d v="2016-11-13T00:00:00"/>
    <s v="Distribution Abris"/>
    <s v="Matériaux Abris"/>
    <s v="Bâches"/>
    <m/>
    <s v="Nombre"/>
    <n v="38"/>
    <s v="Grande Anse"/>
    <s v="Moron"/>
    <m/>
    <m/>
    <m/>
    <s v="Centre collectif / d'évacuation d'urgence"/>
    <x v="5"/>
    <x v="28"/>
    <m/>
    <m/>
    <m/>
    <m/>
    <m/>
    <s v="CAR20161113"/>
    <n v="1"/>
    <x v="5"/>
    <x v="28"/>
    <e v="#N/A"/>
    <x v="1"/>
  </r>
  <r>
    <s v="CARE"/>
    <m/>
    <m/>
    <s v="Réalisé"/>
    <d v="2016-11-14T00:00:00"/>
    <s v="Distribution Abris"/>
    <s v="Matériaux Abris"/>
    <s v="Bâches"/>
    <m/>
    <s v="Nombre"/>
    <n v="477"/>
    <s v="Sud-Est"/>
    <s v="Belle Anse"/>
    <m/>
    <m/>
    <m/>
    <s v="Ménage"/>
    <x v="5"/>
    <x v="28"/>
    <m/>
    <m/>
    <m/>
    <m/>
    <m/>
    <s v="CAR20161114"/>
    <n v="2"/>
    <x v="5"/>
    <x v="28"/>
    <e v="#N/A"/>
    <x v="1"/>
  </r>
  <r>
    <s v="CARE"/>
    <m/>
    <m/>
    <s v="Réalisé"/>
    <d v="2016-11-14T00:00:00"/>
    <s v="Distribution NFI"/>
    <s v="Matériaux NFI"/>
    <s v="Aquatabs"/>
    <m/>
    <s v="Nombre"/>
    <n v="3339"/>
    <s v="Sud-Est"/>
    <s v="Belle Anse"/>
    <m/>
    <m/>
    <m/>
    <s v="Ménage"/>
    <x v="5"/>
    <x v="28"/>
    <m/>
    <m/>
    <m/>
    <m/>
    <m/>
    <s v="CAR20161114"/>
    <n v="1"/>
    <x v="5"/>
    <x v="28"/>
    <e v="#N/A"/>
    <x v="1"/>
  </r>
  <r>
    <s v="CARE"/>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n v="1"/>
    <x v="5"/>
    <x v="28"/>
    <e v="#N/A"/>
    <x v="1"/>
  </r>
  <r>
    <s v="CARE"/>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n v="1"/>
    <x v="5"/>
    <x v="28"/>
    <e v="#N/A"/>
    <x v="1"/>
  </r>
  <r>
    <s v="CARE"/>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n v="2"/>
    <x v="5"/>
    <x v="28"/>
    <e v="#N/A"/>
    <x v="1"/>
  </r>
  <r>
    <s v="CARE"/>
    <m/>
    <m/>
    <s v="Réalisé"/>
    <d v="2016-12-07T00:00:00"/>
    <s v="Distribution Abris"/>
    <s v="Matériaux Abris"/>
    <s v="Bâches"/>
    <m/>
    <s v="Nombre"/>
    <n v="517"/>
    <s v="Sud-Est"/>
    <s v="Cotes de Fer"/>
    <m/>
    <m/>
    <m/>
    <m/>
    <x v="5"/>
    <x v="28"/>
    <m/>
    <m/>
    <m/>
    <m/>
    <m/>
    <s v="CAR2016127"/>
    <n v="1"/>
    <x v="5"/>
    <x v="28"/>
    <e v="#N/A"/>
    <x v="1"/>
  </r>
  <r>
    <s v="CARE"/>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n v="1"/>
    <x v="5"/>
    <x v="28"/>
    <e v="#N/A"/>
    <x v="1"/>
  </r>
  <r>
    <s v="CARE"/>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n v="1"/>
    <x v="5"/>
    <x v="28"/>
    <e v="#N/A"/>
    <x v="1"/>
  </r>
  <r>
    <s v="CARE"/>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n v="1"/>
    <x v="5"/>
    <x v="28"/>
    <e v="#N/A"/>
    <x v="1"/>
  </r>
  <r>
    <s v="CARE"/>
    <m/>
    <m/>
    <s v="Planifié (financé)"/>
    <m/>
    <s v="Distribution Abris"/>
    <s v="Matériaux Abris"/>
    <s v="Bâches"/>
    <m/>
    <s v="Nombre"/>
    <n v="100"/>
    <s v="Ouest"/>
    <s v="Anse A Galet"/>
    <m/>
    <m/>
    <m/>
    <m/>
    <x v="5"/>
    <x v="28"/>
    <m/>
    <m/>
    <m/>
    <m/>
    <m/>
    <s v="CAR190010"/>
    <n v="5"/>
    <x v="5"/>
    <x v="28"/>
    <e v="#N/A"/>
    <x v="1"/>
  </r>
  <r>
    <s v="CARE"/>
    <m/>
    <m/>
    <s v="Planifié (financé)"/>
    <m/>
    <s v="Distribution Abris"/>
    <s v="Matériaux Abris"/>
    <s v="Bâches"/>
    <m/>
    <s v="Nombre"/>
    <n v="500"/>
    <s v="Grande Anse"/>
    <m/>
    <m/>
    <m/>
    <m/>
    <m/>
    <x v="5"/>
    <x v="28"/>
    <m/>
    <m/>
    <m/>
    <m/>
    <m/>
    <s v="CAR190010"/>
    <n v="4"/>
    <x v="5"/>
    <x v="28"/>
    <e v="#N/A"/>
    <x v="1"/>
  </r>
  <r>
    <s v="CARE"/>
    <m/>
    <m/>
    <s v="Planifié (financé)"/>
    <m/>
    <s v="Distribution Abris"/>
    <s v="Matériaux Abris"/>
    <s v="Bâches"/>
    <m/>
    <s v="Nombre"/>
    <n v="200"/>
    <s v="Sud-Est"/>
    <m/>
    <m/>
    <m/>
    <m/>
    <m/>
    <x v="5"/>
    <x v="28"/>
    <m/>
    <m/>
    <m/>
    <m/>
    <m/>
    <s v="CAR190010"/>
    <n v="3"/>
    <x v="5"/>
    <x v="28"/>
    <e v="#N/A"/>
    <x v="1"/>
  </r>
  <r>
    <s v="CARE"/>
    <m/>
    <m/>
    <s v="Planifié (financé)"/>
    <m/>
    <s v="Distribution Abris"/>
    <s v="Matériaux Abris"/>
    <s v="Bâches"/>
    <m/>
    <s v="Nombre"/>
    <n v="800"/>
    <s v="Sud-Est"/>
    <m/>
    <m/>
    <m/>
    <m/>
    <m/>
    <x v="5"/>
    <x v="28"/>
    <m/>
    <m/>
    <m/>
    <m/>
    <m/>
    <s v="CAR190010"/>
    <n v="2"/>
    <x v="5"/>
    <x v="28"/>
    <e v="#N/A"/>
    <x v="1"/>
  </r>
  <r>
    <s v="CARE"/>
    <m/>
    <m/>
    <s v="Planifié (financé)"/>
    <m/>
    <s v="Distribution Abris"/>
    <s v="Matériaux Abris"/>
    <s v="Kit d'outils"/>
    <s v="Cisailles d’étain / main scie 28'' / pioche / griffe marteau / pelle (brésilien)"/>
    <s v="Nombre"/>
    <n v="1038"/>
    <s v="Grande Anse"/>
    <m/>
    <m/>
    <m/>
    <m/>
    <m/>
    <x v="5"/>
    <x v="28"/>
    <m/>
    <m/>
    <m/>
    <m/>
    <m/>
    <s v="CAR190010"/>
    <n v="1"/>
    <x v="5"/>
    <x v="28"/>
    <e v="#N/A"/>
    <x v="1"/>
  </r>
  <r>
    <s v="CARE"/>
    <m/>
    <m/>
    <s v="Planifié (financé)"/>
    <m/>
    <s v="Distribution Abris"/>
    <s v="Matériaux Abris"/>
    <s v="Kit de tôles"/>
    <s v="Métal de feuille 0,40 mm 3'' x 6'' / métal feuille 0,40 mm 3'' x 6'' / Clous (2'') / Fil / une longueur de corde (6 / 8 mm)"/>
    <s v="Nombre"/>
    <n v="2075"/>
    <s v="Grande Anse"/>
    <m/>
    <m/>
    <m/>
    <m/>
    <m/>
    <x v="5"/>
    <x v="28"/>
    <m/>
    <m/>
    <m/>
    <m/>
    <m/>
    <m/>
    <m/>
    <x v="5"/>
    <x v="28"/>
    <e v="#N/A"/>
    <x v="1"/>
  </r>
  <r>
    <s v="Caritas Suisse"/>
    <m/>
    <m/>
    <s v="Planifié (financé)"/>
    <m/>
    <s v="Distribution Abris"/>
    <s v="Cash en USD"/>
    <s v="Non conditionel "/>
    <m/>
    <s v="Valeur en USD"/>
    <m/>
    <m/>
    <m/>
    <m/>
    <s v=""/>
    <n v="1500"/>
    <m/>
    <x v="1"/>
    <x v="7"/>
    <m/>
    <m/>
    <m/>
    <m/>
    <s v="Cash Support, planned"/>
    <s v="CAR190010SUAR"/>
    <n v="2"/>
    <x v="1"/>
    <x v="7"/>
    <e v="#N/A"/>
    <x v="0"/>
  </r>
  <r>
    <s v="Caritas Suisse"/>
    <m/>
    <m/>
    <s v="Planifié (financé)"/>
    <m/>
    <s v="Distribution Abris"/>
    <s v="Cash en USD"/>
    <s v="Non conditionel "/>
    <m/>
    <s v="Valeur en USD"/>
    <m/>
    <m/>
    <m/>
    <m/>
    <s v=""/>
    <n v="1500"/>
    <m/>
    <x v="1"/>
    <x v="7"/>
    <m/>
    <m/>
    <m/>
    <m/>
    <s v="Cash Support, planned"/>
    <s v="CAR190010SUAR"/>
    <n v="1"/>
    <x v="1"/>
    <x v="7"/>
    <e v="#N/A"/>
    <x v="1"/>
  </r>
  <r>
    <s v="Catholic Relief Services"/>
    <m/>
    <s v="OFDA"/>
    <s v="Réalisé"/>
    <d v="2016-10-13T00:00:00"/>
    <s v="Distribution Abris"/>
    <s v="Matériaux Abris"/>
    <s v="Bâches"/>
    <s v="cordes, Jerrican, Kit d'hygiene, couverture, baches"/>
    <s v="Nombre"/>
    <n v="600"/>
    <m/>
    <m/>
    <m/>
    <s v=""/>
    <n v="800"/>
    <m/>
    <x v="0"/>
    <x v="0"/>
    <s v="Centre Ville Jeremie"/>
    <m/>
    <m/>
    <m/>
    <m/>
    <s v="CAT20161013GRJECE"/>
    <n v="1"/>
    <x v="0"/>
    <x v="0"/>
    <e v="#N/A"/>
    <x v="0"/>
  </r>
  <r>
    <s v="Catholic Relief Services"/>
    <m/>
    <s v="OFDA"/>
    <s v="Réalisé"/>
    <d v="2016-10-14T00:00:00"/>
    <s v="Distribution Abris"/>
    <s v="Matériaux Abris"/>
    <s v="Bâches"/>
    <m/>
    <s v="Nombre"/>
    <n v="670"/>
    <m/>
    <m/>
    <m/>
    <s v=""/>
    <n v="670"/>
    <m/>
    <x v="0"/>
    <x v="3"/>
    <s v="Desormeau"/>
    <m/>
    <m/>
    <m/>
    <s v="On-going presence in DM"/>
    <s v="CAT20161014GRDADE"/>
    <n v="1"/>
    <x v="0"/>
    <x v="3"/>
    <e v="#N/A"/>
    <x v="0"/>
  </r>
  <r>
    <s v="Catholic Relief Services"/>
    <m/>
    <s v="OFDA"/>
    <s v="Réalisé"/>
    <d v="2016-10-15T00:00:00"/>
    <s v="Distribution Abris"/>
    <s v="Matériaux Abris"/>
    <s v="Bâches"/>
    <m/>
    <s v="Nombre"/>
    <n v="50"/>
    <m/>
    <m/>
    <m/>
    <s v=""/>
    <n v="50"/>
    <m/>
    <x v="0"/>
    <x v="3"/>
    <s v="Petite Riviere"/>
    <m/>
    <m/>
    <m/>
    <m/>
    <s v="CAT20161015GRDAPE"/>
    <n v="1"/>
    <x v="0"/>
    <x v="3"/>
    <e v="#N/A"/>
    <x v="1"/>
  </r>
  <r>
    <s v="Catholic Relief Services"/>
    <m/>
    <s v="OFDA"/>
    <s v="Réalisé"/>
    <d v="2016-10-17T00:00:00"/>
    <s v="Distribution Abris"/>
    <s v="Matériaux Abris"/>
    <s v="Bâches"/>
    <m/>
    <s v="Nombre"/>
    <n v="50"/>
    <m/>
    <m/>
    <m/>
    <s v=""/>
    <n v="50"/>
    <m/>
    <x v="0"/>
    <x v="3"/>
    <s v="Bariadelle"/>
    <m/>
    <m/>
    <m/>
    <m/>
    <s v="CAT20161017GRDABA"/>
    <n v="1"/>
    <x v="0"/>
    <x v="3"/>
    <e v="#N/A"/>
    <x v="1"/>
  </r>
  <r>
    <s v="Catholic Relief Services"/>
    <m/>
    <s v="OFDA"/>
    <s v="Réalisé"/>
    <d v="2016-10-18T00:00:00"/>
    <s v="Distribution Abris"/>
    <s v="Matériaux Abris"/>
    <s v="Bâches"/>
    <m/>
    <s v="Nombre"/>
    <n v="50"/>
    <m/>
    <m/>
    <m/>
    <s v=""/>
    <n v="50"/>
    <m/>
    <x v="0"/>
    <x v="3"/>
    <s v="Dallier"/>
    <m/>
    <m/>
    <m/>
    <m/>
    <s v="CAT20161018GRDADA"/>
    <n v="1"/>
    <x v="0"/>
    <x v="3"/>
    <e v="#N/A"/>
    <x v="1"/>
  </r>
  <r>
    <s v="Catholic Relief Services"/>
    <m/>
    <s v="OFDA"/>
    <s v="Réalisé"/>
    <d v="2016-11-16T00:00:00"/>
    <s v="Distribution Abris"/>
    <s v="Matériaux Abris"/>
    <s v="Bâches"/>
    <s v="Cordes, baches, fil a legature et clous"/>
    <s v="Nombre"/>
    <n v="980"/>
    <m/>
    <m/>
    <m/>
    <s v=""/>
    <n v="980"/>
    <m/>
    <x v="0"/>
    <x v="29"/>
    <s v="2eme Boucan"/>
    <m/>
    <m/>
    <m/>
    <m/>
    <s v="CAT20161116GRMO2E"/>
    <n v="1"/>
    <x v="0"/>
    <x v="29"/>
    <e v="#N/A"/>
    <x v="0"/>
  </r>
  <r>
    <s v="Catholic Relief Services"/>
    <m/>
    <s v="OFDA"/>
    <s v="Réalisé"/>
    <d v="2016-11-28T00:00:00"/>
    <s v="Distribution Abris"/>
    <s v="Matériaux Abris"/>
    <s v="Bâches"/>
    <s v="Cordes, baches, fil a legature et clous"/>
    <s v="Nombre"/>
    <n v="845"/>
    <m/>
    <m/>
    <m/>
    <s v=""/>
    <n v="845"/>
    <m/>
    <x v="0"/>
    <x v="29"/>
    <s v="Centre Ville de Moron"/>
    <m/>
    <m/>
    <m/>
    <m/>
    <s v="CAT20161128GRMOCE"/>
    <n v="1"/>
    <x v="0"/>
    <x v="29"/>
    <e v="#N/A"/>
    <x v="1"/>
  </r>
  <r>
    <s v="Catholic Relief Services"/>
    <m/>
    <s v="OFDA"/>
    <s v="Réalisé"/>
    <s v="10/24 &amp; 29/2016"/>
    <s v="Distribution Abris"/>
    <s v="Matériaux Abris"/>
    <s v="Bâches"/>
    <s v="Cordes, baches"/>
    <s v="Nombre"/>
    <n v="1067"/>
    <m/>
    <m/>
    <m/>
    <s v=""/>
    <n v="1067"/>
    <m/>
    <x v="0"/>
    <x v="0"/>
    <s v="Marfranc"/>
    <m/>
    <m/>
    <m/>
    <m/>
    <e v="#VALUE!"/>
    <n v="74"/>
    <x v="0"/>
    <x v="0"/>
    <e v="#N/A"/>
    <x v="1"/>
  </r>
  <r>
    <s v="Catholic Relief Services"/>
    <m/>
    <s v="OFDA"/>
    <s v="Réalisé"/>
    <s v="11/5,15,26 &amp; 30/2016"/>
    <s v="Distribution Abris"/>
    <s v="Matériaux Abris"/>
    <s v="Bâches"/>
    <s v="Cordes, baches et clous"/>
    <s v="Nombre"/>
    <n v="4224"/>
    <m/>
    <m/>
    <m/>
    <s v=""/>
    <n v="4224"/>
    <m/>
    <x v="0"/>
    <x v="30"/>
    <s v="1 Anotte + Centre Ville"/>
    <m/>
    <m/>
    <m/>
    <m/>
    <e v="#VALUE!"/>
    <n v="73"/>
    <x v="0"/>
    <x v="30"/>
    <e v="#N/A"/>
    <x v="0"/>
  </r>
  <r>
    <s v="Catholic Relief Services"/>
    <m/>
    <s v="OFDA"/>
    <s v="Réalisé"/>
    <s v="11/8 &amp;12/2016"/>
    <s v="Distribution Abris"/>
    <s v="Matériaux Abris"/>
    <s v="Bâches"/>
    <s v="Cordes, baches, fil a legature et clous"/>
    <s v="Nombre"/>
    <n v="1795"/>
    <m/>
    <m/>
    <m/>
    <s v=""/>
    <n v="1795"/>
    <m/>
    <x v="0"/>
    <x v="29"/>
    <s v="Dejean 2 eme Boucan"/>
    <m/>
    <m/>
    <m/>
    <m/>
    <e v="#VALUE!"/>
    <n v="72"/>
    <x v="0"/>
    <x v="29"/>
    <e v="#N/A"/>
    <x v="1"/>
  </r>
  <r>
    <s v="Catholic Relief Services"/>
    <m/>
    <s v="OFDA"/>
    <s v="Réalisé"/>
    <s v="dates"/>
    <s v="Distribution Abris"/>
    <s v="Matériaux Abris"/>
    <s v="Bâches"/>
    <m/>
    <s v="Nombre"/>
    <n v="50"/>
    <m/>
    <m/>
    <m/>
    <s v=""/>
    <n v="50"/>
    <m/>
    <x v="0"/>
    <x v="3"/>
    <s v="Baliverne"/>
    <m/>
    <m/>
    <m/>
    <m/>
    <e v="#VALUE!"/>
    <n v="71"/>
    <x v="0"/>
    <x v="3"/>
    <e v="#N/A"/>
    <x v="1"/>
  </r>
  <r>
    <s v="Catholic Relief Services"/>
    <m/>
    <s v="OFDA"/>
    <s v="Réalisé"/>
    <s v="dates"/>
    <s v="Distribution Abris"/>
    <s v="Matériaux Abris"/>
    <s v="Bâches"/>
    <m/>
    <s v="Nombre"/>
    <n v="50"/>
    <m/>
    <m/>
    <m/>
    <s v=""/>
    <n v="50"/>
    <m/>
    <x v="0"/>
    <x v="3"/>
    <s v="Dallier"/>
    <m/>
    <m/>
    <m/>
    <m/>
    <e v="#VALUE!"/>
    <n v="70"/>
    <x v="0"/>
    <x v="3"/>
    <e v="#N/A"/>
    <x v="1"/>
  </r>
  <r>
    <s v="Catholic Relief Services"/>
    <m/>
    <s v="OFDA"/>
    <s v="Réalisé"/>
    <m/>
    <s v="Distribution NFI"/>
    <s v="Matériaux NFI"/>
    <s v="Aquatabs"/>
    <m/>
    <s v="Nombre"/>
    <n v="8000"/>
    <m/>
    <m/>
    <m/>
    <s v=""/>
    <n v="1921"/>
    <m/>
    <x v="1"/>
    <x v="1"/>
    <m/>
    <m/>
    <m/>
    <m/>
    <m/>
    <s v="CAT190010SULE"/>
    <n v="16"/>
    <x v="1"/>
    <x v="1"/>
    <e v="#N/A"/>
    <x v="0"/>
  </r>
  <r>
    <s v="Catholic Relief Services"/>
    <m/>
    <s v="OFDA"/>
    <s v="Réalisé"/>
    <m/>
    <s v="Distribution Abris"/>
    <s v="Matériaux Abris"/>
    <s v="Bâches"/>
    <m/>
    <s v="Nombre"/>
    <n v="1000"/>
    <m/>
    <m/>
    <m/>
    <s v=""/>
    <n v="1200"/>
    <m/>
    <x v="1"/>
    <x v="7"/>
    <s v="Arniquet"/>
    <m/>
    <m/>
    <m/>
    <m/>
    <s v="CAT190010SUARAR"/>
    <n v="4"/>
    <x v="1"/>
    <x v="7"/>
    <e v="#N/A"/>
    <x v="0"/>
  </r>
  <r>
    <s v="Catholic Relief Services"/>
    <m/>
    <s v="OFDA"/>
    <s v="Réalisé"/>
    <m/>
    <s v="Distribution Abris"/>
    <s v="Matériaux Abris"/>
    <s v="Bâches"/>
    <m/>
    <s v="Nombre"/>
    <n v="200"/>
    <m/>
    <m/>
    <m/>
    <s v=""/>
    <n v="200"/>
    <m/>
    <x v="1"/>
    <x v="31"/>
    <s v="Champlois"/>
    <m/>
    <m/>
    <m/>
    <m/>
    <s v="CAT190010SUCACH"/>
    <n v="3"/>
    <x v="1"/>
    <x v="31"/>
    <e v="#N/A"/>
    <x v="0"/>
  </r>
  <r>
    <s v="Catholic Relief Services"/>
    <m/>
    <s v="OFDA"/>
    <s v="Réalisé"/>
    <m/>
    <s v="Distribution Abris"/>
    <s v="Matériaux Abris"/>
    <s v="Bâches"/>
    <m/>
    <s v="Nombre"/>
    <n v="2200"/>
    <m/>
    <m/>
    <m/>
    <s v=""/>
    <n v="4370"/>
    <m/>
    <x v="1"/>
    <x v="1"/>
    <m/>
    <m/>
    <m/>
    <m/>
    <s v="The below two lines merged into this line."/>
    <s v="CAT190010SULE"/>
    <n v="15"/>
    <x v="1"/>
    <x v="1"/>
    <e v="#N/A"/>
    <x v="1"/>
  </r>
  <r>
    <s v="Catholic Relief Services"/>
    <m/>
    <s v="OFDA"/>
    <s v="Réalisé"/>
    <m/>
    <s v="Distribution Abris"/>
    <s v="Matériaux Abris"/>
    <s v="Bâches"/>
    <m/>
    <s v="Nombre"/>
    <n v="50"/>
    <m/>
    <m/>
    <m/>
    <s v=""/>
    <n v="50"/>
    <m/>
    <x v="1"/>
    <x v="15"/>
    <s v="Lezard"/>
    <m/>
    <m/>
    <m/>
    <m/>
    <s v="CAT190010SUPOLE"/>
    <n v="2"/>
    <x v="1"/>
    <x v="15"/>
    <e v="#N/A"/>
    <x v="0"/>
  </r>
  <r>
    <s v="Catholic Relief Services"/>
    <m/>
    <s v="OFDA"/>
    <s v="Réalisé"/>
    <m/>
    <s v="Distribution Abris"/>
    <s v="Matériaux Abris"/>
    <s v="Bâches"/>
    <m/>
    <s v="Nombre"/>
    <n v="50"/>
    <m/>
    <m/>
    <m/>
    <s v=""/>
    <n v="50"/>
    <m/>
    <x v="1"/>
    <x v="5"/>
    <s v="Renaudin"/>
    <m/>
    <m/>
    <m/>
    <m/>
    <s v="CAT190010SURORE"/>
    <n v="2"/>
    <x v="1"/>
    <x v="5"/>
    <e v="#N/A"/>
    <x v="0"/>
  </r>
  <r>
    <s v="Catholic Relief Services"/>
    <m/>
    <s v="OFDA"/>
    <s v="Réalisé"/>
    <m/>
    <s v="Distribution NFI"/>
    <s v="Matériaux NFI"/>
    <s v="Bidons"/>
    <m/>
    <s v="Nombre"/>
    <n v="1000"/>
    <m/>
    <m/>
    <m/>
    <s v=""/>
    <n v="1200"/>
    <s v="Sélection / Priorisation"/>
    <x v="1"/>
    <x v="7"/>
    <s v="Arniquet"/>
    <m/>
    <m/>
    <m/>
    <m/>
    <s v="CAT190010SUARAR"/>
    <n v="3"/>
    <x v="1"/>
    <x v="7"/>
    <e v="#N/A"/>
    <x v="1"/>
  </r>
  <r>
    <s v="Catholic Relief Services"/>
    <m/>
    <s v="OFDA"/>
    <s v="Réalisé"/>
    <m/>
    <s v="Distribution NFI"/>
    <s v="Matériaux NFI"/>
    <s v="Bidons"/>
    <m/>
    <s v="Nombre"/>
    <n v="800"/>
    <m/>
    <m/>
    <m/>
    <s v=""/>
    <n v="1921"/>
    <m/>
    <x v="1"/>
    <x v="1"/>
    <m/>
    <m/>
    <m/>
    <m/>
    <m/>
    <s v="CAT190010SULE"/>
    <n v="14"/>
    <x v="1"/>
    <x v="1"/>
    <e v="#N/A"/>
    <x v="1"/>
  </r>
  <r>
    <s v="Catholic Relief Services"/>
    <m/>
    <s v="OFDA"/>
    <s v="Réalisé"/>
    <m/>
    <s v="Distribution NFI"/>
    <s v="Matériaux NFI"/>
    <s v="Bidons"/>
    <m/>
    <s v="Nombre"/>
    <n v="1000"/>
    <m/>
    <m/>
    <m/>
    <s v=""/>
    <n v="4370"/>
    <m/>
    <x v="1"/>
    <x v="1"/>
    <m/>
    <m/>
    <m/>
    <m/>
    <s v="The below two lines merged into this line."/>
    <s v="CAT190010SULE"/>
    <n v="13"/>
    <x v="1"/>
    <x v="1"/>
    <e v="#N/A"/>
    <x v="1"/>
  </r>
  <r>
    <s v="Catholic Relief Services"/>
    <m/>
    <s v="OFDA"/>
    <s v="Réalisé"/>
    <m/>
    <s v="Distribution NFI"/>
    <s v="Matériaux NFI"/>
    <s v="Bidons"/>
    <m/>
    <s v="Nombre"/>
    <n v="1000"/>
    <m/>
    <m/>
    <m/>
    <s v=""/>
    <n v="1000"/>
    <s v="Sélection / Priorisation"/>
    <x v="1"/>
    <x v="16"/>
    <m/>
    <m/>
    <m/>
    <m/>
    <m/>
    <s v="CAT190010SUST"/>
    <n v="7"/>
    <x v="1"/>
    <x v="16"/>
    <e v="#N/A"/>
    <x v="0"/>
  </r>
  <r>
    <s v="Catholic Relief Services"/>
    <m/>
    <s v="OFDA"/>
    <s v="Réalisé"/>
    <m/>
    <s v="Distribution NFI"/>
    <s v="Matériaux NFI"/>
    <s v="Couvertures"/>
    <m/>
    <s v="Nombre"/>
    <n v="1200"/>
    <m/>
    <m/>
    <m/>
    <s v=""/>
    <n v="1200"/>
    <s v="Sélection / Priorisation"/>
    <x v="1"/>
    <x v="7"/>
    <s v="Arniquet"/>
    <m/>
    <m/>
    <m/>
    <m/>
    <s v="CAT190010SUARAR"/>
    <n v="2"/>
    <x v="1"/>
    <x v="7"/>
    <e v="#N/A"/>
    <x v="1"/>
  </r>
  <r>
    <s v="Catholic Relief Services"/>
    <m/>
    <s v="OFDA"/>
    <s v="Réalisé"/>
    <m/>
    <s v="Distribution NFI"/>
    <s v="Matériaux NFI"/>
    <s v="Couvertures"/>
    <m/>
    <s v="Nombre"/>
    <s v="1000+"/>
    <m/>
    <m/>
    <m/>
    <s v=""/>
    <n v="1000"/>
    <m/>
    <x v="1"/>
    <x v="7"/>
    <m/>
    <m/>
    <m/>
    <m/>
    <s v="Hygiene kits + Kitchen kits + Blankets + Water"/>
    <s v="CAT190010SUAR"/>
    <n v="3"/>
    <x v="1"/>
    <x v="7"/>
    <e v="#N/A"/>
    <x v="1"/>
  </r>
  <r>
    <s v="Catholic Relief Services"/>
    <m/>
    <s v="OFDA"/>
    <s v="Réalisé"/>
    <m/>
    <s v="Distribution NFI"/>
    <s v="Matériaux NFI"/>
    <s v="Couvertures"/>
    <m/>
    <s v="Nombre"/>
    <n v="200"/>
    <m/>
    <m/>
    <m/>
    <s v=""/>
    <n v="200"/>
    <s v="Sélection / Priorisation"/>
    <x v="1"/>
    <x v="31"/>
    <s v="Champlois"/>
    <m/>
    <m/>
    <m/>
    <m/>
    <s v="CAT190010SUCACH"/>
    <n v="2"/>
    <x v="1"/>
    <x v="31"/>
    <e v="#N/A"/>
    <x v="1"/>
  </r>
  <r>
    <s v="Catholic Relief Services"/>
    <m/>
    <s v="OFDA"/>
    <s v="Planifié (financé)"/>
    <m/>
    <s v="Distribution NFI"/>
    <s v="Matériaux NFI"/>
    <s v="Couvertures"/>
    <m/>
    <s v="Nombre"/>
    <s v="1000+"/>
    <m/>
    <m/>
    <m/>
    <s v=""/>
    <n v="1000"/>
    <m/>
    <x v="1"/>
    <x v="31"/>
    <m/>
    <m/>
    <m/>
    <m/>
    <s v="Hygiene kits + Kitchen kits + Blankets + Water"/>
    <s v="CAT190010SUCA"/>
    <n v="3"/>
    <x v="1"/>
    <x v="31"/>
    <e v="#N/A"/>
    <x v="1"/>
  </r>
  <r>
    <s v="Catholic Relief Services"/>
    <m/>
    <s v="OFDA"/>
    <s v="Planifié (financé)"/>
    <m/>
    <s v="Distribution NFI"/>
    <s v="Matériaux NFI"/>
    <s v="Couvertures"/>
    <m/>
    <s v="Nombre"/>
    <s v="1000+"/>
    <m/>
    <m/>
    <m/>
    <s v=""/>
    <n v="1000"/>
    <m/>
    <x v="1"/>
    <x v="20"/>
    <m/>
    <m/>
    <m/>
    <m/>
    <s v="Hygiene kits + Kitchen kits + Blankets + Water"/>
    <s v="CAT190010SUCH"/>
    <n v="3"/>
    <x v="1"/>
    <x v="20"/>
    <e v="#N/A"/>
    <x v="0"/>
  </r>
  <r>
    <s v="Catholic Relief Services"/>
    <m/>
    <s v="OFDA"/>
    <s v="Planifié (financé)"/>
    <m/>
    <s v="Distribution NFI"/>
    <s v="Matériaux NFI"/>
    <s v="Couvertures"/>
    <m/>
    <s v="Nombre"/>
    <s v="1000+"/>
    <m/>
    <m/>
    <m/>
    <s v=""/>
    <n v="1000"/>
    <m/>
    <x v="1"/>
    <x v="14"/>
    <m/>
    <m/>
    <m/>
    <m/>
    <s v="Hygiene kits + Kitchen kits + Blankets + Water"/>
    <s v="CAT190010SUCO"/>
    <n v="3"/>
    <x v="1"/>
    <x v="14"/>
    <e v="#N/A"/>
    <x v="0"/>
  </r>
  <r>
    <s v="Catholic Relief Services"/>
    <m/>
    <s v="OFDA"/>
    <s v="Réalisé"/>
    <m/>
    <s v="Distribution NFI"/>
    <s v="Matériaux NFI"/>
    <s v="Couvertures"/>
    <m/>
    <s v="Nombre"/>
    <n v="450"/>
    <m/>
    <m/>
    <m/>
    <s v=""/>
    <n v="1921"/>
    <m/>
    <x v="1"/>
    <x v="1"/>
    <m/>
    <m/>
    <m/>
    <m/>
    <m/>
    <s v="CAT190010SULE"/>
    <n v="12"/>
    <x v="1"/>
    <x v="1"/>
    <e v="#N/A"/>
    <x v="1"/>
  </r>
  <r>
    <s v="Catholic Relief Services"/>
    <m/>
    <s v="OFDA"/>
    <s v="Réalisé"/>
    <m/>
    <s v="Distribution NFI"/>
    <s v="Matériaux NFI"/>
    <s v="Couvertures"/>
    <m/>
    <s v="Nombre"/>
    <n v="2875"/>
    <m/>
    <m/>
    <m/>
    <s v=""/>
    <n v="4370"/>
    <m/>
    <x v="1"/>
    <x v="1"/>
    <m/>
    <m/>
    <m/>
    <m/>
    <s v="The below two lines merged into this line."/>
    <s v="CAT190010SULE"/>
    <n v="11"/>
    <x v="1"/>
    <x v="1"/>
    <e v="#N/A"/>
    <x v="1"/>
  </r>
  <r>
    <s v="Catholic Relief Services"/>
    <m/>
    <s v="OFDA"/>
    <s v="Réalisé"/>
    <m/>
    <s v="Distribution NFI"/>
    <s v="Matériaux NFI"/>
    <s v="Couvertures"/>
    <m/>
    <s v="Nombre"/>
    <n v="450"/>
    <m/>
    <m/>
    <m/>
    <s v=""/>
    <n v="1921"/>
    <s v="Sélection / Priorisation"/>
    <x v="1"/>
    <x v="1"/>
    <m/>
    <m/>
    <m/>
    <m/>
    <m/>
    <s v="CAT190010SULE"/>
    <n v="10"/>
    <x v="1"/>
    <x v="1"/>
    <e v="#N/A"/>
    <x v="1"/>
  </r>
  <r>
    <s v="Catholic Relief Services"/>
    <m/>
    <s v="OFDA"/>
    <s v="Réalisé"/>
    <m/>
    <s v="Distribution NFI"/>
    <s v="Matériaux NFI"/>
    <s v="Couvertures"/>
    <m/>
    <s v="Nombre"/>
    <n v="1000"/>
    <m/>
    <m/>
    <m/>
    <s v=""/>
    <n v="1000"/>
    <s v="Sélection / Priorisation"/>
    <x v="1"/>
    <x v="6"/>
    <s v="Maniche"/>
    <m/>
    <m/>
    <m/>
    <m/>
    <s v="CAT190010SUMAMA"/>
    <n v="3"/>
    <x v="1"/>
    <x v="6"/>
    <e v="#N/A"/>
    <x v="0"/>
  </r>
  <r>
    <s v="Catholic Relief Services"/>
    <m/>
    <s v="OFDA"/>
    <s v="Planifié (financé)"/>
    <m/>
    <s v="Distribution NFI"/>
    <s v="Matériaux NFI"/>
    <s v="Couvertures"/>
    <m/>
    <s v="Nombre"/>
    <s v="1000+"/>
    <m/>
    <m/>
    <m/>
    <s v=""/>
    <n v="1000"/>
    <m/>
    <x v="1"/>
    <x v="6"/>
    <m/>
    <m/>
    <m/>
    <m/>
    <s v="Hygiene kits + Kitchen kits + Blankets + Water"/>
    <s v="CAT190010SUMA"/>
    <n v="3"/>
    <x v="1"/>
    <x v="6"/>
    <e v="#N/A"/>
    <x v="1"/>
  </r>
  <r>
    <s v="Catholic Relief Services"/>
    <m/>
    <s v="OFDA"/>
    <s v="Réalisé"/>
    <m/>
    <s v="Distribution NFI"/>
    <s v="Matériaux NFI"/>
    <s v="Couvertures"/>
    <m/>
    <s v="Nombre"/>
    <s v="1000+"/>
    <m/>
    <m/>
    <m/>
    <s v=""/>
    <n v="1000"/>
    <m/>
    <x v="1"/>
    <x v="15"/>
    <m/>
    <m/>
    <m/>
    <m/>
    <s v="Hygiene kits + Kitchen kits + Blankets + Water"/>
    <s v="CAT190010SUPO"/>
    <n v="3"/>
    <x v="1"/>
    <x v="15"/>
    <e v="#N/A"/>
    <x v="1"/>
  </r>
  <r>
    <s v="Catholic Relief Services"/>
    <m/>
    <s v="OFDA"/>
    <s v="Réalisé"/>
    <m/>
    <s v="Distribution NFI"/>
    <s v="Matériaux NFI"/>
    <s v="Couvertures"/>
    <m/>
    <s v="Nombre"/>
    <s v="1000+"/>
    <m/>
    <m/>
    <m/>
    <s v=""/>
    <n v="1000"/>
    <m/>
    <x v="1"/>
    <x v="5"/>
    <m/>
    <m/>
    <m/>
    <m/>
    <s v="Hygiene kits + Kitchen kits + Blankets + Water"/>
    <s v="CAT190010SURO"/>
    <n v="3"/>
    <x v="1"/>
    <x v="5"/>
    <e v="#N/A"/>
    <x v="1"/>
  </r>
  <r>
    <s v="Catholic Relief Services"/>
    <m/>
    <s v="OFDA"/>
    <s v="Réalisé"/>
    <m/>
    <s v="Distribution NFI"/>
    <s v="Matériaux NFI"/>
    <s v="Couvertures"/>
    <m/>
    <s v="Nombre"/>
    <s v="1000+"/>
    <m/>
    <m/>
    <m/>
    <s v=""/>
    <n v="1000"/>
    <m/>
    <x v="1"/>
    <x v="16"/>
    <m/>
    <m/>
    <m/>
    <m/>
    <s v="Hygiene kits + Kitchen kits + Blankets + Water"/>
    <s v="CAT190010SUST"/>
    <n v="6"/>
    <x v="1"/>
    <x v="16"/>
    <e v="#N/A"/>
    <x v="1"/>
  </r>
  <r>
    <s v="Catholic Relief Services"/>
    <m/>
    <s v="OFDA"/>
    <s v="Réalisé"/>
    <m/>
    <s v="Distribution NFI"/>
    <s v="Matériaux NFI"/>
    <s v="Couvertures"/>
    <m/>
    <s v="Nombre"/>
    <n v="1000"/>
    <m/>
    <m/>
    <m/>
    <s v=""/>
    <n v="1000"/>
    <s v="Sélection / Priorisation"/>
    <x v="1"/>
    <x v="16"/>
    <m/>
    <m/>
    <m/>
    <m/>
    <m/>
    <s v="CAT190010SUST"/>
    <n v="5"/>
    <x v="1"/>
    <x v="16"/>
    <e v="#N/A"/>
    <x v="1"/>
  </r>
  <r>
    <s v="Catholic Relief Services"/>
    <m/>
    <s v="OFDA"/>
    <s v="Réalisé"/>
    <m/>
    <s v="Distribution NFI"/>
    <s v="Matériaux NFI"/>
    <s v="Couvertures"/>
    <m/>
    <s v="Nombre"/>
    <s v="1000+"/>
    <m/>
    <m/>
    <m/>
    <s v=""/>
    <n v="1000"/>
    <m/>
    <x v="1"/>
    <x v="8"/>
    <m/>
    <m/>
    <m/>
    <m/>
    <s v="Hygiene kits + Kitchen kits + Blankets + Water"/>
    <s v="CAT190010SUTO"/>
    <n v="3"/>
    <x v="1"/>
    <x v="8"/>
    <e v="#N/A"/>
    <x v="0"/>
  </r>
  <r>
    <s v="Catholic Relief Services"/>
    <m/>
    <s v="OFDA"/>
    <s v="Réalisé"/>
    <m/>
    <s v="Distribution Abris"/>
    <s v="Matériaux Abris"/>
    <s v="Kit Abris"/>
    <m/>
    <s v="Nombre"/>
    <n v="4370"/>
    <m/>
    <m/>
    <m/>
    <s v=""/>
    <n v="4370"/>
    <m/>
    <x v="1"/>
    <x v="1"/>
    <m/>
    <m/>
    <m/>
    <m/>
    <s v="The below two lines merged into this line."/>
    <s v="CAT190010SULE"/>
    <n v="9"/>
    <x v="1"/>
    <x v="1"/>
    <e v="#N/A"/>
    <x v="1"/>
  </r>
  <r>
    <s v="Catholic Relief Services"/>
    <m/>
    <s v="OFDA"/>
    <s v="Réalisé"/>
    <m/>
    <s v="Distribution NFI"/>
    <s v="Matériaux NFI"/>
    <s v="Kit de cuisine"/>
    <m/>
    <s v="Nombre"/>
    <n v="1000"/>
    <m/>
    <m/>
    <m/>
    <s v=""/>
    <n v="1000"/>
    <m/>
    <x v="1"/>
    <x v="7"/>
    <m/>
    <m/>
    <m/>
    <m/>
    <s v="Hygiene kits + Kitchen kits + Blankets + Water"/>
    <s v="CAT190010SUAR"/>
    <n v="2"/>
    <x v="1"/>
    <x v="7"/>
    <e v="#N/A"/>
    <x v="1"/>
  </r>
  <r>
    <s v="Catholic Relief Services"/>
    <m/>
    <s v="OFDA"/>
    <s v="Planifié (financé)"/>
    <m/>
    <s v="Distribution NFI"/>
    <s v="Matériaux NFI"/>
    <s v="Kit de cuisine"/>
    <m/>
    <s v="Nombre"/>
    <n v="1000"/>
    <m/>
    <m/>
    <m/>
    <s v=""/>
    <n v="1000"/>
    <m/>
    <x v="1"/>
    <x v="31"/>
    <m/>
    <m/>
    <m/>
    <m/>
    <s v="Hygiene kits + Kitchen kits + Blankets + Water"/>
    <s v="CAT190010SUCA"/>
    <n v="2"/>
    <x v="1"/>
    <x v="31"/>
    <e v="#N/A"/>
    <x v="1"/>
  </r>
  <r>
    <s v="Catholic Relief Services"/>
    <m/>
    <s v="OFDA"/>
    <s v="Planifié (financé)"/>
    <m/>
    <s v="Distribution NFI"/>
    <s v="Matériaux NFI"/>
    <s v="Kit de cuisine"/>
    <m/>
    <s v="Nombre"/>
    <n v="1000"/>
    <m/>
    <m/>
    <m/>
    <s v=""/>
    <n v="1000"/>
    <m/>
    <x v="1"/>
    <x v="20"/>
    <m/>
    <m/>
    <m/>
    <m/>
    <s v="Hygiene kits + Kitchen kits + Blankets + Water"/>
    <s v="CAT190010SUCH"/>
    <n v="2"/>
    <x v="1"/>
    <x v="20"/>
    <e v="#N/A"/>
    <x v="1"/>
  </r>
  <r>
    <s v="Catholic Relief Services"/>
    <m/>
    <s v="OFDA"/>
    <s v="Planifié (financé)"/>
    <m/>
    <s v="Distribution NFI"/>
    <s v="Matériaux NFI"/>
    <s v="Kit de cuisine"/>
    <m/>
    <s v="Nombre"/>
    <n v="1000"/>
    <m/>
    <m/>
    <m/>
    <s v=""/>
    <n v="1000"/>
    <m/>
    <x v="1"/>
    <x v="14"/>
    <m/>
    <m/>
    <m/>
    <m/>
    <s v="Hygiene kits + Kitchen kits + Blankets + Water"/>
    <s v="CAT190010SUCO"/>
    <n v="2"/>
    <x v="1"/>
    <x v="14"/>
    <e v="#N/A"/>
    <x v="1"/>
  </r>
  <r>
    <s v="Catholic Relief Services"/>
    <m/>
    <s v="OFDA"/>
    <s v="Réalisé"/>
    <m/>
    <s v="Distribution NFI"/>
    <s v="Matériaux NFI"/>
    <s v="Kit de cuisine"/>
    <m/>
    <s v="Nombre"/>
    <n v="1000"/>
    <m/>
    <m/>
    <m/>
    <s v=""/>
    <n v="4370"/>
    <m/>
    <x v="1"/>
    <x v="1"/>
    <m/>
    <m/>
    <m/>
    <m/>
    <s v="The below two lines merged into this line."/>
    <s v="CAT190010SULE"/>
    <n v="8"/>
    <x v="1"/>
    <x v="1"/>
    <e v="#N/A"/>
    <x v="1"/>
  </r>
  <r>
    <s v="Catholic Relief Services"/>
    <m/>
    <s v="OFDA"/>
    <s v="Réalisé"/>
    <m/>
    <s v="Distribution NFI"/>
    <s v="Matériaux NFI"/>
    <s v="Kit de cuisine"/>
    <m/>
    <s v="Nombre"/>
    <n v="1000"/>
    <m/>
    <m/>
    <m/>
    <s v=""/>
    <n v="1000"/>
    <s v="Sélection / Priorisation"/>
    <x v="1"/>
    <x v="6"/>
    <s v="Maniche"/>
    <m/>
    <m/>
    <m/>
    <m/>
    <s v="CAT190010SUMAMA"/>
    <n v="2"/>
    <x v="1"/>
    <x v="6"/>
    <e v="#N/A"/>
    <x v="1"/>
  </r>
  <r>
    <s v="Catholic Relief Services"/>
    <m/>
    <s v="OFDA"/>
    <s v="Planifié (financé)"/>
    <m/>
    <s v="Distribution NFI"/>
    <s v="Matériaux NFI"/>
    <s v="Kit de cuisine"/>
    <m/>
    <s v="Nombre"/>
    <n v="1000"/>
    <m/>
    <m/>
    <m/>
    <s v=""/>
    <n v="1000"/>
    <m/>
    <x v="1"/>
    <x v="6"/>
    <m/>
    <m/>
    <m/>
    <m/>
    <s v="Hygiene kits + Kitchen kits + Blankets + Water"/>
    <s v="CAT190010SUMA"/>
    <n v="2"/>
    <x v="1"/>
    <x v="6"/>
    <e v="#N/A"/>
    <x v="1"/>
  </r>
  <r>
    <s v="Catholic Relief Services"/>
    <m/>
    <s v="OFDA"/>
    <s v="Réalisé"/>
    <m/>
    <s v="Distribution NFI"/>
    <s v="Matériaux NFI"/>
    <s v="Kit de cuisine"/>
    <m/>
    <s v="Nombre"/>
    <n v="1000"/>
    <m/>
    <m/>
    <m/>
    <s v=""/>
    <n v="1000"/>
    <m/>
    <x v="1"/>
    <x v="15"/>
    <m/>
    <m/>
    <m/>
    <m/>
    <s v="Hygiene kits + Kitchen kits + Blankets + Water"/>
    <s v="CAT190010SUPO"/>
    <n v="2"/>
    <x v="1"/>
    <x v="15"/>
    <e v="#N/A"/>
    <x v="1"/>
  </r>
  <r>
    <s v="Catholic Relief Services"/>
    <m/>
    <s v="OFDA"/>
    <s v="Réalisé"/>
    <m/>
    <s v="Distribution NFI"/>
    <s v="Matériaux NFI"/>
    <s v="Kit de cuisine"/>
    <m/>
    <s v="Nombre"/>
    <n v="1000"/>
    <m/>
    <m/>
    <m/>
    <s v=""/>
    <n v="1000"/>
    <m/>
    <x v="1"/>
    <x v="5"/>
    <m/>
    <m/>
    <m/>
    <m/>
    <s v="Hygiene kits + Kitchen kits + Blankets + Water"/>
    <s v="CAT190010SURO"/>
    <n v="2"/>
    <x v="1"/>
    <x v="5"/>
    <e v="#N/A"/>
    <x v="1"/>
  </r>
  <r>
    <s v="Catholic Relief Services"/>
    <m/>
    <s v="OFDA"/>
    <s v="Réalisé"/>
    <m/>
    <s v="Distribution NFI"/>
    <s v="Matériaux NFI"/>
    <s v="Kit de cuisine"/>
    <m/>
    <s v="Nombre"/>
    <n v="1000"/>
    <m/>
    <m/>
    <m/>
    <s v=""/>
    <n v="1000"/>
    <m/>
    <x v="1"/>
    <x v="16"/>
    <m/>
    <m/>
    <m/>
    <m/>
    <s v="Hygiene kits + Kitchen kits + Blankets + Water"/>
    <s v="CAT190010SUST"/>
    <n v="4"/>
    <x v="1"/>
    <x v="16"/>
    <e v="#N/A"/>
    <x v="1"/>
  </r>
  <r>
    <s v="Catholic Relief Services"/>
    <m/>
    <s v="OFDA"/>
    <s v="Réalisé"/>
    <m/>
    <s v="Distribution NFI"/>
    <s v="Matériaux NFI"/>
    <s v="Kit de cuisine"/>
    <m/>
    <s v="Nombre"/>
    <n v="1000"/>
    <m/>
    <m/>
    <m/>
    <s v=""/>
    <n v="1000"/>
    <s v="Sélection / Priorisation"/>
    <x v="1"/>
    <x v="16"/>
    <m/>
    <m/>
    <m/>
    <m/>
    <m/>
    <s v="CAT190010SUST"/>
    <n v="3"/>
    <x v="1"/>
    <x v="16"/>
    <e v="#N/A"/>
    <x v="1"/>
  </r>
  <r>
    <s v="Catholic Relief Services"/>
    <m/>
    <s v="OFDA"/>
    <s v="Réalisé"/>
    <m/>
    <s v="Distribution NFI"/>
    <s v="Matériaux NFI"/>
    <s v="Kit de cuisine"/>
    <m/>
    <s v="Nombre"/>
    <n v="1000"/>
    <m/>
    <m/>
    <m/>
    <s v=""/>
    <n v="1000"/>
    <m/>
    <x v="1"/>
    <x v="8"/>
    <m/>
    <m/>
    <m/>
    <m/>
    <s v="Hygiene kits + Kitchen kits + Blankets + Water"/>
    <s v="CAT190010SUTO"/>
    <n v="2"/>
    <x v="1"/>
    <x v="8"/>
    <e v="#N/A"/>
    <x v="1"/>
  </r>
  <r>
    <s v="Catholic Relief Services"/>
    <m/>
    <s v="OFDA"/>
    <s v="Réalisé"/>
    <m/>
    <s v="Distribution NFI"/>
    <s v="Matériaux NFI"/>
    <s v="Kit d'hygiène"/>
    <m/>
    <s v="Nombre"/>
    <n v="1200"/>
    <m/>
    <m/>
    <m/>
    <s v=""/>
    <n v="1200"/>
    <s v="Sélection / Priorisation"/>
    <x v="1"/>
    <x v="7"/>
    <s v="Arniquet"/>
    <m/>
    <m/>
    <m/>
    <m/>
    <s v="CAT190010SUARAR"/>
    <n v="1"/>
    <x v="1"/>
    <x v="7"/>
    <e v="#N/A"/>
    <x v="1"/>
  </r>
  <r>
    <s v="Catholic Relief Services"/>
    <m/>
    <s v="OFDA"/>
    <s v="Réalisé"/>
    <m/>
    <s v="Distribution NFI"/>
    <s v="Matériaux NFI"/>
    <s v="Kit d'hygiène"/>
    <m/>
    <s v="Nombre"/>
    <n v="1000"/>
    <m/>
    <m/>
    <m/>
    <s v=""/>
    <n v="1000"/>
    <m/>
    <x v="1"/>
    <x v="7"/>
    <m/>
    <m/>
    <m/>
    <m/>
    <s v="Hygiene kits + Kitchen kits + Blankets + Water"/>
    <s v="CAT190010SUAR"/>
    <n v="1"/>
    <x v="1"/>
    <x v="7"/>
    <e v="#N/A"/>
    <x v="1"/>
  </r>
  <r>
    <s v="Catholic Relief Services"/>
    <m/>
    <s v="OFDA"/>
    <s v="Réalisé"/>
    <m/>
    <s v="Distribution NFI"/>
    <s v="Matériaux NFI"/>
    <s v="Kit d'hygiène"/>
    <m/>
    <s v="Nombre"/>
    <n v="200"/>
    <m/>
    <m/>
    <m/>
    <s v=""/>
    <n v="200"/>
    <s v="Sélection / Priorisation"/>
    <x v="1"/>
    <x v="31"/>
    <s v="Champlois"/>
    <m/>
    <m/>
    <m/>
    <m/>
    <s v="CAT190010SUCACH"/>
    <n v="1"/>
    <x v="1"/>
    <x v="31"/>
    <e v="#N/A"/>
    <x v="1"/>
  </r>
  <r>
    <s v="Catholic Relief Services"/>
    <m/>
    <s v="OFDA"/>
    <s v="Planifié (financé)"/>
    <m/>
    <s v="Distribution NFI"/>
    <s v="Matériaux NFI"/>
    <s v="Kit d'hygiène"/>
    <m/>
    <s v="Nombre"/>
    <n v="1000"/>
    <m/>
    <m/>
    <m/>
    <s v=""/>
    <n v="1000"/>
    <m/>
    <x v="1"/>
    <x v="31"/>
    <m/>
    <m/>
    <m/>
    <m/>
    <s v="Hygiene kits + Kitchen kits + Blankets + Water"/>
    <s v="CAT190010SUCA"/>
    <n v="1"/>
    <x v="1"/>
    <x v="31"/>
    <e v="#N/A"/>
    <x v="1"/>
  </r>
  <r>
    <s v="Catholic Relief Services"/>
    <m/>
    <s v="OFDA"/>
    <s v="Planifié (financé)"/>
    <m/>
    <s v="Distribution NFI"/>
    <s v="Matériaux NFI"/>
    <s v="Kit d'hygiène"/>
    <m/>
    <s v="Nombre"/>
    <n v="1000"/>
    <m/>
    <m/>
    <m/>
    <s v=""/>
    <n v="1000"/>
    <m/>
    <x v="1"/>
    <x v="20"/>
    <m/>
    <m/>
    <m/>
    <m/>
    <s v="Hygiene kits + Kitchen kits + Blankets + Water"/>
    <s v="CAT190010SUCH"/>
    <n v="1"/>
    <x v="1"/>
    <x v="20"/>
    <e v="#N/A"/>
    <x v="1"/>
  </r>
  <r>
    <s v="Catholic Relief Services"/>
    <m/>
    <s v="OFDA"/>
    <s v="Planifié (financé)"/>
    <m/>
    <s v="Distribution NFI"/>
    <s v="Matériaux NFI"/>
    <s v="Kit d'hygiène"/>
    <m/>
    <s v="Nombre"/>
    <n v="1000"/>
    <m/>
    <m/>
    <m/>
    <s v=""/>
    <n v="1000"/>
    <m/>
    <x v="1"/>
    <x v="14"/>
    <m/>
    <m/>
    <m/>
    <m/>
    <s v="Hygiene kits + Kitchen kits + Blankets + Water"/>
    <s v="CAT190010SUCO"/>
    <n v="1"/>
    <x v="1"/>
    <x v="14"/>
    <e v="#N/A"/>
    <x v="1"/>
  </r>
  <r>
    <s v="Catholic Relief Services"/>
    <m/>
    <s v="OFDA"/>
    <s v="Réalisé"/>
    <m/>
    <s v="Distribution NFI"/>
    <s v="Matériaux NFI"/>
    <s v="Kit d'hygiène"/>
    <m/>
    <s v="Nombre"/>
    <n v="500"/>
    <m/>
    <m/>
    <m/>
    <s v=""/>
    <n v="1921"/>
    <m/>
    <x v="1"/>
    <x v="1"/>
    <m/>
    <m/>
    <m/>
    <m/>
    <m/>
    <s v="CAT190010SULE"/>
    <n v="7"/>
    <x v="1"/>
    <x v="1"/>
    <e v="#N/A"/>
    <x v="1"/>
  </r>
  <r>
    <s v="Catholic Relief Services"/>
    <m/>
    <s v="OFDA"/>
    <s v="Réalisé"/>
    <m/>
    <s v="Distribution NFI"/>
    <s v="Matériaux NFI"/>
    <s v="Kit d'hygiène"/>
    <m/>
    <s v="Nombre"/>
    <n v="3000"/>
    <m/>
    <m/>
    <m/>
    <s v=""/>
    <n v="4370"/>
    <m/>
    <x v="1"/>
    <x v="1"/>
    <m/>
    <m/>
    <m/>
    <m/>
    <s v="The below two lines merged into this line."/>
    <s v="CAT190010SULE"/>
    <n v="6"/>
    <x v="1"/>
    <x v="1"/>
    <e v="#N/A"/>
    <x v="1"/>
  </r>
  <r>
    <s v="Catholic Relief Services"/>
    <m/>
    <s v="OFDA"/>
    <s v="Réalisé"/>
    <m/>
    <s v="Distribution NFI"/>
    <s v="Matériaux NFI"/>
    <s v="Kit d'hygiène"/>
    <m/>
    <s v="Nombre"/>
    <n v="1000"/>
    <m/>
    <m/>
    <m/>
    <s v=""/>
    <n v="1000"/>
    <s v="Sélection / Priorisation"/>
    <x v="1"/>
    <x v="6"/>
    <s v="Maniche"/>
    <m/>
    <m/>
    <m/>
    <m/>
    <s v="CAT190010SUMAMA"/>
    <n v="1"/>
    <x v="1"/>
    <x v="6"/>
    <e v="#N/A"/>
    <x v="1"/>
  </r>
  <r>
    <s v="Catholic Relief Services"/>
    <m/>
    <s v="OFDA"/>
    <s v="Planifié (financé)"/>
    <m/>
    <s v="Distribution NFI"/>
    <s v="Matériaux NFI"/>
    <s v="Kit d'hygiène"/>
    <m/>
    <s v="Nombre"/>
    <n v="1000"/>
    <m/>
    <m/>
    <m/>
    <s v=""/>
    <n v="1000"/>
    <m/>
    <x v="1"/>
    <x v="6"/>
    <m/>
    <m/>
    <m/>
    <m/>
    <s v="Hygiene kits + Kitchen kits + Blankets + Water"/>
    <s v="CAT190010SUMA"/>
    <n v="1"/>
    <x v="1"/>
    <x v="6"/>
    <e v="#N/A"/>
    <x v="1"/>
  </r>
  <r>
    <s v="Catholic Relief Services"/>
    <m/>
    <s v="OFDA"/>
    <s v="Réalisé"/>
    <m/>
    <s v="Distribution NFI"/>
    <s v="Matériaux NFI"/>
    <s v="Kit d'hygiène"/>
    <m/>
    <s v="Nombre"/>
    <n v="200"/>
    <m/>
    <m/>
    <m/>
    <s v=""/>
    <n v="50"/>
    <s v="Sélection / Priorisation"/>
    <x v="1"/>
    <x v="15"/>
    <s v="Lezard"/>
    <m/>
    <m/>
    <m/>
    <m/>
    <s v="CAT190010SUPOLE"/>
    <n v="1"/>
    <x v="1"/>
    <x v="15"/>
    <e v="#N/A"/>
    <x v="1"/>
  </r>
  <r>
    <s v="Catholic Relief Services"/>
    <m/>
    <s v="OFDA"/>
    <s v="Réalisé"/>
    <m/>
    <s v="Distribution NFI"/>
    <s v="Matériaux NFI"/>
    <s v="Kit d'hygiène"/>
    <m/>
    <s v="Nombre"/>
    <n v="1000"/>
    <m/>
    <m/>
    <m/>
    <s v=""/>
    <n v="1000"/>
    <m/>
    <x v="1"/>
    <x v="15"/>
    <m/>
    <m/>
    <m/>
    <m/>
    <s v="Hygiene kits + Kitchen kits + Blankets + Water"/>
    <s v="CAT190010SUPO"/>
    <n v="1"/>
    <x v="1"/>
    <x v="15"/>
    <e v="#N/A"/>
    <x v="1"/>
  </r>
  <r>
    <s v="Catholic Relief Services"/>
    <m/>
    <s v="OFDA"/>
    <s v="Réalisé"/>
    <m/>
    <s v="Distribution NFI"/>
    <s v="Matériaux NFI"/>
    <s v="Kit d'hygiène"/>
    <m/>
    <s v="Nombre"/>
    <n v="200"/>
    <m/>
    <m/>
    <m/>
    <s v=""/>
    <n v="50"/>
    <s v="Sélection / Priorisation"/>
    <x v="1"/>
    <x v="5"/>
    <s v="Renaudin"/>
    <m/>
    <m/>
    <m/>
    <m/>
    <s v="CAT190010SURORE"/>
    <n v="1"/>
    <x v="1"/>
    <x v="5"/>
    <e v="#N/A"/>
    <x v="1"/>
  </r>
  <r>
    <s v="Catholic Relief Services"/>
    <m/>
    <s v="OFDA"/>
    <s v="Réalisé"/>
    <m/>
    <s v="Distribution NFI"/>
    <s v="Matériaux NFI"/>
    <s v="Kit d'hygiène"/>
    <m/>
    <s v="Nombre"/>
    <n v="1000"/>
    <m/>
    <m/>
    <m/>
    <s v=""/>
    <n v="1000"/>
    <m/>
    <x v="1"/>
    <x v="5"/>
    <m/>
    <m/>
    <m/>
    <m/>
    <s v="Hygiene kits + Kitchen kits + Blankets + Water"/>
    <s v="CAT190010SURO"/>
    <n v="1"/>
    <x v="1"/>
    <x v="5"/>
    <e v="#N/A"/>
    <x v="1"/>
  </r>
  <r>
    <s v="Catholic Relief Services"/>
    <m/>
    <s v="OFDA"/>
    <s v="Réalisé"/>
    <m/>
    <s v="Distribution NFI"/>
    <s v="Matériaux NFI"/>
    <s v="Kit d'hygiène"/>
    <m/>
    <s v="Nombre"/>
    <n v="1000"/>
    <m/>
    <m/>
    <m/>
    <s v=""/>
    <n v="1000"/>
    <m/>
    <x v="1"/>
    <x v="16"/>
    <m/>
    <m/>
    <m/>
    <m/>
    <s v="Hygiene kits + Kitchen kits + Blankets + Water"/>
    <s v="CAT190010SUST"/>
    <n v="2"/>
    <x v="1"/>
    <x v="16"/>
    <e v="#N/A"/>
    <x v="1"/>
  </r>
  <r>
    <s v="Catholic Relief Services"/>
    <m/>
    <s v="OFDA"/>
    <s v="Réalisé"/>
    <m/>
    <s v="Distribution NFI"/>
    <s v="Matériaux NFI"/>
    <s v="Kit d'hygiène"/>
    <m/>
    <s v="Nombre"/>
    <n v="1000"/>
    <m/>
    <m/>
    <m/>
    <s v=""/>
    <n v="1000"/>
    <s v="Sélection / Priorisation"/>
    <x v="1"/>
    <x v="16"/>
    <m/>
    <m/>
    <m/>
    <m/>
    <m/>
    <s v="CAT190010SUST"/>
    <n v="1"/>
    <x v="1"/>
    <x v="16"/>
    <e v="#N/A"/>
    <x v="1"/>
  </r>
  <r>
    <s v="Catholic Relief Services"/>
    <m/>
    <s v="OFDA"/>
    <s v="Réalisé"/>
    <m/>
    <s v="Distribution NFI"/>
    <s v="Matériaux NFI"/>
    <s v="Kit d'hygiène"/>
    <m/>
    <s v="Nombre"/>
    <n v="1000"/>
    <m/>
    <m/>
    <m/>
    <s v=""/>
    <n v="1000"/>
    <m/>
    <x v="1"/>
    <x v="8"/>
    <m/>
    <m/>
    <m/>
    <m/>
    <s v="Hygiene kits + Kitchen kits + Blankets + Water"/>
    <s v="CAT190010SUTO"/>
    <n v="1"/>
    <x v="1"/>
    <x v="8"/>
    <e v="#N/A"/>
    <x v="1"/>
  </r>
  <r>
    <s v="Catholic Relief Services"/>
    <m/>
    <s v="OFDA"/>
    <s v="Réalisé"/>
    <m/>
    <s v="Distribution NFI"/>
    <s v="Matériaux NFI"/>
    <s v="Lampes solaires"/>
    <m/>
    <s v="Nombre"/>
    <n v="150"/>
    <m/>
    <m/>
    <m/>
    <s v=""/>
    <n v="1921"/>
    <m/>
    <x v="1"/>
    <x v="1"/>
    <m/>
    <m/>
    <m/>
    <m/>
    <m/>
    <s v="CAT190010SULE"/>
    <n v="5"/>
    <x v="1"/>
    <x v="1"/>
    <e v="#N/A"/>
    <x v="1"/>
  </r>
  <r>
    <s v="Catholic Relief Services"/>
    <m/>
    <s v="OFDA"/>
    <s v="Réalisé"/>
    <m/>
    <s v="Distribution Abris"/>
    <s v="Cash en HTG"/>
    <s v="Non conditionel"/>
    <m/>
    <s v="Valeur en HTG"/>
    <n v="160"/>
    <m/>
    <m/>
    <m/>
    <s v=""/>
    <n v="621"/>
    <s v="Sélection / Priorisation"/>
    <x v="1"/>
    <x v="1"/>
    <m/>
    <m/>
    <m/>
    <m/>
    <m/>
    <s v="CAT190010SULE"/>
    <n v="4"/>
    <x v="1"/>
    <x v="1"/>
    <e v="#N/A"/>
    <x v="1"/>
  </r>
  <r>
    <s v="Catholic Relief Services"/>
    <m/>
    <s v="OFDA"/>
    <s v="Réalisé"/>
    <m/>
    <s v="Distribution Abris"/>
    <s v="Cash en USD"/>
    <s v="Non conditionel "/>
    <m/>
    <s v="Valeur en USD"/>
    <m/>
    <m/>
    <m/>
    <m/>
    <m/>
    <n v="3000"/>
    <m/>
    <x v="1"/>
    <x v="1"/>
    <m/>
    <m/>
    <m/>
    <m/>
    <s v="The below two lines merged into this line."/>
    <s v="CAT190010SULE"/>
    <n v="3"/>
    <x v="1"/>
    <x v="1"/>
    <e v="#N/A"/>
    <x v="1"/>
  </r>
  <r>
    <s v="Catholic Relief Services"/>
    <m/>
    <s v="OFDA"/>
    <s v="En cours"/>
    <m/>
    <s v="Distribution Abris"/>
    <s v="Cash en USD"/>
    <s v="Non conditionel "/>
    <m/>
    <s v="Valeur en USD"/>
    <m/>
    <m/>
    <m/>
    <m/>
    <s v=""/>
    <n v="400"/>
    <m/>
    <x v="1"/>
    <x v="1"/>
    <m/>
    <m/>
    <m/>
    <m/>
    <s v="cash support"/>
    <s v="CAT190010SULE"/>
    <n v="2"/>
    <x v="1"/>
    <x v="1"/>
    <e v="#N/A"/>
    <x v="1"/>
  </r>
  <r>
    <s v="Catholic Relief Services"/>
    <m/>
    <s v="OFDA"/>
    <s v="Planifié (financé)"/>
    <m/>
    <s v="Distribution Abris"/>
    <s v="Cash en USD"/>
    <s v="Non conditionel "/>
    <m/>
    <s v="Valeur en USD"/>
    <m/>
    <m/>
    <m/>
    <m/>
    <s v=""/>
    <n v="350"/>
    <m/>
    <x v="1"/>
    <x v="1"/>
    <m/>
    <m/>
    <m/>
    <m/>
    <s v="cash support"/>
    <s v="CAT190010SULE"/>
    <n v="1"/>
    <x v="1"/>
    <x v="1"/>
    <e v="#N/A"/>
    <x v="1"/>
  </r>
  <r>
    <s v="CECI"/>
    <m/>
    <m/>
    <s v="Réalisé"/>
    <m/>
    <s v="Distribution NFI"/>
    <s v="Matériaux NFI"/>
    <s v="Kit de cuisine"/>
    <m/>
    <s v="Nombre"/>
    <n v="200"/>
    <m/>
    <m/>
    <m/>
    <s v=""/>
    <n v="325"/>
    <m/>
    <x v="1"/>
    <x v="31"/>
    <s v="2e Section Champlois"/>
    <m/>
    <m/>
    <m/>
    <s v="plus food"/>
    <s v="CEC190010SUCA2E"/>
    <n v="4"/>
    <x v="1"/>
    <x v="31"/>
    <e v="#N/A"/>
    <x v="0"/>
  </r>
  <r>
    <s v="CECI"/>
    <m/>
    <m/>
    <s v="Planifié (financé)"/>
    <m/>
    <s v="Distribution NFI"/>
    <s v="Matériaux NFI"/>
    <s v="Kit de cuisine"/>
    <m/>
    <s v="Nombre"/>
    <n v="185"/>
    <m/>
    <m/>
    <m/>
    <s v=""/>
    <n v="245"/>
    <m/>
    <x v="1"/>
    <x v="31"/>
    <s v="2e Section Champlois"/>
    <m/>
    <m/>
    <m/>
    <s v="plus food, planned"/>
    <s v="CEC190010SUCA2E"/>
    <n v="3"/>
    <x v="1"/>
    <x v="31"/>
    <e v="#N/A"/>
    <x v="1"/>
  </r>
  <r>
    <s v="CECI"/>
    <m/>
    <m/>
    <s v="Réalisé"/>
    <m/>
    <s v="Distribution NFI"/>
    <s v="Matériaux NFI"/>
    <s v="Kit de cuisine"/>
    <m/>
    <s v="Nombre"/>
    <n v="315"/>
    <m/>
    <m/>
    <m/>
    <s v=""/>
    <n v="328"/>
    <m/>
    <x v="1"/>
    <x v="1"/>
    <s v="1re Section Bourdet"/>
    <m/>
    <m/>
    <m/>
    <s v="plus food"/>
    <s v="CEC190010SULE1R"/>
    <n v="2"/>
    <x v="1"/>
    <x v="1"/>
    <e v="#N/A"/>
    <x v="0"/>
  </r>
  <r>
    <s v="CECI"/>
    <m/>
    <m/>
    <s v="Réalisé"/>
    <m/>
    <s v="Distribution NFI"/>
    <s v="Matériaux NFI"/>
    <s v="Kit de cuisine"/>
    <m/>
    <s v="Nombre"/>
    <n v="200"/>
    <m/>
    <m/>
    <m/>
    <s v=""/>
    <n v="250"/>
    <m/>
    <x v="1"/>
    <x v="6"/>
    <s v="2e Section Dory"/>
    <m/>
    <m/>
    <m/>
    <m/>
    <s v="CEC190010SUMA2E"/>
    <n v="2"/>
    <x v="1"/>
    <x v="6"/>
    <e v="#N/A"/>
    <x v="0"/>
  </r>
  <r>
    <s v="CECI"/>
    <m/>
    <m/>
    <s v="Réalisé"/>
    <m/>
    <s v="Distribution NFI"/>
    <s v="Matériaux NFI"/>
    <s v="Kit de cuisine"/>
    <m/>
    <s v="Nombre"/>
    <n v="200"/>
    <m/>
    <m/>
    <m/>
    <s v=""/>
    <n v="270"/>
    <m/>
    <x v="1"/>
    <x v="6"/>
    <s v="3e Section Melon"/>
    <m/>
    <m/>
    <m/>
    <m/>
    <s v="CEC190010SUMA3E"/>
    <n v="2"/>
    <x v="1"/>
    <x v="6"/>
    <e v="#N/A"/>
    <x v="1"/>
  </r>
  <r>
    <s v="CECI"/>
    <m/>
    <m/>
    <s v="Réalisé"/>
    <m/>
    <s v="Distribution NFI"/>
    <s v="Matériaux NFI"/>
    <s v="Kit d'hygiène"/>
    <m/>
    <s v="Nombre"/>
    <n v="200"/>
    <m/>
    <m/>
    <m/>
    <s v=""/>
    <n v="325"/>
    <m/>
    <x v="1"/>
    <x v="31"/>
    <s v="2e Section Champlois"/>
    <m/>
    <m/>
    <m/>
    <s v="plus food"/>
    <s v="CEC190010SUCA2E"/>
    <n v="2"/>
    <x v="1"/>
    <x v="31"/>
    <e v="#N/A"/>
    <x v="1"/>
  </r>
  <r>
    <s v="CECI"/>
    <m/>
    <m/>
    <s v="Planifié (financé)"/>
    <m/>
    <s v="Distribution NFI"/>
    <s v="Matériaux NFI"/>
    <s v="Kit d'hygiène"/>
    <m/>
    <s v="Nombre"/>
    <n v="185"/>
    <m/>
    <m/>
    <m/>
    <s v=""/>
    <n v="245"/>
    <m/>
    <x v="1"/>
    <x v="31"/>
    <s v="2e Section Champlois"/>
    <m/>
    <m/>
    <m/>
    <s v="plus food, planned"/>
    <s v="CEC190010SUCA2E"/>
    <n v="1"/>
    <x v="1"/>
    <x v="31"/>
    <e v="#N/A"/>
    <x v="1"/>
  </r>
  <r>
    <s v="CECI"/>
    <m/>
    <m/>
    <s v="Réalisé"/>
    <m/>
    <s v="Distribution NFI"/>
    <s v="Matériaux NFI"/>
    <s v="Kit d'hygiène"/>
    <m/>
    <s v="Nombre"/>
    <n v="315"/>
    <m/>
    <m/>
    <m/>
    <s v=""/>
    <n v="328"/>
    <m/>
    <x v="1"/>
    <x v="1"/>
    <s v="1re Section Bourdet"/>
    <m/>
    <m/>
    <m/>
    <s v="plus food"/>
    <s v="CEC190010SULE1R"/>
    <n v="1"/>
    <x v="1"/>
    <x v="1"/>
    <e v="#N/A"/>
    <x v="1"/>
  </r>
  <r>
    <s v="CECI"/>
    <m/>
    <m/>
    <s v="Réalisé"/>
    <m/>
    <s v="Distribution NFI"/>
    <s v="Matériaux NFI"/>
    <s v="Kit d'hygiène"/>
    <m/>
    <s v="Nombre"/>
    <n v="200"/>
    <m/>
    <m/>
    <m/>
    <s v=""/>
    <n v="250"/>
    <m/>
    <x v="1"/>
    <x v="6"/>
    <s v="2e Section Dory"/>
    <m/>
    <m/>
    <m/>
    <m/>
    <s v="CEC190010SUMA2E"/>
    <n v="1"/>
    <x v="1"/>
    <x v="6"/>
    <e v="#N/A"/>
    <x v="1"/>
  </r>
  <r>
    <s v="CECI"/>
    <m/>
    <m/>
    <s v="Réalisé"/>
    <m/>
    <s v="Distribution NFI"/>
    <s v="Matériaux NFI"/>
    <s v="Kit d'hygiène"/>
    <m/>
    <s v="Nombre"/>
    <n v="200"/>
    <m/>
    <m/>
    <m/>
    <s v=""/>
    <n v="270"/>
    <m/>
    <x v="1"/>
    <x v="6"/>
    <s v="3e Section Melon"/>
    <m/>
    <m/>
    <m/>
    <m/>
    <s v="CEC190010SUMA3E"/>
    <n v="1"/>
    <x v="1"/>
    <x v="6"/>
    <e v="#N/A"/>
    <x v="1"/>
  </r>
  <r>
    <s v="CESVI"/>
    <m/>
    <m/>
    <s v="Réalisé"/>
    <m/>
    <s v="Distribution Abris"/>
    <s v="Matériaux Abris"/>
    <s v="Bâches"/>
    <m/>
    <s v="Nombre"/>
    <n v="90"/>
    <m/>
    <m/>
    <m/>
    <s v=""/>
    <n v="90"/>
    <m/>
    <x v="1"/>
    <x v="32"/>
    <m/>
    <m/>
    <m/>
    <m/>
    <m/>
    <s v="CES190010SUAQ"/>
    <n v="1"/>
    <x v="1"/>
    <x v="32"/>
    <e v="#N/A"/>
    <x v="0"/>
  </r>
  <r>
    <s v="Concern Worldwide"/>
    <m/>
    <m/>
    <s v="Réalisé"/>
    <d v="2016-10-05T00:00:00"/>
    <s v="Distribution NFI"/>
    <s v="Matériaux NFI"/>
    <s v="Couvertures"/>
    <m/>
    <s v="Nombre"/>
    <n v="150"/>
    <m/>
    <m/>
    <m/>
    <s v=""/>
    <n v="150"/>
    <s v="Sélection / Priorisation"/>
    <x v="4"/>
    <x v="33"/>
    <m/>
    <m/>
    <m/>
    <m/>
    <m/>
    <s v="CON2016105OUAN"/>
    <n v="1"/>
    <x v="4"/>
    <x v="33"/>
    <e v="#N/A"/>
    <x v="0"/>
  </r>
  <r>
    <s v="Concern Worldwide"/>
    <s v="Joint distribution with World Wision"/>
    <m/>
    <s v="Réalisé"/>
    <d v="2016-10-11T00:00:00"/>
    <s v="Distribution NFI"/>
    <s v="Matériaux NFI"/>
    <s v="Aquatabs"/>
    <m/>
    <s v="Nombre"/>
    <n v="3200"/>
    <m/>
    <m/>
    <m/>
    <s v=""/>
    <n v="320"/>
    <s v="Sélection / Priorisation"/>
    <x v="4"/>
    <x v="34"/>
    <s v="Grand Vide"/>
    <m/>
    <m/>
    <m/>
    <m/>
    <s v="CON20161011OUPOGR"/>
    <n v="2"/>
    <x v="4"/>
    <x v="34"/>
    <e v="#N/A"/>
    <x v="0"/>
  </r>
  <r>
    <s v="Concern Worldwide"/>
    <s v="Joint distribution with World Wision"/>
    <m/>
    <s v="Réalisé"/>
    <d v="2016-10-11T00:00:00"/>
    <s v="Distribution NFI"/>
    <s v="Matériaux NFI"/>
    <s v="Kit d'hygiène"/>
    <m/>
    <s v="Nombre"/>
    <n v="320"/>
    <m/>
    <m/>
    <m/>
    <s v=""/>
    <n v="320"/>
    <s v="Sélection / Priorisation"/>
    <x v="4"/>
    <x v="34"/>
    <s v="Grand Vide"/>
    <m/>
    <m/>
    <m/>
    <m/>
    <s v="CON20161011OUPOGR"/>
    <n v="1"/>
    <x v="4"/>
    <x v="34"/>
    <e v="#N/A"/>
    <x v="1"/>
  </r>
  <r>
    <s v="Concern Worldwide"/>
    <s v="Joint distribution with World Wision"/>
    <m/>
    <s v="Réalisé"/>
    <d v="2016-10-14T00:00:00"/>
    <s v="Distribution NFI"/>
    <s v="Matériaux NFI"/>
    <s v="Aquatabs"/>
    <m/>
    <s v="Nombre"/>
    <n v="1500"/>
    <m/>
    <m/>
    <m/>
    <s v=""/>
    <n v="150"/>
    <s v="Sélection / Priorisation"/>
    <x v="4"/>
    <x v="33"/>
    <s v="Palma"/>
    <m/>
    <m/>
    <m/>
    <m/>
    <s v="CON20161014OUANPA"/>
    <n v="2"/>
    <x v="4"/>
    <x v="33"/>
    <e v="#N/A"/>
    <x v="1"/>
  </r>
  <r>
    <s v="Concern Worldwide"/>
    <s v="Joint distribution with World Wision"/>
    <m/>
    <s v="Réalisé"/>
    <d v="2016-10-14T00:00:00"/>
    <s v="Distribution NFI"/>
    <s v="Matériaux NFI"/>
    <s v="Kit d'hygiène"/>
    <m/>
    <s v="Nombre"/>
    <n v="150"/>
    <m/>
    <m/>
    <m/>
    <s v=""/>
    <n v="150"/>
    <s v="Sélection / Priorisation"/>
    <x v="4"/>
    <x v="33"/>
    <s v="Palma"/>
    <m/>
    <m/>
    <m/>
    <m/>
    <s v="CON20161014OUANPA"/>
    <n v="1"/>
    <x v="4"/>
    <x v="33"/>
    <e v="#N/A"/>
    <x v="1"/>
  </r>
  <r>
    <s v="Concern Worldwide"/>
    <s v="Joint distribution with World Wision"/>
    <m/>
    <s v="Réalisé"/>
    <d v="2016-10-16T00:00:00"/>
    <s v="Distribution NFI"/>
    <s v="Matériaux NFI"/>
    <s v="Aquatabs"/>
    <m/>
    <s v="Nombre"/>
    <n v="2500"/>
    <m/>
    <m/>
    <m/>
    <s v=""/>
    <n v="250"/>
    <s v="Sélection / Priorisation"/>
    <x v="4"/>
    <x v="33"/>
    <s v="Grand Lagon"/>
    <m/>
    <m/>
    <m/>
    <m/>
    <s v="CON20161016OUANGR"/>
    <n v="3"/>
    <x v="4"/>
    <x v="33"/>
    <e v="#N/A"/>
    <x v="1"/>
  </r>
  <r>
    <s v="Concern Worldwide"/>
    <s v="Joint distribution with World Wision"/>
    <m/>
    <s v="Réalisé"/>
    <d v="2016-10-16T00:00:00"/>
    <s v="Distribution NFI"/>
    <s v="Matériaux NFI"/>
    <s v="Couvertures"/>
    <m/>
    <s v="Nombre"/>
    <n v="250"/>
    <m/>
    <m/>
    <m/>
    <s v=""/>
    <n v="250"/>
    <s v="Sélection / Priorisation"/>
    <x v="4"/>
    <x v="33"/>
    <s v="Grand Lagon"/>
    <m/>
    <m/>
    <m/>
    <m/>
    <s v="CON20161016OUANGR"/>
    <n v="2"/>
    <x v="4"/>
    <x v="33"/>
    <e v="#N/A"/>
    <x v="1"/>
  </r>
  <r>
    <s v="Concern Worldwide"/>
    <s v="Joint distribution with World Wision"/>
    <m/>
    <s v="Réalisé"/>
    <d v="2016-10-16T00:00:00"/>
    <s v="Distribution NFI"/>
    <s v="Matériaux NFI"/>
    <s v="Kit d'hygiène"/>
    <m/>
    <s v="Nombre"/>
    <n v="250"/>
    <m/>
    <m/>
    <m/>
    <s v=""/>
    <n v="250"/>
    <s v="Sélection / Priorisation"/>
    <x v="4"/>
    <x v="33"/>
    <s v="Grand Lagon"/>
    <m/>
    <m/>
    <m/>
    <m/>
    <s v="CON20161016OUANGR"/>
    <n v="1"/>
    <x v="4"/>
    <x v="33"/>
    <e v="#N/A"/>
    <x v="1"/>
  </r>
  <r>
    <s v="Concern Worldwide"/>
    <s v="Joint distribution with World Wision"/>
    <m/>
    <s v="Réalisé"/>
    <d v="2016-10-24T00:00:00"/>
    <s v="Distribution NFI"/>
    <s v="Matériaux NFI"/>
    <s v="Aquatabs"/>
    <m/>
    <s v="Nombre"/>
    <n v="1000"/>
    <m/>
    <m/>
    <m/>
    <s v=""/>
    <n v="100"/>
    <s v="Sélection / Priorisation"/>
    <x v="4"/>
    <x v="34"/>
    <s v="Trou Louis"/>
    <m/>
    <m/>
    <m/>
    <m/>
    <s v="CON20161024OUPOTR"/>
    <n v="4"/>
    <x v="4"/>
    <x v="34"/>
    <e v="#N/A"/>
    <x v="1"/>
  </r>
  <r>
    <s v="Concern Worldwide"/>
    <s v="Joint distribution with World Wision"/>
    <m/>
    <s v="Réalisé"/>
    <d v="2016-10-24T00:00:00"/>
    <s v="Distribution Abris"/>
    <s v="Matériaux Abris"/>
    <s v="Bâches"/>
    <m/>
    <s v="Nombre"/>
    <n v="100"/>
    <m/>
    <m/>
    <m/>
    <s v=""/>
    <n v="100"/>
    <m/>
    <x v="4"/>
    <x v="34"/>
    <s v="Trou Louis"/>
    <m/>
    <m/>
    <m/>
    <m/>
    <s v="CON20161024OUPOTR"/>
    <n v="3"/>
    <x v="4"/>
    <x v="34"/>
    <e v="#N/A"/>
    <x v="1"/>
  </r>
  <r>
    <s v="Concern Worldwide"/>
    <s v="Joint distribution with World Wision"/>
    <m/>
    <s v="Réalisé"/>
    <d v="2016-10-24T00:00:00"/>
    <s v="Distribution NFI"/>
    <s v="Matériaux NFI"/>
    <s v="Couvertures"/>
    <m/>
    <s v="Nombre"/>
    <n v="100"/>
    <m/>
    <m/>
    <m/>
    <s v=""/>
    <n v="100"/>
    <s v="Sélection / Priorisation"/>
    <x v="4"/>
    <x v="34"/>
    <s v="Trou Louis"/>
    <m/>
    <m/>
    <m/>
    <m/>
    <s v="CON20161024OUPOTR"/>
    <n v="2"/>
    <x v="4"/>
    <x v="34"/>
    <e v="#N/A"/>
    <x v="1"/>
  </r>
  <r>
    <s v="Concern Worldwide"/>
    <s v="Joint distribution with World Wision"/>
    <m/>
    <s v="Réalisé"/>
    <d v="2016-10-24T00:00:00"/>
    <s v="Distribution NFI"/>
    <s v="Matériaux NFI"/>
    <s v="Kit d'hygiène"/>
    <m/>
    <s v="Nombre"/>
    <n v="100"/>
    <m/>
    <m/>
    <m/>
    <s v=""/>
    <n v="100"/>
    <s v="Sélection / Priorisation"/>
    <x v="4"/>
    <x v="34"/>
    <s v="Trou Louis"/>
    <m/>
    <m/>
    <m/>
    <m/>
    <s v="CON20161024OUPOTR"/>
    <n v="1"/>
    <x v="4"/>
    <x v="34"/>
    <e v="#N/A"/>
    <x v="1"/>
  </r>
  <r>
    <s v="Concern Worldwide"/>
    <m/>
    <m/>
    <s v="Réalisé"/>
    <d v="2016-10-25T00:00:00"/>
    <s v="Distribution NFI"/>
    <s v="Matériaux NFI"/>
    <s v="Aquatabs"/>
    <m/>
    <s v="Nombre"/>
    <n v="800"/>
    <m/>
    <m/>
    <m/>
    <s v=""/>
    <n v="80"/>
    <s v="Sélection / Priorisation"/>
    <x v="4"/>
    <x v="33"/>
    <s v="Grande Source"/>
    <m/>
    <m/>
    <m/>
    <m/>
    <s v="CON20161025OUANGR"/>
    <n v="4"/>
    <x v="4"/>
    <x v="33"/>
    <e v="#N/A"/>
    <x v="1"/>
  </r>
  <r>
    <s v="Concern Worldwide"/>
    <m/>
    <m/>
    <s v="Réalisé"/>
    <d v="2016-10-25T00:00:00"/>
    <s v="Distribution Abris"/>
    <s v="Matériaux Abris"/>
    <s v="Bâches"/>
    <m/>
    <s v="Nombre"/>
    <n v="80"/>
    <m/>
    <m/>
    <m/>
    <s v=""/>
    <n v="80"/>
    <m/>
    <x v="4"/>
    <x v="33"/>
    <s v="Grande Source"/>
    <m/>
    <m/>
    <m/>
    <m/>
    <s v="CON20161025OUANGR"/>
    <n v="3"/>
    <x v="4"/>
    <x v="33"/>
    <e v="#N/A"/>
    <x v="1"/>
  </r>
  <r>
    <s v="Concern Worldwide"/>
    <m/>
    <m/>
    <s v="Réalisé"/>
    <d v="2016-10-25T00:00:00"/>
    <s v="Distribution NFI"/>
    <s v="Matériaux NFI"/>
    <s v="Couvertures"/>
    <m/>
    <s v="Nombre"/>
    <n v="80"/>
    <m/>
    <m/>
    <m/>
    <s v=""/>
    <n v="80"/>
    <s v="Sélection / Priorisation"/>
    <x v="4"/>
    <x v="33"/>
    <s v="Grande Source"/>
    <m/>
    <m/>
    <m/>
    <m/>
    <s v="CON20161025OUANGR"/>
    <n v="2"/>
    <x v="4"/>
    <x v="33"/>
    <e v="#N/A"/>
    <x v="1"/>
  </r>
  <r>
    <s v="Concern Worldwide"/>
    <m/>
    <m/>
    <s v="Réalisé"/>
    <d v="2016-10-25T00:00:00"/>
    <s v="Distribution NFI"/>
    <s v="Matériaux NFI"/>
    <s v="Kit d'hygiène"/>
    <m/>
    <s v="Nombre"/>
    <n v="80"/>
    <m/>
    <m/>
    <m/>
    <s v=""/>
    <n v="80"/>
    <s v="Sélection / Priorisation"/>
    <x v="4"/>
    <x v="33"/>
    <s v="Grande Source"/>
    <m/>
    <m/>
    <m/>
    <m/>
    <s v="CON20161025OUANGR"/>
    <n v="1"/>
    <x v="4"/>
    <x v="33"/>
    <e v="#N/A"/>
    <x v="1"/>
  </r>
  <r>
    <s v="Concern Worldwide"/>
    <m/>
    <m/>
    <s v="Réalisé"/>
    <d v="2016-10-26T00:00:00"/>
    <s v="Distribution NFI"/>
    <s v="Matériaux NFI"/>
    <s v="Aquatabs"/>
    <m/>
    <s v="Nombre"/>
    <n v="1610"/>
    <m/>
    <m/>
    <m/>
    <s v=""/>
    <n v="161"/>
    <s v="Sélection / Priorisation"/>
    <x v="4"/>
    <x v="33"/>
    <s v="Petite Source"/>
    <m/>
    <m/>
    <m/>
    <m/>
    <s v="CON20161026OUANPE"/>
    <n v="4"/>
    <x v="4"/>
    <x v="33"/>
    <e v="#N/A"/>
    <x v="1"/>
  </r>
  <r>
    <s v="Concern Worldwide"/>
    <m/>
    <m/>
    <s v="Réalisé"/>
    <d v="2016-10-26T00:00:00"/>
    <s v="Distribution Abris"/>
    <s v="Matériaux Abris"/>
    <s v="Bâches"/>
    <m/>
    <s v="Nombre"/>
    <n v="161"/>
    <m/>
    <m/>
    <m/>
    <s v=""/>
    <n v="161"/>
    <m/>
    <x v="4"/>
    <x v="33"/>
    <s v="Petite Source"/>
    <m/>
    <m/>
    <m/>
    <m/>
    <s v="CON20161026OUANPE"/>
    <n v="3"/>
    <x v="4"/>
    <x v="33"/>
    <e v="#N/A"/>
    <x v="1"/>
  </r>
  <r>
    <s v="Concern Worldwide"/>
    <m/>
    <m/>
    <s v="Réalisé"/>
    <d v="2016-10-26T00:00:00"/>
    <s v="Distribution NFI"/>
    <s v="Matériaux NFI"/>
    <s v="Couvertures"/>
    <m/>
    <s v="Nombre"/>
    <n v="161"/>
    <m/>
    <m/>
    <m/>
    <s v=""/>
    <n v="161"/>
    <s v="Sélection / Priorisation"/>
    <x v="4"/>
    <x v="33"/>
    <s v="Petite Source"/>
    <m/>
    <m/>
    <m/>
    <m/>
    <s v="CON20161026OUANPE"/>
    <n v="2"/>
    <x v="4"/>
    <x v="33"/>
    <e v="#N/A"/>
    <x v="1"/>
  </r>
  <r>
    <s v="Concern Worldwide"/>
    <m/>
    <m/>
    <s v="Réalisé"/>
    <d v="2016-10-26T00:00:00"/>
    <s v="Distribution NFI"/>
    <s v="Matériaux NFI"/>
    <s v="Kit d'hygiène"/>
    <m/>
    <s v="Nombre"/>
    <n v="161"/>
    <m/>
    <m/>
    <m/>
    <s v=""/>
    <n v="161"/>
    <s v="Sélection / Priorisation"/>
    <x v="4"/>
    <x v="33"/>
    <s v="Petite Source"/>
    <m/>
    <m/>
    <m/>
    <m/>
    <s v="CON20161026OUANPE"/>
    <n v="1"/>
    <x v="4"/>
    <x v="33"/>
    <e v="#N/A"/>
    <x v="1"/>
  </r>
  <r>
    <s v="Concern Worldwide"/>
    <m/>
    <m/>
    <s v="Réalisé"/>
    <d v="2016-10-28T00:00:00"/>
    <s v="Distribution NFI"/>
    <s v="Matériaux NFI"/>
    <s v="Aquatabs"/>
    <m/>
    <s v="Nombre"/>
    <n v="1120"/>
    <m/>
    <m/>
    <m/>
    <s v=""/>
    <n v="112"/>
    <s v="Sélection / Priorisation"/>
    <x v="4"/>
    <x v="34"/>
    <s v="Grand Vide"/>
    <m/>
    <m/>
    <m/>
    <m/>
    <s v="CON20161028OUPOGR"/>
    <n v="4"/>
    <x v="4"/>
    <x v="34"/>
    <e v="#N/A"/>
    <x v="1"/>
  </r>
  <r>
    <s v="Concern Worldwide"/>
    <m/>
    <m/>
    <s v="Réalisé"/>
    <d v="2016-10-28T00:00:00"/>
    <s v="Distribution Abris"/>
    <s v="Matériaux Abris"/>
    <s v="Bâches"/>
    <m/>
    <s v="Nombre"/>
    <n v="112"/>
    <m/>
    <m/>
    <m/>
    <s v=""/>
    <n v="112"/>
    <m/>
    <x v="4"/>
    <x v="34"/>
    <s v="Grand Vide"/>
    <m/>
    <m/>
    <m/>
    <m/>
    <s v="CON20161028OUPOGR"/>
    <n v="3"/>
    <x v="4"/>
    <x v="34"/>
    <e v="#N/A"/>
    <x v="1"/>
  </r>
  <r>
    <s v="Concern Worldwide"/>
    <m/>
    <m/>
    <s v="Réalisé"/>
    <d v="2016-10-28T00:00:00"/>
    <s v="Distribution NFI"/>
    <s v="Matériaux NFI"/>
    <s v="Couvertures"/>
    <m/>
    <s v="Nombre"/>
    <n v="112"/>
    <m/>
    <m/>
    <m/>
    <s v=""/>
    <n v="112"/>
    <s v="Sélection / Priorisation"/>
    <x v="4"/>
    <x v="34"/>
    <s v="Grand Vide"/>
    <m/>
    <m/>
    <m/>
    <m/>
    <s v="CON20161028OUPOGR"/>
    <n v="2"/>
    <x v="4"/>
    <x v="34"/>
    <e v="#N/A"/>
    <x v="1"/>
  </r>
  <r>
    <s v="Concern Worldwide"/>
    <m/>
    <m/>
    <s v="Réalisé"/>
    <d v="2016-10-28T00:00:00"/>
    <s v="Distribution NFI"/>
    <s v="Matériaux NFI"/>
    <s v="Kit d'hygiène"/>
    <m/>
    <s v="Nombre"/>
    <n v="112"/>
    <m/>
    <m/>
    <m/>
    <s v=""/>
    <n v="112"/>
    <s v="Sélection / Priorisation"/>
    <x v="4"/>
    <x v="34"/>
    <s v="Grand Vide"/>
    <m/>
    <m/>
    <m/>
    <m/>
    <s v="CON20161028OUPOGR"/>
    <n v="1"/>
    <x v="4"/>
    <x v="34"/>
    <e v="#N/A"/>
    <x v="1"/>
  </r>
  <r>
    <s v="Concern Worldwide"/>
    <s v="Joint distribution with ACTED"/>
    <m/>
    <s v="Réalisé"/>
    <d v="2016-11-01T00:00:00"/>
    <s v="Distribution NFI"/>
    <s v="Matériaux NFI"/>
    <s v="Aquatabs"/>
    <m/>
    <s v="Nombre"/>
    <n v="100000"/>
    <m/>
    <m/>
    <m/>
    <s v=""/>
    <n v="500"/>
    <s v="Sélection / Priorisation"/>
    <x v="0"/>
    <x v="2"/>
    <m/>
    <m/>
    <m/>
    <m/>
    <m/>
    <s v="CON2016111GRAN"/>
    <n v="6"/>
    <x v="0"/>
    <x v="2"/>
    <e v="#N/A"/>
    <x v="0"/>
  </r>
  <r>
    <s v="Concern Worldwide"/>
    <s v="Joint distribution with ACTED"/>
    <m/>
    <s v="Réalisé"/>
    <d v="2016-11-01T00:00:00"/>
    <s v="Distribution Abris"/>
    <s v="Matériaux Abris"/>
    <s v="Bâches"/>
    <m/>
    <s v="Nombre"/>
    <n v="500"/>
    <m/>
    <m/>
    <m/>
    <s v=""/>
    <n v="500"/>
    <m/>
    <x v="0"/>
    <x v="2"/>
    <m/>
    <m/>
    <m/>
    <m/>
    <m/>
    <s v="CON2016111GRAN"/>
    <n v="5"/>
    <x v="0"/>
    <x v="2"/>
    <e v="#N/A"/>
    <x v="1"/>
  </r>
  <r>
    <s v="Concern Worldwide"/>
    <s v="Joint distribution with ACTED"/>
    <m/>
    <s v="Réalisé"/>
    <d v="2016-11-01T00:00:00"/>
    <s v="Distribution NFI"/>
    <s v="Matériaux NFI"/>
    <s v="Couvertures"/>
    <m/>
    <s v="Nombre"/>
    <n v="1000"/>
    <m/>
    <m/>
    <m/>
    <s v=""/>
    <n v="500"/>
    <s v="Sélection / Priorisation"/>
    <x v="0"/>
    <x v="2"/>
    <m/>
    <m/>
    <m/>
    <m/>
    <m/>
    <s v="CON2016111GRAN"/>
    <n v="4"/>
    <x v="0"/>
    <x v="2"/>
    <e v="#N/A"/>
    <x v="1"/>
  </r>
  <r>
    <s v="Concern Worldwide"/>
    <s v="Joint distribution with ACTED"/>
    <m/>
    <s v="Réalisé"/>
    <d v="2016-11-01T00:00:00"/>
    <s v="Distribution Abris"/>
    <s v="Matériaux Abris"/>
    <s v="Kit Abris"/>
    <s v="1 bache 4x6, 1 corde"/>
    <s v="Nombre"/>
    <n v="500"/>
    <m/>
    <m/>
    <m/>
    <s v=""/>
    <n v="500"/>
    <s v="Sélection / Priorisation"/>
    <x v="0"/>
    <x v="2"/>
    <m/>
    <m/>
    <m/>
    <m/>
    <m/>
    <s v="CON2016111GRAN"/>
    <n v="3"/>
    <x v="0"/>
    <x v="2"/>
    <e v="#N/A"/>
    <x v="1"/>
  </r>
  <r>
    <s v="Concern Worldwide"/>
    <s v="Joint distribution with ACTED"/>
    <m/>
    <s v="Réalisé"/>
    <d v="2016-11-01T00:00:00"/>
    <s v="Distribution NFI"/>
    <s v="Matériaux NFI"/>
    <s v="Kit d'hygiène"/>
    <m/>
    <s v="Nombre"/>
    <n v="500"/>
    <m/>
    <m/>
    <m/>
    <s v=""/>
    <n v="500"/>
    <s v="Sélection / Priorisation"/>
    <x v="0"/>
    <x v="2"/>
    <m/>
    <m/>
    <m/>
    <m/>
    <m/>
    <s v="CON2016111GRAN"/>
    <n v="2"/>
    <x v="0"/>
    <x v="2"/>
    <e v="#N/A"/>
    <x v="1"/>
  </r>
  <r>
    <s v="Concern Worldwide"/>
    <s v="Joint distribution with ACTED"/>
    <m/>
    <s v="Réalisé"/>
    <d v="2016-11-01T00:00:00"/>
    <s v="Distribution NFI"/>
    <s v="Matériaux NFI"/>
    <s v="Moustiquaires"/>
    <m/>
    <s v="Nombre"/>
    <n v="1000"/>
    <m/>
    <m/>
    <m/>
    <s v=""/>
    <n v="500"/>
    <s v="Sélection / Priorisation"/>
    <x v="0"/>
    <x v="2"/>
    <m/>
    <m/>
    <m/>
    <m/>
    <m/>
    <s v="CON2016111GRAN"/>
    <n v="1"/>
    <x v="0"/>
    <x v="2"/>
    <e v="#N/A"/>
    <x v="1"/>
  </r>
  <r>
    <s v="Concern Worldwide"/>
    <m/>
    <m/>
    <s v="Réalisé"/>
    <d v="2016-11-04T00:00:00"/>
    <s v="Distribution NFI"/>
    <s v="Matériaux NFI"/>
    <s v="Aquatabs"/>
    <m/>
    <s v="Nombre"/>
    <n v="24700"/>
    <m/>
    <m/>
    <m/>
    <s v=""/>
    <n v="494"/>
    <s v="Sélection / Priorisation"/>
    <x v="4"/>
    <x v="34"/>
    <s v="Grand Vide"/>
    <m/>
    <m/>
    <m/>
    <m/>
    <s v="CON2016114OUPOGR"/>
    <n v="4"/>
    <x v="4"/>
    <x v="34"/>
    <e v="#N/A"/>
    <x v="1"/>
  </r>
  <r>
    <s v="Concern Worldwide"/>
    <m/>
    <m/>
    <s v="Réalisé"/>
    <d v="2016-11-04T00:00:00"/>
    <s v="Distribution Abris"/>
    <s v="Matériaux Abris"/>
    <s v="Bâches"/>
    <m/>
    <s v="Nombre"/>
    <n v="494"/>
    <m/>
    <m/>
    <m/>
    <s v=""/>
    <n v="494"/>
    <m/>
    <x v="4"/>
    <x v="34"/>
    <s v="Grand Vide"/>
    <m/>
    <m/>
    <m/>
    <m/>
    <s v="CON2016114OUPOGR"/>
    <n v="3"/>
    <x v="4"/>
    <x v="34"/>
    <e v="#N/A"/>
    <x v="1"/>
  </r>
  <r>
    <s v="Concern Worldwide"/>
    <m/>
    <m/>
    <s v="Réalisé"/>
    <d v="2016-11-04T00:00:00"/>
    <s v="Distribution NFI"/>
    <s v="Matériaux NFI"/>
    <s v="Couvertures"/>
    <m/>
    <s v="Nombre"/>
    <n v="494"/>
    <m/>
    <m/>
    <m/>
    <s v=""/>
    <n v="494"/>
    <s v="Sélection / Priorisation"/>
    <x v="4"/>
    <x v="34"/>
    <s v="Grand Vide"/>
    <m/>
    <m/>
    <m/>
    <m/>
    <s v="CON2016114OUPOGR"/>
    <n v="2"/>
    <x v="4"/>
    <x v="34"/>
    <e v="#N/A"/>
    <x v="1"/>
  </r>
  <r>
    <s v="Concern Worldwide"/>
    <m/>
    <m/>
    <s v="Réalisé"/>
    <d v="2016-11-04T00:00:00"/>
    <s v="Distribution NFI"/>
    <s v="Matériaux NFI"/>
    <s v="Kit d'hygiène"/>
    <m/>
    <s v="Nombre"/>
    <n v="494"/>
    <m/>
    <m/>
    <m/>
    <s v=""/>
    <n v="494"/>
    <s v="Sélection / Priorisation"/>
    <x v="4"/>
    <x v="34"/>
    <s v="Grand Vide"/>
    <m/>
    <m/>
    <m/>
    <m/>
    <s v="CON2016114OUPOGR"/>
    <n v="1"/>
    <x v="4"/>
    <x v="34"/>
    <e v="#N/A"/>
    <x v="1"/>
  </r>
  <r>
    <s v="Concern Worldwide"/>
    <m/>
    <m/>
    <s v="Réalisé"/>
    <d v="2016-11-11T00:00:00"/>
    <s v="Distribution Abris"/>
    <s v="Cash en HTG"/>
    <s v="Non conditionel"/>
    <m/>
    <s v="Valeur en HTG"/>
    <n v="350"/>
    <m/>
    <m/>
    <m/>
    <s v=""/>
    <n v="40"/>
    <m/>
    <x v="4"/>
    <x v="34"/>
    <m/>
    <m/>
    <m/>
    <m/>
    <m/>
    <s v="CON20161111OUPO"/>
    <n v="2"/>
    <x v="4"/>
    <x v="34"/>
    <e v="#N/A"/>
    <x v="1"/>
  </r>
  <r>
    <s v="Concern Worldwide"/>
    <m/>
    <m/>
    <s v="Réalisé"/>
    <d v="2016-11-11T00:00:00"/>
    <s v="Distribution Abris"/>
    <s v="Cash en HTG"/>
    <s v="Non conditionel"/>
    <m/>
    <s v="Valeur en HTG"/>
    <n v="350"/>
    <m/>
    <m/>
    <m/>
    <s v=""/>
    <n v="80"/>
    <m/>
    <x v="4"/>
    <x v="34"/>
    <m/>
    <m/>
    <m/>
    <m/>
    <m/>
    <s v="CON20161111OUPO"/>
    <n v="1"/>
    <x v="4"/>
    <x v="34"/>
    <e v="#N/A"/>
    <x v="1"/>
  </r>
  <r>
    <s v="Concern Worldwide"/>
    <s v="Joint distribution with ACTED"/>
    <m/>
    <s v="Réalisé"/>
    <d v="2016-11-14T00:00:00"/>
    <s v="Distribution Abris"/>
    <s v="Matériaux Abris"/>
    <s v="Bâches"/>
    <m/>
    <s v="Nombre"/>
    <n v="500"/>
    <m/>
    <m/>
    <m/>
    <s v=""/>
    <n v="500"/>
    <m/>
    <x v="0"/>
    <x v="2"/>
    <m/>
    <m/>
    <m/>
    <m/>
    <m/>
    <s v="CON20161114GRAN"/>
    <n v="5"/>
    <x v="0"/>
    <x v="2"/>
    <e v="#N/A"/>
    <x v="1"/>
  </r>
  <r>
    <s v="Concern Worldwide"/>
    <s v="Joint distribution with ACTED"/>
    <m/>
    <s v="Réalisé"/>
    <d v="2016-11-14T00:00:00"/>
    <s v="Distribution NFI"/>
    <s v="Matériaux NFI"/>
    <s v="Couvertures"/>
    <m/>
    <s v="Nombre"/>
    <n v="1000"/>
    <m/>
    <m/>
    <m/>
    <s v=""/>
    <n v="500"/>
    <s v="Sélection / Priorisation"/>
    <x v="0"/>
    <x v="2"/>
    <m/>
    <m/>
    <m/>
    <m/>
    <m/>
    <s v="CON20161114GRAN"/>
    <n v="4"/>
    <x v="0"/>
    <x v="2"/>
    <e v="#N/A"/>
    <x v="1"/>
  </r>
  <r>
    <s v="Concern Worldwide"/>
    <s v="Joint distribution with ACTED"/>
    <m/>
    <s v="Réalisé"/>
    <d v="2016-11-14T00:00:00"/>
    <s v="Distribution Abris"/>
    <s v="Matériaux Abris"/>
    <s v="Kit Abris"/>
    <s v="1 bache 4x6, 1 corde"/>
    <s v="Nombre"/>
    <n v="500"/>
    <m/>
    <m/>
    <m/>
    <s v=""/>
    <n v="500"/>
    <s v="Sélection / Priorisation"/>
    <x v="0"/>
    <x v="2"/>
    <m/>
    <m/>
    <m/>
    <m/>
    <m/>
    <s v="CON20161114GRAN"/>
    <n v="3"/>
    <x v="0"/>
    <x v="2"/>
    <e v="#N/A"/>
    <x v="1"/>
  </r>
  <r>
    <s v="Concern Worldwide"/>
    <s v="Joint distribution with ACTED"/>
    <m/>
    <s v="Réalisé"/>
    <d v="2016-11-14T00:00:00"/>
    <s v="Distribution NFI"/>
    <s v="Matériaux NFI"/>
    <s v="Kit d'hygiène"/>
    <m/>
    <s v="Nombre"/>
    <n v="500"/>
    <m/>
    <m/>
    <m/>
    <s v=""/>
    <n v="500"/>
    <s v="Sélection / Priorisation"/>
    <x v="0"/>
    <x v="2"/>
    <m/>
    <m/>
    <m/>
    <m/>
    <m/>
    <s v="CON20161114GRAN"/>
    <n v="2"/>
    <x v="0"/>
    <x v="2"/>
    <e v="#N/A"/>
    <x v="1"/>
  </r>
  <r>
    <s v="Concern Worldwide"/>
    <s v="Joint distribution with ACTED"/>
    <m/>
    <s v="Réalisé"/>
    <d v="2016-11-14T00:00:00"/>
    <s v="Distribution NFI"/>
    <s v="Matériaux NFI"/>
    <s v="Moustiquaires"/>
    <m/>
    <s v="Nombre"/>
    <n v="1000"/>
    <m/>
    <m/>
    <m/>
    <s v=""/>
    <n v="500"/>
    <s v="Sélection / Priorisation"/>
    <x v="0"/>
    <x v="2"/>
    <m/>
    <m/>
    <m/>
    <m/>
    <m/>
    <s v="CON20161114GRAN"/>
    <n v="1"/>
    <x v="0"/>
    <x v="2"/>
    <e v="#N/A"/>
    <x v="1"/>
  </r>
  <r>
    <s v="Concern Worldwide"/>
    <m/>
    <m/>
    <s v="Réalisé"/>
    <d v="2016-11-15T00:00:00"/>
    <s v="Distribution Abris"/>
    <s v="Cash en HTG"/>
    <s v="Non conditionel"/>
    <m/>
    <s v="Valeur en HTG"/>
    <n v="350"/>
    <m/>
    <m/>
    <m/>
    <s v=""/>
    <n v="120"/>
    <m/>
    <x v="4"/>
    <x v="33"/>
    <s v="Palma"/>
    <m/>
    <m/>
    <m/>
    <m/>
    <s v="CON20161115OUANPA"/>
    <n v="1"/>
    <x v="4"/>
    <x v="33"/>
    <e v="#N/A"/>
    <x v="1"/>
  </r>
  <r>
    <s v="Concern Worldwide"/>
    <s v="Joint distribution with ACTED"/>
    <m/>
    <s v="Planifié (financé)"/>
    <s v="tbc"/>
    <s v="Distribution NFI"/>
    <s v="Matériaux NFI"/>
    <s v="Aquatabs"/>
    <m/>
    <s v="Nombre"/>
    <n v="200000"/>
    <m/>
    <m/>
    <m/>
    <s v=""/>
    <n v="1000"/>
    <s v="Sélection / Priorisation"/>
    <x v="0"/>
    <x v="4"/>
    <m/>
    <m/>
    <m/>
    <m/>
    <m/>
    <e v="#VALUE!"/>
    <n v="69"/>
    <x v="0"/>
    <x v="4"/>
    <e v="#N/A"/>
    <x v="0"/>
  </r>
  <r>
    <s v="Concern Worldwide"/>
    <s v="Joint distribution with ACTED"/>
    <m/>
    <s v="Planifié (financé)"/>
    <s v="tbc"/>
    <s v="Distribution Abris"/>
    <s v="Matériaux Abris"/>
    <s v="Bâches"/>
    <m/>
    <s v="Nombre"/>
    <n v="1000"/>
    <m/>
    <m/>
    <m/>
    <s v=""/>
    <n v="1000"/>
    <m/>
    <x v="0"/>
    <x v="4"/>
    <m/>
    <m/>
    <m/>
    <m/>
    <m/>
    <e v="#VALUE!"/>
    <n v="68"/>
    <x v="0"/>
    <x v="4"/>
    <e v="#N/A"/>
    <x v="1"/>
  </r>
  <r>
    <s v="Concern Worldwide"/>
    <s v="Joint distribution with ACTED"/>
    <m/>
    <s v="Planifié (financé)"/>
    <s v="tbc"/>
    <s v="Distribution NFI"/>
    <s v="Matériaux NFI"/>
    <s v="Couvertures"/>
    <m/>
    <s v="Nombre"/>
    <n v="2000"/>
    <m/>
    <m/>
    <m/>
    <s v=""/>
    <n v="1000"/>
    <s v="Sélection / Priorisation"/>
    <x v="0"/>
    <x v="4"/>
    <m/>
    <m/>
    <m/>
    <m/>
    <m/>
    <e v="#VALUE!"/>
    <n v="67"/>
    <x v="0"/>
    <x v="4"/>
    <e v="#N/A"/>
    <x v="1"/>
  </r>
  <r>
    <s v="Concern Worldwide"/>
    <s v="Joint distribution with ACTED"/>
    <m/>
    <s v="Planifié (financé)"/>
    <s v="tbc"/>
    <s v="Distribution Abris"/>
    <s v="Matériaux Abris"/>
    <s v="Kit Abris"/>
    <s v="1 bache 4x6, 1 corde"/>
    <s v="Nombre"/>
    <n v="1000"/>
    <m/>
    <m/>
    <m/>
    <s v=""/>
    <n v="1000"/>
    <s v="Sélection / Priorisation"/>
    <x v="0"/>
    <x v="4"/>
    <m/>
    <m/>
    <m/>
    <m/>
    <m/>
    <e v="#VALUE!"/>
    <n v="66"/>
    <x v="0"/>
    <x v="4"/>
    <e v="#N/A"/>
    <x v="1"/>
  </r>
  <r>
    <s v="Concern Worldwide"/>
    <s v="Joint distribution with ACTED"/>
    <m/>
    <s v="Planifié (financé)"/>
    <s v="tbc"/>
    <s v="Distribution NFI"/>
    <s v="Matériaux NFI"/>
    <s v="Kit d'hygiène"/>
    <m/>
    <s v="Nombre"/>
    <n v="1000"/>
    <m/>
    <m/>
    <m/>
    <s v=""/>
    <n v="1000"/>
    <s v="Sélection / Priorisation"/>
    <x v="0"/>
    <x v="4"/>
    <m/>
    <m/>
    <m/>
    <m/>
    <m/>
    <e v="#VALUE!"/>
    <n v="65"/>
    <x v="0"/>
    <x v="4"/>
    <e v="#N/A"/>
    <x v="1"/>
  </r>
  <r>
    <s v="Concern Worldwide"/>
    <s v="Joint distribution with ACTED"/>
    <m/>
    <s v="Planifié (financé)"/>
    <s v="tbc"/>
    <s v="Distribution NFI"/>
    <s v="Matériaux NFI"/>
    <s v="Moustiquaires"/>
    <m/>
    <s v="Nombre"/>
    <n v="2000"/>
    <m/>
    <m/>
    <m/>
    <s v=""/>
    <n v="1000"/>
    <s v="Sélection / Priorisation"/>
    <x v="0"/>
    <x v="4"/>
    <m/>
    <m/>
    <m/>
    <m/>
    <m/>
    <e v="#VALUE!"/>
    <n v="64"/>
    <x v="0"/>
    <x v="4"/>
    <e v="#N/A"/>
    <x v="1"/>
  </r>
  <r>
    <s v="CVM"/>
    <m/>
    <s v="OFDA"/>
    <s v="Réalisé"/>
    <m/>
    <s v="Distribution Abris"/>
    <s v="Matériaux Abris"/>
    <s v="Bâches"/>
    <m/>
    <s v="Nombre"/>
    <n v="900"/>
    <m/>
    <m/>
    <m/>
    <s v=""/>
    <n v="900"/>
    <m/>
    <x v="1"/>
    <x v="28"/>
    <m/>
    <m/>
    <m/>
    <m/>
    <m/>
    <s v="CVM190010SU"/>
    <n v="1"/>
    <x v="1"/>
    <x v="28"/>
    <e v="#N/A"/>
    <x v="0"/>
  </r>
  <r>
    <s v="Diakonie Katastrophenhilfe"/>
    <s v="KORAL"/>
    <s v="German Foreign Office (AA)"/>
    <s v="Réalisé"/>
    <d v="2016-10-14T00:00:00"/>
    <s v="Distribution NFI"/>
    <s v="Matériaux NFI"/>
    <s v="Aquatabs"/>
    <m/>
    <s v="Nombre"/>
    <n v="176"/>
    <m/>
    <m/>
    <m/>
    <s v=""/>
    <m/>
    <m/>
    <x v="1"/>
    <x v="35"/>
    <s v="Targeted"/>
    <m/>
    <m/>
    <m/>
    <m/>
    <s v="DIA20161014SUCHTA"/>
    <n v="2"/>
    <x v="1"/>
    <x v="28"/>
    <e v="#N/A"/>
    <x v="0"/>
  </r>
  <r>
    <s v="Diakonie Katastrophenhilfe"/>
    <s v="KORAL"/>
    <s v="German Foreign Office (AA)"/>
    <s v="Réalisé"/>
    <d v="2016-10-14T00:00:00"/>
    <s v="Intervention Abris"/>
    <s v="Formation"/>
    <s v="Formation"/>
    <m/>
    <s v=""/>
    <n v="176"/>
    <m/>
    <m/>
    <m/>
    <s v=""/>
    <m/>
    <s v="Sélection / Priorisation"/>
    <x v="1"/>
    <x v="35"/>
    <m/>
    <m/>
    <m/>
    <m/>
    <m/>
    <s v="DIA20161014SUCH"/>
    <n v="1"/>
    <x v="1"/>
    <x v="28"/>
    <e v="#N/A"/>
    <x v="1"/>
  </r>
  <r>
    <s v="Diakonie Katastrophenhilfe"/>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n v="1"/>
    <x v="1"/>
    <x v="28"/>
    <e v="#N/A"/>
    <x v="1"/>
  </r>
  <r>
    <s v="Diakonie Katastrophenhilfe"/>
    <s v="KORAL"/>
    <s v="German Foreign Office (AA)"/>
    <s v="Réalisé"/>
    <d v="2016-10-17T00:00:00"/>
    <s v="Distribution NFI"/>
    <s v="Matériaux NFI"/>
    <s v="Aquatabs"/>
    <m/>
    <s v="Nombre"/>
    <n v="125"/>
    <m/>
    <m/>
    <m/>
    <s v=""/>
    <m/>
    <m/>
    <x v="1"/>
    <x v="36"/>
    <s v="Targeted"/>
    <m/>
    <m/>
    <m/>
    <m/>
    <s v="DIA20161017SUBETA"/>
    <n v="2"/>
    <x v="1"/>
    <x v="28"/>
    <e v="#N/A"/>
    <x v="0"/>
  </r>
  <r>
    <s v="Diakonie Katastrophenhilfe"/>
    <s v="KORAL"/>
    <s v="German Foreign Office (AA)"/>
    <s v="Réalisé"/>
    <d v="2016-10-17T00:00:00"/>
    <s v="Intervention Abris"/>
    <s v="Formation"/>
    <s v="Formation"/>
    <m/>
    <s v=""/>
    <n v="125"/>
    <m/>
    <m/>
    <m/>
    <s v=""/>
    <m/>
    <s v="Sélection / Priorisation"/>
    <x v="1"/>
    <x v="36"/>
    <m/>
    <m/>
    <m/>
    <m/>
    <m/>
    <s v="DIA20161017SUBE"/>
    <n v="1"/>
    <x v="1"/>
    <x v="28"/>
    <e v="#N/A"/>
    <x v="1"/>
  </r>
  <r>
    <s v="Diakonie Katastrophenhilfe"/>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n v="1"/>
    <x v="1"/>
    <x v="28"/>
    <e v="#N/A"/>
    <x v="1"/>
  </r>
  <r>
    <s v="Diakonie Katastrophenhilfe"/>
    <s v="KORAL"/>
    <s v="German Foreign Office (AA)"/>
    <s v="Réalisé"/>
    <d v="2016-10-20T00:00:00"/>
    <s v="Distribution NFI"/>
    <s v="Matériaux NFI"/>
    <s v="Aquatabs"/>
    <m/>
    <s v="Nombre"/>
    <n v="95"/>
    <m/>
    <m/>
    <m/>
    <s v=""/>
    <m/>
    <m/>
    <x v="1"/>
    <x v="37"/>
    <s v="Targeted"/>
    <m/>
    <m/>
    <m/>
    <m/>
    <s v="DIA20161020SUFOTA"/>
    <n v="2"/>
    <x v="1"/>
    <x v="28"/>
    <e v="#N/A"/>
    <x v="0"/>
  </r>
  <r>
    <s v="Diakonie Katastrophenhilfe"/>
    <s v="KORAL"/>
    <s v="German Foreign Office (AA)"/>
    <s v="Réalisé"/>
    <d v="2016-10-20T00:00:00"/>
    <s v="Intervention Abris"/>
    <s v="Formation"/>
    <s v="Formation"/>
    <m/>
    <s v=""/>
    <n v="95"/>
    <m/>
    <m/>
    <m/>
    <s v=""/>
    <m/>
    <s v="Sélection / Priorisation"/>
    <x v="1"/>
    <x v="37"/>
    <m/>
    <m/>
    <m/>
    <m/>
    <m/>
    <s v="DIA20161020SUFO"/>
    <n v="1"/>
    <x v="1"/>
    <x v="28"/>
    <e v="#N/A"/>
    <x v="1"/>
  </r>
  <r>
    <s v="Diakonie Katastrophenhilfe"/>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n v="1"/>
    <x v="1"/>
    <x v="28"/>
    <e v="#N/A"/>
    <x v="1"/>
  </r>
  <r>
    <s v="Diakonie Katastrophenhilfe"/>
    <s v="KORAL"/>
    <s v="German Foreign Office (AA)"/>
    <s v="Réalisé"/>
    <d v="2016-10-23T00:00:00"/>
    <s v="Distribution NFI"/>
    <s v="Matériaux NFI"/>
    <s v="Aquatabs"/>
    <m/>
    <s v="Nombre"/>
    <n v="50"/>
    <m/>
    <m/>
    <m/>
    <s v=""/>
    <m/>
    <m/>
    <x v="1"/>
    <x v="38"/>
    <s v="Targeted"/>
    <m/>
    <m/>
    <m/>
    <m/>
    <s v="DIA20161023SURATA"/>
    <n v="2"/>
    <x v="1"/>
    <x v="28"/>
    <e v="#N/A"/>
    <x v="0"/>
  </r>
  <r>
    <s v="Diakonie Katastrophenhilfe"/>
    <s v="KORAL"/>
    <s v="German Foreign Office (AA)"/>
    <s v="Réalisé"/>
    <d v="2016-10-23T00:00:00"/>
    <s v="Intervention Abris"/>
    <s v="Formation"/>
    <s v="Formation"/>
    <m/>
    <s v=""/>
    <n v="50"/>
    <m/>
    <m/>
    <m/>
    <s v=""/>
    <m/>
    <s v="Sélection / Priorisation"/>
    <x v="1"/>
    <x v="38"/>
    <m/>
    <m/>
    <m/>
    <m/>
    <m/>
    <s v="DIA20161023SURA"/>
    <n v="1"/>
    <x v="1"/>
    <x v="28"/>
    <e v="#N/A"/>
    <x v="1"/>
  </r>
  <r>
    <s v="Diakonie Katastrophenhilfe"/>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n v="1"/>
    <x v="1"/>
    <x v="28"/>
    <e v="#N/A"/>
    <x v="1"/>
  </r>
  <r>
    <s v="Diakonie Katastrophenhilfe"/>
    <s v="KORAL"/>
    <s v="German Foreign Office (AA)"/>
    <s v="Réalisé"/>
    <d v="2016-10-25T00:00:00"/>
    <s v="Distribution NFI"/>
    <s v="Matériaux NFI"/>
    <s v="Aquatabs"/>
    <m/>
    <s v="Nombre"/>
    <n v="160"/>
    <m/>
    <m/>
    <m/>
    <s v=""/>
    <m/>
    <m/>
    <x v="1"/>
    <x v="39"/>
    <s v="Targeted"/>
    <m/>
    <m/>
    <m/>
    <m/>
    <s v="DIA20161025SUDETA"/>
    <n v="2"/>
    <x v="1"/>
    <x v="28"/>
    <e v="#N/A"/>
    <x v="0"/>
  </r>
  <r>
    <s v="Diakonie Katastrophenhilfe"/>
    <s v="KORAL"/>
    <s v="German Foreign Office (AA)"/>
    <s v="Réalisé"/>
    <d v="2016-10-25T00:00:00"/>
    <s v="Intervention Abris"/>
    <s v="Formation"/>
    <s v="Formation"/>
    <m/>
    <s v=""/>
    <n v="160"/>
    <m/>
    <m/>
    <m/>
    <s v=""/>
    <m/>
    <s v="Sélection / Priorisation"/>
    <x v="1"/>
    <x v="39"/>
    <m/>
    <m/>
    <m/>
    <m/>
    <m/>
    <s v="DIA20161025SUDE"/>
    <n v="1"/>
    <x v="1"/>
    <x v="28"/>
    <e v="#N/A"/>
    <x v="1"/>
  </r>
  <r>
    <s v="Diakonie Katastrophenhilfe"/>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n v="1"/>
    <x v="1"/>
    <x v="28"/>
    <e v="#N/A"/>
    <x v="1"/>
  </r>
  <r>
    <s v="Diakonie Katastrophenhilfe"/>
    <s v="ATEPASE"/>
    <m/>
    <s v="Réalisé"/>
    <s v="08.10.2017 - 13.10.2016"/>
    <s v="Distribution NFI"/>
    <s v="Matériaux NFI"/>
    <s v="Aquatabs"/>
    <m/>
    <s v="Nombre"/>
    <n v="57"/>
    <m/>
    <m/>
    <m/>
    <s v=""/>
    <m/>
    <m/>
    <x v="6"/>
    <x v="40"/>
    <s v="Targeted"/>
    <m/>
    <m/>
    <m/>
    <m/>
    <e v="#VALUE!"/>
    <n v="63"/>
    <x v="6"/>
    <x v="28"/>
    <e v="#N/A"/>
    <x v="0"/>
  </r>
  <r>
    <s v="Diakonie Katastrophenhilfe"/>
    <s v="ATEPASE"/>
    <m/>
    <s v="Réalisé"/>
    <s v="08.10.2017 - 13.10.2016"/>
    <s v="Distribution NFI"/>
    <s v="Matériaux NFI"/>
    <s v="Aquatabs"/>
    <m/>
    <s v="Nombre"/>
    <n v="40"/>
    <m/>
    <m/>
    <m/>
    <s v=""/>
    <m/>
    <m/>
    <x v="6"/>
    <x v="41"/>
    <s v="Targeted"/>
    <m/>
    <m/>
    <m/>
    <m/>
    <e v="#VALUE!"/>
    <n v="62"/>
    <x v="6"/>
    <x v="28"/>
    <e v="#N/A"/>
    <x v="0"/>
  </r>
  <r>
    <s v="Diakonie Katastrophenhilfe"/>
    <s v="ATEPASE"/>
    <m/>
    <s v="Réalisé"/>
    <s v="08.10.2017 - 13.10.2016"/>
    <s v="Distribution NFI"/>
    <s v="Matériaux NFI"/>
    <s v="Aquatabs"/>
    <m/>
    <s v="Nombre"/>
    <n v="113"/>
    <m/>
    <m/>
    <m/>
    <s v=""/>
    <m/>
    <m/>
    <x v="6"/>
    <x v="42"/>
    <s v="Targeted"/>
    <m/>
    <m/>
    <m/>
    <m/>
    <e v="#VALUE!"/>
    <n v="61"/>
    <x v="6"/>
    <x v="28"/>
    <e v="#N/A"/>
    <x v="0"/>
  </r>
  <r>
    <s v="Diakonie Katastrophenhilfe"/>
    <s v="ATEPASE"/>
    <s v="Diakonie Katastrophenhilfe"/>
    <s v="Réalisé"/>
    <s v="08.10.2017 - 13.10.2016"/>
    <s v="Distribution NFI"/>
    <s v="Matériaux NFI"/>
    <s v="Aquatabs"/>
    <m/>
    <s v="Nombre"/>
    <n v="63"/>
    <m/>
    <m/>
    <m/>
    <s v=""/>
    <m/>
    <m/>
    <x v="6"/>
    <x v="43"/>
    <s v="Targeted"/>
    <m/>
    <m/>
    <m/>
    <m/>
    <e v="#VALUE!"/>
    <n v="60"/>
    <x v="6"/>
    <x v="28"/>
    <e v="#N/A"/>
    <x v="0"/>
  </r>
  <r>
    <s v="Diakonie Katastrophenhilfe"/>
    <s v="ATEPASE"/>
    <s v="Diakonie Katastrophenhilfe"/>
    <s v="Réalisé"/>
    <s v="08.10.2017 - 13.10.2016"/>
    <s v="Distribution NFI"/>
    <s v="Matériaux NFI"/>
    <s v="Aquatabs"/>
    <m/>
    <s v="Nombre"/>
    <n v="43"/>
    <m/>
    <m/>
    <m/>
    <s v=""/>
    <m/>
    <m/>
    <x v="6"/>
    <x v="44"/>
    <s v="Targeted"/>
    <m/>
    <m/>
    <m/>
    <m/>
    <e v="#VALUE!"/>
    <n v="59"/>
    <x v="6"/>
    <x v="28"/>
    <e v="#N/A"/>
    <x v="0"/>
  </r>
  <r>
    <s v="Diakonie Katastrophenhilfe"/>
    <s v="ATEPASE"/>
    <s v="Diakonie Katastrophenhilfe"/>
    <s v="Réalisé"/>
    <s v="08.10.2017 - 13.10.2016"/>
    <s v="Distribution NFI"/>
    <s v="Matériaux NFI"/>
    <s v="Aquatabs"/>
    <m/>
    <s v="Nombre"/>
    <n v="128"/>
    <m/>
    <m/>
    <m/>
    <s v=""/>
    <m/>
    <m/>
    <x v="6"/>
    <x v="45"/>
    <s v="Targeted"/>
    <m/>
    <m/>
    <m/>
    <m/>
    <e v="#VALUE!"/>
    <n v="58"/>
    <x v="6"/>
    <x v="28"/>
    <e v="#N/A"/>
    <x v="0"/>
  </r>
  <r>
    <s v="Diakonie Katastrophenhilfe"/>
    <s v="ATEPASE"/>
    <s v="Diakonie Katastrophenhilfe"/>
    <s v="Réalisé"/>
    <s v="08.10.2017 - 13.10.2016"/>
    <s v="Distribution NFI"/>
    <s v="Matériaux NFI"/>
    <s v="Aquatabs"/>
    <m/>
    <s v="Nombre"/>
    <n v="80"/>
    <m/>
    <m/>
    <m/>
    <s v=""/>
    <m/>
    <m/>
    <x v="6"/>
    <x v="46"/>
    <s v="Targeted"/>
    <m/>
    <m/>
    <m/>
    <m/>
    <e v="#VALUE!"/>
    <n v="57"/>
    <x v="6"/>
    <x v="35"/>
    <e v="#N/A"/>
    <x v="0"/>
  </r>
  <r>
    <s v="Diakonie Katastrophenhilfe"/>
    <s v="ATEPASE"/>
    <s v="Diakonie Katastrophenhilfe"/>
    <s v="Réalisé"/>
    <s v="08.10.2017 - 13.10.2016"/>
    <s v="Distribution NFI"/>
    <s v="Matériaux NFI"/>
    <s v="Aquatabs"/>
    <m/>
    <s v="Nombre"/>
    <n v="57"/>
    <m/>
    <m/>
    <m/>
    <s v=""/>
    <m/>
    <m/>
    <x v="6"/>
    <x v="47"/>
    <s v="Targeted"/>
    <m/>
    <m/>
    <m/>
    <m/>
    <e v="#VALUE!"/>
    <n v="56"/>
    <x v="6"/>
    <x v="28"/>
    <e v="#N/A"/>
    <x v="0"/>
  </r>
  <r>
    <s v="Diakonie Katastrophenhilfe"/>
    <s v="ATEPASE"/>
    <s v="Diakonie Katastrophenhilfe"/>
    <s v="Réalisé"/>
    <s v="08.10.2017 - 13.10.2016"/>
    <s v="Distribution NFI"/>
    <s v="Matériaux NFI"/>
    <s v="Aquatabs"/>
    <m/>
    <s v="Nombre"/>
    <n v="67"/>
    <m/>
    <m/>
    <m/>
    <s v=""/>
    <m/>
    <m/>
    <x v="6"/>
    <x v="48"/>
    <s v="Targeted"/>
    <m/>
    <m/>
    <m/>
    <m/>
    <e v="#VALUE!"/>
    <n v="55"/>
    <x v="6"/>
    <x v="28"/>
    <e v="#N/A"/>
    <x v="0"/>
  </r>
  <r>
    <s v="Diakonie Katastrophenhilfe"/>
    <s v="ATEPASE"/>
    <s v="Diakonie Katastrophenhilfe"/>
    <s v="Réalisé"/>
    <s v="08.10.2017 - 13.10.2016"/>
    <s v="Intervention Abris"/>
    <s v="Formation"/>
    <s v="Formation"/>
    <m/>
    <s v=""/>
    <n v="57"/>
    <m/>
    <m/>
    <m/>
    <s v=""/>
    <n v="57"/>
    <s v="Sélection / Priorisation"/>
    <x v="6"/>
    <x v="40"/>
    <s v="Targeted"/>
    <m/>
    <m/>
    <m/>
    <m/>
    <e v="#VALUE!"/>
    <n v="54"/>
    <x v="6"/>
    <x v="28"/>
    <e v="#N/A"/>
    <x v="1"/>
  </r>
  <r>
    <s v="Diakonie Katastrophenhilfe"/>
    <s v="ATEPASE"/>
    <s v="Diakonie Katastrophenhilfe"/>
    <s v="Réalisé"/>
    <s v="08.10.2017 - 13.10.2016"/>
    <s v="Intervention Abris"/>
    <s v="Formation"/>
    <s v="Formation"/>
    <m/>
    <s v=""/>
    <n v="40"/>
    <m/>
    <m/>
    <m/>
    <s v=""/>
    <n v="40"/>
    <s v="Sélection / Priorisation"/>
    <x v="6"/>
    <x v="41"/>
    <s v="Targeted"/>
    <m/>
    <m/>
    <m/>
    <m/>
    <e v="#VALUE!"/>
    <n v="53"/>
    <x v="6"/>
    <x v="28"/>
    <e v="#N/A"/>
    <x v="1"/>
  </r>
  <r>
    <s v="Diakonie Katastrophenhilfe"/>
    <s v="ATEPASE"/>
    <s v="Diakonie Katastrophenhilfe"/>
    <s v="Réalisé"/>
    <s v="08.10.2017 - 13.10.2016"/>
    <s v="Intervention Abris"/>
    <s v="Formation"/>
    <s v="Formation"/>
    <m/>
    <s v=""/>
    <n v="113"/>
    <m/>
    <m/>
    <m/>
    <s v=""/>
    <n v="113"/>
    <s v="Sélection / Priorisation"/>
    <x v="6"/>
    <x v="42"/>
    <s v="Targeted"/>
    <m/>
    <m/>
    <m/>
    <m/>
    <e v="#VALUE!"/>
    <n v="52"/>
    <x v="6"/>
    <x v="28"/>
    <e v="#N/A"/>
    <x v="1"/>
  </r>
  <r>
    <s v="Diakonie Katastrophenhilfe"/>
    <s v="ATEPASE"/>
    <s v="Diakonie Katastrophenhilfe"/>
    <s v="Réalisé"/>
    <s v="08.10.2017 - 13.10.2016"/>
    <s v="Intervention Abris"/>
    <s v="Formation"/>
    <s v="Formation"/>
    <m/>
    <s v=""/>
    <n v="63"/>
    <m/>
    <m/>
    <m/>
    <s v=""/>
    <n v="63"/>
    <s v="Sélection / Priorisation"/>
    <x v="6"/>
    <x v="43"/>
    <s v="Targeted"/>
    <m/>
    <m/>
    <m/>
    <m/>
    <e v="#VALUE!"/>
    <n v="51"/>
    <x v="6"/>
    <x v="28"/>
    <e v="#N/A"/>
    <x v="1"/>
  </r>
  <r>
    <s v="Diakonie Katastrophenhilfe"/>
    <s v="ATEPASE"/>
    <s v="Diakonie Katastrophenhilfe"/>
    <s v="Réalisé"/>
    <s v="08.10.2017 - 13.10.2016"/>
    <s v="Intervention Abris"/>
    <s v="Formation"/>
    <s v="Formation"/>
    <m/>
    <s v=""/>
    <n v="43"/>
    <m/>
    <m/>
    <m/>
    <s v=""/>
    <n v="43"/>
    <s v="Sélection / Priorisation"/>
    <x v="6"/>
    <x v="44"/>
    <s v="Targeted"/>
    <m/>
    <m/>
    <m/>
    <m/>
    <e v="#VALUE!"/>
    <n v="50"/>
    <x v="6"/>
    <x v="28"/>
    <e v="#N/A"/>
    <x v="1"/>
  </r>
  <r>
    <s v="Diakonie Katastrophenhilfe"/>
    <s v="ATEPASE"/>
    <s v="Diakonie Katastrophenhilfe"/>
    <s v="Réalisé"/>
    <s v="08.10.2017 - 13.10.2016"/>
    <s v="Intervention Abris"/>
    <s v="Formation"/>
    <s v="Formation"/>
    <m/>
    <s v=""/>
    <n v="128"/>
    <m/>
    <m/>
    <m/>
    <s v=""/>
    <n v="128"/>
    <s v="Sélection / Priorisation"/>
    <x v="6"/>
    <x v="45"/>
    <s v="Targeted"/>
    <m/>
    <m/>
    <m/>
    <m/>
    <e v="#VALUE!"/>
    <n v="49"/>
    <x v="6"/>
    <x v="28"/>
    <e v="#N/A"/>
    <x v="1"/>
  </r>
  <r>
    <s v="Diakonie Katastrophenhilfe"/>
    <s v="ATEPASE"/>
    <s v="Diakonie Katastrophenhilfe"/>
    <s v="Réalisé"/>
    <s v="08.10.2017 - 13.10.2016"/>
    <s v="Intervention Abris"/>
    <s v="Formation"/>
    <s v="Formation"/>
    <m/>
    <s v=""/>
    <n v="80"/>
    <m/>
    <m/>
    <m/>
    <s v=""/>
    <n v="80"/>
    <s v="Sélection / Priorisation"/>
    <x v="6"/>
    <x v="46"/>
    <s v="Targeted"/>
    <m/>
    <m/>
    <m/>
    <m/>
    <e v="#VALUE!"/>
    <n v="48"/>
    <x v="6"/>
    <x v="35"/>
    <e v="#N/A"/>
    <x v="1"/>
  </r>
  <r>
    <s v="Diakonie Katastrophenhilfe"/>
    <s v="ATEPASE"/>
    <s v="Diakonie Katastrophenhilfe"/>
    <s v="Réalisé"/>
    <s v="08.10.2017 - 13.10.2016"/>
    <s v="Intervention Abris"/>
    <s v="Formation"/>
    <s v="Formation"/>
    <m/>
    <s v=""/>
    <n v="57"/>
    <m/>
    <m/>
    <m/>
    <s v=""/>
    <n v="57"/>
    <s v="Sélection / Priorisation"/>
    <x v="6"/>
    <x v="47"/>
    <s v="Targeted"/>
    <m/>
    <m/>
    <m/>
    <m/>
    <e v="#VALUE!"/>
    <n v="47"/>
    <x v="6"/>
    <x v="28"/>
    <e v="#N/A"/>
    <x v="1"/>
  </r>
  <r>
    <s v="Diakonie Katastrophenhilfe"/>
    <s v="ATEPASE"/>
    <s v="Diakonie Katastrophenhilfe"/>
    <s v="Réalisé"/>
    <s v="08.10.2017 - 13.10.2016"/>
    <s v="Intervention Abris"/>
    <s v="Formation"/>
    <s v="Formation"/>
    <m/>
    <s v=""/>
    <n v="67"/>
    <m/>
    <m/>
    <m/>
    <s v=""/>
    <n v="67"/>
    <s v="Sélection / Priorisation"/>
    <x v="6"/>
    <x v="48"/>
    <s v="Targeted"/>
    <m/>
    <m/>
    <m/>
    <m/>
    <e v="#VALUE!"/>
    <n v="46"/>
    <x v="6"/>
    <x v="28"/>
    <e v="#N/A"/>
    <x v="1"/>
  </r>
  <r>
    <s v="Diakonie Katastrophenhilfe"/>
    <s v="KORAL"/>
    <s v="German Foreign Office (AA)"/>
    <s v="Réalisé"/>
    <s v="09.10.2016 - 10.10.2016"/>
    <s v="Distribution NFI"/>
    <s v="Matériaux NFI"/>
    <s v="Aquatabs"/>
    <m/>
    <s v="Nombre"/>
    <n v="250"/>
    <m/>
    <m/>
    <m/>
    <s v=""/>
    <m/>
    <m/>
    <x v="1"/>
    <x v="49"/>
    <s v="Targeted"/>
    <m/>
    <m/>
    <m/>
    <m/>
    <e v="#VALUE!"/>
    <n v="45"/>
    <x v="1"/>
    <x v="28"/>
    <e v="#N/A"/>
    <x v="0"/>
  </r>
  <r>
    <s v="Diakonie Katastrophenhilfe"/>
    <s v="KORAL"/>
    <s v="German Foreign Office (AA)"/>
    <s v="Réalisé"/>
    <s v="09.10.2016 - 10.10.2016"/>
    <s v="Intervention Abris"/>
    <s v="Formation"/>
    <s v="Formation"/>
    <m/>
    <s v=""/>
    <n v="250"/>
    <m/>
    <m/>
    <m/>
    <s v=""/>
    <m/>
    <s v="Sélection / Priorisation"/>
    <x v="1"/>
    <x v="49"/>
    <m/>
    <m/>
    <m/>
    <m/>
    <m/>
    <e v="#VALUE!"/>
    <n v="44"/>
    <x v="1"/>
    <x v="28"/>
    <e v="#N/A"/>
    <x v="1"/>
  </r>
  <r>
    <s v="Diakonie Katastrophenhilfe"/>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n v="43"/>
    <x v="1"/>
    <x v="28"/>
    <e v="#N/A"/>
    <x v="1"/>
  </r>
  <r>
    <s v="Diakonie Katastrophenhilfe"/>
    <s v="KORAL"/>
    <s v="German Foreign Office (AA)"/>
    <s v="Réalisé"/>
    <s v="09.10.2016 - 25.10.2016"/>
    <s v="Distribution NFI"/>
    <s v="Matériaux NFI"/>
    <s v="Aquatabs"/>
    <m/>
    <s v="Nombre"/>
    <n v="252"/>
    <m/>
    <m/>
    <m/>
    <s v=""/>
    <m/>
    <m/>
    <x v="1"/>
    <x v="50"/>
    <s v="Targeted"/>
    <m/>
    <m/>
    <m/>
    <m/>
    <e v="#VALUE!"/>
    <n v="42"/>
    <x v="1"/>
    <x v="28"/>
    <e v="#N/A"/>
    <x v="0"/>
  </r>
  <r>
    <s v="Diakonie Katastrophenhilfe"/>
    <s v="KORAL"/>
    <s v="German Foreign Office (AA)"/>
    <s v="Réalisé"/>
    <s v="09.10.2016 - 25.10.2016"/>
    <s v="Intervention Abris"/>
    <s v="Formation"/>
    <s v="Formation"/>
    <m/>
    <s v=""/>
    <n v="252"/>
    <m/>
    <m/>
    <m/>
    <s v=""/>
    <m/>
    <s v="Sélection / Priorisation"/>
    <x v="1"/>
    <x v="50"/>
    <m/>
    <m/>
    <m/>
    <m/>
    <m/>
    <e v="#VALUE!"/>
    <n v="41"/>
    <x v="1"/>
    <x v="28"/>
    <e v="#N/A"/>
    <x v="1"/>
  </r>
  <r>
    <s v="Diakonie Katastrophenhilfe"/>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n v="40"/>
    <x v="1"/>
    <x v="28"/>
    <e v="#N/A"/>
    <x v="1"/>
  </r>
  <r>
    <s v="Diakonie Katastrophenhilfe"/>
    <s v="FNGA"/>
    <s v="Diakonie Katastrophenhilfe"/>
    <s v="Planifié (financé)"/>
    <s v="15.11.2016 - 16.11.2016"/>
    <s v="Intervention Abris"/>
    <s v="Formation"/>
    <s v="Formation"/>
    <m/>
    <s v=""/>
    <n v="200"/>
    <m/>
    <m/>
    <m/>
    <s v=""/>
    <m/>
    <s v="Sélection / Priorisation"/>
    <x v="0"/>
    <x v="51"/>
    <m/>
    <m/>
    <m/>
    <m/>
    <m/>
    <e v="#VALUE!"/>
    <n v="39"/>
    <x v="0"/>
    <x v="28"/>
    <e v="#N/A"/>
    <x v="0"/>
  </r>
  <r>
    <s v="Diakonie Katastrophenhilfe"/>
    <m/>
    <s v="Diakonie Katastrophenhilfe"/>
    <s v="Planifié (financé)"/>
    <s v="15.11.2016 - 16.11.2016"/>
    <s v="Distribution NFI"/>
    <s v="Matériaux NFI"/>
    <s v="Kit de cuisine"/>
    <m/>
    <s v="Nombre"/>
    <n v="200"/>
    <m/>
    <m/>
    <m/>
    <s v=""/>
    <m/>
    <m/>
    <x v="0"/>
    <x v="51"/>
    <s v="Targeted"/>
    <m/>
    <m/>
    <m/>
    <s v="Kits d'abri : 1 bache, 2 laines, 15m de cordes"/>
    <e v="#VALUE!"/>
    <n v="38"/>
    <x v="0"/>
    <x v="28"/>
    <e v="#N/A"/>
    <x v="1"/>
  </r>
  <r>
    <s v="Diakonie Katastrophenhilfe"/>
    <s v="KORAL"/>
    <s v="German Foreign Office (AA)"/>
    <s v="Réalisé"/>
    <s v="17.10.2016 - 31.10.2016"/>
    <s v="Distribution NFI"/>
    <s v="Matériaux NFI"/>
    <s v="Aquatabs"/>
    <m/>
    <s v="Nombre"/>
    <n v="125"/>
    <m/>
    <m/>
    <m/>
    <s v=""/>
    <m/>
    <m/>
    <x v="1"/>
    <x v="52"/>
    <s v="Targeted"/>
    <m/>
    <m/>
    <m/>
    <m/>
    <e v="#VALUE!"/>
    <n v="37"/>
    <x v="1"/>
    <x v="28"/>
    <e v="#N/A"/>
    <x v="0"/>
  </r>
  <r>
    <s v="Diakonie Katastrophenhilfe"/>
    <s v="KORAL"/>
    <s v="German Foreign Office (AA)"/>
    <s v="Réalisé"/>
    <s v="17.10.2016 - 31.10.2016"/>
    <s v="Intervention Abris"/>
    <s v="Formation"/>
    <s v="Formation"/>
    <m/>
    <s v=""/>
    <n v="125"/>
    <m/>
    <m/>
    <m/>
    <s v=""/>
    <m/>
    <s v="Sélection / Priorisation"/>
    <x v="1"/>
    <x v="52"/>
    <m/>
    <m/>
    <m/>
    <m/>
    <m/>
    <e v="#VALUE!"/>
    <n v="36"/>
    <x v="1"/>
    <x v="28"/>
    <e v="#N/A"/>
    <x v="1"/>
  </r>
  <r>
    <s v="Diakonie Katastrophenhilfe"/>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n v="35"/>
    <x v="1"/>
    <x v="28"/>
    <e v="#N/A"/>
    <x v="1"/>
  </r>
  <r>
    <s v="Diakonie Katastrophenhilfe"/>
    <s v="KORAL"/>
    <s v="German Foreign Office (AA)"/>
    <s v="Réalisé"/>
    <s v="20.10.2016 - 28.10.2016"/>
    <s v="Distribution NFI"/>
    <s v="Matériaux NFI"/>
    <s v="Aquatabs"/>
    <m/>
    <s v="Nombre"/>
    <n v="85"/>
    <m/>
    <m/>
    <m/>
    <s v=""/>
    <m/>
    <m/>
    <x v="1"/>
    <x v="53"/>
    <s v="Targeted"/>
    <m/>
    <m/>
    <m/>
    <m/>
    <e v="#VALUE!"/>
    <n v="34"/>
    <x v="1"/>
    <x v="28"/>
    <e v="#N/A"/>
    <x v="0"/>
  </r>
  <r>
    <s v="Diakonie Katastrophenhilfe"/>
    <s v="KORAL"/>
    <s v="German Foreign Office (AA)"/>
    <s v="Réalisé"/>
    <s v="20.10.2016 - 28.10.2016"/>
    <s v="Intervention Abris"/>
    <s v="Formation"/>
    <s v="Formation"/>
    <m/>
    <s v=""/>
    <n v="85"/>
    <m/>
    <m/>
    <m/>
    <s v=""/>
    <m/>
    <s v="Sélection / Priorisation"/>
    <x v="1"/>
    <x v="53"/>
    <m/>
    <m/>
    <m/>
    <m/>
    <m/>
    <e v="#VALUE!"/>
    <n v="33"/>
    <x v="1"/>
    <x v="28"/>
    <e v="#N/A"/>
    <x v="1"/>
  </r>
  <r>
    <s v="Diakonie Katastrophenhilfe"/>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n v="32"/>
    <x v="1"/>
    <x v="28"/>
    <e v="#N/A"/>
    <x v="1"/>
  </r>
  <r>
    <s v="Diakonie Katastrophenhilfe"/>
    <s v="KORAL"/>
    <s v="German Foreign Office (AA)"/>
    <s v="En cours"/>
    <s v="28.10.2016 - 17.11.2016"/>
    <s v="Distribution NFI"/>
    <s v="Matériaux NFI"/>
    <s v="Aquatabs"/>
    <m/>
    <s v="Nombre"/>
    <n v="160"/>
    <m/>
    <m/>
    <m/>
    <s v=""/>
    <m/>
    <m/>
    <x v="1"/>
    <x v="54"/>
    <s v="Targeted"/>
    <m/>
    <m/>
    <m/>
    <m/>
    <e v="#VALUE!"/>
    <n v="31"/>
    <x v="1"/>
    <x v="28"/>
    <e v="#N/A"/>
    <x v="0"/>
  </r>
  <r>
    <s v="Diakonie Katastrophenhilfe"/>
    <s v="KORAL"/>
    <s v="German Foreign Office (AA)"/>
    <s v="En cours"/>
    <s v="28.10.2016 - 17.11.2016"/>
    <s v="Intervention Abris"/>
    <s v="Formation"/>
    <s v="Formation"/>
    <m/>
    <s v=""/>
    <n v="160"/>
    <m/>
    <m/>
    <m/>
    <s v=""/>
    <m/>
    <s v="Sélection / Priorisation"/>
    <x v="1"/>
    <x v="54"/>
    <m/>
    <m/>
    <m/>
    <m/>
    <m/>
    <e v="#VALUE!"/>
    <n v="30"/>
    <x v="1"/>
    <x v="28"/>
    <e v="#N/A"/>
    <x v="1"/>
  </r>
  <r>
    <s v="Diakonie Katastrophenhilfe"/>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n v="29"/>
    <x v="1"/>
    <x v="28"/>
    <e v="#N/A"/>
    <x v="1"/>
  </r>
  <r>
    <s v="Diakonie Katastrophenhilfe"/>
    <s v="FNGA"/>
    <s v="Diakonie Katastrophenhilfe"/>
    <s v="Réalisé"/>
    <s v="4.11.2016 - 5.11.2016"/>
    <s v="Intervention Abris"/>
    <s v="Formation"/>
    <s v="Formation"/>
    <m/>
    <s v=""/>
    <n v="200"/>
    <m/>
    <m/>
    <m/>
    <s v=""/>
    <m/>
    <s v="Sélection / Priorisation"/>
    <x v="0"/>
    <x v="55"/>
    <m/>
    <m/>
    <m/>
    <m/>
    <m/>
    <e v="#VALUE!"/>
    <n v="28"/>
    <x v="0"/>
    <x v="28"/>
    <e v="#N/A"/>
    <x v="0"/>
  </r>
  <r>
    <s v="Diakonie Katastrophenhilfe"/>
    <m/>
    <s v="Diakonie Katastrophenhilfe"/>
    <s v="Réalisé"/>
    <s v="4.11.2016 - 5.11.2016"/>
    <s v="Distribution NFI"/>
    <s v="Matériaux NFI"/>
    <s v="Kit de cuisine"/>
    <m/>
    <s v="Nombre"/>
    <n v="200"/>
    <m/>
    <m/>
    <m/>
    <s v=""/>
    <m/>
    <m/>
    <x v="0"/>
    <x v="55"/>
    <s v="Targeted"/>
    <m/>
    <m/>
    <m/>
    <s v="Kits d'abri : 1 bache, 2 laines, 15m de cordes"/>
    <e v="#VALUE!"/>
    <n v="27"/>
    <x v="0"/>
    <x v="28"/>
    <e v="#N/A"/>
    <x v="1"/>
  </r>
  <r>
    <s v="French RC"/>
    <s v="Haitian RC"/>
    <m/>
    <s v="Réalisé"/>
    <d v="2016-10-25T00:00:00"/>
    <s v="Distribution Abris"/>
    <s v="Matériaux Abris"/>
    <s v="Bâches"/>
    <m/>
    <s v="Nombre"/>
    <n v="51"/>
    <m/>
    <m/>
    <m/>
    <s v=""/>
    <n v="200"/>
    <m/>
    <x v="4"/>
    <x v="34"/>
    <s v="Pointe A Raquette"/>
    <m/>
    <m/>
    <m/>
    <m/>
    <s v="FRE20161025OUPOPO"/>
    <n v="4"/>
    <x v="4"/>
    <x v="34"/>
    <e v="#N/A"/>
    <x v="0"/>
  </r>
  <r>
    <s v="French RC"/>
    <s v="Haitian RC"/>
    <m/>
    <s v="Réalisé"/>
    <d v="2016-10-25T00:00:00"/>
    <s v="Distribution NFI"/>
    <s v="Matériaux NFI"/>
    <s v="Kit de cuisine"/>
    <m/>
    <s v="Nombre"/>
    <n v="200"/>
    <m/>
    <m/>
    <m/>
    <m/>
    <n v="200"/>
    <m/>
    <x v="4"/>
    <x v="34"/>
    <s v="Pointe A Raquette"/>
    <m/>
    <m/>
    <m/>
    <m/>
    <s v="FRE20161025OUPOPO"/>
    <n v="3"/>
    <x v="4"/>
    <x v="34"/>
    <e v="#N/A"/>
    <x v="1"/>
  </r>
  <r>
    <s v="French RC"/>
    <s v="Haitian RC"/>
    <m/>
    <s v="Réalisé"/>
    <d v="2016-10-25T00:00:00"/>
    <s v="Distribution NFI"/>
    <s v="Matériaux NFI"/>
    <s v="Kit d'hygiène"/>
    <m/>
    <s v="Nombre"/>
    <n v="200"/>
    <m/>
    <m/>
    <m/>
    <s v=""/>
    <n v="200"/>
    <s v="Sélection / Priorisation"/>
    <x v="4"/>
    <x v="34"/>
    <s v="Pointe A Raquette"/>
    <m/>
    <m/>
    <m/>
    <m/>
    <s v="FRE20161025OUPOPO"/>
    <n v="2"/>
    <x v="4"/>
    <x v="34"/>
    <e v="#N/A"/>
    <x v="1"/>
  </r>
  <r>
    <s v="French RC"/>
    <s v="Haitian RC"/>
    <m/>
    <s v="Réalisé"/>
    <d v="2016-10-25T00:00:00"/>
    <s v="Distribution NFI"/>
    <s v="Matériaux NFI"/>
    <s v="Moustiquaires"/>
    <m/>
    <s v="Nombre"/>
    <n v="200"/>
    <m/>
    <m/>
    <m/>
    <s v=""/>
    <n v="200"/>
    <s v="Sélection / Priorisation"/>
    <x v="4"/>
    <x v="34"/>
    <s v="Pointe A Raquette"/>
    <m/>
    <m/>
    <m/>
    <m/>
    <s v="FRE20161025OUPOPO"/>
    <n v="1"/>
    <x v="4"/>
    <x v="34"/>
    <e v="#N/A"/>
    <x v="1"/>
  </r>
  <r>
    <s v="French RC"/>
    <s v="Haitian RC"/>
    <m/>
    <s v="Réalisé"/>
    <d v="2016-10-26T00:00:00"/>
    <s v="Distribution Abris"/>
    <s v="Matériaux Abris"/>
    <s v="Bâches"/>
    <m/>
    <s v="Nombre"/>
    <n v="110"/>
    <m/>
    <m/>
    <m/>
    <s v=""/>
    <n v="195"/>
    <s v="Sélection / Priorisation"/>
    <x v="4"/>
    <x v="56"/>
    <s v="Plaisance and bois pain"/>
    <m/>
    <m/>
    <m/>
    <m/>
    <s v="FRE20161026OUPLPL"/>
    <n v="5"/>
    <x v="4"/>
    <x v="36"/>
    <e v="#N/A"/>
    <x v="0"/>
  </r>
  <r>
    <s v="French RC"/>
    <s v="Haitian RC"/>
    <m/>
    <s v="Réalisé"/>
    <d v="2016-10-26T00:00:00"/>
    <s v="Distribution Abris"/>
    <s v="Matériaux Abris"/>
    <s v="Kit Abris"/>
    <m/>
    <s v="Nombre"/>
    <n v="110"/>
    <m/>
    <m/>
    <m/>
    <s v=""/>
    <n v="195"/>
    <s v="Sélection / Priorisation"/>
    <x v="4"/>
    <x v="56"/>
    <s v="Plaisance and bois pain"/>
    <m/>
    <m/>
    <m/>
    <m/>
    <s v="FRE20161026OUPLPL"/>
    <n v="4"/>
    <x v="4"/>
    <x v="36"/>
    <e v="#N/A"/>
    <x v="1"/>
  </r>
  <r>
    <s v="French RC"/>
    <s v="Haitian RC"/>
    <m/>
    <s v="Réalisé"/>
    <d v="2016-10-26T00:00:00"/>
    <s v="Distribution NFI"/>
    <s v="Matériaux NFI"/>
    <s v="Kit de cuisine"/>
    <m/>
    <s v="Nombre"/>
    <n v="195"/>
    <m/>
    <m/>
    <m/>
    <m/>
    <n v="195"/>
    <s v="Sélection / Priorisation"/>
    <x v="4"/>
    <x v="56"/>
    <s v="Plaisance and bois pain"/>
    <m/>
    <m/>
    <m/>
    <m/>
    <s v="FRE20161026OUPLPL"/>
    <n v="3"/>
    <x v="4"/>
    <x v="36"/>
    <e v="#N/A"/>
    <x v="1"/>
  </r>
  <r>
    <s v="French RC"/>
    <s v="Haitian RC"/>
    <m/>
    <s v="Réalisé"/>
    <d v="2016-10-26T00:00:00"/>
    <s v="Distribution NFI"/>
    <s v="Matériaux NFI"/>
    <s v="Kit d'hygiène"/>
    <m/>
    <s v="Nombre"/>
    <n v="195"/>
    <m/>
    <m/>
    <m/>
    <s v=""/>
    <n v="195"/>
    <s v="Sélection / Priorisation"/>
    <x v="4"/>
    <x v="56"/>
    <s v="Plaisance and bois pain"/>
    <m/>
    <m/>
    <m/>
    <m/>
    <s v="FRE20161026OUPLPL"/>
    <n v="2"/>
    <x v="4"/>
    <x v="36"/>
    <e v="#N/A"/>
    <x v="1"/>
  </r>
  <r>
    <s v="French RC"/>
    <s v="Haitian RC"/>
    <m/>
    <s v="Réalisé"/>
    <d v="2016-10-26T00:00:00"/>
    <s v="Distribution NFI"/>
    <s v="Matériaux NFI"/>
    <s v="Moustiquaires"/>
    <m/>
    <s v="Nombre"/>
    <n v="195"/>
    <m/>
    <m/>
    <m/>
    <s v=""/>
    <n v="195"/>
    <s v="Sélection / Priorisation"/>
    <x v="4"/>
    <x v="56"/>
    <s v="Plaisance and bois pain"/>
    <m/>
    <m/>
    <m/>
    <m/>
    <s v="FRE20161026OUPLPL"/>
    <n v="1"/>
    <x v="4"/>
    <x v="36"/>
    <e v="#N/A"/>
    <x v="1"/>
  </r>
  <r>
    <s v="French RC"/>
    <s v="Haitian RC"/>
    <m/>
    <s v="Réalisé"/>
    <d v="2016-10-27T00:00:00"/>
    <s v="Distribution Abris"/>
    <s v="Matériaux Abris"/>
    <s v="Bâches"/>
    <m/>
    <s v="Nombre"/>
    <n v="57"/>
    <m/>
    <m/>
    <m/>
    <s v=""/>
    <n v="123"/>
    <s v="Sélection / Priorisation"/>
    <x v="4"/>
    <x v="34"/>
    <s v="Latorre"/>
    <m/>
    <m/>
    <m/>
    <m/>
    <s v="FRE20161027OUPOLA"/>
    <n v="5"/>
    <x v="4"/>
    <x v="34"/>
    <e v="#N/A"/>
    <x v="1"/>
  </r>
  <r>
    <s v="French RC"/>
    <s v="Haitian RC"/>
    <m/>
    <s v="Réalisé"/>
    <d v="2016-10-27T00:00:00"/>
    <s v="Distribution Abris"/>
    <s v="Matériaux Abris"/>
    <s v="Kit Abris"/>
    <m/>
    <s v="Nombre"/>
    <n v="57"/>
    <m/>
    <m/>
    <m/>
    <s v=""/>
    <n v="123"/>
    <s v="Sélection / Priorisation"/>
    <x v="4"/>
    <x v="34"/>
    <s v="Latorre"/>
    <m/>
    <m/>
    <m/>
    <m/>
    <s v="FRE20161027OUPOLA"/>
    <n v="4"/>
    <x v="4"/>
    <x v="34"/>
    <e v="#N/A"/>
    <x v="1"/>
  </r>
  <r>
    <s v="French RC"/>
    <s v="Haitian RC"/>
    <m/>
    <s v="Réalisé"/>
    <d v="2016-10-27T00:00:00"/>
    <s v="Distribution NFI"/>
    <s v="Matériaux NFI"/>
    <s v="Kit de cuisine"/>
    <m/>
    <s v="Nombre"/>
    <n v="123"/>
    <m/>
    <m/>
    <m/>
    <m/>
    <n v="123"/>
    <s v="Sélection / Priorisation"/>
    <x v="4"/>
    <x v="34"/>
    <s v="Latorre"/>
    <m/>
    <m/>
    <m/>
    <m/>
    <s v="FRE20161027OUPOLA"/>
    <n v="3"/>
    <x v="4"/>
    <x v="34"/>
    <e v="#N/A"/>
    <x v="1"/>
  </r>
  <r>
    <s v="French RC"/>
    <s v="Haitian RC"/>
    <m/>
    <s v="Réalisé"/>
    <d v="2016-10-27T00:00:00"/>
    <s v="Distribution NFI"/>
    <s v="Matériaux NFI"/>
    <s v="Kit d'hygiène"/>
    <m/>
    <s v="Nombre"/>
    <n v="123"/>
    <m/>
    <m/>
    <m/>
    <s v=""/>
    <n v="123"/>
    <s v="Sélection / Priorisation"/>
    <x v="4"/>
    <x v="34"/>
    <s v="Latorre"/>
    <m/>
    <m/>
    <m/>
    <m/>
    <s v="FRE20161027OUPOLA"/>
    <n v="2"/>
    <x v="4"/>
    <x v="34"/>
    <e v="#N/A"/>
    <x v="1"/>
  </r>
  <r>
    <s v="French RC"/>
    <s v="Haitian RC"/>
    <m/>
    <s v="Réalisé"/>
    <d v="2016-10-27T00:00:00"/>
    <s v="Distribution NFI"/>
    <s v="Matériaux NFI"/>
    <s v="Moustiquaires"/>
    <m/>
    <s v="Nombre"/>
    <n v="123"/>
    <m/>
    <m/>
    <m/>
    <s v=""/>
    <n v="123"/>
    <s v="Sélection / Priorisation"/>
    <x v="4"/>
    <x v="34"/>
    <s v="Latorre"/>
    <m/>
    <m/>
    <m/>
    <m/>
    <s v="FRE20161027OUPOLA"/>
    <n v="1"/>
    <x v="4"/>
    <x v="34"/>
    <e v="#N/A"/>
    <x v="1"/>
  </r>
  <r>
    <s v="French RC"/>
    <s v="Haitian RC"/>
    <m/>
    <s v="Réalisé"/>
    <d v="2016-10-31T00:00:00"/>
    <s v="Distribution Abris"/>
    <s v="Matériaux Abris"/>
    <s v="Bâches"/>
    <m/>
    <s v="Nombre"/>
    <n v="71"/>
    <m/>
    <m/>
    <m/>
    <s v=""/>
    <n v="288"/>
    <s v="Sélection / Priorisation"/>
    <x v="4"/>
    <x v="34"/>
    <s v="TI PALMISTE"/>
    <m/>
    <m/>
    <m/>
    <m/>
    <s v="FRE20161031OUPOTI"/>
    <n v="5"/>
    <x v="4"/>
    <x v="34"/>
    <e v="#N/A"/>
    <x v="1"/>
  </r>
  <r>
    <s v="French RC"/>
    <s v="Haitian RC"/>
    <m/>
    <s v="Réalisé"/>
    <d v="2016-10-31T00:00:00"/>
    <s v="Distribution Abris"/>
    <s v="Matériaux Abris"/>
    <s v="Kit Abris"/>
    <m/>
    <s v="Nombre"/>
    <n v="71"/>
    <m/>
    <m/>
    <m/>
    <s v=""/>
    <n v="288"/>
    <s v="Sélection / Priorisation"/>
    <x v="4"/>
    <x v="34"/>
    <s v="TI PALMISTE"/>
    <m/>
    <m/>
    <m/>
    <m/>
    <s v="FRE20161031OUPOTI"/>
    <n v="4"/>
    <x v="4"/>
    <x v="34"/>
    <e v="#N/A"/>
    <x v="1"/>
  </r>
  <r>
    <s v="French RC"/>
    <s v="Haitian RC"/>
    <m/>
    <s v="Réalisé"/>
    <d v="2016-10-31T00:00:00"/>
    <s v="Distribution NFI"/>
    <s v="Matériaux NFI"/>
    <s v="Kit de cuisine"/>
    <m/>
    <s v="Nombre"/>
    <n v="288"/>
    <m/>
    <m/>
    <m/>
    <s v=""/>
    <n v="288"/>
    <s v="Sélection / Priorisation"/>
    <x v="4"/>
    <x v="34"/>
    <s v="TI PALMISTE"/>
    <m/>
    <m/>
    <m/>
    <m/>
    <s v="FRE20161031OUPOTI"/>
    <n v="3"/>
    <x v="4"/>
    <x v="34"/>
    <e v="#N/A"/>
    <x v="1"/>
  </r>
  <r>
    <s v="French RC"/>
    <s v="Haitian RC"/>
    <m/>
    <s v="Réalisé"/>
    <d v="2016-10-31T00:00:00"/>
    <s v="Distribution NFI"/>
    <s v="Matériaux NFI"/>
    <s v="Kit d'hygiène"/>
    <m/>
    <s v="Nombre"/>
    <n v="288"/>
    <m/>
    <m/>
    <m/>
    <s v=""/>
    <n v="288"/>
    <s v="Sélection / Priorisation"/>
    <x v="4"/>
    <x v="34"/>
    <s v="TI PALMISTE"/>
    <m/>
    <m/>
    <m/>
    <m/>
    <s v="FRE20161031OUPOTI"/>
    <n v="2"/>
    <x v="4"/>
    <x v="34"/>
    <e v="#N/A"/>
    <x v="1"/>
  </r>
  <r>
    <s v="French RC"/>
    <s v="Haitian RC"/>
    <m/>
    <s v="Réalisé"/>
    <d v="2016-10-31T00:00:00"/>
    <s v="Distribution NFI"/>
    <s v="Matériaux NFI"/>
    <s v="Moustiquaires"/>
    <m/>
    <s v="Nombre"/>
    <n v="288"/>
    <m/>
    <m/>
    <m/>
    <s v=""/>
    <n v="288"/>
    <s v="Sélection / Priorisation"/>
    <x v="4"/>
    <x v="34"/>
    <s v="TI PALMISTE"/>
    <m/>
    <m/>
    <m/>
    <m/>
    <s v="FRE20161031OUPOTI"/>
    <n v="1"/>
    <x v="4"/>
    <x v="34"/>
    <e v="#N/A"/>
    <x v="1"/>
  </r>
  <r>
    <s v="French RC"/>
    <s v="Haitian RC"/>
    <m/>
    <s v="Réalisé"/>
    <d v="2016-11-01T00:00:00"/>
    <s v="Distribution Abris"/>
    <s v="Matériaux Abris"/>
    <s v="Bâches"/>
    <m/>
    <s v="Nombre"/>
    <n v="70"/>
    <m/>
    <m/>
    <m/>
    <s v=""/>
    <n v="121"/>
    <s v="Sélection / Priorisation"/>
    <x v="4"/>
    <x v="34"/>
    <s v="Trou Louis"/>
    <m/>
    <m/>
    <m/>
    <m/>
    <s v="FRE2016111OUPOTR"/>
    <n v="3"/>
    <x v="4"/>
    <x v="34"/>
    <e v="#N/A"/>
    <x v="1"/>
  </r>
  <r>
    <s v="French RC"/>
    <s v="Haitian RC"/>
    <m/>
    <s v="Réalisé"/>
    <d v="2016-11-01T00:00:00"/>
    <s v="Distribution Abris"/>
    <s v="Matériaux Abris"/>
    <s v="Kit Abris"/>
    <m/>
    <s v="Nombre"/>
    <n v="121"/>
    <m/>
    <m/>
    <m/>
    <s v=""/>
    <n v="121"/>
    <s v="Sélection / Priorisation"/>
    <x v="4"/>
    <x v="34"/>
    <s v="Trou Louis"/>
    <m/>
    <m/>
    <m/>
    <m/>
    <s v="FRE2016111OUPOTR"/>
    <n v="2"/>
    <x v="4"/>
    <x v="34"/>
    <e v="#N/A"/>
    <x v="1"/>
  </r>
  <r>
    <s v="French RC"/>
    <s v="Haitian RC"/>
    <m/>
    <s v="Réalisé"/>
    <d v="2016-11-01T00:00:00"/>
    <s v="Distribution NFI"/>
    <s v="Matériaux NFI"/>
    <s v="Kit d'hygiène"/>
    <m/>
    <s v="Nombre"/>
    <n v="121"/>
    <m/>
    <m/>
    <m/>
    <s v=""/>
    <n v="121"/>
    <s v="Sélection / Priorisation"/>
    <x v="4"/>
    <x v="34"/>
    <s v="Trou Louis"/>
    <m/>
    <m/>
    <m/>
    <m/>
    <s v="FRE2016111OUPOTR"/>
    <n v="1"/>
    <x v="4"/>
    <x v="34"/>
    <e v="#N/A"/>
    <x v="1"/>
  </r>
  <r>
    <s v="French RC"/>
    <s v="Haitian RC"/>
    <m/>
    <s v="Réalisé"/>
    <d v="2016-11-02T00:00:00"/>
    <s v="Distribution Abris"/>
    <s v="Matériaux Abris"/>
    <s v="Bâches"/>
    <m/>
    <s v="Nombre"/>
    <n v="70"/>
    <m/>
    <m/>
    <m/>
    <s v=""/>
    <n v="241"/>
    <s v="Sélection / Priorisation"/>
    <x v="4"/>
    <x v="34"/>
    <s v="Source Philippe"/>
    <m/>
    <m/>
    <m/>
    <m/>
    <s v="FRE2016112OUPOSO"/>
    <n v="4"/>
    <x v="4"/>
    <x v="34"/>
    <e v="#N/A"/>
    <x v="1"/>
  </r>
  <r>
    <s v="French RC"/>
    <s v="Haitian RC"/>
    <m/>
    <s v="Réalisé"/>
    <d v="2016-11-02T00:00:00"/>
    <s v="Distribution NFI"/>
    <s v="Matériaux NFI"/>
    <s v="Kit de cuisine"/>
    <m/>
    <s v="Nombre"/>
    <n v="180"/>
    <m/>
    <m/>
    <m/>
    <s v=""/>
    <n v="241"/>
    <s v="Sélection / Priorisation"/>
    <x v="4"/>
    <x v="34"/>
    <s v="Source Philippe"/>
    <m/>
    <m/>
    <m/>
    <m/>
    <s v="FRE2016112OUPOSO"/>
    <n v="3"/>
    <x v="4"/>
    <x v="34"/>
    <e v="#N/A"/>
    <x v="1"/>
  </r>
  <r>
    <s v="French RC"/>
    <s v="Haitian RC"/>
    <m/>
    <s v="Réalisé"/>
    <d v="2016-11-02T00:00:00"/>
    <s v="Distribution NFI"/>
    <s v="Matériaux NFI"/>
    <s v="Kit d'hygiène"/>
    <m/>
    <s v="Nombre"/>
    <n v="241"/>
    <m/>
    <m/>
    <m/>
    <s v=""/>
    <n v="241"/>
    <s v="Sélection / Priorisation"/>
    <x v="4"/>
    <x v="34"/>
    <s v="Source Philippe"/>
    <m/>
    <m/>
    <m/>
    <m/>
    <s v="FRE2016112OUPOSO"/>
    <n v="2"/>
    <x v="4"/>
    <x v="34"/>
    <e v="#N/A"/>
    <x v="1"/>
  </r>
  <r>
    <s v="French RC"/>
    <s v="Haitian RC"/>
    <m/>
    <s v="Réalisé"/>
    <d v="2016-11-02T00:00:00"/>
    <s v="Distribution NFI"/>
    <s v="Matériaux NFI"/>
    <s v="Moustiquaires"/>
    <m/>
    <s v="Nombre"/>
    <n v="90"/>
    <m/>
    <m/>
    <m/>
    <s v=""/>
    <n v="241"/>
    <s v="Sélection / Priorisation"/>
    <x v="4"/>
    <x v="34"/>
    <s v="Source Philippe"/>
    <m/>
    <m/>
    <m/>
    <m/>
    <s v="FRE2016112OUPOSO"/>
    <n v="1"/>
    <x v="4"/>
    <x v="34"/>
    <e v="#N/A"/>
    <x v="1"/>
  </r>
  <r>
    <s v="French RC"/>
    <s v="Haitian RC"/>
    <m/>
    <s v="Réalisé"/>
    <d v="2016-11-03T00:00:00"/>
    <s v="Distribution Abris"/>
    <s v="Matériaux Abris"/>
    <s v="Bâches"/>
    <m/>
    <s v="Nombre"/>
    <n v="11"/>
    <m/>
    <m/>
    <m/>
    <s v=""/>
    <n v="106"/>
    <s v="Sélection / Priorisation"/>
    <x v="4"/>
    <x v="34"/>
    <s v="Morne Ramier"/>
    <m/>
    <m/>
    <m/>
    <m/>
    <s v="FRE2016113OUPOMO"/>
    <n v="4"/>
    <x v="4"/>
    <x v="34"/>
    <e v="#N/A"/>
    <x v="1"/>
  </r>
  <r>
    <s v="French RC"/>
    <s v="Haitian RC"/>
    <m/>
    <s v="Réalisé"/>
    <d v="2016-11-03T00:00:00"/>
    <s v="Distribution NFI"/>
    <s v="Matériaux NFI"/>
    <s v="Kit de cuisine"/>
    <m/>
    <s v="Nombre"/>
    <n v="65"/>
    <m/>
    <m/>
    <m/>
    <s v=""/>
    <n v="106"/>
    <s v="Sélection / Priorisation"/>
    <x v="4"/>
    <x v="34"/>
    <s v="Morne Ramier"/>
    <m/>
    <m/>
    <m/>
    <m/>
    <s v="FRE2016113OUPOMO"/>
    <n v="3"/>
    <x v="4"/>
    <x v="34"/>
    <e v="#N/A"/>
    <x v="1"/>
  </r>
  <r>
    <s v="French RC"/>
    <s v="Haitian RC"/>
    <m/>
    <s v="Réalisé"/>
    <d v="2016-11-03T00:00:00"/>
    <s v="Distribution NFI"/>
    <s v="Matériaux NFI"/>
    <s v="Kit d'hygiène"/>
    <m/>
    <s v="Nombre"/>
    <n v="178"/>
    <m/>
    <m/>
    <m/>
    <s v=""/>
    <n v="106"/>
    <s v="Sélection / Priorisation"/>
    <x v="4"/>
    <x v="34"/>
    <s v="Morne Ramier"/>
    <m/>
    <m/>
    <m/>
    <m/>
    <s v="FRE2016113OUPOMO"/>
    <n v="2"/>
    <x v="4"/>
    <x v="34"/>
    <e v="#N/A"/>
    <x v="1"/>
  </r>
  <r>
    <s v="French RC"/>
    <s v="Haitian RC"/>
    <m/>
    <s v="Réalisé"/>
    <d v="2016-11-03T00:00:00"/>
    <s v="Distribution NFI"/>
    <s v="Matériaux NFI"/>
    <s v="Moustiquaires"/>
    <m/>
    <s v="Nombre"/>
    <n v="8"/>
    <m/>
    <m/>
    <m/>
    <s v=""/>
    <n v="106"/>
    <s v="Sélection / Priorisation"/>
    <x v="4"/>
    <x v="34"/>
    <s v="Morne Ramier"/>
    <m/>
    <m/>
    <m/>
    <m/>
    <s v="FRE2016113OUPOMO"/>
    <n v="1"/>
    <x v="4"/>
    <x v="34"/>
    <e v="#N/A"/>
    <x v="1"/>
  </r>
  <r>
    <s v="French RC"/>
    <s v="Haitian RC"/>
    <m/>
    <s v="Réalisé"/>
    <d v="2016-11-29T00:00:00"/>
    <s v="Distribution NFI"/>
    <s v="Matériaux NFI"/>
    <s v="Aquatabs"/>
    <m/>
    <s v="Nombre"/>
    <n v="17300"/>
    <m/>
    <m/>
    <m/>
    <s v=""/>
    <n v="146"/>
    <s v="Sélection / Priorisation"/>
    <x v="4"/>
    <x v="34"/>
    <s v="POINTE DES LATANIERS"/>
    <m/>
    <m/>
    <m/>
    <m/>
    <s v="FRE20161129OUPOPO"/>
    <n v="6"/>
    <x v="4"/>
    <x v="34"/>
    <e v="#N/A"/>
    <x v="1"/>
  </r>
  <r>
    <s v="French RC"/>
    <s v="Haitian RC"/>
    <m/>
    <s v="Réalisé"/>
    <d v="2016-11-29T00:00:00"/>
    <s v="Distribution Abris"/>
    <s v="Matériaux Abris"/>
    <s v="Bâches"/>
    <m/>
    <s v="Nombre"/>
    <n v="76"/>
    <m/>
    <m/>
    <m/>
    <s v=""/>
    <n v="146"/>
    <s v="Sélection / Priorisation"/>
    <x v="4"/>
    <x v="34"/>
    <s v="POINTE DES LATANIERS"/>
    <m/>
    <m/>
    <m/>
    <m/>
    <s v="FRE20161129OUPOPO"/>
    <n v="5"/>
    <x v="4"/>
    <x v="34"/>
    <e v="#N/A"/>
    <x v="1"/>
  </r>
  <r>
    <s v="French RC"/>
    <s v="Haitian RC"/>
    <m/>
    <s v="Réalisé"/>
    <d v="2016-11-29T00:00:00"/>
    <s v="Distribution Abris"/>
    <s v="Matériaux Abris"/>
    <s v="Kit Abris"/>
    <m/>
    <s v="Nombre"/>
    <n v="76"/>
    <m/>
    <m/>
    <m/>
    <s v=""/>
    <n v="146"/>
    <s v="Sélection / Priorisation"/>
    <x v="4"/>
    <x v="34"/>
    <s v="POINTE DES LATANIERS"/>
    <m/>
    <m/>
    <m/>
    <m/>
    <s v="FRE20161129OUPOPO"/>
    <n v="4"/>
    <x v="4"/>
    <x v="34"/>
    <e v="#N/A"/>
    <x v="1"/>
  </r>
  <r>
    <s v="French RC"/>
    <s v="Haitian RC"/>
    <m/>
    <s v="Réalisé"/>
    <d v="2016-11-29T00:00:00"/>
    <s v="Distribution NFI"/>
    <s v="Matériaux NFI"/>
    <s v="Kit de cuisine"/>
    <m/>
    <s v="Nombre"/>
    <n v="146"/>
    <m/>
    <m/>
    <m/>
    <s v=""/>
    <n v="146"/>
    <s v="Sélection / Priorisation"/>
    <x v="4"/>
    <x v="34"/>
    <s v="POINTE DES LATANIERS"/>
    <m/>
    <m/>
    <m/>
    <m/>
    <s v="FRE20161129OUPOPO"/>
    <n v="3"/>
    <x v="4"/>
    <x v="34"/>
    <e v="#N/A"/>
    <x v="1"/>
  </r>
  <r>
    <s v="French RC"/>
    <s v="Haitian RC"/>
    <m/>
    <s v="Réalisé"/>
    <d v="2016-11-29T00:00:00"/>
    <s v="Distribution NFI"/>
    <s v="Matériaux NFI"/>
    <s v="Kit d'hygiène"/>
    <m/>
    <s v="Nombre"/>
    <n v="146"/>
    <m/>
    <m/>
    <m/>
    <s v=""/>
    <n v="146"/>
    <s v="Sélection / Priorisation"/>
    <x v="4"/>
    <x v="34"/>
    <s v="POINTE DES LATANIERS"/>
    <m/>
    <m/>
    <m/>
    <m/>
    <s v="FRE20161129OUPOPO"/>
    <n v="2"/>
    <x v="4"/>
    <x v="34"/>
    <e v="#N/A"/>
    <x v="1"/>
  </r>
  <r>
    <s v="French RC"/>
    <s v="Haitian RC"/>
    <m/>
    <s v="Réalisé"/>
    <d v="2016-11-29T00:00:00"/>
    <s v="Distribution NFI"/>
    <s v="Matériaux NFI"/>
    <s v="Moustiquaires"/>
    <m/>
    <s v="Nombre"/>
    <n v="143"/>
    <m/>
    <m/>
    <m/>
    <s v=""/>
    <n v="146"/>
    <s v="Sélection / Priorisation"/>
    <x v="4"/>
    <x v="34"/>
    <s v="POINTE DES LATANIERS"/>
    <m/>
    <m/>
    <m/>
    <m/>
    <s v="FRE20161129OUPOPO"/>
    <n v="1"/>
    <x v="4"/>
    <x v="34"/>
    <e v="#N/A"/>
    <x v="1"/>
  </r>
  <r>
    <s v="French RC"/>
    <s v="Haitian RC"/>
    <m/>
    <s v="Réalisé"/>
    <d v="2016-11-30T00:00:00"/>
    <s v="Distribution NFI"/>
    <s v="Matériaux NFI"/>
    <s v="Aquatabs"/>
    <m/>
    <s v="Nombre"/>
    <n v="11000"/>
    <m/>
    <m/>
    <m/>
    <s v=""/>
    <n v="110"/>
    <s v="Sélection / Priorisation"/>
    <x v="4"/>
    <x v="34"/>
    <s v="La Source"/>
    <m/>
    <m/>
    <m/>
    <m/>
    <s v="FRE20161130OUPOLA"/>
    <n v="6"/>
    <x v="4"/>
    <x v="34"/>
    <e v="#N/A"/>
    <x v="1"/>
  </r>
  <r>
    <s v="French RC"/>
    <s v="Haitian RC"/>
    <m/>
    <s v="Réalisé"/>
    <d v="2016-11-30T00:00:00"/>
    <s v="Distribution Abris"/>
    <s v="Matériaux Abris"/>
    <s v="Bâches"/>
    <m/>
    <s v="Nombre"/>
    <n v="151"/>
    <m/>
    <m/>
    <m/>
    <s v=""/>
    <n v="231"/>
    <s v="Sélection / Priorisation"/>
    <x v="4"/>
    <x v="34"/>
    <s v="Gros Mangle"/>
    <m/>
    <m/>
    <m/>
    <m/>
    <s v="FRE20161130OUPOGR"/>
    <n v="5"/>
    <x v="4"/>
    <x v="34"/>
    <e v="#N/A"/>
    <x v="1"/>
  </r>
  <r>
    <s v="French RC"/>
    <s v="Haitian RC"/>
    <m/>
    <s v="Réalisé"/>
    <d v="2016-11-30T00:00:00"/>
    <s v="Distribution Abris"/>
    <s v="Matériaux Abris"/>
    <s v="Bâches"/>
    <m/>
    <s v="Nombre"/>
    <n v="30"/>
    <m/>
    <m/>
    <m/>
    <s v=""/>
    <n v="110"/>
    <s v="Sélection / Priorisation"/>
    <x v="4"/>
    <x v="34"/>
    <s v="La Source"/>
    <m/>
    <m/>
    <m/>
    <m/>
    <s v="FRE20161130OUPOLA"/>
    <n v="5"/>
    <x v="4"/>
    <x v="34"/>
    <e v="#N/A"/>
    <x v="1"/>
  </r>
  <r>
    <s v="French RC"/>
    <s v="Haitian RC"/>
    <m/>
    <s v="Réalisé"/>
    <d v="2016-11-30T00:00:00"/>
    <s v="Distribution Abris"/>
    <s v="Matériaux Abris"/>
    <s v="Kit Abris"/>
    <m/>
    <s v="Nombre"/>
    <n v="151"/>
    <m/>
    <m/>
    <m/>
    <s v=""/>
    <n v="231"/>
    <s v="Sélection / Priorisation"/>
    <x v="4"/>
    <x v="34"/>
    <s v="Gros Mangle"/>
    <m/>
    <m/>
    <m/>
    <m/>
    <s v="FRE20161130OUPOGR"/>
    <n v="4"/>
    <x v="4"/>
    <x v="34"/>
    <e v="#N/A"/>
    <x v="1"/>
  </r>
  <r>
    <s v="French RC"/>
    <s v="Haitian RC"/>
    <m/>
    <s v="Réalisé"/>
    <d v="2016-11-30T00:00:00"/>
    <s v="Distribution Abris"/>
    <s v="Matériaux Abris"/>
    <s v="Kit Abris"/>
    <m/>
    <s v="Nombre"/>
    <n v="30"/>
    <m/>
    <m/>
    <m/>
    <s v=""/>
    <n v="110"/>
    <s v="Sélection / Priorisation"/>
    <x v="4"/>
    <x v="34"/>
    <s v="La Source"/>
    <m/>
    <m/>
    <m/>
    <m/>
    <s v="FRE20161130OUPOLA"/>
    <n v="4"/>
    <x v="4"/>
    <x v="34"/>
    <e v="#N/A"/>
    <x v="1"/>
  </r>
  <r>
    <s v="French RC"/>
    <s v="Haitian RC"/>
    <m/>
    <s v="Réalisé"/>
    <d v="2016-11-30T00:00:00"/>
    <s v="Distribution NFI"/>
    <s v="Matériaux NFI"/>
    <s v="Kit de cuisine"/>
    <m/>
    <s v="Nombre"/>
    <n v="231"/>
    <m/>
    <m/>
    <m/>
    <s v=""/>
    <n v="231"/>
    <s v="Sélection / Priorisation"/>
    <x v="4"/>
    <x v="34"/>
    <s v="Gros Mangle"/>
    <m/>
    <m/>
    <m/>
    <m/>
    <s v="FRE20161130OUPOGR"/>
    <n v="3"/>
    <x v="4"/>
    <x v="34"/>
    <e v="#N/A"/>
    <x v="1"/>
  </r>
  <r>
    <s v="French RC"/>
    <s v="Haitian RC"/>
    <m/>
    <s v="Réalisé"/>
    <d v="2016-11-30T00:00:00"/>
    <s v="Distribution NFI"/>
    <s v="Matériaux NFI"/>
    <s v="Kit de cuisine"/>
    <m/>
    <s v="Nombre"/>
    <n v="110"/>
    <m/>
    <m/>
    <m/>
    <s v=""/>
    <n v="110"/>
    <s v="Sélection / Priorisation"/>
    <x v="4"/>
    <x v="34"/>
    <s v="La Source"/>
    <m/>
    <m/>
    <m/>
    <m/>
    <s v="FRE20161130OUPOLA"/>
    <n v="3"/>
    <x v="4"/>
    <x v="34"/>
    <e v="#N/A"/>
    <x v="1"/>
  </r>
  <r>
    <s v="French RC"/>
    <s v="Haitian RC"/>
    <m/>
    <s v="Réalisé"/>
    <d v="2016-11-30T00:00:00"/>
    <s v="Distribution NFI"/>
    <s v="Matériaux NFI"/>
    <s v="Kit d'hygiène"/>
    <m/>
    <s v="Nombre"/>
    <n v="231"/>
    <m/>
    <m/>
    <m/>
    <s v=""/>
    <n v="231"/>
    <s v="Sélection / Priorisation"/>
    <x v="4"/>
    <x v="34"/>
    <s v="Gros Mangle"/>
    <m/>
    <m/>
    <m/>
    <m/>
    <s v="FRE20161130OUPOGR"/>
    <n v="2"/>
    <x v="4"/>
    <x v="34"/>
    <e v="#N/A"/>
    <x v="1"/>
  </r>
  <r>
    <s v="French RC"/>
    <s v="Haitian RC"/>
    <m/>
    <s v="Réalisé"/>
    <d v="2016-11-30T00:00:00"/>
    <s v="Distribution NFI"/>
    <s v="Matériaux NFI"/>
    <s v="Kit d'hygiène"/>
    <m/>
    <s v="Nombre"/>
    <n v="110"/>
    <m/>
    <m/>
    <m/>
    <s v=""/>
    <n v="110"/>
    <s v="Sélection / Priorisation"/>
    <x v="4"/>
    <x v="34"/>
    <s v="La Source"/>
    <m/>
    <m/>
    <m/>
    <m/>
    <s v="FRE20161130OUPOLA"/>
    <n v="2"/>
    <x v="4"/>
    <x v="34"/>
    <e v="#N/A"/>
    <x v="1"/>
  </r>
  <r>
    <s v="French RC"/>
    <s v="Haitian RC"/>
    <m/>
    <s v="Réalisé"/>
    <d v="2016-11-30T00:00:00"/>
    <s v="Distribution NFI"/>
    <s v="Matériaux NFI"/>
    <s v="Moustiquaires"/>
    <m/>
    <s v="Nombre"/>
    <n v="231"/>
    <m/>
    <m/>
    <m/>
    <s v=""/>
    <n v="231"/>
    <s v="Sélection / Priorisation"/>
    <x v="4"/>
    <x v="34"/>
    <s v="Gros Mangle"/>
    <m/>
    <m/>
    <m/>
    <m/>
    <s v="FRE20161130OUPOGR"/>
    <n v="1"/>
    <x v="4"/>
    <x v="34"/>
    <e v="#N/A"/>
    <x v="1"/>
  </r>
  <r>
    <s v="French RC"/>
    <s v="Haitian RC"/>
    <m/>
    <s v="Réalisé"/>
    <d v="2016-11-30T00:00:00"/>
    <s v="Distribution NFI"/>
    <s v="Matériaux NFI"/>
    <s v="Moustiquaires"/>
    <m/>
    <s v="Nombre"/>
    <n v="110"/>
    <m/>
    <m/>
    <m/>
    <s v=""/>
    <n v="110"/>
    <s v="Sélection / Priorisation"/>
    <x v="4"/>
    <x v="34"/>
    <s v="La Source"/>
    <m/>
    <m/>
    <m/>
    <m/>
    <s v="FRE20161130OUPOLA"/>
    <n v="1"/>
    <x v="4"/>
    <x v="34"/>
    <e v="#N/A"/>
    <x v="1"/>
  </r>
  <r>
    <s v="German RC"/>
    <s v="Haitian RC"/>
    <m/>
    <s v="Réalisé"/>
    <d v="2016-10-28T00:00:00"/>
    <s v="Distribution NFI"/>
    <s v="Matériaux NFI"/>
    <s v=" Agricultural Cleaning Kits"/>
    <m/>
    <s v="Nombre"/>
    <n v="42"/>
    <m/>
    <m/>
    <m/>
    <m/>
    <n v="252"/>
    <m/>
    <x v="3"/>
    <x v="57"/>
    <s v="4me La Plaine"/>
    <m/>
    <m/>
    <m/>
    <m/>
    <s v="GER20161028NIBA4M"/>
    <n v="1"/>
    <x v="3"/>
    <x v="37"/>
    <e v="#N/A"/>
    <x v="0"/>
  </r>
  <r>
    <s v="German RC"/>
    <s v="Haitian RC"/>
    <m/>
    <s v="Réalisé"/>
    <d v="2016-10-31T00:00:00"/>
    <s v="Distribution NFI"/>
    <s v="Matériaux NFI"/>
    <s v=" Agricultural Cleaning Kits"/>
    <m/>
    <s v="Nombre"/>
    <n v="5"/>
    <m/>
    <m/>
    <m/>
    <m/>
    <n v="30"/>
    <m/>
    <x v="3"/>
    <x v="57"/>
    <s v="La plaine (remainder of previous distributions)"/>
    <m/>
    <m/>
    <m/>
    <m/>
    <s v="GER20161031NIBALA"/>
    <n v="1"/>
    <x v="3"/>
    <x v="37"/>
    <e v="#N/A"/>
    <x v="1"/>
  </r>
  <r>
    <s v="German RC"/>
    <s v="Haitian RC"/>
    <m/>
    <s v="Réalisé"/>
    <d v="2016-11-01T00:00:00"/>
    <s v="Distribution NFI"/>
    <s v="Matériaux NFI"/>
    <s v=" Agricultural Cleaning Kits"/>
    <m/>
    <s v="Nombre"/>
    <n v="40"/>
    <m/>
    <m/>
    <m/>
    <m/>
    <n v="240"/>
    <m/>
    <x v="3"/>
    <x v="58"/>
    <s v="Ti- Francois (16 kits) + Vassale -  localite Dupuy(26 kits)"/>
    <m/>
    <m/>
    <m/>
    <m/>
    <s v="GER2016111NIPLTI"/>
    <n v="1"/>
    <x v="3"/>
    <x v="38"/>
    <e v="#N/A"/>
    <x v="0"/>
  </r>
  <r>
    <s v="German RC"/>
    <s v="Haitian RC"/>
    <m/>
    <s v="Réalisé"/>
    <d v="2016-11-04T00:00:00"/>
    <s v="Distribution NFI"/>
    <s v="Matériaux NFI"/>
    <s v=" Agricultural Cleaning Kits"/>
    <m/>
    <s v="Nombre"/>
    <n v="40"/>
    <m/>
    <m/>
    <m/>
    <m/>
    <n v="240"/>
    <m/>
    <x v="3"/>
    <x v="59"/>
    <s v="Raymond"/>
    <m/>
    <m/>
    <m/>
    <m/>
    <s v="GER2016114NIPERA"/>
    <n v="1"/>
    <x v="3"/>
    <x v="39"/>
    <e v="#N/A"/>
    <x v="0"/>
  </r>
  <r>
    <s v="German RC"/>
    <s v="Haitian RC"/>
    <m/>
    <s v="Réalisé"/>
    <d v="2016-11-07T00:00:00"/>
    <s v="Distribution NFI"/>
    <s v="Matériaux NFI"/>
    <s v=" Agricultural Cleaning Kits"/>
    <m/>
    <s v="Nombre"/>
    <n v="26"/>
    <m/>
    <m/>
    <m/>
    <m/>
    <n v="156"/>
    <m/>
    <x v="3"/>
    <x v="59"/>
    <s v="Tiby"/>
    <m/>
    <m/>
    <m/>
    <m/>
    <s v="GER2016117NIPETI"/>
    <n v="1"/>
    <x v="3"/>
    <x v="39"/>
    <e v="#N/A"/>
    <x v="1"/>
  </r>
  <r>
    <s v="German RC"/>
    <s v="Haitian RC"/>
    <m/>
    <s v="Réalisé"/>
    <d v="2016-11-10T00:00:00"/>
    <s v="Distribution NFI"/>
    <s v="Matériaux NFI"/>
    <s v=" Agricultural Cleaning Kits"/>
    <m/>
    <s v="Nombre"/>
    <n v="60"/>
    <m/>
    <m/>
    <m/>
    <m/>
    <n v="60"/>
    <m/>
    <x v="3"/>
    <x v="58"/>
    <s v="Anse aux Pins (9) + Ti Francois (18) + Vassal/Dupuy  (33)"/>
    <m/>
    <m/>
    <m/>
    <m/>
    <s v="GER20161110NIPLAN"/>
    <n v="1"/>
    <x v="3"/>
    <x v="38"/>
    <e v="#N/A"/>
    <x v="1"/>
  </r>
  <r>
    <s v="German RC"/>
    <s v="Haitian RC"/>
    <m/>
    <s v="Réalisé"/>
    <d v="2016-11-11T00:00:00"/>
    <s v="Distribution NFI"/>
    <s v="Matériaux NFI"/>
    <s v=" Agricultural Cleaning Kits"/>
    <m/>
    <s v="Nombre"/>
    <n v="53"/>
    <m/>
    <m/>
    <m/>
    <m/>
    <n v="318"/>
    <m/>
    <x v="3"/>
    <x v="57"/>
    <s v="Riviere Salee (9)+Ford Tortue (3)+Tete d'eau (4)+Guerin (2)+La plaine (35)"/>
    <m/>
    <m/>
    <m/>
    <m/>
    <s v="GER20161111NIBARI"/>
    <n v="1"/>
    <x v="3"/>
    <x v="37"/>
    <e v="#N/A"/>
    <x v="1"/>
  </r>
  <r>
    <s v="German RC"/>
    <s v="Haitian RC"/>
    <m/>
    <s v="Réalisé"/>
    <d v="2016-11-12T00:00:00"/>
    <s v="Distribution NFI"/>
    <s v="Matériaux NFI"/>
    <s v=" Agricultural Cleaning Kits"/>
    <m/>
    <s v="Nombre"/>
    <n v="34"/>
    <m/>
    <m/>
    <m/>
    <m/>
    <n v="204"/>
    <m/>
    <x v="3"/>
    <x v="59"/>
    <s v="Ti-Morne (15) + Lievre (19)"/>
    <m/>
    <m/>
    <m/>
    <m/>
    <s v="GER20161112NIPETI"/>
    <n v="1"/>
    <x v="3"/>
    <x v="39"/>
    <e v="#N/A"/>
    <x v="1"/>
  </r>
  <r>
    <s v="German RC"/>
    <s v="Haitian RC"/>
    <m/>
    <s v="Réalisé"/>
    <d v="2016-11-17T00:00:00"/>
    <s v="Distribution NFI"/>
    <s v="Matériaux NFI"/>
    <s v="Kit d'hygiène"/>
    <m/>
    <s v="Nombre"/>
    <n v="31"/>
    <m/>
    <m/>
    <m/>
    <s v=""/>
    <n v="31"/>
    <s v="Sélection / Priorisation"/>
    <x v="3"/>
    <x v="59"/>
    <s v="Centre Ville"/>
    <m/>
    <m/>
    <m/>
    <m/>
    <s v="GER20161117NIPECE"/>
    <n v="1"/>
    <x v="3"/>
    <x v="39"/>
    <e v="#N/A"/>
    <x v="1"/>
  </r>
  <r>
    <s v="German RC"/>
    <s v="Haitian RC"/>
    <m/>
    <s v="Réalisé"/>
    <d v="2016-11-22T00:00:00"/>
    <s v="Distribution NFI"/>
    <s v="Matériaux NFI"/>
    <s v="Kit d'hygiène"/>
    <m/>
    <s v="Nombre"/>
    <n v="96"/>
    <m/>
    <m/>
    <m/>
    <m/>
    <n v="271"/>
    <m/>
    <x v="3"/>
    <x v="59"/>
    <s v="Raymond"/>
    <m/>
    <m/>
    <m/>
    <m/>
    <s v="GER20161122NIPERA"/>
    <n v="1"/>
    <x v="3"/>
    <x v="39"/>
    <e v="#N/A"/>
    <x v="1"/>
  </r>
  <r>
    <s v="German RC"/>
    <s v="Haitian RC"/>
    <m/>
    <s v="Réalisé"/>
    <d v="2016-11-23T00:00:00"/>
    <s v="Distribution NFI"/>
    <s v="Matériaux NFI"/>
    <s v="Kit d'hygiène"/>
    <m/>
    <s v="Nombre"/>
    <n v="122"/>
    <m/>
    <m/>
    <m/>
    <m/>
    <n v="238"/>
    <m/>
    <x v="3"/>
    <x v="59"/>
    <s v="Tiby"/>
    <m/>
    <m/>
    <m/>
    <m/>
    <s v="GER20161123NIPETI"/>
    <n v="1"/>
    <x v="3"/>
    <x v="39"/>
    <e v="#N/A"/>
    <x v="1"/>
  </r>
  <r>
    <s v="GOAL"/>
    <m/>
    <m/>
    <s v="Réalisé"/>
    <m/>
    <s v="Distribution NFI"/>
    <s v="Matériaux NFI"/>
    <s v="Kit de cuisine"/>
    <m/>
    <s v="Nombre"/>
    <n v="393"/>
    <m/>
    <m/>
    <m/>
    <s v=""/>
    <n v="393"/>
    <m/>
    <x v="4"/>
    <x v="28"/>
    <m/>
    <m/>
    <m/>
    <m/>
    <s v="Kits d'abri : 1 bache, 2 laines, 15m de cordes"/>
    <s v="GOA190010OU"/>
    <n v="2"/>
    <x v="4"/>
    <x v="28"/>
    <e v="#N/A"/>
    <x v="0"/>
  </r>
  <r>
    <s v="GOAL"/>
    <m/>
    <m/>
    <s v="Réalisé"/>
    <m/>
    <s v="Distribution NFI"/>
    <s v="Matériaux NFI"/>
    <s v="Kit d'hygiène"/>
    <m/>
    <s v="Nombre"/>
    <n v="393"/>
    <m/>
    <m/>
    <m/>
    <s v=""/>
    <n v="393"/>
    <m/>
    <x v="4"/>
    <x v="28"/>
    <m/>
    <m/>
    <m/>
    <m/>
    <m/>
    <s v="GOA190010OU"/>
    <n v="1"/>
    <x v="4"/>
    <x v="28"/>
    <e v="#N/A"/>
    <x v="1"/>
  </r>
  <r>
    <s v="Haitian RC"/>
    <m/>
    <m/>
    <s v="Réalisé"/>
    <d v="2016-10-04T00:00:00"/>
    <s v="Distribution NFI"/>
    <s v="Matériaux NFI"/>
    <s v="Bidons"/>
    <m/>
    <s v="Nombre"/>
    <n v="100"/>
    <m/>
    <m/>
    <m/>
    <s v=""/>
    <n v="100"/>
    <m/>
    <x v="6"/>
    <x v="60"/>
    <m/>
    <m/>
    <m/>
    <m/>
    <m/>
    <s v="HAI2016104SUCA"/>
    <n v="5"/>
    <x v="6"/>
    <x v="40"/>
    <e v="#N/A"/>
    <x v="0"/>
  </r>
  <r>
    <s v="Haitian RC"/>
    <m/>
    <m/>
    <s v="Réalisé"/>
    <d v="2016-10-04T00:00:00"/>
    <s v="Distribution NFI"/>
    <s v="Matériaux NFI"/>
    <s v="Couvertures"/>
    <m/>
    <s v="Nombre"/>
    <n v="200"/>
    <m/>
    <m/>
    <m/>
    <s v=""/>
    <n v="100"/>
    <m/>
    <x v="6"/>
    <x v="60"/>
    <m/>
    <m/>
    <m/>
    <m/>
    <m/>
    <s v="HAI2016104SUCA"/>
    <n v="4"/>
    <x v="6"/>
    <x v="40"/>
    <e v="#N/A"/>
    <x v="1"/>
  </r>
  <r>
    <s v="Haitian RC"/>
    <m/>
    <m/>
    <s v="Réalisé"/>
    <d v="2016-10-04T00:00:00"/>
    <s v="Distribution Abris"/>
    <s v="Matériaux Abris"/>
    <s v="Kit Abris"/>
    <m/>
    <s v="Nombre"/>
    <n v="100"/>
    <m/>
    <m/>
    <m/>
    <s v=""/>
    <n v="100"/>
    <s v="Sélection / Priorisation"/>
    <x v="6"/>
    <x v="60"/>
    <m/>
    <m/>
    <m/>
    <m/>
    <m/>
    <s v="HAI2016104SUCA"/>
    <n v="3"/>
    <x v="6"/>
    <x v="40"/>
    <e v="#N/A"/>
    <x v="1"/>
  </r>
  <r>
    <s v="Haitian RC"/>
    <m/>
    <m/>
    <s v="Réalisé"/>
    <d v="2016-10-04T00:00:00"/>
    <s v="Distribution NFI"/>
    <s v="Matériaux NFI"/>
    <s v="Kit de cuisine"/>
    <m/>
    <s v="Nombre"/>
    <n v="100"/>
    <m/>
    <m/>
    <m/>
    <s v=""/>
    <n v="100"/>
    <m/>
    <x v="6"/>
    <x v="60"/>
    <m/>
    <m/>
    <m/>
    <m/>
    <m/>
    <s v="HAI2016104SUCA"/>
    <n v="2"/>
    <x v="6"/>
    <x v="40"/>
    <e v="#N/A"/>
    <x v="1"/>
  </r>
  <r>
    <s v="Haitian RC"/>
    <m/>
    <m/>
    <s v="Réalisé"/>
    <d v="2016-10-04T00:00:00"/>
    <s v="Distribution NFI"/>
    <s v="Matériaux NFI"/>
    <s v="Seaux"/>
    <m/>
    <s v="Nombre"/>
    <n v="100"/>
    <m/>
    <m/>
    <m/>
    <s v=""/>
    <n v="100"/>
    <m/>
    <x v="6"/>
    <x v="60"/>
    <m/>
    <m/>
    <m/>
    <m/>
    <m/>
    <s v="HAI2016104SUCA"/>
    <n v="1"/>
    <x v="6"/>
    <x v="40"/>
    <e v="#N/A"/>
    <x v="1"/>
  </r>
  <r>
    <s v="Haitian RC"/>
    <m/>
    <m/>
    <s v="Réalisé"/>
    <d v="2016-10-11T00:00:00"/>
    <s v="Distribution Abris"/>
    <s v="Matériaux Abris"/>
    <s v="Kit Abris"/>
    <m/>
    <s v="Nombre"/>
    <n v="54"/>
    <m/>
    <m/>
    <m/>
    <s v=""/>
    <n v="54"/>
    <s v="Sélection / Priorisation"/>
    <x v="6"/>
    <x v="61"/>
    <m/>
    <m/>
    <m/>
    <m/>
    <m/>
    <s v="HAI20161011SUGR"/>
    <n v="3"/>
    <x v="6"/>
    <x v="41"/>
    <e v="#N/A"/>
    <x v="0"/>
  </r>
  <r>
    <s v="Haitian RC"/>
    <m/>
    <m/>
    <s v="Réalisé"/>
    <d v="2016-10-11T00:00:00"/>
    <s v="Distribution NFI"/>
    <s v="Matériaux NFI"/>
    <s v="Kit de cuisine"/>
    <m/>
    <s v="Nombre"/>
    <n v="54"/>
    <m/>
    <m/>
    <m/>
    <s v=""/>
    <n v="54"/>
    <m/>
    <x v="6"/>
    <x v="61"/>
    <m/>
    <m/>
    <m/>
    <m/>
    <m/>
    <s v="HAI20161011SUGR"/>
    <n v="2"/>
    <x v="6"/>
    <x v="41"/>
    <e v="#N/A"/>
    <x v="1"/>
  </r>
  <r>
    <s v="Haitian RC"/>
    <m/>
    <m/>
    <s v="Réalisé"/>
    <d v="2016-10-11T00:00:00"/>
    <s v="Distribution NFI"/>
    <s v="Matériaux NFI"/>
    <s v="Kit d'hygiène"/>
    <m/>
    <s v="Nombre"/>
    <n v="54"/>
    <m/>
    <m/>
    <m/>
    <s v=""/>
    <n v="54"/>
    <m/>
    <x v="6"/>
    <x v="61"/>
    <m/>
    <m/>
    <m/>
    <m/>
    <m/>
    <s v="HAI20161011SUGR"/>
    <n v="1"/>
    <x v="6"/>
    <x v="41"/>
    <e v="#N/A"/>
    <x v="1"/>
  </r>
  <r>
    <s v="Haitian RC"/>
    <m/>
    <m/>
    <s v="Réalisé"/>
    <d v="2016-10-12T00:00:00"/>
    <s v="Distribution NFI"/>
    <s v="Matériaux NFI"/>
    <s v="Kit de cuisine"/>
    <m/>
    <s v="Nombre"/>
    <n v="79"/>
    <m/>
    <m/>
    <m/>
    <s v=""/>
    <n v="79"/>
    <s v="Sélection / Priorisation"/>
    <x v="1"/>
    <x v="1"/>
    <s v="Parc Larco"/>
    <m/>
    <m/>
    <m/>
    <m/>
    <s v="HAI20161012SULEPA"/>
    <n v="1"/>
    <x v="1"/>
    <x v="1"/>
    <e v="#N/A"/>
    <x v="0"/>
  </r>
  <r>
    <s v="Haitian RC"/>
    <m/>
    <m/>
    <s v="Réalisé"/>
    <d v="2016-10-12T00:00:00"/>
    <s v="Distribution Abris"/>
    <s v="Matériaux Abris"/>
    <s v="Kit Abris"/>
    <m/>
    <s v="Nombre"/>
    <n v="112"/>
    <m/>
    <m/>
    <m/>
    <s v=""/>
    <n v="112"/>
    <s v="Sélection / Priorisation"/>
    <x v="6"/>
    <x v="62"/>
    <m/>
    <m/>
    <m/>
    <m/>
    <m/>
    <s v="HAI20161012SUBA"/>
    <n v="3"/>
    <x v="6"/>
    <x v="42"/>
    <e v="#N/A"/>
    <x v="0"/>
  </r>
  <r>
    <s v="Haitian RC"/>
    <m/>
    <m/>
    <s v="Réalisé"/>
    <d v="2016-10-12T00:00:00"/>
    <s v="Distribution NFI"/>
    <s v="Matériaux NFI"/>
    <s v="Kit de cuisine"/>
    <m/>
    <s v="Nombre"/>
    <n v="112"/>
    <m/>
    <m/>
    <m/>
    <s v=""/>
    <n v="112"/>
    <s v="Sélection / Priorisation"/>
    <x v="6"/>
    <x v="62"/>
    <m/>
    <m/>
    <m/>
    <m/>
    <m/>
    <s v="HAI20161012SUBA"/>
    <n v="2"/>
    <x v="6"/>
    <x v="42"/>
    <e v="#N/A"/>
    <x v="1"/>
  </r>
  <r>
    <s v="Haitian RC"/>
    <m/>
    <m/>
    <s v="Réalisé"/>
    <d v="2016-10-12T00:00:00"/>
    <s v="Distribution NFI"/>
    <s v="Matériaux NFI"/>
    <s v="Kit d'hygiène"/>
    <m/>
    <s v="Nombre"/>
    <n v="112"/>
    <m/>
    <m/>
    <m/>
    <s v=""/>
    <n v="112"/>
    <s v="Sélection / Priorisation"/>
    <x v="6"/>
    <x v="62"/>
    <m/>
    <m/>
    <m/>
    <m/>
    <m/>
    <s v="HAI20161012SUBA"/>
    <n v="1"/>
    <x v="6"/>
    <x v="42"/>
    <e v="#N/A"/>
    <x v="1"/>
  </r>
  <r>
    <s v="Haitian RC"/>
    <m/>
    <m/>
    <s v="Réalisé"/>
    <d v="2016-10-13T00:00:00"/>
    <s v="Distribution NFI"/>
    <s v="Matériaux NFI"/>
    <s v="Kit de cuisine"/>
    <m/>
    <s v="Nombre"/>
    <n v="125"/>
    <m/>
    <m/>
    <m/>
    <s v=""/>
    <n v="125"/>
    <s v="Sélection / Priorisation"/>
    <x v="1"/>
    <x v="1"/>
    <s v="HRC Office_Les Cayes"/>
    <m/>
    <m/>
    <m/>
    <m/>
    <s v="HAI20161013SULEHR"/>
    <n v="1"/>
    <x v="1"/>
    <x v="1"/>
    <e v="#N/A"/>
    <x v="1"/>
  </r>
  <r>
    <s v="Haitian RC"/>
    <m/>
    <m/>
    <s v="Réalisé"/>
    <d v="2016-10-17T00:00:00"/>
    <s v="Distribution NFI"/>
    <s v="Matériaux NFI"/>
    <s v="Couvertures"/>
    <m/>
    <s v="Nombre"/>
    <n v="50"/>
    <m/>
    <m/>
    <m/>
    <s v=""/>
    <n v="25"/>
    <s v="Sélection / Priorisation"/>
    <x v="0"/>
    <x v="2"/>
    <m/>
    <m/>
    <m/>
    <m/>
    <m/>
    <s v="HAI20161017GRAN"/>
    <n v="4"/>
    <x v="0"/>
    <x v="2"/>
    <e v="#N/A"/>
    <x v="0"/>
  </r>
  <r>
    <s v="Haitian RC"/>
    <m/>
    <m/>
    <s v="Réalisé"/>
    <d v="2016-10-17T00:00:00"/>
    <s v="Distribution Abris"/>
    <s v="Matériaux Abris"/>
    <s v="Kit Abris"/>
    <m/>
    <s v="Nombre"/>
    <n v="25"/>
    <m/>
    <m/>
    <m/>
    <s v=""/>
    <n v="25"/>
    <s v="Sélection / Priorisation"/>
    <x v="0"/>
    <x v="2"/>
    <m/>
    <m/>
    <m/>
    <m/>
    <m/>
    <s v="HAI20161017GRAN"/>
    <n v="3"/>
    <x v="0"/>
    <x v="2"/>
    <e v="#N/A"/>
    <x v="1"/>
  </r>
  <r>
    <s v="Haitian RC"/>
    <m/>
    <m/>
    <s v="Réalisé"/>
    <d v="2016-10-17T00:00:00"/>
    <s v="Distribution NFI"/>
    <s v="Matériaux NFI"/>
    <s v="Kit de cuisine"/>
    <m/>
    <s v="Nombre"/>
    <n v="25"/>
    <m/>
    <m/>
    <m/>
    <s v=""/>
    <n v="25"/>
    <s v="Sélection / Priorisation"/>
    <x v="0"/>
    <x v="2"/>
    <m/>
    <m/>
    <m/>
    <m/>
    <m/>
    <s v="HAI20161017GRAN"/>
    <n v="2"/>
    <x v="0"/>
    <x v="2"/>
    <e v="#N/A"/>
    <x v="1"/>
  </r>
  <r>
    <s v="Haitian RC"/>
    <m/>
    <m/>
    <s v="Réalisé"/>
    <d v="2016-10-17T00:00:00"/>
    <s v="Distribution NFI"/>
    <s v="Matériaux NFI"/>
    <s v="Seaux"/>
    <m/>
    <s v="Nombre"/>
    <n v="50"/>
    <m/>
    <m/>
    <m/>
    <s v=""/>
    <n v="25"/>
    <s v="Sélection / Priorisation"/>
    <x v="0"/>
    <x v="2"/>
    <m/>
    <m/>
    <m/>
    <m/>
    <m/>
    <s v="HAI20161017GRAN"/>
    <n v="1"/>
    <x v="0"/>
    <x v="2"/>
    <e v="#N/A"/>
    <x v="1"/>
  </r>
  <r>
    <s v="Haitian RC"/>
    <m/>
    <m/>
    <s v="Réalisé"/>
    <d v="2016-10-17T00:00:00"/>
    <s v="Distribution Abris"/>
    <s v="Matériaux Abris"/>
    <s v="Bâches"/>
    <m/>
    <s v="Nombre"/>
    <n v="50"/>
    <m/>
    <m/>
    <m/>
    <s v=""/>
    <n v="25"/>
    <m/>
    <x v="0"/>
    <x v="63"/>
    <m/>
    <m/>
    <m/>
    <m/>
    <m/>
    <s v="HAI20161017GRBE"/>
    <n v="5"/>
    <x v="0"/>
    <x v="43"/>
    <e v="#N/A"/>
    <x v="0"/>
  </r>
  <r>
    <s v="Haitian RC"/>
    <m/>
    <m/>
    <s v="Réalisé"/>
    <d v="2016-10-17T00:00:00"/>
    <s v="Distribution NFI"/>
    <s v="Matériaux NFI"/>
    <s v="Couvertures"/>
    <m/>
    <s v="Nombre"/>
    <n v="50"/>
    <m/>
    <m/>
    <m/>
    <s v=""/>
    <n v="25"/>
    <m/>
    <x v="0"/>
    <x v="63"/>
    <m/>
    <m/>
    <m/>
    <m/>
    <m/>
    <s v="HAI20161017GRBE"/>
    <n v="4"/>
    <x v="0"/>
    <x v="43"/>
    <e v="#N/A"/>
    <x v="1"/>
  </r>
  <r>
    <s v="Haitian RC"/>
    <m/>
    <m/>
    <s v="Réalisé"/>
    <d v="2016-10-17T00:00:00"/>
    <s v="Distribution Abris"/>
    <s v="Matériaux Abris"/>
    <s v="Kit Abris"/>
    <m/>
    <s v="Nombre"/>
    <n v="25"/>
    <m/>
    <m/>
    <m/>
    <s v=""/>
    <n v="25"/>
    <s v="Sélection / Priorisation"/>
    <x v="0"/>
    <x v="63"/>
    <m/>
    <m/>
    <m/>
    <m/>
    <m/>
    <s v="HAI20161017GRBE"/>
    <n v="3"/>
    <x v="0"/>
    <x v="43"/>
    <e v="#N/A"/>
    <x v="1"/>
  </r>
  <r>
    <s v="Haitian RC"/>
    <m/>
    <m/>
    <s v="Réalisé"/>
    <d v="2016-10-17T00:00:00"/>
    <s v="Distribution NFI"/>
    <s v="Matériaux NFI"/>
    <s v="Kit de cuisine"/>
    <m/>
    <s v="Nombre"/>
    <n v="25"/>
    <m/>
    <m/>
    <m/>
    <s v=""/>
    <n v="25"/>
    <s v="Sélection / Priorisation"/>
    <x v="0"/>
    <x v="63"/>
    <m/>
    <m/>
    <m/>
    <m/>
    <m/>
    <s v="HAI20161017GRBE"/>
    <n v="2"/>
    <x v="0"/>
    <x v="43"/>
    <e v="#N/A"/>
    <x v="1"/>
  </r>
  <r>
    <s v="Haitian RC"/>
    <m/>
    <m/>
    <s v="Réalisé"/>
    <d v="2016-10-17T00:00:00"/>
    <s v="Distribution NFI"/>
    <s v="Matériaux NFI"/>
    <s v="Seaux"/>
    <m/>
    <s v="Nombre"/>
    <n v="50"/>
    <m/>
    <m/>
    <m/>
    <s v=""/>
    <n v="25"/>
    <m/>
    <x v="0"/>
    <x v="63"/>
    <m/>
    <m/>
    <m/>
    <m/>
    <m/>
    <s v="HAI20161017GRBE"/>
    <n v="1"/>
    <x v="0"/>
    <x v="43"/>
    <e v="#N/A"/>
    <x v="1"/>
  </r>
  <r>
    <s v="Haitian RC"/>
    <m/>
    <m/>
    <s v="Réalisé"/>
    <d v="2016-10-17T00:00:00"/>
    <s v="Distribution NFI"/>
    <s v="Matériaux NFI"/>
    <s v="Couvertures"/>
    <m/>
    <s v="Nombre"/>
    <n v="50"/>
    <m/>
    <m/>
    <m/>
    <s v=""/>
    <n v="25"/>
    <m/>
    <x v="0"/>
    <x v="30"/>
    <m/>
    <m/>
    <m/>
    <m/>
    <m/>
    <s v="HAI20161017GRCH"/>
    <n v="4"/>
    <x v="0"/>
    <x v="30"/>
    <e v="#N/A"/>
    <x v="0"/>
  </r>
  <r>
    <s v="Haitian RC"/>
    <m/>
    <m/>
    <s v="Réalisé"/>
    <d v="2016-10-17T00:00:00"/>
    <s v="Distribution Abris"/>
    <s v="Matériaux Abris"/>
    <s v="Kit Abris"/>
    <m/>
    <s v="Nombre"/>
    <n v="25"/>
    <m/>
    <m/>
    <m/>
    <s v=""/>
    <n v="25"/>
    <s v="Sélection / Priorisation"/>
    <x v="0"/>
    <x v="30"/>
    <m/>
    <m/>
    <m/>
    <m/>
    <m/>
    <s v="HAI20161017GRCH"/>
    <n v="3"/>
    <x v="0"/>
    <x v="30"/>
    <e v="#N/A"/>
    <x v="1"/>
  </r>
  <r>
    <s v="Haitian RC"/>
    <m/>
    <m/>
    <s v="Réalisé"/>
    <d v="2016-10-17T00:00:00"/>
    <s v="Distribution NFI"/>
    <s v="Matériaux NFI"/>
    <s v="Kit de cuisine"/>
    <m/>
    <s v="Nombre"/>
    <n v="25"/>
    <m/>
    <m/>
    <m/>
    <s v=""/>
    <n v="25"/>
    <s v="Sélection / Priorisation"/>
    <x v="0"/>
    <x v="30"/>
    <m/>
    <m/>
    <m/>
    <m/>
    <m/>
    <s v="HAI20161017GRCH"/>
    <n v="2"/>
    <x v="0"/>
    <x v="30"/>
    <e v="#N/A"/>
    <x v="1"/>
  </r>
  <r>
    <s v="Haitian RC"/>
    <m/>
    <m/>
    <s v="Réalisé"/>
    <d v="2016-10-17T00:00:00"/>
    <s v="Distribution NFI"/>
    <s v="Matériaux NFI"/>
    <s v="Seaux"/>
    <m/>
    <s v="Nombre"/>
    <n v="50"/>
    <m/>
    <m/>
    <m/>
    <s v=""/>
    <n v="25"/>
    <m/>
    <x v="0"/>
    <x v="30"/>
    <m/>
    <m/>
    <m/>
    <m/>
    <m/>
    <s v="HAI20161017GRCH"/>
    <n v="1"/>
    <x v="0"/>
    <x v="30"/>
    <e v="#N/A"/>
    <x v="1"/>
  </r>
  <r>
    <s v="Haitian RC"/>
    <m/>
    <m/>
    <s v="Réalisé"/>
    <d v="2016-10-17T00:00:00"/>
    <s v="Distribution NFI"/>
    <s v="Matériaux NFI"/>
    <s v="Couvertures"/>
    <m/>
    <s v="Nombre"/>
    <n v="50"/>
    <m/>
    <m/>
    <m/>
    <s v=""/>
    <n v="25"/>
    <m/>
    <x v="0"/>
    <x v="64"/>
    <m/>
    <m/>
    <m/>
    <m/>
    <m/>
    <s v="HAI20161017GRCO"/>
    <n v="4"/>
    <x v="0"/>
    <x v="44"/>
    <e v="#N/A"/>
    <x v="0"/>
  </r>
  <r>
    <s v="Haitian RC"/>
    <m/>
    <m/>
    <s v="Réalisé"/>
    <d v="2016-10-17T00:00:00"/>
    <s v="Distribution Abris"/>
    <s v="Matériaux Abris"/>
    <s v="Kit Abris"/>
    <m/>
    <s v="Nombre"/>
    <n v="25"/>
    <m/>
    <m/>
    <m/>
    <s v=""/>
    <n v="25"/>
    <s v="Sélection / Priorisation"/>
    <x v="0"/>
    <x v="64"/>
    <m/>
    <m/>
    <m/>
    <m/>
    <m/>
    <s v="HAI20161017GRCO"/>
    <n v="3"/>
    <x v="0"/>
    <x v="44"/>
    <e v="#N/A"/>
    <x v="1"/>
  </r>
  <r>
    <s v="Haitian RC"/>
    <m/>
    <m/>
    <s v="Réalisé"/>
    <d v="2016-10-17T00:00:00"/>
    <s v="Distribution NFI"/>
    <s v="Matériaux NFI"/>
    <s v="Kit de cuisine"/>
    <m/>
    <s v="Nombre"/>
    <n v="25"/>
    <m/>
    <m/>
    <m/>
    <s v=""/>
    <n v="25"/>
    <s v="Sélection / Priorisation"/>
    <x v="0"/>
    <x v="64"/>
    <m/>
    <m/>
    <m/>
    <m/>
    <m/>
    <s v="HAI20161017GRCO"/>
    <n v="2"/>
    <x v="0"/>
    <x v="44"/>
    <e v="#N/A"/>
    <x v="1"/>
  </r>
  <r>
    <s v="Haitian RC"/>
    <m/>
    <m/>
    <s v="Réalisé"/>
    <d v="2016-10-17T00:00:00"/>
    <s v="Distribution NFI"/>
    <s v="Matériaux NFI"/>
    <s v="Seaux"/>
    <m/>
    <s v="Nombre"/>
    <n v="50"/>
    <m/>
    <m/>
    <m/>
    <s v=""/>
    <n v="25"/>
    <s v="Sélection / Priorisation"/>
    <x v="0"/>
    <x v="64"/>
    <m/>
    <m/>
    <m/>
    <m/>
    <m/>
    <s v="HAI20161017GRCO"/>
    <n v="1"/>
    <x v="0"/>
    <x v="44"/>
    <e v="#N/A"/>
    <x v="1"/>
  </r>
  <r>
    <s v="Haitian RC"/>
    <m/>
    <m/>
    <s v="Réalisé"/>
    <d v="2016-10-17T00:00:00"/>
    <s v="Distribution NFI"/>
    <s v="Matériaux NFI"/>
    <s v="Couvertures"/>
    <m/>
    <s v="Nombre"/>
    <n v="50"/>
    <m/>
    <m/>
    <m/>
    <s v=""/>
    <n v="25"/>
    <m/>
    <x v="0"/>
    <x v="3"/>
    <m/>
    <m/>
    <m/>
    <m/>
    <m/>
    <s v="HAI20161017GRDA"/>
    <n v="4"/>
    <x v="0"/>
    <x v="3"/>
    <e v="#N/A"/>
    <x v="0"/>
  </r>
  <r>
    <s v="Haitian RC"/>
    <m/>
    <m/>
    <s v="Réalisé"/>
    <d v="2016-10-17T00:00:00"/>
    <s v="Distribution Abris"/>
    <s v="Matériaux Abris"/>
    <s v="Kit Abris"/>
    <m/>
    <s v="Nombre"/>
    <n v="25"/>
    <m/>
    <m/>
    <m/>
    <s v=""/>
    <n v="25"/>
    <s v="Sélection / Priorisation"/>
    <x v="0"/>
    <x v="3"/>
    <m/>
    <m/>
    <m/>
    <m/>
    <m/>
    <s v="HAI20161017GRDA"/>
    <n v="3"/>
    <x v="0"/>
    <x v="3"/>
    <e v="#N/A"/>
    <x v="1"/>
  </r>
  <r>
    <s v="Haitian RC"/>
    <m/>
    <m/>
    <s v="Réalisé"/>
    <d v="2016-10-17T00:00:00"/>
    <s v="Distribution NFI"/>
    <s v="Matériaux NFI"/>
    <s v="Kit de cuisine"/>
    <m/>
    <s v="Nombre"/>
    <n v="25"/>
    <m/>
    <m/>
    <m/>
    <s v=""/>
    <n v="25"/>
    <s v="Sélection / Priorisation"/>
    <x v="0"/>
    <x v="3"/>
    <m/>
    <m/>
    <m/>
    <m/>
    <m/>
    <s v="HAI20161017GRDA"/>
    <n v="2"/>
    <x v="0"/>
    <x v="3"/>
    <e v="#N/A"/>
    <x v="1"/>
  </r>
  <r>
    <s v="Haitian RC"/>
    <m/>
    <m/>
    <s v="Réalisé"/>
    <d v="2016-10-17T00:00:00"/>
    <s v="Distribution NFI"/>
    <s v="Matériaux NFI"/>
    <s v="Seaux"/>
    <m/>
    <s v="Nombre"/>
    <n v="50"/>
    <m/>
    <m/>
    <m/>
    <s v=""/>
    <n v="25"/>
    <s v="Sélection / Priorisation"/>
    <x v="0"/>
    <x v="3"/>
    <m/>
    <m/>
    <m/>
    <m/>
    <m/>
    <s v="HAI20161017GRDA"/>
    <n v="1"/>
    <x v="0"/>
    <x v="3"/>
    <e v="#N/A"/>
    <x v="1"/>
  </r>
  <r>
    <s v="Haitian RC"/>
    <m/>
    <m/>
    <s v="Réalisé"/>
    <d v="2016-10-17T00:00:00"/>
    <s v="Distribution NFI"/>
    <s v="Matériaux NFI"/>
    <s v="Couvertures"/>
    <m/>
    <s v="Nombre"/>
    <n v="150"/>
    <m/>
    <m/>
    <m/>
    <s v=""/>
    <n v="75"/>
    <s v="Sélection / Priorisation"/>
    <x v="0"/>
    <x v="0"/>
    <m/>
    <m/>
    <m/>
    <m/>
    <m/>
    <s v="HAI20161017GRJE"/>
    <n v="4"/>
    <x v="0"/>
    <x v="0"/>
    <e v="#N/A"/>
    <x v="0"/>
  </r>
  <r>
    <s v="Haitian RC"/>
    <m/>
    <m/>
    <s v="Réalisé"/>
    <d v="2016-10-17T00:00:00"/>
    <s v="Distribution Abris"/>
    <s v="Matériaux Abris"/>
    <s v="Kit Abris"/>
    <m/>
    <s v="Nombre"/>
    <n v="25"/>
    <m/>
    <m/>
    <m/>
    <s v=""/>
    <n v="75"/>
    <s v="Sélection / Priorisation"/>
    <x v="0"/>
    <x v="0"/>
    <m/>
    <m/>
    <m/>
    <m/>
    <m/>
    <s v="HAI20161017GRJE"/>
    <n v="3"/>
    <x v="0"/>
    <x v="0"/>
    <e v="#N/A"/>
    <x v="1"/>
  </r>
  <r>
    <s v="Haitian RC"/>
    <m/>
    <m/>
    <s v="Réalisé"/>
    <d v="2016-10-17T00:00:00"/>
    <s v="Distribution NFI"/>
    <s v="Matériaux NFI"/>
    <s v="Kit de cuisine"/>
    <m/>
    <s v="Nombre"/>
    <n v="75"/>
    <m/>
    <m/>
    <m/>
    <s v=""/>
    <n v="75"/>
    <s v="Sélection / Priorisation"/>
    <x v="0"/>
    <x v="0"/>
    <m/>
    <m/>
    <m/>
    <m/>
    <m/>
    <s v="HAI20161017GRJE"/>
    <n v="2"/>
    <x v="0"/>
    <x v="0"/>
    <e v="#N/A"/>
    <x v="1"/>
  </r>
  <r>
    <s v="Haitian RC"/>
    <m/>
    <m/>
    <s v="Réalisé"/>
    <d v="2016-10-17T00:00:00"/>
    <s v="Distribution NFI"/>
    <s v="Matériaux NFI"/>
    <s v="Seaux"/>
    <m/>
    <s v="Nombre"/>
    <n v="50"/>
    <m/>
    <m/>
    <m/>
    <s v=""/>
    <n v="75"/>
    <s v="Sélection / Priorisation"/>
    <x v="0"/>
    <x v="0"/>
    <m/>
    <m/>
    <m/>
    <m/>
    <m/>
    <s v="HAI20161017GRJE"/>
    <n v="1"/>
    <x v="0"/>
    <x v="0"/>
    <e v="#N/A"/>
    <x v="1"/>
  </r>
  <r>
    <s v="Haitian RC"/>
    <m/>
    <m/>
    <s v="Réalisé"/>
    <d v="2016-10-17T00:00:00"/>
    <s v="Distribution NFI"/>
    <s v="Matériaux NFI"/>
    <s v="Couvertures"/>
    <m/>
    <s v="Nombre"/>
    <n v="50"/>
    <m/>
    <m/>
    <m/>
    <s v=""/>
    <n v="25"/>
    <m/>
    <x v="0"/>
    <x v="4"/>
    <m/>
    <m/>
    <m/>
    <m/>
    <m/>
    <s v="HAI20161017GRLE"/>
    <n v="4"/>
    <x v="0"/>
    <x v="4"/>
    <e v="#N/A"/>
    <x v="0"/>
  </r>
  <r>
    <s v="Haitian RC"/>
    <m/>
    <m/>
    <s v="Réalisé"/>
    <d v="2016-10-17T00:00:00"/>
    <s v="Distribution Abris"/>
    <s v="Matériaux Abris"/>
    <s v="Kit Abris"/>
    <m/>
    <s v="Nombre"/>
    <n v="25"/>
    <m/>
    <m/>
    <m/>
    <s v=""/>
    <n v="25"/>
    <s v="Sélection / Priorisation"/>
    <x v="0"/>
    <x v="4"/>
    <m/>
    <m/>
    <m/>
    <m/>
    <m/>
    <s v="HAI20161017GRLE"/>
    <n v="3"/>
    <x v="0"/>
    <x v="4"/>
    <e v="#N/A"/>
    <x v="1"/>
  </r>
  <r>
    <s v="Haitian RC"/>
    <m/>
    <m/>
    <s v="Réalisé"/>
    <d v="2016-10-17T00:00:00"/>
    <s v="Distribution NFI"/>
    <s v="Matériaux NFI"/>
    <s v="Kit de cuisine"/>
    <m/>
    <s v="Nombre"/>
    <n v="25"/>
    <m/>
    <m/>
    <m/>
    <s v=""/>
    <n v="25"/>
    <s v="Sélection / Priorisation"/>
    <x v="0"/>
    <x v="4"/>
    <m/>
    <m/>
    <m/>
    <m/>
    <m/>
    <s v="HAI20161017GRLE"/>
    <n v="2"/>
    <x v="0"/>
    <x v="4"/>
    <e v="#N/A"/>
    <x v="1"/>
  </r>
  <r>
    <s v="Haitian RC"/>
    <m/>
    <m/>
    <s v="Réalisé"/>
    <d v="2016-10-17T00:00:00"/>
    <s v="Distribution NFI"/>
    <s v="Matériaux NFI"/>
    <s v="Seaux"/>
    <m/>
    <s v="Nombre"/>
    <n v="50"/>
    <m/>
    <m/>
    <m/>
    <s v=""/>
    <n v="25"/>
    <s v="Sélection / Priorisation"/>
    <x v="0"/>
    <x v="4"/>
    <m/>
    <m/>
    <m/>
    <m/>
    <m/>
    <s v="HAI20161017GRLE"/>
    <n v="1"/>
    <x v="0"/>
    <x v="4"/>
    <e v="#N/A"/>
    <x v="1"/>
  </r>
  <r>
    <s v="Haitian RC"/>
    <m/>
    <m/>
    <s v="Réalisé"/>
    <d v="2016-10-17T00:00:00"/>
    <s v="Distribution NFI"/>
    <s v="Matériaux NFI"/>
    <s v="Couvertures"/>
    <m/>
    <s v="Nombre"/>
    <n v="25"/>
    <m/>
    <m/>
    <m/>
    <s v=""/>
    <n v="25"/>
    <s v="Sélection / Priorisation"/>
    <x v="0"/>
    <x v="29"/>
    <m/>
    <m/>
    <m/>
    <m/>
    <m/>
    <s v="HAI20161017GRMO"/>
    <n v="4"/>
    <x v="0"/>
    <x v="29"/>
    <e v="#N/A"/>
    <x v="0"/>
  </r>
  <r>
    <s v="Haitian RC"/>
    <m/>
    <m/>
    <s v="Réalisé"/>
    <d v="2016-10-17T00:00:00"/>
    <s v="Distribution Abris"/>
    <s v="Matériaux Abris"/>
    <s v="Kit Abris"/>
    <m/>
    <s v="Nombre"/>
    <n v="25"/>
    <m/>
    <m/>
    <m/>
    <s v=""/>
    <n v="25"/>
    <s v="Sélection / Priorisation"/>
    <x v="0"/>
    <x v="29"/>
    <m/>
    <m/>
    <m/>
    <m/>
    <m/>
    <s v="HAI20161017GRMO"/>
    <n v="3"/>
    <x v="0"/>
    <x v="29"/>
    <e v="#N/A"/>
    <x v="1"/>
  </r>
  <r>
    <s v="Haitian RC"/>
    <m/>
    <m/>
    <s v="Réalisé"/>
    <d v="2016-10-17T00:00:00"/>
    <s v="Distribution NFI"/>
    <s v="Matériaux NFI"/>
    <s v="Kit de cuisine"/>
    <m/>
    <s v="Nombre"/>
    <n v="25"/>
    <m/>
    <m/>
    <m/>
    <s v=""/>
    <n v="25"/>
    <s v="Sélection / Priorisation"/>
    <x v="0"/>
    <x v="29"/>
    <m/>
    <m/>
    <m/>
    <m/>
    <m/>
    <s v="HAI20161017GRMO"/>
    <n v="2"/>
    <x v="0"/>
    <x v="29"/>
    <e v="#N/A"/>
    <x v="1"/>
  </r>
  <r>
    <s v="Haitian RC"/>
    <m/>
    <m/>
    <s v="Réalisé"/>
    <d v="2016-10-17T00:00:00"/>
    <s v="Distribution NFI"/>
    <s v="Matériaux NFI"/>
    <s v="Seaux"/>
    <m/>
    <s v="Nombre"/>
    <n v="25"/>
    <m/>
    <m/>
    <m/>
    <s v=""/>
    <n v="25"/>
    <m/>
    <x v="0"/>
    <x v="29"/>
    <m/>
    <m/>
    <m/>
    <m/>
    <m/>
    <s v="HAI20161017GRMO"/>
    <n v="1"/>
    <x v="0"/>
    <x v="29"/>
    <e v="#N/A"/>
    <x v="1"/>
  </r>
  <r>
    <s v="Haitian RC"/>
    <m/>
    <m/>
    <s v="Réalisé"/>
    <d v="2016-10-17T00:00:00"/>
    <s v="Distribution NFI"/>
    <s v="Matériaux NFI"/>
    <s v="Couvertures"/>
    <m/>
    <s v="Nombre"/>
    <n v="50"/>
    <m/>
    <m/>
    <m/>
    <s v=""/>
    <n v="25"/>
    <s v="Sélection / Priorisation"/>
    <x v="0"/>
    <x v="65"/>
    <m/>
    <m/>
    <m/>
    <m/>
    <m/>
    <s v="HAI20161017GRPE"/>
    <n v="4"/>
    <x v="0"/>
    <x v="45"/>
    <e v="#N/A"/>
    <x v="0"/>
  </r>
  <r>
    <s v="Haitian RC"/>
    <m/>
    <m/>
    <s v="Réalisé"/>
    <d v="2016-10-17T00:00:00"/>
    <s v="Distribution Abris"/>
    <s v="Matériaux Abris"/>
    <s v="Kit Abris"/>
    <m/>
    <s v="Nombre"/>
    <n v="25"/>
    <m/>
    <m/>
    <m/>
    <s v=""/>
    <n v="25"/>
    <s v="Sélection / Priorisation"/>
    <x v="0"/>
    <x v="65"/>
    <m/>
    <m/>
    <m/>
    <m/>
    <m/>
    <s v="HAI20161017GRPE"/>
    <n v="3"/>
    <x v="0"/>
    <x v="45"/>
    <e v="#N/A"/>
    <x v="1"/>
  </r>
  <r>
    <s v="Haitian RC"/>
    <m/>
    <m/>
    <s v="Réalisé"/>
    <d v="2016-10-17T00:00:00"/>
    <s v="Distribution NFI"/>
    <s v="Matériaux NFI"/>
    <s v="Kit de cuisine"/>
    <m/>
    <s v="Nombre"/>
    <n v="25"/>
    <m/>
    <m/>
    <m/>
    <s v=""/>
    <n v="25"/>
    <s v="Sélection / Priorisation"/>
    <x v="0"/>
    <x v="65"/>
    <m/>
    <m/>
    <m/>
    <m/>
    <m/>
    <s v="HAI20161017GRPE"/>
    <n v="2"/>
    <x v="0"/>
    <x v="45"/>
    <e v="#N/A"/>
    <x v="1"/>
  </r>
  <r>
    <s v="Haitian RC"/>
    <m/>
    <m/>
    <s v="Réalisé"/>
    <d v="2016-10-17T00:00:00"/>
    <s v="Distribution NFI"/>
    <s v="Matériaux NFI"/>
    <s v="Seaux"/>
    <m/>
    <s v="Nombre"/>
    <n v="50"/>
    <m/>
    <m/>
    <m/>
    <s v=""/>
    <n v="25"/>
    <m/>
    <x v="0"/>
    <x v="65"/>
    <m/>
    <m/>
    <m/>
    <m/>
    <m/>
    <s v="HAI20161017GRPE"/>
    <n v="1"/>
    <x v="0"/>
    <x v="45"/>
    <e v="#N/A"/>
    <x v="1"/>
  </r>
  <r>
    <s v="Haitian RC"/>
    <m/>
    <m/>
    <s v="Réalisé"/>
    <d v="2016-10-17T00:00:00"/>
    <s v="Distribution NFI"/>
    <s v="Matériaux NFI"/>
    <s v="Couvertures"/>
    <m/>
    <s v="Nombre"/>
    <n v="50"/>
    <m/>
    <m/>
    <m/>
    <s v=""/>
    <n v="25"/>
    <s v="Sélection / Priorisation"/>
    <x v="0"/>
    <x v="66"/>
    <m/>
    <m/>
    <m/>
    <m/>
    <m/>
    <s v="HAI20161017GRRO"/>
    <n v="4"/>
    <x v="0"/>
    <x v="46"/>
    <e v="#N/A"/>
    <x v="0"/>
  </r>
  <r>
    <s v="Haitian RC"/>
    <m/>
    <m/>
    <s v="Réalisé"/>
    <d v="2016-10-17T00:00:00"/>
    <s v="Distribution Abris"/>
    <s v="Matériaux Abris"/>
    <s v="Kit Abris"/>
    <m/>
    <s v="Nombre"/>
    <n v="25"/>
    <m/>
    <m/>
    <m/>
    <s v=""/>
    <n v="25"/>
    <s v="Sélection / Priorisation"/>
    <x v="0"/>
    <x v="66"/>
    <m/>
    <m/>
    <m/>
    <m/>
    <m/>
    <s v="HAI20161017GRRO"/>
    <n v="3"/>
    <x v="0"/>
    <x v="46"/>
    <e v="#N/A"/>
    <x v="1"/>
  </r>
  <r>
    <s v="Haitian RC"/>
    <m/>
    <m/>
    <s v="Réalisé"/>
    <d v="2016-10-17T00:00:00"/>
    <s v="Distribution NFI"/>
    <s v="Matériaux NFI"/>
    <s v="Kit de cuisine"/>
    <m/>
    <s v="Nombre"/>
    <n v="25"/>
    <m/>
    <m/>
    <m/>
    <s v=""/>
    <n v="25"/>
    <s v="Sélection / Priorisation"/>
    <x v="0"/>
    <x v="66"/>
    <m/>
    <m/>
    <m/>
    <m/>
    <m/>
    <s v="HAI20161017GRRO"/>
    <n v="2"/>
    <x v="0"/>
    <x v="46"/>
    <e v="#N/A"/>
    <x v="1"/>
  </r>
  <r>
    <s v="Haitian RC"/>
    <m/>
    <m/>
    <s v="Réalisé"/>
    <d v="2016-10-17T00:00:00"/>
    <s v="Distribution NFI"/>
    <s v="Matériaux NFI"/>
    <s v="Seaux"/>
    <m/>
    <s v="Nombre"/>
    <n v="50"/>
    <m/>
    <m/>
    <m/>
    <s v=""/>
    <n v="25"/>
    <m/>
    <x v="0"/>
    <x v="66"/>
    <m/>
    <m/>
    <m/>
    <m/>
    <m/>
    <s v="HAI20161017GRRO"/>
    <n v="1"/>
    <x v="0"/>
    <x v="46"/>
    <e v="#N/A"/>
    <x v="1"/>
  </r>
  <r>
    <s v="Haitian RC"/>
    <m/>
    <m/>
    <s v="Réalisé"/>
    <d v="2016-10-25T00:00:00"/>
    <s v="Distribution NFI"/>
    <s v="Matériaux NFI"/>
    <s v="Kit de cuisine"/>
    <m/>
    <s v="Nombre"/>
    <n v="200"/>
    <m/>
    <m/>
    <m/>
    <s v=""/>
    <n v="200"/>
    <s v="Sélection / Priorisation"/>
    <x v="4"/>
    <x v="34"/>
    <s v="point a raquette"/>
    <m/>
    <m/>
    <m/>
    <m/>
    <s v="HAI20161025OUPOPO"/>
    <n v="1"/>
    <x v="4"/>
    <x v="34"/>
    <e v="#N/A"/>
    <x v="0"/>
  </r>
  <r>
    <s v="Haitian RC"/>
    <m/>
    <m/>
    <s v="Réalisé"/>
    <d v="2016-10-26T00:00:00"/>
    <s v="Distribution NFI"/>
    <s v="Matériaux NFI"/>
    <s v="Kit de cuisine"/>
    <m/>
    <s v="Nombre"/>
    <n v="195"/>
    <m/>
    <m/>
    <m/>
    <s v=""/>
    <n v="195"/>
    <s v="Sélection / Priorisation"/>
    <x v="4"/>
    <x v="56"/>
    <s v="Plaisance and bois pain"/>
    <m/>
    <m/>
    <m/>
    <m/>
    <s v="HAI20161026OUPLPL"/>
    <n v="1"/>
    <x v="4"/>
    <x v="36"/>
    <e v="#N/A"/>
    <x v="0"/>
  </r>
  <r>
    <s v="Haitian RC"/>
    <s v="Haitian RC"/>
    <m/>
    <s v="Réalisé"/>
    <d v="2016-10-27T00:00:00"/>
    <s v="Distribution NFI"/>
    <s v="Matériaux NFI"/>
    <s v="Kit de cuisine"/>
    <m/>
    <s v="Nombre"/>
    <n v="123"/>
    <m/>
    <m/>
    <m/>
    <s v=""/>
    <n v="123"/>
    <s v="Sélection / Priorisation"/>
    <x v="4"/>
    <x v="34"/>
    <s v="Latorre"/>
    <m/>
    <m/>
    <m/>
    <m/>
    <s v="HAI20161027OUPOLA"/>
    <n v="1"/>
    <x v="4"/>
    <x v="34"/>
    <e v="#N/A"/>
    <x v="1"/>
  </r>
  <r>
    <s v="Haitian RC"/>
    <m/>
    <m/>
    <s v="Réalisé"/>
    <d v="2016-10-29T00:00:00"/>
    <s v="Distribution NFI"/>
    <s v="Matériaux NFI"/>
    <s v="Kit de cuisine"/>
    <m/>
    <s v="Nombre"/>
    <n v="146"/>
    <m/>
    <m/>
    <m/>
    <s v=""/>
    <n v="146"/>
    <s v="Sélection / Priorisation"/>
    <x v="4"/>
    <x v="34"/>
    <s v="POINTE DES LATANIERS"/>
    <m/>
    <m/>
    <m/>
    <m/>
    <s v="HAI20161029OUPOPO"/>
    <n v="1"/>
    <x v="4"/>
    <x v="34"/>
    <e v="#N/A"/>
    <x v="1"/>
  </r>
  <r>
    <s v="Haitian RC"/>
    <m/>
    <m/>
    <s v="Réalisé"/>
    <d v="2016-10-30T00:00:00"/>
    <s v="Distribution NFI"/>
    <s v="Matériaux NFI"/>
    <s v="Kit de cuisine"/>
    <m/>
    <s v="Nombre"/>
    <n v="231"/>
    <m/>
    <m/>
    <m/>
    <s v=""/>
    <n v="231"/>
    <s v="Sélection / Priorisation"/>
    <x v="4"/>
    <x v="34"/>
    <s v="GROS MANGLE"/>
    <m/>
    <m/>
    <m/>
    <m/>
    <s v="HAI20161030OUPOGR"/>
    <n v="1"/>
    <x v="4"/>
    <x v="34"/>
    <e v="#N/A"/>
    <x v="1"/>
  </r>
  <r>
    <s v="Haitian RC"/>
    <m/>
    <m/>
    <s v="Réalisé"/>
    <d v="2016-10-30T00:00:00"/>
    <s v="Distribution NFI"/>
    <s v="Matériaux NFI"/>
    <s v="Kit de cuisine"/>
    <m/>
    <s v="Nombre"/>
    <n v="110"/>
    <m/>
    <m/>
    <m/>
    <s v=""/>
    <n v="110"/>
    <s v="Sélection / Priorisation"/>
    <x v="4"/>
    <x v="34"/>
    <s v="la source"/>
    <m/>
    <m/>
    <m/>
    <m/>
    <s v="HAI20161030OUPOLA"/>
    <n v="1"/>
    <x v="4"/>
    <x v="34"/>
    <e v="#N/A"/>
    <x v="1"/>
  </r>
  <r>
    <s v="Haitian RC"/>
    <m/>
    <m/>
    <s v="Réalisé"/>
    <d v="2016-10-31T00:00:00"/>
    <s v="Distribution NFI"/>
    <s v="Matériaux NFI"/>
    <s v="Kit de cuisine"/>
    <m/>
    <s v="Nombre"/>
    <n v="288"/>
    <m/>
    <m/>
    <m/>
    <s v=""/>
    <n v="288"/>
    <s v="Sélection / Priorisation"/>
    <x v="4"/>
    <x v="34"/>
    <s v="TI PALMISTE"/>
    <m/>
    <m/>
    <m/>
    <m/>
    <s v="HAI20161031OUPOTI"/>
    <n v="1"/>
    <x v="4"/>
    <x v="34"/>
    <e v="#N/A"/>
    <x v="1"/>
  </r>
  <r>
    <s v="Haitian RC"/>
    <m/>
    <m/>
    <s v="Réalisé"/>
    <d v="2016-11-02T00:00:00"/>
    <s v="Distribution NFI"/>
    <s v="Matériaux NFI"/>
    <s v="Kit de cuisine"/>
    <m/>
    <s v="Nombre"/>
    <n v="180"/>
    <m/>
    <m/>
    <m/>
    <s v=""/>
    <n v="241"/>
    <s v="Sélection / Priorisation"/>
    <x v="4"/>
    <x v="34"/>
    <s v="Source Philippe"/>
    <m/>
    <m/>
    <m/>
    <m/>
    <s v="HAI2016112OUPOSO"/>
    <n v="1"/>
    <x v="4"/>
    <x v="34"/>
    <e v="#N/A"/>
    <x v="1"/>
  </r>
  <r>
    <s v="Haitian RC"/>
    <m/>
    <m/>
    <s v="Réalisé"/>
    <d v="2016-11-03T00:00:00"/>
    <s v="Distribution NFI"/>
    <s v="Matériaux NFI"/>
    <s v="Kit de cuisine"/>
    <m/>
    <s v="Nombre"/>
    <n v="65"/>
    <m/>
    <m/>
    <m/>
    <s v=""/>
    <n v="106"/>
    <s v="Sélection / Priorisation"/>
    <x v="4"/>
    <x v="34"/>
    <s v="Morne Ramier"/>
    <m/>
    <m/>
    <m/>
    <m/>
    <s v="HAI2016113OUPOMO"/>
    <n v="1"/>
    <x v="4"/>
    <x v="34"/>
    <e v="#N/A"/>
    <x v="1"/>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n v="1"/>
    <x v="2"/>
    <x v="28"/>
    <e v="#N/A"/>
    <x v="0"/>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n v="1"/>
    <x v="2"/>
    <x v="13"/>
    <e v="#N/A"/>
    <x v="0"/>
  </r>
  <r>
    <s v="IBESR/UNICEF"/>
    <m/>
    <m/>
    <s v="Réalisé"/>
    <m/>
    <s v="Distribution NFI"/>
    <s v="Matériaux NFI"/>
    <s v="Couvertures"/>
    <m/>
    <s v="Nombre"/>
    <n v="130"/>
    <m/>
    <m/>
    <m/>
    <s v=""/>
    <n v="130"/>
    <m/>
    <x v="4"/>
    <x v="28"/>
    <m/>
    <m/>
    <m/>
    <m/>
    <m/>
    <s v="IBE190010OU"/>
    <n v="2"/>
    <x v="4"/>
    <x v="28"/>
    <e v="#N/A"/>
    <x v="0"/>
  </r>
  <r>
    <s v="IBESR/UNICEF"/>
    <m/>
    <m/>
    <s v="Réalisé"/>
    <m/>
    <s v="Distribution NFI"/>
    <s v="Matériaux NFI"/>
    <s v="Kit d'hygiène"/>
    <m/>
    <s v="Nombre"/>
    <n v="30"/>
    <m/>
    <m/>
    <m/>
    <s v=""/>
    <n v="130"/>
    <m/>
    <x v="4"/>
    <x v="28"/>
    <m/>
    <m/>
    <m/>
    <m/>
    <m/>
    <s v="IBE190010OU"/>
    <n v="1"/>
    <x v="4"/>
    <x v="28"/>
    <e v="#N/A"/>
    <x v="1"/>
  </r>
  <r>
    <s v="IFRC"/>
    <s v="Haitian RC"/>
    <m/>
    <s v="Réalisé"/>
    <d v="2016-10-20T00:00:00"/>
    <s v="Distribution Abris"/>
    <s v="Matériaux Abris"/>
    <s v="Bâches"/>
    <m/>
    <s v="Nombre"/>
    <n v="598"/>
    <m/>
    <m/>
    <m/>
    <s v=""/>
    <n v="299"/>
    <s v="Sélection / Priorisation"/>
    <x v="0"/>
    <x v="2"/>
    <m/>
    <m/>
    <m/>
    <m/>
    <m/>
    <s v="IFR20161020GRAN"/>
    <n v="12"/>
    <x v="0"/>
    <x v="2"/>
    <e v="#N/A"/>
    <x v="0"/>
  </r>
  <r>
    <s v="IFRC"/>
    <s v="Haitian RC"/>
    <m/>
    <s v="Réalisé"/>
    <d v="2016-10-20T00:00:00"/>
    <s v="Distribution Abris"/>
    <s v="Matériaux Abris"/>
    <s v="Bâches"/>
    <m/>
    <s v="Nombre"/>
    <n v="600"/>
    <m/>
    <m/>
    <m/>
    <s v=""/>
    <n v="300"/>
    <m/>
    <x v="0"/>
    <x v="2"/>
    <m/>
    <m/>
    <m/>
    <m/>
    <m/>
    <s v="IFR20161020GRAN"/>
    <n v="11"/>
    <x v="0"/>
    <x v="2"/>
    <e v="#N/A"/>
    <x v="1"/>
  </r>
  <r>
    <s v="IFRC"/>
    <s v="Haitian RC"/>
    <m/>
    <s v="Réalisé"/>
    <d v="2016-10-20T00:00:00"/>
    <s v="Distribution NFI"/>
    <s v="Matériaux NFI"/>
    <s v="Bidons"/>
    <m/>
    <s v="Nombre"/>
    <n v="598"/>
    <m/>
    <m/>
    <m/>
    <s v=""/>
    <n v="299"/>
    <s v="Sélection / Priorisation"/>
    <x v="0"/>
    <x v="2"/>
    <m/>
    <m/>
    <m/>
    <m/>
    <m/>
    <s v="IFR20161020GRAN"/>
    <n v="10"/>
    <x v="0"/>
    <x v="2"/>
    <e v="#N/A"/>
    <x v="1"/>
  </r>
  <r>
    <s v="IFRC"/>
    <s v="Haitian RC"/>
    <m/>
    <s v="Réalisé"/>
    <d v="2016-10-20T00:00:00"/>
    <s v="Distribution NFI"/>
    <s v="Matériaux NFI"/>
    <s v="Couvertures"/>
    <m/>
    <s v="Nombre"/>
    <n v="598"/>
    <m/>
    <m/>
    <m/>
    <s v=""/>
    <n v="299"/>
    <s v="Sélection / Priorisation"/>
    <x v="0"/>
    <x v="2"/>
    <m/>
    <m/>
    <m/>
    <m/>
    <m/>
    <s v="IFR20161020GRAN"/>
    <n v="9"/>
    <x v="0"/>
    <x v="2"/>
    <e v="#N/A"/>
    <x v="1"/>
  </r>
  <r>
    <s v="IFRC"/>
    <s v="Haitian RC"/>
    <m/>
    <s v="Réalisé"/>
    <d v="2016-10-20T00:00:00"/>
    <s v="Distribution NFI"/>
    <s v="Matériaux NFI"/>
    <s v="Couvertures"/>
    <m/>
    <s v="Nombre"/>
    <n v="600"/>
    <m/>
    <m/>
    <m/>
    <s v=""/>
    <n v="300"/>
    <m/>
    <x v="0"/>
    <x v="2"/>
    <m/>
    <m/>
    <m/>
    <m/>
    <m/>
    <s v="IFR20161020GRAN"/>
    <n v="8"/>
    <x v="0"/>
    <x v="2"/>
    <e v="#N/A"/>
    <x v="1"/>
  </r>
  <r>
    <s v="IFRC"/>
    <s v="Haitian RC"/>
    <m/>
    <s v="Réalisé"/>
    <d v="2016-10-20T00:00:00"/>
    <s v="Distribution Abris"/>
    <s v="Matériaux Abris"/>
    <s v="Kit Abris"/>
    <m/>
    <s v="Nombre"/>
    <n v="300"/>
    <m/>
    <m/>
    <m/>
    <s v=""/>
    <n v="300"/>
    <m/>
    <x v="0"/>
    <x v="2"/>
    <m/>
    <m/>
    <m/>
    <m/>
    <m/>
    <s v="IFR20161020GRAN"/>
    <n v="7"/>
    <x v="0"/>
    <x v="2"/>
    <e v="#N/A"/>
    <x v="1"/>
  </r>
  <r>
    <s v="IFRC"/>
    <s v="Haitian RC"/>
    <m/>
    <s v="Réalisé"/>
    <d v="2016-10-20T00:00:00"/>
    <s v="Distribution NFI"/>
    <s v="Matériaux NFI"/>
    <s v="Kit de cuisine"/>
    <m/>
    <s v="Nombre"/>
    <n v="299"/>
    <m/>
    <m/>
    <m/>
    <s v=""/>
    <n v="299"/>
    <s v="Sélection / Priorisation"/>
    <x v="0"/>
    <x v="2"/>
    <m/>
    <m/>
    <m/>
    <m/>
    <m/>
    <s v="IFR20161020GRAN"/>
    <n v="6"/>
    <x v="0"/>
    <x v="2"/>
    <e v="#N/A"/>
    <x v="1"/>
  </r>
  <r>
    <s v="IFRC"/>
    <s v="Haitian RC"/>
    <m/>
    <s v="Réalisé"/>
    <d v="2016-10-20T00:00:00"/>
    <s v="Distribution NFI"/>
    <s v="Matériaux NFI"/>
    <s v="Kit d'hygiène"/>
    <m/>
    <s v="Nombre"/>
    <n v="299"/>
    <m/>
    <m/>
    <m/>
    <s v=""/>
    <n v="299"/>
    <s v="Sélection / Priorisation"/>
    <x v="0"/>
    <x v="2"/>
    <m/>
    <m/>
    <m/>
    <m/>
    <m/>
    <s v="IFR20161020GRAN"/>
    <n v="5"/>
    <x v="0"/>
    <x v="2"/>
    <e v="#N/A"/>
    <x v="1"/>
  </r>
  <r>
    <s v="IFRC"/>
    <s v="Haitian RC"/>
    <m/>
    <s v="Réalisé"/>
    <d v="2016-10-20T00:00:00"/>
    <s v="Distribution NFI"/>
    <s v="Matériaux NFI"/>
    <s v="Kit d'hygiène"/>
    <m/>
    <s v="Nombre"/>
    <n v="300"/>
    <m/>
    <m/>
    <m/>
    <s v=""/>
    <n v="300"/>
    <m/>
    <x v="0"/>
    <x v="2"/>
    <m/>
    <m/>
    <m/>
    <m/>
    <m/>
    <s v="IFR20161020GRAN"/>
    <n v="4"/>
    <x v="0"/>
    <x v="2"/>
    <e v="#N/A"/>
    <x v="1"/>
  </r>
  <r>
    <s v="IFRC"/>
    <s v="Haitian RC"/>
    <m/>
    <s v="Réalisé"/>
    <d v="2016-10-20T00:00:00"/>
    <s v="Distribution NFI"/>
    <s v="Matériaux NFI"/>
    <s v="Moustiquaires"/>
    <m/>
    <s v="Nombre"/>
    <n v="598"/>
    <m/>
    <m/>
    <m/>
    <s v=""/>
    <n v="299"/>
    <s v="Sélection / Priorisation"/>
    <x v="0"/>
    <x v="2"/>
    <m/>
    <m/>
    <m/>
    <m/>
    <m/>
    <s v="IFR20161020GRAN"/>
    <n v="3"/>
    <x v="0"/>
    <x v="2"/>
    <e v="#N/A"/>
    <x v="1"/>
  </r>
  <r>
    <s v="IFRC"/>
    <s v="Haitian RC"/>
    <m/>
    <s v="Réalisé"/>
    <d v="2016-10-20T00:00:00"/>
    <s v="Distribution NFI"/>
    <s v="Matériaux NFI"/>
    <s v="Moustiquaires"/>
    <m/>
    <s v="Nombre"/>
    <n v="600"/>
    <m/>
    <m/>
    <m/>
    <s v=""/>
    <n v="300"/>
    <m/>
    <x v="0"/>
    <x v="2"/>
    <m/>
    <m/>
    <m/>
    <m/>
    <m/>
    <s v="IFR20161020GRAN"/>
    <n v="2"/>
    <x v="0"/>
    <x v="2"/>
    <e v="#N/A"/>
    <x v="1"/>
  </r>
  <r>
    <s v="IFRC"/>
    <s v="Haitian RC"/>
    <m/>
    <s v="Réalisé"/>
    <d v="2016-10-20T00:00:00"/>
    <s v="Distribution NFI"/>
    <s v="Matériaux NFI"/>
    <s v="Seaux"/>
    <m/>
    <s v="Nombre"/>
    <n v="299"/>
    <m/>
    <m/>
    <m/>
    <s v=""/>
    <n v="299"/>
    <s v="Sélection / Priorisation"/>
    <x v="0"/>
    <x v="2"/>
    <m/>
    <m/>
    <m/>
    <m/>
    <m/>
    <s v="IFR20161020GRAN"/>
    <n v="1"/>
    <x v="0"/>
    <x v="2"/>
    <e v="#N/A"/>
    <x v="1"/>
  </r>
  <r>
    <s v="IFRC"/>
    <s v="Haitian RC"/>
    <m/>
    <s v="Réalisé"/>
    <d v="2016-10-21T00:00:00"/>
    <s v="Distribution Abris"/>
    <s v="Matériaux Abris"/>
    <s v="Bâches"/>
    <m/>
    <s v="Nombre"/>
    <n v="598"/>
    <m/>
    <m/>
    <m/>
    <s v=""/>
    <n v="299"/>
    <m/>
    <x v="0"/>
    <x v="2"/>
    <m/>
    <m/>
    <m/>
    <m/>
    <m/>
    <s v="IFR20161021GRAN"/>
    <n v="14"/>
    <x v="0"/>
    <x v="2"/>
    <e v="#N/A"/>
    <x v="1"/>
  </r>
  <r>
    <s v="IFRC"/>
    <s v="Haitian RC"/>
    <m/>
    <s v="Réalisé"/>
    <d v="2016-10-21T00:00:00"/>
    <s v="Distribution Abris"/>
    <s v="Matériaux Abris"/>
    <s v="Bâches"/>
    <m/>
    <s v="Nombre"/>
    <n v="15"/>
    <m/>
    <m/>
    <m/>
    <s v=""/>
    <n v="15"/>
    <m/>
    <x v="0"/>
    <x v="2"/>
    <m/>
    <m/>
    <m/>
    <m/>
    <m/>
    <s v="IFR20161021GRAN"/>
    <n v="13"/>
    <x v="0"/>
    <x v="2"/>
    <e v="#N/A"/>
    <x v="1"/>
  </r>
  <r>
    <s v="IFRC"/>
    <s v="Haitian RC"/>
    <m/>
    <s v="Réalisé"/>
    <d v="2016-10-21T00:00:00"/>
    <s v="Distribution Abris"/>
    <s v="Matériaux Abris"/>
    <s v="Bâches"/>
    <m/>
    <s v="Nombre"/>
    <n v="600"/>
    <m/>
    <m/>
    <m/>
    <s v=""/>
    <n v="300"/>
    <m/>
    <x v="0"/>
    <x v="2"/>
    <m/>
    <m/>
    <m/>
    <m/>
    <m/>
    <s v="IFR20161021GRAN"/>
    <n v="12"/>
    <x v="0"/>
    <x v="2"/>
    <e v="#N/A"/>
    <x v="1"/>
  </r>
  <r>
    <s v="IFRC"/>
    <s v="Haitian RC"/>
    <m/>
    <s v="Réalisé"/>
    <d v="2016-10-21T00:00:00"/>
    <s v="Distribution NFI"/>
    <s v="Matériaux NFI"/>
    <s v="Bidons"/>
    <m/>
    <s v="Nombre"/>
    <n v="598"/>
    <m/>
    <m/>
    <m/>
    <s v=""/>
    <n v="299"/>
    <s v="Sélection / Priorisation"/>
    <x v="0"/>
    <x v="2"/>
    <m/>
    <m/>
    <m/>
    <m/>
    <m/>
    <s v="IFR20161021GRAN"/>
    <n v="11"/>
    <x v="0"/>
    <x v="2"/>
    <e v="#N/A"/>
    <x v="1"/>
  </r>
  <r>
    <s v="IFRC"/>
    <s v="Haitian RC"/>
    <m/>
    <s v="Réalisé"/>
    <d v="2016-10-21T00:00:00"/>
    <s v="Distribution NFI"/>
    <s v="Matériaux NFI"/>
    <s v="Couvertures"/>
    <m/>
    <s v="Nombre"/>
    <n v="598"/>
    <m/>
    <m/>
    <m/>
    <s v=""/>
    <n v="299"/>
    <s v="Sélection / Priorisation"/>
    <x v="0"/>
    <x v="2"/>
    <m/>
    <m/>
    <m/>
    <m/>
    <m/>
    <s v="IFR20161021GRAN"/>
    <n v="10"/>
    <x v="0"/>
    <x v="2"/>
    <e v="#N/A"/>
    <x v="1"/>
  </r>
  <r>
    <s v="IFRC"/>
    <s v="Haitian RC"/>
    <m/>
    <s v="Réalisé"/>
    <d v="2016-10-21T00:00:00"/>
    <s v="Distribution NFI"/>
    <s v="Matériaux NFI"/>
    <s v="Couvertures"/>
    <m/>
    <s v="Nombre"/>
    <n v="600"/>
    <m/>
    <m/>
    <m/>
    <s v=""/>
    <n v="300"/>
    <m/>
    <x v="0"/>
    <x v="2"/>
    <m/>
    <m/>
    <m/>
    <m/>
    <m/>
    <s v="IFR20161021GRAN"/>
    <n v="9"/>
    <x v="0"/>
    <x v="2"/>
    <e v="#N/A"/>
    <x v="1"/>
  </r>
  <r>
    <s v="IFRC"/>
    <s v="Haitian RC"/>
    <m/>
    <s v="Réalisé"/>
    <d v="2016-10-21T00:00:00"/>
    <s v="Distribution Abris"/>
    <s v="Matériaux Abris"/>
    <s v="Kit Abris"/>
    <m/>
    <s v="Nombre"/>
    <n v="299"/>
    <m/>
    <m/>
    <m/>
    <s v=""/>
    <n v="299"/>
    <s v="Sélection / Priorisation"/>
    <x v="0"/>
    <x v="2"/>
    <m/>
    <m/>
    <m/>
    <m/>
    <m/>
    <s v="IFR20161021GRAN"/>
    <n v="8"/>
    <x v="0"/>
    <x v="2"/>
    <e v="#N/A"/>
    <x v="1"/>
  </r>
  <r>
    <s v="IFRC"/>
    <s v="Haitian RC"/>
    <m/>
    <s v="Réalisé"/>
    <d v="2016-10-21T00:00:00"/>
    <s v="Distribution Abris"/>
    <s v="Matériaux Abris"/>
    <s v="Kit Abris"/>
    <m/>
    <s v="Nombre"/>
    <n v="15"/>
    <m/>
    <m/>
    <m/>
    <s v=""/>
    <n v="15"/>
    <s v="Sélection / Priorisation"/>
    <x v="0"/>
    <x v="2"/>
    <m/>
    <m/>
    <m/>
    <m/>
    <m/>
    <s v="IFR20161021GRAN"/>
    <n v="7"/>
    <x v="0"/>
    <x v="2"/>
    <e v="#N/A"/>
    <x v="1"/>
  </r>
  <r>
    <s v="IFRC"/>
    <s v="Haitian RC"/>
    <m/>
    <s v="Réalisé"/>
    <d v="2016-10-21T00:00:00"/>
    <s v="Distribution NFI"/>
    <s v="Matériaux NFI"/>
    <s v="Kit de cuisine"/>
    <m/>
    <s v="Nombre"/>
    <n v="299"/>
    <m/>
    <m/>
    <m/>
    <s v=""/>
    <n v="299"/>
    <s v="Sélection / Priorisation"/>
    <x v="0"/>
    <x v="2"/>
    <m/>
    <m/>
    <m/>
    <m/>
    <m/>
    <s v="IFR20161021GRAN"/>
    <n v="6"/>
    <x v="0"/>
    <x v="2"/>
    <e v="#N/A"/>
    <x v="1"/>
  </r>
  <r>
    <s v="IFRC"/>
    <s v="Haitian RC"/>
    <m/>
    <s v="Réalisé"/>
    <d v="2016-10-21T00:00:00"/>
    <s v="Distribution NFI"/>
    <s v="Matériaux NFI"/>
    <s v="Kit d'hygiène"/>
    <m/>
    <s v="Nombre"/>
    <n v="286"/>
    <m/>
    <m/>
    <m/>
    <s v=""/>
    <n v="299"/>
    <s v="Sélection / Priorisation"/>
    <x v="0"/>
    <x v="2"/>
    <m/>
    <m/>
    <m/>
    <m/>
    <m/>
    <s v="IFR20161021GRAN"/>
    <n v="5"/>
    <x v="0"/>
    <x v="2"/>
    <e v="#N/A"/>
    <x v="1"/>
  </r>
  <r>
    <s v="IFRC"/>
    <s v="Haitian RC"/>
    <m/>
    <s v="Réalisé"/>
    <d v="2016-10-21T00:00:00"/>
    <s v="Distribution NFI"/>
    <s v="Matériaux NFI"/>
    <s v="Kit d'hygiène"/>
    <m/>
    <s v="Nombre"/>
    <n v="300"/>
    <m/>
    <m/>
    <m/>
    <s v=""/>
    <n v="300"/>
    <m/>
    <x v="0"/>
    <x v="2"/>
    <m/>
    <m/>
    <m/>
    <m/>
    <m/>
    <s v="IFR20161021GRAN"/>
    <n v="4"/>
    <x v="0"/>
    <x v="2"/>
    <e v="#N/A"/>
    <x v="1"/>
  </r>
  <r>
    <s v="IFRC"/>
    <s v="Haitian RC"/>
    <m/>
    <s v="Réalisé"/>
    <d v="2016-10-21T00:00:00"/>
    <s v="Distribution NFI"/>
    <s v="Matériaux NFI"/>
    <s v="Moustiquaires"/>
    <m/>
    <s v="Nombre"/>
    <n v="572"/>
    <m/>
    <m/>
    <m/>
    <s v=""/>
    <n v="299"/>
    <s v="Sélection / Priorisation"/>
    <x v="0"/>
    <x v="2"/>
    <m/>
    <m/>
    <m/>
    <m/>
    <m/>
    <s v="IFR20161021GRAN"/>
    <n v="3"/>
    <x v="0"/>
    <x v="2"/>
    <e v="#N/A"/>
    <x v="1"/>
  </r>
  <r>
    <s v="IFRC"/>
    <s v="Haitian RC"/>
    <m/>
    <s v="Réalisé"/>
    <d v="2016-10-21T00:00:00"/>
    <s v="Distribution NFI"/>
    <s v="Matériaux NFI"/>
    <s v="Moustiquaires"/>
    <m/>
    <s v="Nombre"/>
    <n v="600"/>
    <m/>
    <m/>
    <m/>
    <s v=""/>
    <n v="300"/>
    <m/>
    <x v="0"/>
    <x v="2"/>
    <m/>
    <m/>
    <m/>
    <m/>
    <m/>
    <s v="IFR20161021GRAN"/>
    <n v="2"/>
    <x v="0"/>
    <x v="2"/>
    <e v="#N/A"/>
    <x v="1"/>
  </r>
  <r>
    <s v="IFRC"/>
    <s v="Haitian RC"/>
    <m/>
    <s v="Réalisé"/>
    <d v="2016-10-21T00:00:00"/>
    <s v="Distribution NFI"/>
    <s v="Matériaux NFI"/>
    <s v="Seaux"/>
    <m/>
    <s v="Nombre"/>
    <n v="299"/>
    <m/>
    <m/>
    <m/>
    <s v=""/>
    <n v="299"/>
    <s v="Sélection / Priorisation"/>
    <x v="0"/>
    <x v="2"/>
    <m/>
    <m/>
    <m/>
    <m/>
    <m/>
    <s v="IFR20161021GRAN"/>
    <n v="1"/>
    <x v="0"/>
    <x v="2"/>
    <e v="#N/A"/>
    <x v="1"/>
  </r>
  <r>
    <s v="IFRC"/>
    <s v="Haitian RC"/>
    <m/>
    <s v="Réalisé"/>
    <d v="2016-10-23T00:00:00"/>
    <s v="Distribution Abris"/>
    <s v="Matériaux Abris"/>
    <s v="Bâches"/>
    <m/>
    <s v="Nombre"/>
    <n v="616"/>
    <m/>
    <m/>
    <m/>
    <s v=""/>
    <n v="308"/>
    <m/>
    <x v="1"/>
    <x v="7"/>
    <m/>
    <m/>
    <m/>
    <m/>
    <m/>
    <s v="IFR20161023SUAR"/>
    <n v="3"/>
    <x v="1"/>
    <x v="7"/>
    <e v="#N/A"/>
    <x v="0"/>
  </r>
  <r>
    <s v="IFRC"/>
    <s v="Haitian RC"/>
    <m/>
    <s v="Réalisé"/>
    <d v="2016-10-23T00:00:00"/>
    <s v="Distribution NFI"/>
    <s v="Matériaux NFI"/>
    <s v="Bidons"/>
    <m/>
    <s v="Nombre"/>
    <n v="592"/>
    <m/>
    <m/>
    <m/>
    <s v=""/>
    <n v="592"/>
    <m/>
    <x v="1"/>
    <x v="16"/>
    <m/>
    <m/>
    <m/>
    <m/>
    <m/>
    <s v="IFR20161023SUST"/>
    <n v="3"/>
    <x v="1"/>
    <x v="16"/>
    <e v="#N/A"/>
    <x v="0"/>
  </r>
  <r>
    <s v="IFRC"/>
    <s v="Haitian RC"/>
    <m/>
    <s v="Réalisé"/>
    <d v="2016-10-23T00:00:00"/>
    <s v="Distribution NFI"/>
    <s v="Matériaux NFI"/>
    <s v="Couvertures"/>
    <m/>
    <s v="Nombre"/>
    <n v="308"/>
    <m/>
    <m/>
    <m/>
    <s v=""/>
    <n v="308"/>
    <m/>
    <x v="1"/>
    <x v="7"/>
    <m/>
    <m/>
    <m/>
    <m/>
    <m/>
    <s v="IFR20161023SUAR"/>
    <n v="2"/>
    <x v="1"/>
    <x v="7"/>
    <e v="#N/A"/>
    <x v="1"/>
  </r>
  <r>
    <s v="IFRC"/>
    <s v="Haitian RC"/>
    <m/>
    <s v="Réalisé"/>
    <d v="2016-10-23T00:00:00"/>
    <s v="Distribution Abris"/>
    <s v="Matériaux Abris"/>
    <s v="Kit Abris"/>
    <m/>
    <s v="Nombre"/>
    <n v="309"/>
    <m/>
    <m/>
    <m/>
    <s v=""/>
    <n v="309"/>
    <m/>
    <x v="1"/>
    <x v="7"/>
    <m/>
    <m/>
    <m/>
    <m/>
    <m/>
    <s v="IFR20161023SUAR"/>
    <n v="1"/>
    <x v="1"/>
    <x v="7"/>
    <e v="#N/A"/>
    <x v="1"/>
  </r>
  <r>
    <s v="IFRC"/>
    <s v="Haitian RC"/>
    <m/>
    <s v="Réalisé"/>
    <d v="2016-10-23T00:00:00"/>
    <s v="Distribution NFI"/>
    <s v="Matériaux NFI"/>
    <s v="Kit de cuisine"/>
    <m/>
    <s v="Nombre"/>
    <n v="592"/>
    <m/>
    <m/>
    <m/>
    <s v=""/>
    <n v="592"/>
    <m/>
    <x v="1"/>
    <x v="16"/>
    <m/>
    <m/>
    <m/>
    <m/>
    <m/>
    <s v="IFR20161023SUST"/>
    <n v="2"/>
    <x v="1"/>
    <x v="16"/>
    <e v="#N/A"/>
    <x v="1"/>
  </r>
  <r>
    <s v="IFRC"/>
    <s v="Haitian RC"/>
    <m/>
    <s v="Réalisé"/>
    <d v="2016-10-23T00:00:00"/>
    <s v="Distribution NFI"/>
    <s v="Matériaux NFI"/>
    <s v="Kit d'hygiène"/>
    <m/>
    <s v="Nombre"/>
    <n v="592"/>
    <m/>
    <m/>
    <m/>
    <s v=""/>
    <n v="592"/>
    <m/>
    <x v="1"/>
    <x v="16"/>
    <m/>
    <m/>
    <m/>
    <m/>
    <m/>
    <s v="IFR20161023SUST"/>
    <n v="1"/>
    <x v="1"/>
    <x v="16"/>
    <e v="#N/A"/>
    <x v="1"/>
  </r>
  <r>
    <s v="IFRC"/>
    <s v="Haitian RC"/>
    <m/>
    <s v="Réalisé"/>
    <d v="2016-10-26T00:00:00"/>
    <s v="Distribution Abris"/>
    <s v="Matériaux Abris"/>
    <s v="Bâches"/>
    <m/>
    <s v="Nombre"/>
    <n v="572"/>
    <m/>
    <m/>
    <m/>
    <s v=""/>
    <n v="300"/>
    <m/>
    <x v="0"/>
    <x v="2"/>
    <s v="Anse d'Hainault"/>
    <m/>
    <m/>
    <m/>
    <m/>
    <s v="IFR20161026GRANAN"/>
    <n v="7"/>
    <x v="0"/>
    <x v="2"/>
    <e v="#N/A"/>
    <x v="1"/>
  </r>
  <r>
    <s v="IFRC"/>
    <s v="Haitian RC"/>
    <m/>
    <s v="Réalisé"/>
    <d v="2016-10-26T00:00:00"/>
    <s v="Distribution NFI"/>
    <s v="Matériaux NFI"/>
    <s v="Bidons"/>
    <m/>
    <s v="Nombre"/>
    <n v="600"/>
    <m/>
    <m/>
    <m/>
    <s v=""/>
    <n v="300"/>
    <s v="Sélection / Priorisation"/>
    <x v="0"/>
    <x v="2"/>
    <s v="Anse d'Hainault"/>
    <m/>
    <m/>
    <m/>
    <m/>
    <s v="IFR20161026GRANAN"/>
    <n v="6"/>
    <x v="0"/>
    <x v="2"/>
    <e v="#N/A"/>
    <x v="1"/>
  </r>
  <r>
    <s v="IFRC"/>
    <s v="Haitian RC"/>
    <m/>
    <s v="Réalisé"/>
    <d v="2016-10-26T00:00:00"/>
    <s v="Distribution Abris"/>
    <s v="Matériaux Abris"/>
    <s v="Kit Abris"/>
    <m/>
    <s v="Nombre"/>
    <n v="300"/>
    <m/>
    <m/>
    <m/>
    <s v=""/>
    <n v="300"/>
    <s v="Sélection / Priorisation"/>
    <x v="0"/>
    <x v="2"/>
    <s v="Anse d'Hainault"/>
    <m/>
    <m/>
    <m/>
    <m/>
    <s v="IFR20161026GRANAN"/>
    <n v="5"/>
    <x v="0"/>
    <x v="2"/>
    <e v="#N/A"/>
    <x v="1"/>
  </r>
  <r>
    <s v="IFRC"/>
    <s v="Haitian RC"/>
    <m/>
    <s v="Réalisé"/>
    <d v="2016-10-26T00:00:00"/>
    <s v="Distribution NFI"/>
    <s v="Matériaux NFI"/>
    <s v="Kit de cuisine"/>
    <m/>
    <s v="Nombre"/>
    <n v="300"/>
    <m/>
    <m/>
    <m/>
    <s v=""/>
    <n v="300"/>
    <m/>
    <x v="0"/>
    <x v="2"/>
    <s v="Anse d'Hainault"/>
    <m/>
    <m/>
    <m/>
    <m/>
    <s v="IFR20161026GRANAN"/>
    <n v="4"/>
    <x v="0"/>
    <x v="2"/>
    <e v="#N/A"/>
    <x v="1"/>
  </r>
  <r>
    <s v="IFRC"/>
    <s v="Haitian RC"/>
    <m/>
    <s v="Réalisé"/>
    <d v="2016-10-26T00:00:00"/>
    <s v="Distribution NFI"/>
    <s v="Matériaux NFI"/>
    <s v="Kit d'hygiène"/>
    <m/>
    <s v="Nombre"/>
    <n v="272"/>
    <m/>
    <m/>
    <m/>
    <s v=""/>
    <n v="300"/>
    <s v="Sélection / Priorisation"/>
    <x v="0"/>
    <x v="2"/>
    <s v="Anse d'Hainault"/>
    <m/>
    <m/>
    <m/>
    <m/>
    <s v="IFR20161026GRANAN"/>
    <n v="3"/>
    <x v="0"/>
    <x v="2"/>
    <e v="#N/A"/>
    <x v="1"/>
  </r>
  <r>
    <s v="IFRC"/>
    <s v="Haitian RC"/>
    <m/>
    <s v="Réalisé"/>
    <d v="2016-10-26T00:00:00"/>
    <s v="Distribution NFI"/>
    <s v="Matériaux NFI"/>
    <s v="Moustiquaires"/>
    <m/>
    <s v="Nombre"/>
    <n v="544"/>
    <m/>
    <m/>
    <m/>
    <s v=""/>
    <n v="300"/>
    <s v="Sélection / Priorisation"/>
    <x v="0"/>
    <x v="2"/>
    <s v="Anse d'Hainault"/>
    <m/>
    <m/>
    <m/>
    <m/>
    <s v="IFR20161026GRANAN"/>
    <n v="2"/>
    <x v="0"/>
    <x v="2"/>
    <e v="#N/A"/>
    <x v="1"/>
  </r>
  <r>
    <s v="IFRC"/>
    <s v="Haitian RC"/>
    <m/>
    <s v="Réalisé"/>
    <d v="2016-10-26T00:00:00"/>
    <s v="Distribution NFI"/>
    <s v="Matériaux NFI"/>
    <s v="Seaux"/>
    <m/>
    <s v="Nombre"/>
    <n v="300"/>
    <m/>
    <m/>
    <m/>
    <s v=""/>
    <n v="300"/>
    <s v="Sélection / Priorisation"/>
    <x v="0"/>
    <x v="2"/>
    <s v="Anse d'Hainault"/>
    <m/>
    <m/>
    <m/>
    <m/>
    <s v="IFR20161026GRANAN"/>
    <n v="1"/>
    <x v="0"/>
    <x v="2"/>
    <e v="#N/A"/>
    <x v="1"/>
  </r>
  <r>
    <s v="IFRC"/>
    <s v="Haitian RC"/>
    <m/>
    <s v="Réalisé"/>
    <d v="2016-10-31T00:00:00"/>
    <s v="Distribution Abris"/>
    <s v="Matériaux Abris"/>
    <s v="Bâches"/>
    <m/>
    <s v="Nombre"/>
    <n v="992"/>
    <m/>
    <m/>
    <m/>
    <s v=""/>
    <n v="496"/>
    <s v="Sélection / Priorisation"/>
    <x v="0"/>
    <x v="4"/>
    <s v="All"/>
    <m/>
    <m/>
    <m/>
    <m/>
    <s v="IFR20161031GRLEAL"/>
    <n v="7"/>
    <x v="0"/>
    <x v="4"/>
    <e v="#N/A"/>
    <x v="0"/>
  </r>
  <r>
    <s v="IFRC"/>
    <s v="Haitian RC"/>
    <m/>
    <s v="Réalisé"/>
    <d v="2016-10-31T00:00:00"/>
    <s v="Distribution NFI"/>
    <s v="Matériaux NFI"/>
    <s v="Bidons"/>
    <m/>
    <s v="Nombre"/>
    <n v="992"/>
    <m/>
    <m/>
    <m/>
    <s v=""/>
    <n v="496"/>
    <s v="Sélection / Priorisation"/>
    <x v="0"/>
    <x v="4"/>
    <s v="All"/>
    <m/>
    <m/>
    <m/>
    <m/>
    <s v="IFR20161031GRLEAL"/>
    <n v="6"/>
    <x v="0"/>
    <x v="4"/>
    <e v="#N/A"/>
    <x v="1"/>
  </r>
  <r>
    <s v="IFRC"/>
    <s v="Haitian RC"/>
    <m/>
    <s v="Réalisé"/>
    <d v="2016-10-31T00:00:00"/>
    <s v="Distribution Abris"/>
    <s v="Matériaux Abris"/>
    <s v="Kit Abris"/>
    <m/>
    <s v="Nombre"/>
    <n v="496"/>
    <m/>
    <m/>
    <m/>
    <s v=""/>
    <n v="496"/>
    <s v="Sélection / Priorisation"/>
    <x v="0"/>
    <x v="4"/>
    <s v="All"/>
    <m/>
    <m/>
    <m/>
    <m/>
    <s v="IFR20161031GRLEAL"/>
    <n v="5"/>
    <x v="0"/>
    <x v="4"/>
    <e v="#N/A"/>
    <x v="1"/>
  </r>
  <r>
    <s v="IFRC"/>
    <s v="Haitian RC"/>
    <m/>
    <s v="Réalisé"/>
    <d v="2016-10-31T00:00:00"/>
    <s v="Distribution NFI"/>
    <s v="Matériaux NFI"/>
    <s v="Kit de cuisine"/>
    <m/>
    <s v="Nombre"/>
    <n v="496"/>
    <m/>
    <m/>
    <m/>
    <s v=""/>
    <n v="496"/>
    <s v="Sélection / Priorisation"/>
    <x v="0"/>
    <x v="4"/>
    <s v="All"/>
    <m/>
    <m/>
    <m/>
    <m/>
    <s v="IFR20161031GRLEAL"/>
    <n v="4"/>
    <x v="0"/>
    <x v="4"/>
    <e v="#N/A"/>
    <x v="1"/>
  </r>
  <r>
    <s v="IFRC"/>
    <s v="Haitian RC"/>
    <m/>
    <s v="Réalisé"/>
    <d v="2016-10-31T00:00:00"/>
    <s v="Distribution NFI"/>
    <s v="Matériaux NFI"/>
    <s v="Kit d'hygiène"/>
    <m/>
    <s v="Nombre"/>
    <n v="496"/>
    <m/>
    <m/>
    <m/>
    <s v=""/>
    <n v="496"/>
    <s v="Sélection / Priorisation"/>
    <x v="0"/>
    <x v="4"/>
    <s v="All"/>
    <m/>
    <m/>
    <m/>
    <m/>
    <s v="IFR20161031GRLEAL"/>
    <n v="3"/>
    <x v="0"/>
    <x v="4"/>
    <e v="#N/A"/>
    <x v="1"/>
  </r>
  <r>
    <s v="IFRC"/>
    <s v="Haitian RC"/>
    <m/>
    <s v="Réalisé"/>
    <d v="2016-10-31T00:00:00"/>
    <s v="Distribution NFI"/>
    <s v="Matériaux NFI"/>
    <s v="Moustiquaires"/>
    <m/>
    <s v="Nombre"/>
    <n v="992"/>
    <m/>
    <m/>
    <m/>
    <s v=""/>
    <n v="496"/>
    <s v="Sélection / Priorisation"/>
    <x v="0"/>
    <x v="4"/>
    <s v="All"/>
    <m/>
    <m/>
    <m/>
    <m/>
    <s v="IFR20161031GRLEAL"/>
    <n v="2"/>
    <x v="0"/>
    <x v="4"/>
    <e v="#N/A"/>
    <x v="1"/>
  </r>
  <r>
    <s v="IFRC"/>
    <s v="Haitian RC"/>
    <m/>
    <s v="Réalisé"/>
    <d v="2016-10-31T00:00:00"/>
    <s v="Distribution NFI"/>
    <s v="Matériaux NFI"/>
    <s v="Seaux"/>
    <m/>
    <s v="Nombre"/>
    <n v="496"/>
    <m/>
    <m/>
    <m/>
    <s v=""/>
    <n v="496"/>
    <s v="Sélection / Priorisation"/>
    <x v="0"/>
    <x v="4"/>
    <s v="All"/>
    <m/>
    <m/>
    <m/>
    <m/>
    <s v="IFR20161031GRLEAL"/>
    <n v="1"/>
    <x v="0"/>
    <x v="4"/>
    <e v="#N/A"/>
    <x v="1"/>
  </r>
  <r>
    <s v="IFRC"/>
    <s v="Haitian RC"/>
    <m/>
    <s v="Réalisé"/>
    <d v="2016-11-04T00:00:00"/>
    <s v="Distribution Abris"/>
    <s v="Matériaux Abris"/>
    <s v="Bâches"/>
    <m/>
    <s v="Nombre"/>
    <n v="823"/>
    <m/>
    <m/>
    <m/>
    <s v=""/>
    <n v="823"/>
    <m/>
    <x v="0"/>
    <x v="66"/>
    <s v="All"/>
    <m/>
    <m/>
    <m/>
    <m/>
    <s v="IFR2016114GRROAL"/>
    <n v="1"/>
    <x v="0"/>
    <x v="46"/>
    <e v="#N/A"/>
    <x v="0"/>
  </r>
  <r>
    <s v="IFRC"/>
    <s v="Haitian RC"/>
    <m/>
    <s v="Réalisé"/>
    <d v="2016-11-12T00:00:00"/>
    <s v="Distribution Abris"/>
    <s v="Matériaux Abris"/>
    <s v="Bâches"/>
    <m/>
    <s v="Nombre"/>
    <n v="1198"/>
    <m/>
    <m/>
    <m/>
    <s v=""/>
    <n v="599"/>
    <m/>
    <x v="0"/>
    <x v="63"/>
    <s v="Centre"/>
    <m/>
    <m/>
    <m/>
    <m/>
    <s v="IFR20161112GRBECE"/>
    <n v="6"/>
    <x v="0"/>
    <x v="43"/>
    <e v="#N/A"/>
    <x v="0"/>
  </r>
  <r>
    <s v="IFRC"/>
    <s v="Haitian RC"/>
    <m/>
    <s v="Réalisé"/>
    <d v="2016-11-12T00:00:00"/>
    <s v="Distribution NFI"/>
    <s v="Matériaux NFI"/>
    <s v="Bidons"/>
    <m/>
    <s v="Nombre"/>
    <n v="1198"/>
    <m/>
    <m/>
    <m/>
    <s v=""/>
    <n v="599"/>
    <s v="Sélection / Priorisation"/>
    <x v="0"/>
    <x v="63"/>
    <s v="Centre"/>
    <m/>
    <m/>
    <m/>
    <m/>
    <s v="IFR20161112GRBECE"/>
    <n v="5"/>
    <x v="0"/>
    <x v="43"/>
    <e v="#N/A"/>
    <x v="1"/>
  </r>
  <r>
    <s v="IFRC"/>
    <s v="Haitian RC"/>
    <m/>
    <s v="Réalisé"/>
    <d v="2016-11-12T00:00:00"/>
    <s v="Distribution Abris"/>
    <s v="Matériaux Abris"/>
    <s v="Kit Abris"/>
    <m/>
    <s v="Nombre"/>
    <n v="599"/>
    <m/>
    <m/>
    <m/>
    <s v=""/>
    <n v="599"/>
    <s v="Sélection / Priorisation"/>
    <x v="0"/>
    <x v="63"/>
    <s v="Centre"/>
    <m/>
    <m/>
    <m/>
    <m/>
    <s v="IFR20161112GRBECE"/>
    <n v="4"/>
    <x v="0"/>
    <x v="43"/>
    <e v="#N/A"/>
    <x v="1"/>
  </r>
  <r>
    <s v="IFRC"/>
    <s v="Haitian RC"/>
    <m/>
    <s v="Réalisé"/>
    <d v="2016-11-12T00:00:00"/>
    <s v="Distribution NFI"/>
    <s v="Matériaux NFI"/>
    <s v="Kit de cuisine"/>
    <m/>
    <s v="Nombre"/>
    <n v="599"/>
    <m/>
    <m/>
    <m/>
    <s v=""/>
    <n v="599"/>
    <s v="Sélection / Priorisation"/>
    <x v="0"/>
    <x v="63"/>
    <s v="Centre"/>
    <m/>
    <m/>
    <m/>
    <m/>
    <s v="IFR20161112GRBECE"/>
    <n v="3"/>
    <x v="0"/>
    <x v="43"/>
    <e v="#N/A"/>
    <x v="1"/>
  </r>
  <r>
    <s v="IFRC"/>
    <s v="Haitian RC"/>
    <m/>
    <s v="Réalisé"/>
    <d v="2016-11-12T00:00:00"/>
    <s v="Distribution NFI"/>
    <s v="Matériaux NFI"/>
    <s v="Moustiquaires"/>
    <m/>
    <s v="Nombre"/>
    <n v="1198"/>
    <m/>
    <m/>
    <m/>
    <s v=""/>
    <n v="599"/>
    <s v="Sélection / Priorisation"/>
    <x v="0"/>
    <x v="63"/>
    <s v="Centre"/>
    <m/>
    <m/>
    <m/>
    <m/>
    <s v="IFR20161112GRBECE"/>
    <n v="2"/>
    <x v="0"/>
    <x v="43"/>
    <e v="#N/A"/>
    <x v="1"/>
  </r>
  <r>
    <s v="IFRC"/>
    <s v="Haitian RC"/>
    <m/>
    <s v="Réalisé"/>
    <d v="2016-11-12T00:00:00"/>
    <s v="Distribution NFI"/>
    <s v="Matériaux NFI"/>
    <s v="Seaux"/>
    <m/>
    <s v="Nombre"/>
    <n v="599"/>
    <m/>
    <m/>
    <m/>
    <s v=""/>
    <n v="599"/>
    <s v="Sélection / Priorisation"/>
    <x v="0"/>
    <x v="63"/>
    <s v="Centre"/>
    <m/>
    <m/>
    <m/>
    <m/>
    <s v="IFR20161112GRBECE"/>
    <n v="1"/>
    <x v="0"/>
    <x v="43"/>
    <e v="#N/A"/>
    <x v="1"/>
  </r>
  <r>
    <s v="IFRC"/>
    <s v="Haitian RC"/>
    <m/>
    <s v="Réalisé"/>
    <d v="2016-11-14T00:00:00"/>
    <s v="Distribution Abris"/>
    <s v="Matériaux Abris"/>
    <s v="Bâches"/>
    <m/>
    <s v="Nombre"/>
    <n v="997"/>
    <m/>
    <m/>
    <m/>
    <s v=""/>
    <n v="997"/>
    <m/>
    <x v="0"/>
    <x v="0"/>
    <s v="Previle"/>
    <m/>
    <m/>
    <m/>
    <m/>
    <s v="IFR20161114GRJEPR"/>
    <n v="1"/>
    <x v="0"/>
    <x v="0"/>
    <e v="#N/A"/>
    <x v="0"/>
  </r>
  <r>
    <s v="IFRC"/>
    <s v="Haitian RC"/>
    <m/>
    <s v="Réalisé"/>
    <d v="2016-11-16T00:00:00"/>
    <s v="Distribution Abris"/>
    <s v="Matériaux Abris"/>
    <s v="Bâches"/>
    <m/>
    <s v="Nombre"/>
    <n v="1196"/>
    <m/>
    <m/>
    <m/>
    <s v=""/>
    <n v="598"/>
    <m/>
    <x v="0"/>
    <x v="65"/>
    <s v="Bernagousse"/>
    <m/>
    <m/>
    <m/>
    <m/>
    <s v="IFR20161116GRPEBE"/>
    <n v="6"/>
    <x v="0"/>
    <x v="45"/>
    <e v="#N/A"/>
    <x v="0"/>
  </r>
  <r>
    <s v="IFRC"/>
    <s v="Haitian RC"/>
    <m/>
    <s v="Réalisé"/>
    <d v="2016-11-16T00:00:00"/>
    <s v="Distribution NFI"/>
    <s v="Matériaux NFI"/>
    <s v="Bidons"/>
    <m/>
    <s v="Nombre"/>
    <n v="1196"/>
    <m/>
    <m/>
    <m/>
    <s v=""/>
    <n v="598"/>
    <s v="Sélection / Priorisation"/>
    <x v="0"/>
    <x v="65"/>
    <s v="Bernagousse"/>
    <m/>
    <m/>
    <m/>
    <m/>
    <s v="IFR20161116GRPEBE"/>
    <n v="5"/>
    <x v="0"/>
    <x v="45"/>
    <e v="#N/A"/>
    <x v="1"/>
  </r>
  <r>
    <s v="IFRC"/>
    <s v="Haitian RC"/>
    <m/>
    <s v="Réalisé"/>
    <d v="2016-11-16T00:00:00"/>
    <s v="Distribution Abris"/>
    <s v="Matériaux Abris"/>
    <s v="Kit Abris"/>
    <m/>
    <s v="Nombre"/>
    <n v="598"/>
    <m/>
    <m/>
    <m/>
    <s v=""/>
    <n v="598"/>
    <s v="Sélection / Priorisation"/>
    <x v="0"/>
    <x v="65"/>
    <s v="Bernagousse"/>
    <m/>
    <m/>
    <m/>
    <m/>
    <s v="IFR20161116GRPEBE"/>
    <n v="4"/>
    <x v="0"/>
    <x v="45"/>
    <e v="#N/A"/>
    <x v="1"/>
  </r>
  <r>
    <s v="IFRC"/>
    <s v="Haitian RC"/>
    <m/>
    <s v="Réalisé"/>
    <d v="2016-11-16T00:00:00"/>
    <s v="Distribution NFI"/>
    <s v="Matériaux NFI"/>
    <s v="Kit de cuisine"/>
    <m/>
    <s v="Nombre"/>
    <n v="598"/>
    <m/>
    <m/>
    <m/>
    <s v=""/>
    <n v="598"/>
    <s v="Sélection / Priorisation"/>
    <x v="0"/>
    <x v="65"/>
    <s v="Bernagousse"/>
    <m/>
    <m/>
    <m/>
    <m/>
    <s v="IFR20161116GRPEBE"/>
    <n v="3"/>
    <x v="0"/>
    <x v="45"/>
    <e v="#N/A"/>
    <x v="1"/>
  </r>
  <r>
    <s v="IFRC"/>
    <s v="Haitian RC"/>
    <m/>
    <s v="Réalisé"/>
    <d v="2016-11-16T00:00:00"/>
    <s v="Distribution NFI"/>
    <s v="Matériaux NFI"/>
    <s v="Moustiquaires"/>
    <m/>
    <s v="Nombre"/>
    <n v="1196"/>
    <m/>
    <m/>
    <m/>
    <s v=""/>
    <n v="598"/>
    <s v="Sélection / Priorisation"/>
    <x v="0"/>
    <x v="65"/>
    <s v="Bernagousse"/>
    <m/>
    <m/>
    <m/>
    <m/>
    <s v="IFR20161116GRPEBE"/>
    <n v="2"/>
    <x v="0"/>
    <x v="45"/>
    <e v="#N/A"/>
    <x v="1"/>
  </r>
  <r>
    <s v="IFRC"/>
    <s v="Haitian RC"/>
    <m/>
    <s v="Réalisé"/>
    <d v="2016-11-16T00:00:00"/>
    <s v="Distribution NFI"/>
    <s v="Matériaux NFI"/>
    <s v="Seaux"/>
    <m/>
    <s v="Nombre"/>
    <n v="598"/>
    <m/>
    <m/>
    <m/>
    <s v=""/>
    <n v="598"/>
    <s v="Sélection / Priorisation"/>
    <x v="0"/>
    <x v="65"/>
    <s v="Bernagousse"/>
    <m/>
    <m/>
    <m/>
    <m/>
    <s v="IFR20161116GRPEBE"/>
    <n v="1"/>
    <x v="0"/>
    <x v="45"/>
    <e v="#N/A"/>
    <x v="1"/>
  </r>
  <r>
    <s v="IFRC"/>
    <s v="Haitian RC"/>
    <m/>
    <s v="Réalisé"/>
    <d v="2016-11-19T00:00:00"/>
    <s v="Distribution NFI"/>
    <s v="Matériaux NFI"/>
    <s v="Aquatabs"/>
    <m/>
    <s v="Nombre"/>
    <n v="3060"/>
    <m/>
    <m/>
    <m/>
    <m/>
    <n v="204"/>
    <s v="Sélection / Priorisation"/>
    <x v="7"/>
    <x v="68"/>
    <m/>
    <m/>
    <m/>
    <m/>
    <m/>
    <s v="IFR20161119ARAN"/>
    <n v="7"/>
    <x v="7"/>
    <x v="47"/>
    <e v="#N/A"/>
    <x v="0"/>
  </r>
  <r>
    <s v="IFRC"/>
    <s v="Haitian RC"/>
    <m/>
    <s v="Réalisé"/>
    <d v="2016-11-19T00:00:00"/>
    <s v="Distribution Abris"/>
    <s v="Matériaux Abris"/>
    <s v="Bâches"/>
    <m/>
    <s v="Nombre"/>
    <n v="204"/>
    <m/>
    <m/>
    <m/>
    <s v=""/>
    <n v="204"/>
    <s v="Sélection / Priorisation"/>
    <x v="7"/>
    <x v="68"/>
    <m/>
    <m/>
    <m/>
    <m/>
    <m/>
    <s v="IFR20161119ARAN"/>
    <n v="6"/>
    <x v="7"/>
    <x v="47"/>
    <e v="#N/A"/>
    <x v="1"/>
  </r>
  <r>
    <s v="IFRC"/>
    <s v="Haitian RC"/>
    <m/>
    <s v="Réalisé"/>
    <d v="2016-11-19T00:00:00"/>
    <s v="Distribution NFI"/>
    <s v="Matériaux NFI"/>
    <s v="Bidons"/>
    <m/>
    <s v="Nombre"/>
    <n v="204"/>
    <m/>
    <m/>
    <m/>
    <s v=""/>
    <n v="204"/>
    <s v="Sélection / Priorisation"/>
    <x v="7"/>
    <x v="68"/>
    <m/>
    <m/>
    <m/>
    <m/>
    <m/>
    <s v="IFR20161119ARAN"/>
    <n v="5"/>
    <x v="7"/>
    <x v="47"/>
    <e v="#N/A"/>
    <x v="1"/>
  </r>
  <r>
    <s v="IFRC"/>
    <s v="Haitian RC"/>
    <m/>
    <s v="Réalisé"/>
    <d v="2016-11-19T00:00:00"/>
    <s v="Distribution NFI"/>
    <s v="Matériaux NFI"/>
    <s v="Couvertures"/>
    <m/>
    <s v="Nombre"/>
    <n v="408"/>
    <m/>
    <m/>
    <m/>
    <m/>
    <n v="204"/>
    <s v="Sélection / Priorisation"/>
    <x v="7"/>
    <x v="68"/>
    <m/>
    <m/>
    <m/>
    <m/>
    <m/>
    <s v="IFR20161119ARAN"/>
    <n v="4"/>
    <x v="7"/>
    <x v="47"/>
    <e v="#N/A"/>
    <x v="1"/>
  </r>
  <r>
    <s v="IFRC"/>
    <s v="Haitian RC"/>
    <m/>
    <s v="Réalisé"/>
    <d v="2016-11-19T00:00:00"/>
    <s v="Distribution Abris"/>
    <s v="Matériaux Abris"/>
    <s v="Kit Abris"/>
    <m/>
    <s v="Nombre"/>
    <n v="204"/>
    <m/>
    <m/>
    <m/>
    <m/>
    <n v="204"/>
    <s v="Sélection / Priorisation"/>
    <x v="7"/>
    <x v="68"/>
    <m/>
    <m/>
    <m/>
    <m/>
    <m/>
    <s v="IFR20161119ARAN"/>
    <n v="3"/>
    <x v="7"/>
    <x v="47"/>
    <e v="#N/A"/>
    <x v="1"/>
  </r>
  <r>
    <s v="IFRC"/>
    <s v="Haitian RC"/>
    <m/>
    <s v="Réalisé"/>
    <d v="2016-11-19T00:00:00"/>
    <s v="Distribution NFI"/>
    <s v="Matériaux NFI"/>
    <s v="Kit de cuisine"/>
    <m/>
    <s v="Nombre"/>
    <n v="204"/>
    <m/>
    <m/>
    <m/>
    <m/>
    <n v="204"/>
    <s v="Sélection / Priorisation"/>
    <x v="7"/>
    <x v="68"/>
    <m/>
    <m/>
    <m/>
    <m/>
    <m/>
    <s v="IFR20161119ARAN"/>
    <n v="2"/>
    <x v="7"/>
    <x v="47"/>
    <e v="#N/A"/>
    <x v="1"/>
  </r>
  <r>
    <s v="IFRC"/>
    <s v="Haitian RC"/>
    <m/>
    <s v="Réalisé"/>
    <d v="2016-11-19T00:00:00"/>
    <s v="Distribution NFI"/>
    <s v="Matériaux NFI"/>
    <s v="Kit d'hygiène"/>
    <m/>
    <s v="Nombre"/>
    <n v="204"/>
    <m/>
    <m/>
    <m/>
    <m/>
    <n v="204"/>
    <s v="Sélection / Priorisation"/>
    <x v="7"/>
    <x v="68"/>
    <m/>
    <m/>
    <m/>
    <m/>
    <m/>
    <s v="IFR20161119ARAN"/>
    <n v="1"/>
    <x v="7"/>
    <x v="47"/>
    <e v="#N/A"/>
    <x v="1"/>
  </r>
  <r>
    <s v="IFRC"/>
    <s v="Haitian RC"/>
    <m/>
    <s v="Réalisé"/>
    <d v="2016-11-24T00:00:00"/>
    <s v="Distribution Abris"/>
    <s v="Matériaux Abris"/>
    <s v="Bâches"/>
    <m/>
    <s v="Nombre"/>
    <n v="391"/>
    <m/>
    <m/>
    <m/>
    <s v=""/>
    <n v="391"/>
    <s v="Sélection / Priorisation"/>
    <x v="0"/>
    <x v="66"/>
    <m/>
    <m/>
    <m/>
    <m/>
    <m/>
    <s v="IFR20161124GRRO"/>
    <n v="5"/>
    <x v="0"/>
    <x v="46"/>
    <e v="#N/A"/>
    <x v="1"/>
  </r>
  <r>
    <s v="IFRC"/>
    <s v="Haitian RC"/>
    <m/>
    <s v="Réalisé"/>
    <d v="2016-11-24T00:00:00"/>
    <s v="Distribution NFI"/>
    <s v="Matériaux NFI"/>
    <s v="Bidons"/>
    <m/>
    <s v="Nombre"/>
    <n v="782"/>
    <m/>
    <m/>
    <m/>
    <s v=""/>
    <n v="391"/>
    <s v="Sélection / Priorisation"/>
    <x v="0"/>
    <x v="66"/>
    <m/>
    <m/>
    <m/>
    <m/>
    <m/>
    <s v="IFR20161124GRRO"/>
    <n v="4"/>
    <x v="0"/>
    <x v="46"/>
    <e v="#N/A"/>
    <x v="1"/>
  </r>
  <r>
    <s v="IFRC"/>
    <s v="Haitian RC"/>
    <m/>
    <s v="Réalisé"/>
    <d v="2016-11-24T00:00:00"/>
    <s v="Distribution NFI"/>
    <s v="Matériaux NFI"/>
    <s v="Kit de cuisine"/>
    <m/>
    <s v="Nombre"/>
    <n v="391"/>
    <m/>
    <m/>
    <m/>
    <m/>
    <n v="391"/>
    <s v="Sélection / Priorisation"/>
    <x v="0"/>
    <x v="66"/>
    <m/>
    <m/>
    <m/>
    <m/>
    <m/>
    <s v="IFR20161124GRRO"/>
    <n v="3"/>
    <x v="0"/>
    <x v="46"/>
    <e v="#N/A"/>
    <x v="1"/>
  </r>
  <r>
    <s v="IFRC"/>
    <s v="Haitian RC"/>
    <m/>
    <s v="Réalisé"/>
    <d v="2016-11-24T00:00:00"/>
    <s v="Distribution NFI"/>
    <s v="Matériaux NFI"/>
    <s v="Moustiquaires"/>
    <m/>
    <s v="Nombre"/>
    <n v="782"/>
    <m/>
    <m/>
    <m/>
    <m/>
    <n v="391"/>
    <s v="Sélection / Priorisation"/>
    <x v="0"/>
    <x v="66"/>
    <m/>
    <m/>
    <m/>
    <m/>
    <m/>
    <s v="IFR20161124GRRO"/>
    <n v="2"/>
    <x v="0"/>
    <x v="46"/>
    <e v="#N/A"/>
    <x v="1"/>
  </r>
  <r>
    <s v="IFRC"/>
    <s v="Haitian RC"/>
    <m/>
    <s v="Réalisé"/>
    <d v="2016-11-24T00:00:00"/>
    <s v="Distribution NFI"/>
    <s v="Matériaux NFI"/>
    <s v="Seaux"/>
    <m/>
    <s v="Nombre"/>
    <n v="391"/>
    <m/>
    <m/>
    <m/>
    <m/>
    <n v="391"/>
    <s v="Sélection / Priorisation"/>
    <x v="0"/>
    <x v="66"/>
    <m/>
    <m/>
    <m/>
    <m/>
    <m/>
    <s v="IFR20161124GRRO"/>
    <n v="1"/>
    <x v="0"/>
    <x v="46"/>
    <e v="#N/A"/>
    <x v="1"/>
  </r>
  <r>
    <s v="IFRC"/>
    <s v="Haitian RC"/>
    <m/>
    <s v="Planifié (financé)"/>
    <d v="2016-11-28T00:00:00"/>
    <s v="Distribution Abris"/>
    <s v="Matériaux Abris"/>
    <s v="Bâches"/>
    <m/>
    <s v="Nombre"/>
    <n v="1200"/>
    <m/>
    <m/>
    <m/>
    <s v=""/>
    <n v="600"/>
    <s v="Sélection / Priorisation"/>
    <x v="0"/>
    <x v="4"/>
    <m/>
    <m/>
    <m/>
    <m/>
    <m/>
    <s v="IFR20161128GRLE"/>
    <n v="5"/>
    <x v="0"/>
    <x v="4"/>
    <e v="#N/A"/>
    <x v="1"/>
  </r>
  <r>
    <s v="IFRC"/>
    <s v="Haitian RC"/>
    <m/>
    <s v="Planifié (financé)"/>
    <d v="2016-11-28T00:00:00"/>
    <s v="Distribution NFI"/>
    <s v="Matériaux NFI"/>
    <s v="Bidons"/>
    <m/>
    <s v="Nombre"/>
    <n v="1200"/>
    <m/>
    <m/>
    <m/>
    <s v=""/>
    <n v="600"/>
    <s v="Sélection / Priorisation"/>
    <x v="0"/>
    <x v="4"/>
    <m/>
    <m/>
    <m/>
    <m/>
    <m/>
    <s v="IFR20161128GRLE"/>
    <n v="4"/>
    <x v="0"/>
    <x v="4"/>
    <e v="#N/A"/>
    <x v="1"/>
  </r>
  <r>
    <s v="IFRC"/>
    <s v="Haitian RC"/>
    <m/>
    <s v="Planifié (financé)"/>
    <d v="2016-11-28T00:00:00"/>
    <s v="Distribution NFI"/>
    <s v="Matériaux NFI"/>
    <s v="Kit de cuisine"/>
    <m/>
    <s v="Nombre"/>
    <n v="600"/>
    <m/>
    <m/>
    <m/>
    <m/>
    <n v="600"/>
    <s v="Sélection / Priorisation"/>
    <x v="0"/>
    <x v="4"/>
    <m/>
    <m/>
    <m/>
    <m/>
    <m/>
    <s v="IFR20161128GRLE"/>
    <n v="3"/>
    <x v="0"/>
    <x v="4"/>
    <e v="#N/A"/>
    <x v="1"/>
  </r>
  <r>
    <s v="IFRC"/>
    <s v="Haitian RC"/>
    <m/>
    <s v="Planifié (financé)"/>
    <d v="2016-11-28T00:00:00"/>
    <s v="Distribution NFI"/>
    <s v="Matériaux NFI"/>
    <s v="Moustiquaires"/>
    <m/>
    <s v="Nombre"/>
    <n v="1200"/>
    <m/>
    <m/>
    <m/>
    <m/>
    <n v="600"/>
    <s v="Sélection / Priorisation"/>
    <x v="0"/>
    <x v="4"/>
    <m/>
    <m/>
    <m/>
    <m/>
    <m/>
    <s v="IFR20161128GRLE"/>
    <n v="2"/>
    <x v="0"/>
    <x v="4"/>
    <e v="#N/A"/>
    <x v="1"/>
  </r>
  <r>
    <s v="IFRC"/>
    <s v="Haitian RC"/>
    <m/>
    <s v="Planifié (financé)"/>
    <d v="2016-11-28T00:00:00"/>
    <s v="Distribution NFI"/>
    <s v="Matériaux NFI"/>
    <s v="Seaux"/>
    <m/>
    <s v="Nombre"/>
    <n v="600"/>
    <m/>
    <m/>
    <m/>
    <m/>
    <n v="600"/>
    <s v="Sélection / Priorisation"/>
    <x v="0"/>
    <x v="4"/>
    <m/>
    <m/>
    <m/>
    <m/>
    <m/>
    <s v="IFR20161128GRLE"/>
    <n v="1"/>
    <x v="0"/>
    <x v="4"/>
    <e v="#N/A"/>
    <x v="1"/>
  </r>
  <r>
    <s v="IFRC"/>
    <s v="Haitian RC"/>
    <m/>
    <s v="Planifié (financé)"/>
    <d v="2016-11-29T00:00:00"/>
    <s v="Distribution Abris"/>
    <s v="Matériaux Abris"/>
    <s v="Bâches"/>
    <m/>
    <s v="Nombre"/>
    <n v="800"/>
    <m/>
    <m/>
    <m/>
    <s v=""/>
    <n v="400"/>
    <s v="Sélection / Priorisation"/>
    <x v="0"/>
    <x v="2"/>
    <m/>
    <m/>
    <m/>
    <m/>
    <m/>
    <s v="IFR20161129GRAN"/>
    <n v="6"/>
    <x v="0"/>
    <x v="2"/>
    <e v="#N/A"/>
    <x v="1"/>
  </r>
  <r>
    <s v="IFRC"/>
    <s v="Haitian RC"/>
    <m/>
    <s v="Planifié (financé)"/>
    <d v="2016-11-29T00:00:00"/>
    <s v="Distribution Abris"/>
    <s v="Matériaux Abris"/>
    <s v="Bâches"/>
    <m/>
    <s v="Nombre"/>
    <n v="600"/>
    <m/>
    <m/>
    <m/>
    <s v=""/>
    <n v="300"/>
    <s v="Sélection / Priorisation"/>
    <x v="0"/>
    <x v="63"/>
    <m/>
    <m/>
    <m/>
    <m/>
    <m/>
    <s v="IFR20161129GRBE"/>
    <n v="5"/>
    <x v="0"/>
    <x v="43"/>
    <e v="#N/A"/>
    <x v="1"/>
  </r>
  <r>
    <s v="IFRC"/>
    <s v="Haitian RC"/>
    <m/>
    <s v="Planifié (financé)"/>
    <d v="2016-11-29T00:00:00"/>
    <s v="Distribution NFI"/>
    <s v="Matériaux NFI"/>
    <s v="Bidons"/>
    <m/>
    <s v="Nombre"/>
    <n v="800"/>
    <m/>
    <m/>
    <m/>
    <s v=""/>
    <n v="400"/>
    <s v="Sélection / Priorisation"/>
    <x v="0"/>
    <x v="2"/>
    <m/>
    <m/>
    <m/>
    <m/>
    <m/>
    <s v="IFR20161129GRAN"/>
    <n v="5"/>
    <x v="0"/>
    <x v="2"/>
    <e v="#N/A"/>
    <x v="1"/>
  </r>
  <r>
    <s v="IFRC"/>
    <s v="Haitian RC"/>
    <m/>
    <s v="Planifié (financé)"/>
    <d v="2016-11-29T00:00:00"/>
    <s v="Distribution NFI"/>
    <s v="Matériaux NFI"/>
    <s v="Bidons"/>
    <m/>
    <s v="Nombre"/>
    <n v="600"/>
    <m/>
    <m/>
    <m/>
    <s v=""/>
    <n v="300"/>
    <s v="Sélection / Priorisation"/>
    <x v="0"/>
    <x v="63"/>
    <m/>
    <m/>
    <m/>
    <m/>
    <m/>
    <s v="IFR20161129GRBE"/>
    <n v="4"/>
    <x v="0"/>
    <x v="43"/>
    <e v="#N/A"/>
    <x v="1"/>
  </r>
  <r>
    <s v="IFRC"/>
    <s v="Haitian RC"/>
    <m/>
    <s v="Planifié (financé)"/>
    <d v="2016-11-29T00:00:00"/>
    <s v="Distribution Abris"/>
    <s v="Matériaux Abris"/>
    <s v="Kit Abris"/>
    <m/>
    <s v="Nombre"/>
    <n v="400"/>
    <m/>
    <m/>
    <m/>
    <m/>
    <n v="400"/>
    <s v="Sélection / Priorisation"/>
    <x v="0"/>
    <x v="2"/>
    <m/>
    <m/>
    <m/>
    <m/>
    <m/>
    <s v="IFR20161129GRAN"/>
    <n v="4"/>
    <x v="0"/>
    <x v="2"/>
    <e v="#N/A"/>
    <x v="1"/>
  </r>
  <r>
    <s v="IFRC"/>
    <s v="Haitian RC"/>
    <m/>
    <s v="Planifié (financé)"/>
    <d v="2016-11-29T00:00:00"/>
    <s v="Distribution Abris"/>
    <s v="Matériaux Abris"/>
    <s v="Kit Abris"/>
    <m/>
    <s v="Nombre"/>
    <n v="400"/>
    <m/>
    <m/>
    <m/>
    <m/>
    <n v="600"/>
    <s v="Sélection / Priorisation"/>
    <x v="0"/>
    <x v="4"/>
    <m/>
    <m/>
    <m/>
    <m/>
    <m/>
    <s v="IFR20161129GRLE"/>
    <n v="1"/>
    <x v="0"/>
    <x v="4"/>
    <e v="#N/A"/>
    <x v="1"/>
  </r>
  <r>
    <s v="IFRC"/>
    <s v="Haitian RC"/>
    <m/>
    <s v="Planifié (financé)"/>
    <d v="2016-11-29T00:00:00"/>
    <s v="Distribution NFI"/>
    <s v="Matériaux NFI"/>
    <s v="Kit de cuisine"/>
    <m/>
    <s v="Nombre"/>
    <n v="400"/>
    <m/>
    <m/>
    <m/>
    <m/>
    <n v="400"/>
    <s v="Sélection / Priorisation"/>
    <x v="0"/>
    <x v="2"/>
    <m/>
    <m/>
    <m/>
    <m/>
    <m/>
    <s v="IFR20161129GRAN"/>
    <n v="3"/>
    <x v="0"/>
    <x v="2"/>
    <e v="#N/A"/>
    <x v="1"/>
  </r>
  <r>
    <s v="IFRC"/>
    <s v="Haitian RC"/>
    <m/>
    <s v="Planifié (financé)"/>
    <d v="2016-11-29T00:00:00"/>
    <s v="Distribution NFI"/>
    <s v="Matériaux NFI"/>
    <s v="Kit de cuisine"/>
    <m/>
    <s v="Nombre"/>
    <n v="300"/>
    <m/>
    <m/>
    <m/>
    <m/>
    <n v="300"/>
    <s v="Sélection / Priorisation"/>
    <x v="0"/>
    <x v="63"/>
    <m/>
    <m/>
    <m/>
    <m/>
    <m/>
    <s v="IFR20161129GRBE"/>
    <n v="3"/>
    <x v="0"/>
    <x v="43"/>
    <e v="#N/A"/>
    <x v="1"/>
  </r>
  <r>
    <s v="IFRC"/>
    <s v="Haitian RC"/>
    <m/>
    <s v="Planifié (financé)"/>
    <d v="2016-11-29T00:00:00"/>
    <s v="Distribution NFI"/>
    <s v="Matériaux NFI"/>
    <s v="Moustiquaires"/>
    <m/>
    <s v="Nombre"/>
    <n v="800"/>
    <m/>
    <m/>
    <m/>
    <m/>
    <n v="400"/>
    <s v="Sélection / Priorisation"/>
    <x v="0"/>
    <x v="2"/>
    <m/>
    <m/>
    <m/>
    <m/>
    <m/>
    <s v="IFR20161129GRAN"/>
    <n v="2"/>
    <x v="0"/>
    <x v="2"/>
    <e v="#N/A"/>
    <x v="1"/>
  </r>
  <r>
    <s v="IFRC"/>
    <s v="Haitian RC"/>
    <m/>
    <s v="Planifié (financé)"/>
    <d v="2016-11-29T00:00:00"/>
    <s v="Distribution NFI"/>
    <s v="Matériaux NFI"/>
    <s v="Moustiquaires"/>
    <m/>
    <s v="Nombre"/>
    <n v="600"/>
    <m/>
    <m/>
    <m/>
    <m/>
    <n v="300"/>
    <s v="Sélection / Priorisation"/>
    <x v="0"/>
    <x v="63"/>
    <m/>
    <m/>
    <m/>
    <m/>
    <m/>
    <s v="IFR20161129GRBE"/>
    <n v="2"/>
    <x v="0"/>
    <x v="43"/>
    <e v="#N/A"/>
    <x v="1"/>
  </r>
  <r>
    <s v="IFRC"/>
    <s v="Haitian RC"/>
    <m/>
    <s v="Planifié (financé)"/>
    <d v="2016-11-29T00:00:00"/>
    <s v="Distribution NFI"/>
    <s v="Matériaux NFI"/>
    <s v="Seaux"/>
    <m/>
    <s v="Nombre"/>
    <n v="400"/>
    <m/>
    <m/>
    <m/>
    <m/>
    <n v="400"/>
    <s v="Sélection / Priorisation"/>
    <x v="0"/>
    <x v="2"/>
    <m/>
    <m/>
    <m/>
    <m/>
    <m/>
    <s v="IFR20161129GRAN"/>
    <n v="1"/>
    <x v="0"/>
    <x v="2"/>
    <e v="#N/A"/>
    <x v="1"/>
  </r>
  <r>
    <s v="IFRC"/>
    <s v="Haitian RC"/>
    <m/>
    <s v="Planifié (financé)"/>
    <d v="2016-11-29T00:00:00"/>
    <s v="Distribution NFI"/>
    <s v="Matériaux NFI"/>
    <s v="Seaux"/>
    <m/>
    <s v="Nombre"/>
    <n v="300"/>
    <m/>
    <m/>
    <m/>
    <m/>
    <n v="300"/>
    <s v="Sélection / Priorisation"/>
    <x v="0"/>
    <x v="63"/>
    <m/>
    <m/>
    <m/>
    <m/>
    <m/>
    <s v="IFR20161129GRBE"/>
    <n v="1"/>
    <x v="0"/>
    <x v="43"/>
    <e v="#N/A"/>
    <x v="1"/>
  </r>
  <r>
    <s v="IFRC"/>
    <s v="Haitian RC"/>
    <m/>
    <s v="Planifié (financé)"/>
    <d v="2016-12-01T00:00:00"/>
    <s v="Distribution Abris"/>
    <s v="Matériaux Abris"/>
    <s v="Bâches"/>
    <m/>
    <s v="Nombre"/>
    <n v="600"/>
    <m/>
    <m/>
    <m/>
    <s v=""/>
    <n v="300"/>
    <s v="Sélection / Priorisation"/>
    <x v="0"/>
    <x v="65"/>
    <m/>
    <m/>
    <m/>
    <m/>
    <m/>
    <s v="IFR2016121GRPE"/>
    <n v="5"/>
    <x v="0"/>
    <x v="45"/>
    <e v="#N/A"/>
    <x v="1"/>
  </r>
  <r>
    <s v="IFRC"/>
    <s v="Haitian RC"/>
    <m/>
    <s v="Planifié (financé)"/>
    <d v="2016-12-01T00:00:00"/>
    <s v="Distribution NFI"/>
    <s v="Matériaux NFI"/>
    <s v="Bidons"/>
    <m/>
    <s v="Nombre"/>
    <n v="600"/>
    <m/>
    <m/>
    <m/>
    <s v=""/>
    <n v="300"/>
    <s v="Sélection / Priorisation"/>
    <x v="0"/>
    <x v="65"/>
    <m/>
    <m/>
    <m/>
    <m/>
    <m/>
    <s v="IFR2016121GRPE"/>
    <n v="4"/>
    <x v="0"/>
    <x v="45"/>
    <e v="#N/A"/>
    <x v="1"/>
  </r>
  <r>
    <s v="IFRC"/>
    <s v="Haitian RC"/>
    <m/>
    <s v="Planifié (financé)"/>
    <d v="2016-12-01T00:00:00"/>
    <s v="Distribution NFI"/>
    <s v="Matériaux NFI"/>
    <s v="Kit de cuisine"/>
    <m/>
    <s v="Nombre"/>
    <n v="300"/>
    <m/>
    <m/>
    <m/>
    <m/>
    <n v="300"/>
    <s v="Sélection / Priorisation"/>
    <x v="0"/>
    <x v="65"/>
    <m/>
    <m/>
    <m/>
    <m/>
    <m/>
    <s v="IFR2016121GRPE"/>
    <n v="3"/>
    <x v="0"/>
    <x v="45"/>
    <e v="#N/A"/>
    <x v="1"/>
  </r>
  <r>
    <s v="IFRC"/>
    <s v="Haitian RC"/>
    <m/>
    <s v="Planifié (financé)"/>
    <d v="2016-12-01T00:00:00"/>
    <s v="Distribution NFI"/>
    <s v="Matériaux NFI"/>
    <s v="Moustiquaires"/>
    <m/>
    <s v="Nombre"/>
    <n v="600"/>
    <m/>
    <m/>
    <m/>
    <m/>
    <n v="300"/>
    <s v="Sélection / Priorisation"/>
    <x v="0"/>
    <x v="65"/>
    <m/>
    <m/>
    <m/>
    <m/>
    <m/>
    <s v="IFR2016121GRPE"/>
    <n v="2"/>
    <x v="0"/>
    <x v="45"/>
    <e v="#N/A"/>
    <x v="1"/>
  </r>
  <r>
    <s v="IFRC"/>
    <s v="Haitian RC"/>
    <m/>
    <s v="Planifié (financé)"/>
    <d v="2016-12-01T00:00:00"/>
    <s v="Distribution NFI"/>
    <s v="Matériaux NFI"/>
    <s v="Seaux"/>
    <m/>
    <s v="Nombre"/>
    <n v="300"/>
    <m/>
    <m/>
    <m/>
    <m/>
    <n v="300"/>
    <s v="Sélection / Priorisation"/>
    <x v="0"/>
    <x v="65"/>
    <m/>
    <m/>
    <m/>
    <m/>
    <m/>
    <s v="IFR2016121GRPE"/>
    <n v="1"/>
    <x v="0"/>
    <x v="45"/>
    <e v="#N/A"/>
    <x v="1"/>
  </r>
  <r>
    <s v="IFRC/Qatar Red Crescent"/>
    <s v="Haitian RC"/>
    <m/>
    <s v="Réalisé"/>
    <d v="2016-11-24T00:00:00"/>
    <s v="Distribution Abris"/>
    <s v="Matériaux Abris"/>
    <s v="Bâches"/>
    <m/>
    <s v="Nombre"/>
    <n v="558"/>
    <m/>
    <m/>
    <m/>
    <m/>
    <n v="558"/>
    <m/>
    <x v="0"/>
    <x v="0"/>
    <m/>
    <s v="Prévilé"/>
    <m/>
    <m/>
    <m/>
    <s v="IFR20161124GRJE"/>
    <n v="6"/>
    <x v="0"/>
    <x v="0"/>
    <e v="#N/A"/>
    <x v="0"/>
  </r>
  <r>
    <s v="IFRC/Qatar Red Crescent"/>
    <s v="Haitian RC"/>
    <m/>
    <s v="Réalisé"/>
    <d v="2016-11-24T00:00:00"/>
    <s v="Distribution NFI"/>
    <s v="Matériaux NFI"/>
    <s v="Bidons"/>
    <m/>
    <s v="Nombre"/>
    <n v="1116"/>
    <m/>
    <m/>
    <m/>
    <m/>
    <n v="558"/>
    <m/>
    <x v="0"/>
    <x v="0"/>
    <m/>
    <s v="Prévilé"/>
    <m/>
    <m/>
    <m/>
    <s v="IFR20161124GRJE"/>
    <n v="5"/>
    <x v="0"/>
    <x v="0"/>
    <e v="#N/A"/>
    <x v="1"/>
  </r>
  <r>
    <s v="IFRC/Qatar Red Crescent"/>
    <s v="Haitian RC"/>
    <m/>
    <s v="Réalisé"/>
    <d v="2016-11-24T00:00:00"/>
    <s v="Distribution NFI"/>
    <s v="Matériaux NFI"/>
    <s v="Kit de cuisine"/>
    <m/>
    <s v="Nombre"/>
    <n v="558"/>
    <m/>
    <m/>
    <m/>
    <m/>
    <n v="558"/>
    <m/>
    <x v="0"/>
    <x v="0"/>
    <m/>
    <s v="Prévilé"/>
    <m/>
    <m/>
    <m/>
    <s v="IFR20161124GRJE"/>
    <n v="4"/>
    <x v="0"/>
    <x v="0"/>
    <e v="#N/A"/>
    <x v="1"/>
  </r>
  <r>
    <s v="IFRC/Qatar Red Crescent"/>
    <s v="Haitian RC"/>
    <m/>
    <s v="Réalisé"/>
    <d v="2016-11-24T00:00:00"/>
    <s v="Distribution NFI"/>
    <s v="Matériaux NFI"/>
    <s v="Kit d'hygiène"/>
    <m/>
    <s v="Nombre"/>
    <n v="558"/>
    <m/>
    <m/>
    <m/>
    <m/>
    <n v="558"/>
    <m/>
    <x v="0"/>
    <x v="0"/>
    <m/>
    <s v="Prévilé"/>
    <m/>
    <m/>
    <m/>
    <s v="IFR20161124GRJE"/>
    <n v="3"/>
    <x v="0"/>
    <x v="0"/>
    <e v="#N/A"/>
    <x v="1"/>
  </r>
  <r>
    <s v="IFRC/Qatar Red Crescent"/>
    <s v="Haitian RC"/>
    <m/>
    <s v="Réalisé"/>
    <d v="2016-11-24T00:00:00"/>
    <s v="Distribution NFI"/>
    <s v="Matériaux NFI"/>
    <s v="Moustiquaires"/>
    <m/>
    <s v="Nombre"/>
    <n v="1116"/>
    <m/>
    <m/>
    <m/>
    <m/>
    <n v="558"/>
    <m/>
    <x v="0"/>
    <x v="0"/>
    <m/>
    <s v="Prévilé"/>
    <m/>
    <m/>
    <m/>
    <s v="IFR20161124GRJE"/>
    <n v="2"/>
    <x v="0"/>
    <x v="0"/>
    <e v="#N/A"/>
    <x v="1"/>
  </r>
  <r>
    <s v="IFRC/Qatar Red Crescent"/>
    <s v="Haitian RC"/>
    <m/>
    <s v="Réalisé"/>
    <d v="2016-11-24T00:00:00"/>
    <s v="Distribution NFI"/>
    <s v="Matériaux NFI"/>
    <s v="Seaux"/>
    <m/>
    <s v="Nombre"/>
    <n v="558"/>
    <m/>
    <m/>
    <m/>
    <m/>
    <n v="558"/>
    <m/>
    <x v="0"/>
    <x v="0"/>
    <m/>
    <s v="Prévilé"/>
    <m/>
    <m/>
    <m/>
    <s v="IFR20161124GRJE"/>
    <n v="1"/>
    <x v="0"/>
    <x v="0"/>
    <e v="#N/A"/>
    <x v="1"/>
  </r>
  <r>
    <s v="IOM"/>
    <m/>
    <s v="OFDA"/>
    <s v="Réalisé"/>
    <m/>
    <s v="Distribution Abris"/>
    <s v="Matériaux Abris"/>
    <s v="Bâches"/>
    <m/>
    <s v="Nombre"/>
    <n v="2577"/>
    <m/>
    <m/>
    <m/>
    <s v=""/>
    <n v="2577"/>
    <m/>
    <x v="0"/>
    <x v="28"/>
    <m/>
    <m/>
    <m/>
    <m/>
    <m/>
    <s v="IOM190010GR"/>
    <n v="2"/>
    <x v="0"/>
    <x v="28"/>
    <e v="#N/A"/>
    <x v="0"/>
  </r>
  <r>
    <s v="IOM"/>
    <m/>
    <s v="OFDA"/>
    <s v="Réalisé"/>
    <m/>
    <s v="Distribution NFI"/>
    <s v="Matériaux NFI"/>
    <s v="Kit de cuisine"/>
    <m/>
    <s v="Nombre"/>
    <n v="1817"/>
    <m/>
    <m/>
    <m/>
    <s v=""/>
    <n v="2577"/>
    <m/>
    <x v="0"/>
    <x v="28"/>
    <m/>
    <m/>
    <m/>
    <m/>
    <m/>
    <s v="IOM190010GR"/>
    <n v="1"/>
    <x v="0"/>
    <x v="28"/>
    <e v="#N/A"/>
    <x v="1"/>
  </r>
  <r>
    <s v="Italian RC"/>
    <s v="Haitian RC"/>
    <m/>
    <s v="Réalisé"/>
    <d v="2016-10-14T00:00:00"/>
    <s v="Distribution NFI"/>
    <s v="Matériaux NFI"/>
    <s v="Aquatabs"/>
    <m/>
    <s v="Nombre"/>
    <n v="7000"/>
    <m/>
    <m/>
    <m/>
    <s v=""/>
    <n v="100"/>
    <s v="Sélection / Priorisation"/>
    <x v="4"/>
    <x v="25"/>
    <m/>
    <m/>
    <m/>
    <m/>
    <m/>
    <s v="ITA20161014OUCR"/>
    <n v="1"/>
    <x v="4"/>
    <x v="25"/>
    <e v="#N/A"/>
    <x v="0"/>
  </r>
  <r>
    <s v="Italian RC"/>
    <s v="Haitian RC"/>
    <m/>
    <s v="Réalisé"/>
    <d v="2016-10-15T00:00:00"/>
    <s v="Distribution NFI"/>
    <s v="Matériaux NFI"/>
    <s v="Aquatabs"/>
    <m/>
    <s v="Nombre"/>
    <n v="3000"/>
    <m/>
    <m/>
    <m/>
    <s v=""/>
    <n v="77"/>
    <s v="Sélection / Priorisation"/>
    <x v="4"/>
    <x v="25"/>
    <m/>
    <m/>
    <m/>
    <m/>
    <m/>
    <s v="ITA20161015OUCR"/>
    <n v="1"/>
    <x v="4"/>
    <x v="25"/>
    <e v="#N/A"/>
    <x v="1"/>
  </r>
  <r>
    <s v="JPHRO"/>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n v="1"/>
    <x v="0"/>
    <x v="0"/>
    <e v="#N/A"/>
    <x v="0"/>
  </r>
  <r>
    <s v="JPHRO"/>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n v="1"/>
    <x v="0"/>
    <x v="0"/>
    <e v="#N/A"/>
    <x v="1"/>
  </r>
  <r>
    <s v="JPHRO"/>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n v="1"/>
    <x v="0"/>
    <x v="0"/>
    <e v="#N/A"/>
    <x v="1"/>
  </r>
  <r>
    <s v="Lutheran World Federation"/>
    <s v="RODEP"/>
    <m/>
    <s v="Réalisé"/>
    <s v="08.10.2016 - 10.10.2016"/>
    <s v="Distribution NFI"/>
    <s v="Matériaux NFI"/>
    <s v="Aquatabs"/>
    <m/>
    <s v="Nombre"/>
    <n v="30"/>
    <m/>
    <m/>
    <m/>
    <s v=""/>
    <m/>
    <m/>
    <x v="4"/>
    <x v="69"/>
    <s v="1e section Icondo"/>
    <m/>
    <m/>
    <m/>
    <m/>
    <e v="#VALUE!"/>
    <n v="26"/>
    <x v="4"/>
    <x v="48"/>
    <e v="#N/A"/>
    <x v="0"/>
  </r>
  <r>
    <s v="Lutheran World Federation"/>
    <s v="RODEP"/>
    <m/>
    <s v="Réalisé"/>
    <s v="08.10.2016 - 10.10.2016"/>
    <s v="Distribution NFI"/>
    <s v="Matériaux NFI"/>
    <s v="Aquatabs"/>
    <m/>
    <s v="Nombre"/>
    <n v="30"/>
    <m/>
    <m/>
    <m/>
    <s v=""/>
    <m/>
    <m/>
    <x v="4"/>
    <x v="69"/>
    <s v="7e section Fauche"/>
    <m/>
    <m/>
    <m/>
    <m/>
    <e v="#VALUE!"/>
    <n v="25"/>
    <x v="4"/>
    <x v="48"/>
    <e v="#N/A"/>
    <x v="1"/>
  </r>
  <r>
    <s v="Lutheran World Federation"/>
    <s v="RODEP"/>
    <m/>
    <s v="Réalisé"/>
    <s v="11.10.2016 - 25.10.2016"/>
    <s v="Distribution NFI"/>
    <s v="Matériaux NFI"/>
    <s v="Aquatabs"/>
    <m/>
    <s v="Nombre"/>
    <n v="400"/>
    <m/>
    <m/>
    <m/>
    <s v=""/>
    <m/>
    <m/>
    <x v="4"/>
    <x v="69"/>
    <s v="10e Palmes"/>
    <m/>
    <m/>
    <m/>
    <m/>
    <e v="#VALUE!"/>
    <n v="24"/>
    <x v="4"/>
    <x v="48"/>
    <e v="#N/A"/>
    <x v="1"/>
  </r>
  <r>
    <s v="Lutheran World Federation"/>
    <s v="RODEP"/>
    <m/>
    <s v="Réalisé"/>
    <s v="11.10.2016 - 25.10.2016"/>
    <s v="Distribution NFI"/>
    <s v="Matériaux NFI"/>
    <s v="Aquatabs"/>
    <m/>
    <s v="Nombre"/>
    <n v="250"/>
    <m/>
    <m/>
    <m/>
    <s v=""/>
    <m/>
    <m/>
    <x v="4"/>
    <x v="69"/>
    <s v="12e Palmes"/>
    <m/>
    <m/>
    <m/>
    <m/>
    <e v="#VALUE!"/>
    <n v="23"/>
    <x v="4"/>
    <x v="48"/>
    <e v="#N/A"/>
    <x v="1"/>
  </r>
  <r>
    <s v="Lutheran World Federation"/>
    <s v="RODEP"/>
    <m/>
    <s v="Réalisé"/>
    <s v="11.10.2016 - 25.10.2016"/>
    <s v="Distribution NFI"/>
    <s v="Matériaux NFI"/>
    <s v="Aquatabs"/>
    <m/>
    <s v="Nombre"/>
    <n v="600"/>
    <m/>
    <m/>
    <m/>
    <s v=""/>
    <m/>
    <m/>
    <x v="4"/>
    <x v="69"/>
    <s v="9e Palmes"/>
    <m/>
    <m/>
    <m/>
    <m/>
    <e v="#VALUE!"/>
    <n v="22"/>
    <x v="4"/>
    <x v="48"/>
    <e v="#N/A"/>
    <x v="1"/>
  </r>
  <r>
    <s v="Lutheran World Federation"/>
    <s v="FNGA"/>
    <m/>
    <s v="Planifié (financé)"/>
    <s v="15.11.2016 - 16.11.2016"/>
    <s v="Distribution NFI"/>
    <s v="Matériaux NFI"/>
    <s v="Aquatabs"/>
    <m/>
    <s v="Nombre"/>
    <n v="200"/>
    <m/>
    <m/>
    <m/>
    <s v=""/>
    <m/>
    <m/>
    <x v="0"/>
    <x v="66"/>
    <s v="2e Fonds Cochon"/>
    <m/>
    <m/>
    <m/>
    <m/>
    <e v="#VALUE!"/>
    <n v="21"/>
    <x v="0"/>
    <x v="46"/>
    <s v="HT08832-02"/>
    <x v="0"/>
  </r>
  <r>
    <s v="Lutheran World Federation"/>
    <s v="FNGA"/>
    <m/>
    <s v="Planifié (financé)"/>
    <s v="15.11.2016 - 16.11.2016"/>
    <s v="Intervention Abris"/>
    <s v="Formation"/>
    <s v="Formation"/>
    <m/>
    <s v=""/>
    <n v="200"/>
    <m/>
    <m/>
    <m/>
    <s v=""/>
    <n v="200"/>
    <s v="Sélection / Priorisation"/>
    <x v="0"/>
    <x v="66"/>
    <s v="2e Fonds Cochon"/>
    <m/>
    <m/>
    <m/>
    <m/>
    <e v="#VALUE!"/>
    <n v="20"/>
    <x v="0"/>
    <x v="46"/>
    <s v="HT08832-02"/>
    <x v="1"/>
  </r>
  <r>
    <s v="Lutheran World Federation"/>
    <s v="FNGA"/>
    <m/>
    <s v="En cours"/>
    <s v="4.11.2016 - 16.11.2016"/>
    <s v="Distribution NFI"/>
    <s v="Matériaux NFI"/>
    <s v="Aquatabs"/>
    <m/>
    <s v="Nombre"/>
    <n v="800"/>
    <m/>
    <m/>
    <m/>
    <s v=""/>
    <m/>
    <m/>
    <x v="0"/>
    <x v="0"/>
    <s v="2ème Haute Voldrogue"/>
    <m/>
    <m/>
    <m/>
    <m/>
    <e v="#VALUE!"/>
    <n v="19"/>
    <x v="0"/>
    <x v="0"/>
    <s v="HT08811-02"/>
    <x v="0"/>
  </r>
  <r>
    <s v="Lutheran World Federation"/>
    <s v="FNGA"/>
    <m/>
    <s v="En cours"/>
    <s v="4.11.2016 - 16.11.2016"/>
    <s v="Intervention Abris"/>
    <s v="Formation"/>
    <s v="Formation"/>
    <m/>
    <s v=""/>
    <n v="800"/>
    <m/>
    <m/>
    <m/>
    <s v=""/>
    <n v="800"/>
    <s v="Sélection / Priorisation"/>
    <x v="0"/>
    <x v="0"/>
    <s v="2ème Haute Voldrogue"/>
    <m/>
    <m/>
    <m/>
    <m/>
    <e v="#VALUE!"/>
    <n v="18"/>
    <x v="0"/>
    <x v="0"/>
    <s v="HT08811-02"/>
    <x v="1"/>
  </r>
  <r>
    <s v="Lutheran World Federation"/>
    <s v="FNGA"/>
    <m/>
    <s v="En cours"/>
    <s v="7.11.2016 - 16.11.2016"/>
    <s v="Intervention Abris"/>
    <s v="Formation"/>
    <s v="Formation"/>
    <m/>
    <s v=""/>
    <n v="600"/>
    <m/>
    <m/>
    <m/>
    <s v=""/>
    <m/>
    <s v="Sélection / Priorisation"/>
    <x v="0"/>
    <x v="0"/>
    <s v="2ème Haute Voldrogue"/>
    <m/>
    <m/>
    <m/>
    <m/>
    <e v="#VALUE!"/>
    <n v="17"/>
    <x v="0"/>
    <x v="0"/>
    <s v="HT08811-02"/>
    <x v="1"/>
  </r>
  <r>
    <s v="Lutheran World Federation"/>
    <s v="FNGA"/>
    <m/>
    <s v="En cours"/>
    <s v="7.11.2016 - 16.11.2016"/>
    <s v="Distribution NFI"/>
    <s v="Matériaux NFI"/>
    <s v="Kit de cuisine"/>
    <m/>
    <s v="Nombre"/>
    <n v="600"/>
    <m/>
    <m/>
    <m/>
    <s v=""/>
    <m/>
    <m/>
    <x v="0"/>
    <x v="0"/>
    <s v="2ème Haute Voldrogue"/>
    <m/>
    <m/>
    <m/>
    <m/>
    <e v="#VALUE!"/>
    <n v="16"/>
    <x v="0"/>
    <x v="0"/>
    <s v="HT08811-02"/>
    <x v="1"/>
  </r>
  <r>
    <s v="MEDAIR"/>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n v="5"/>
    <x v="1"/>
    <x v="19"/>
    <e v="#N/A"/>
    <x v="0"/>
  </r>
  <r>
    <s v="MEDAIR"/>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n v="4"/>
    <x v="1"/>
    <x v="19"/>
    <e v="#N/A"/>
    <x v="1"/>
  </r>
  <r>
    <s v="MEDAIR"/>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n v="3"/>
    <x v="1"/>
    <x v="19"/>
    <e v="#N/A"/>
    <x v="1"/>
  </r>
  <r>
    <s v="MEDAIR"/>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n v="2"/>
    <x v="1"/>
    <x v="19"/>
    <e v="#N/A"/>
    <x v="1"/>
  </r>
  <r>
    <s v="MEDAIR"/>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n v="1"/>
    <x v="1"/>
    <x v="19"/>
    <e v="#N/A"/>
    <x v="1"/>
  </r>
  <r>
    <s v="MEDAIR"/>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n v="6"/>
    <x v="1"/>
    <x v="19"/>
    <e v="#N/A"/>
    <x v="1"/>
  </r>
  <r>
    <s v="MEDAIR"/>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n v="5"/>
    <x v="1"/>
    <x v="19"/>
    <e v="#N/A"/>
    <x v="1"/>
  </r>
  <r>
    <s v="MEDAIR"/>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n v="4"/>
    <x v="1"/>
    <x v="19"/>
    <e v="#N/A"/>
    <x v="1"/>
  </r>
  <r>
    <s v="MEDAIR"/>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n v="3"/>
    <x v="1"/>
    <x v="19"/>
    <e v="#N/A"/>
    <x v="1"/>
  </r>
  <r>
    <s v="MEDAIR"/>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n v="2"/>
    <x v="1"/>
    <x v="19"/>
    <e v="#N/A"/>
    <x v="1"/>
  </r>
  <r>
    <s v="MEDAIR"/>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n v="1"/>
    <x v="1"/>
    <x v="19"/>
    <e v="#N/A"/>
    <x v="1"/>
  </r>
  <r>
    <s v="MEDAIR"/>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n v="4"/>
    <x v="1"/>
    <x v="19"/>
    <e v="#N/A"/>
    <x v="1"/>
  </r>
  <r>
    <s v="MEDAIR"/>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n v="3"/>
    <x v="1"/>
    <x v="19"/>
    <e v="#N/A"/>
    <x v="1"/>
  </r>
  <r>
    <s v="MEDAIR"/>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n v="2"/>
    <x v="1"/>
    <x v="19"/>
    <e v="#N/A"/>
    <x v="1"/>
  </r>
  <r>
    <s v="MEDAIR"/>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n v="1"/>
    <x v="1"/>
    <x v="19"/>
    <e v="#N/A"/>
    <x v="1"/>
  </r>
  <r>
    <s v="MEDAIR"/>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n v="6"/>
    <x v="1"/>
    <x v="19"/>
    <e v="#N/A"/>
    <x v="1"/>
  </r>
  <r>
    <s v="MEDAIR"/>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5"/>
    <x v="1"/>
    <x v="19"/>
    <e v="#N/A"/>
    <x v="1"/>
  </r>
  <r>
    <s v="MEDAIR"/>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4"/>
    <x v="1"/>
    <x v="19"/>
    <e v="#N/A"/>
    <x v="1"/>
  </r>
  <r>
    <s v="MEDAIR"/>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3"/>
    <x v="1"/>
    <x v="19"/>
    <e v="#N/A"/>
    <x v="1"/>
  </r>
  <r>
    <s v="MEDAIR"/>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n v="2"/>
    <x v="1"/>
    <x v="19"/>
    <e v="#N/A"/>
    <x v="1"/>
  </r>
  <r>
    <s v="MEDAIR"/>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n v="1"/>
    <x v="1"/>
    <x v="19"/>
    <e v="#N/A"/>
    <x v="1"/>
  </r>
  <r>
    <s v="MEDAIR"/>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n v="1"/>
    <x v="1"/>
    <x v="19"/>
    <e v="#N/A"/>
    <x v="1"/>
  </r>
  <r>
    <s v="MEDAIR"/>
    <m/>
    <m/>
    <s v="Planifié (financé)"/>
    <m/>
    <s v="Distribution Abris"/>
    <s v="Matériaux Abris"/>
    <s v="Kit Abris"/>
    <m/>
    <s v="Nombre"/>
    <n v="660"/>
    <m/>
    <m/>
    <m/>
    <s v=""/>
    <n v="660"/>
    <m/>
    <x v="1"/>
    <x v="19"/>
    <s v="Dalmette"/>
    <m/>
    <m/>
    <m/>
    <m/>
    <s v="MED190010SUTIDA"/>
    <n v="4"/>
    <x v="1"/>
    <x v="19"/>
    <e v="#N/A"/>
    <x v="1"/>
  </r>
  <r>
    <s v="MEDAIR"/>
    <m/>
    <m/>
    <s v="Planifié (financé)"/>
    <m/>
    <s v="Distribution Abris"/>
    <s v="Matériaux Abris"/>
    <s v="Kit Abris"/>
    <m/>
    <s v="Nombre"/>
    <n v="305"/>
    <m/>
    <m/>
    <m/>
    <s v=""/>
    <n v="305"/>
    <m/>
    <x v="1"/>
    <x v="19"/>
    <s v="Dalmette"/>
    <m/>
    <m/>
    <m/>
    <m/>
    <s v="MED190010SUTIDA"/>
    <n v="3"/>
    <x v="1"/>
    <x v="19"/>
    <e v="#N/A"/>
    <x v="1"/>
  </r>
  <r>
    <s v="MEDAIR"/>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n v="1"/>
    <x v="1"/>
    <x v="19"/>
    <e v="#N/A"/>
    <x v="1"/>
  </r>
  <r>
    <s v="MEDAIR"/>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n v="2"/>
    <x v="1"/>
    <x v="19"/>
    <e v="#N/A"/>
    <x v="1"/>
  </r>
  <r>
    <s v="MEDAIR"/>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n v="1"/>
    <x v="1"/>
    <x v="19"/>
    <e v="#N/A"/>
    <x v="1"/>
  </r>
  <r>
    <s v="MEDAIR"/>
    <m/>
    <s v="OFDA"/>
    <s v="Réalisé"/>
    <d v="2016-10-30T00:00:00"/>
    <s v="Distribution Abris"/>
    <s v="Matériaux Abris"/>
    <s v="Autre, à préciser dans &quot;Commentaires&quot;"/>
    <m/>
    <s v="N/A"/>
    <n v="511"/>
    <m/>
    <m/>
    <m/>
    <m/>
    <n v="511"/>
    <s v="Distribution générale"/>
    <x v="1"/>
    <x v="19"/>
    <s v="Blactote"/>
    <m/>
    <m/>
    <m/>
    <s v="Baches, Moustiquaires, Aquatabs, Kit hygienique"/>
    <m/>
    <m/>
    <x v="1"/>
    <x v="19"/>
    <e v="#N/A"/>
    <x v="1"/>
  </r>
  <r>
    <s v="MEDAIR"/>
    <m/>
    <s v="OFDA"/>
    <s v="Réalisé"/>
    <d v="2016-10-31T00:00:00"/>
    <s v="Distribution Abris"/>
    <s v="Matériaux Abris"/>
    <s v="Autre, à préciser dans &quot;Commentaires&quot;"/>
    <m/>
    <s v="N/A"/>
    <n v="694"/>
    <m/>
    <m/>
    <m/>
    <m/>
    <n v="694"/>
    <s v="Distribution générale"/>
    <x v="1"/>
    <x v="19"/>
    <s v="Dalmette"/>
    <m/>
    <m/>
    <m/>
    <s v="Baches, Moustiquaires, Aquatabs, Kit hygienique, seaux"/>
    <m/>
    <m/>
    <x v="1"/>
    <x v="19"/>
    <e v="#N/A"/>
    <x v="1"/>
  </r>
  <r>
    <s v="MEDAIR"/>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m/>
    <x v="1"/>
    <x v="19"/>
    <e v="#N/A"/>
    <x v="1"/>
  </r>
  <r>
    <s v="MEDAIR"/>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m/>
    <x v="1"/>
    <x v="19"/>
    <e v="#N/A"/>
    <x v="1"/>
  </r>
  <r>
    <s v="MEDAIR"/>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m/>
    <x v="1"/>
    <x v="19"/>
    <e v="#N/A"/>
    <x v="1"/>
  </r>
  <r>
    <s v="MEDAIR"/>
    <m/>
    <s v="OFDA"/>
    <s v="Réalisé"/>
    <d v="2016-12-08T00:00:00"/>
    <s v="Distribution Abris"/>
    <s v="Matériaux Abris"/>
    <s v="Autre, à préciser dans &quot;Commentaires&quot;"/>
    <m/>
    <s v="N/A"/>
    <n v="628"/>
    <m/>
    <m/>
    <m/>
    <m/>
    <n v="628"/>
    <s v="Distribution générale"/>
    <x v="1"/>
    <x v="19"/>
    <s v="Dalmette"/>
    <m/>
    <m/>
    <m/>
    <s v="Shelter fixing kits. Sawyer filter."/>
    <m/>
    <m/>
    <x v="1"/>
    <x v="19"/>
    <e v="#N/A"/>
    <x v="1"/>
  </r>
  <r>
    <s v="MEDAIR"/>
    <m/>
    <s v="OFDA"/>
    <s v="Réalisé"/>
    <d v="2016-12-15T00:00:00"/>
    <s v="Distribution Abris"/>
    <s v="Matériaux Abris"/>
    <s v="Autre, à préciser dans &quot;Commentaires&quot;"/>
    <m/>
    <s v="N/A"/>
    <n v="268"/>
    <m/>
    <m/>
    <m/>
    <m/>
    <n v="268"/>
    <s v="Distribution générale"/>
    <x v="1"/>
    <x v="19"/>
    <s v="Loby"/>
    <m/>
    <m/>
    <m/>
    <s v="Shelter kits. Sawyer filter. Hygiene kits. Mosidomes."/>
    <m/>
    <m/>
    <x v="1"/>
    <x v="19"/>
    <e v="#N/A"/>
    <x v="1"/>
  </r>
  <r>
    <s v="MEDAIR"/>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m/>
    <x v="1"/>
    <x v="19"/>
    <e v="#N/A"/>
    <x v="1"/>
  </r>
  <r>
    <s v="Mercy Corps"/>
    <m/>
    <s v="World Vision"/>
    <s v="Réalisé"/>
    <d v="2016-10-10T00:00:00"/>
    <s v="Distribution Abris"/>
    <s v="Matériaux Abris"/>
    <s v="Bâches"/>
    <m/>
    <s v="Nombre"/>
    <n v="1"/>
    <m/>
    <m/>
    <m/>
    <s v=""/>
    <n v="200"/>
    <m/>
    <x v="3"/>
    <x v="70"/>
    <m/>
    <m/>
    <m/>
    <m/>
    <m/>
    <s v="MER20161010NIL'"/>
    <n v="4"/>
    <x v="3"/>
    <x v="49"/>
    <e v="#N/A"/>
    <x v="0"/>
  </r>
  <r>
    <s v="Mercy Corps"/>
    <m/>
    <s v="World Vision"/>
    <s v="Réalisé"/>
    <d v="2016-10-10T00:00:00"/>
    <s v="Distribution NFI"/>
    <s v="Matériaux NFI"/>
    <s v="Bidons"/>
    <m/>
    <s v="Nombre"/>
    <n v="2"/>
    <m/>
    <m/>
    <m/>
    <s v=""/>
    <n v="200"/>
    <m/>
    <x v="3"/>
    <x v="70"/>
    <m/>
    <m/>
    <m/>
    <m/>
    <m/>
    <s v="MER20161010NIL'"/>
    <n v="3"/>
    <x v="3"/>
    <x v="49"/>
    <e v="#N/A"/>
    <x v="1"/>
  </r>
  <r>
    <s v="Mercy Corps"/>
    <m/>
    <s v="World Vision"/>
    <s v="Réalisé"/>
    <d v="2016-10-10T00:00:00"/>
    <s v="Distribution NFI"/>
    <s v="Matériaux NFI"/>
    <s v="Couvertures"/>
    <m/>
    <s v="Nombre"/>
    <n v="1"/>
    <m/>
    <m/>
    <m/>
    <s v=""/>
    <n v="200"/>
    <m/>
    <x v="3"/>
    <x v="70"/>
    <m/>
    <m/>
    <m/>
    <m/>
    <m/>
    <s v="MER20161010NIL'"/>
    <n v="2"/>
    <x v="3"/>
    <x v="49"/>
    <e v="#N/A"/>
    <x v="1"/>
  </r>
  <r>
    <s v="Mercy Corps"/>
    <m/>
    <s v="World Vision"/>
    <s v="Réalisé"/>
    <d v="2016-10-10T00:00:00"/>
    <s v="Distribution NFI"/>
    <s v="Matériaux NFI"/>
    <s v="Lampes solaires"/>
    <m/>
    <s v="Nombre"/>
    <n v="1"/>
    <m/>
    <m/>
    <m/>
    <s v=""/>
    <n v="200"/>
    <m/>
    <x v="3"/>
    <x v="70"/>
    <m/>
    <m/>
    <m/>
    <m/>
    <m/>
    <s v="MER20161010NIL'"/>
    <n v="1"/>
    <x v="3"/>
    <x v="49"/>
    <e v="#N/A"/>
    <x v="1"/>
  </r>
  <r>
    <s v="Mercy Corps"/>
    <m/>
    <s v="World Vision"/>
    <s v="Réalisé"/>
    <s v="08-Oct-2016 - 09-Oct-2016"/>
    <s v="Distribution Abris"/>
    <s v="Matériaux Abris"/>
    <s v="Bâches"/>
    <m/>
    <s v="Nombre"/>
    <n v="1"/>
    <m/>
    <m/>
    <m/>
    <s v=""/>
    <n v="200"/>
    <m/>
    <x v="3"/>
    <x v="27"/>
    <m/>
    <m/>
    <m/>
    <m/>
    <m/>
    <e v="#VALUE!"/>
    <n v="15"/>
    <x v="3"/>
    <x v="27"/>
    <e v="#N/A"/>
    <x v="0"/>
  </r>
  <r>
    <s v="Mercy Corps"/>
    <m/>
    <s v="World Vision"/>
    <s v="Réalisé"/>
    <s v="08-Oct-2016 - 09-Oct-2016"/>
    <s v="Distribution NFI"/>
    <s v="Matériaux NFI"/>
    <s v="Bidons"/>
    <m/>
    <s v="Nombre"/>
    <n v="2"/>
    <m/>
    <m/>
    <m/>
    <s v=""/>
    <n v="200"/>
    <m/>
    <x v="3"/>
    <x v="27"/>
    <m/>
    <m/>
    <m/>
    <m/>
    <m/>
    <e v="#VALUE!"/>
    <n v="14"/>
    <x v="3"/>
    <x v="27"/>
    <e v="#N/A"/>
    <x v="1"/>
  </r>
  <r>
    <s v="Mercy Corps"/>
    <m/>
    <s v="World Vision"/>
    <s v="Réalisé"/>
    <s v="08-Oct-2016 - 09-Oct-2016"/>
    <s v="Distribution NFI"/>
    <s v="Matériaux NFI"/>
    <s v="Couvertures"/>
    <m/>
    <s v="Nombre"/>
    <n v="1"/>
    <m/>
    <m/>
    <m/>
    <s v=""/>
    <n v="200"/>
    <m/>
    <x v="3"/>
    <x v="27"/>
    <m/>
    <m/>
    <m/>
    <m/>
    <m/>
    <e v="#VALUE!"/>
    <n v="13"/>
    <x v="3"/>
    <x v="27"/>
    <e v="#N/A"/>
    <x v="1"/>
  </r>
  <r>
    <s v="Mercy Corps"/>
    <m/>
    <s v="World Vision"/>
    <s v="Réalisé"/>
    <s v="08-Oct-2016 - 09-Oct-2016"/>
    <s v="Distribution NFI"/>
    <s v="Matériaux NFI"/>
    <s v="Lampes solaires"/>
    <m/>
    <s v="Nombre"/>
    <n v="1"/>
    <m/>
    <m/>
    <m/>
    <s v=""/>
    <n v="200"/>
    <m/>
    <x v="3"/>
    <x v="27"/>
    <m/>
    <m/>
    <m/>
    <m/>
    <m/>
    <e v="#VALUE!"/>
    <n v="12"/>
    <x v="3"/>
    <x v="27"/>
    <e v="#N/A"/>
    <x v="1"/>
  </r>
  <r>
    <s v="Mercy Corps"/>
    <m/>
    <s v="OFDA"/>
    <s v="Planifié (non financé)"/>
    <m/>
    <s v="Distribution Abris"/>
    <s v="Matériaux Abris"/>
    <s v="Bâches"/>
    <m/>
    <s v="Nombre"/>
    <n v="1"/>
    <m/>
    <m/>
    <m/>
    <s v=""/>
    <n v="750"/>
    <m/>
    <x v="3"/>
    <x v="71"/>
    <m/>
    <m/>
    <m/>
    <m/>
    <s v="750 planned target, pending funding"/>
    <s v="MER190010NIAN"/>
    <n v="9"/>
    <x v="3"/>
    <x v="50"/>
    <e v="#N/A"/>
    <x v="0"/>
  </r>
  <r>
    <s v="Mercy Corps"/>
    <m/>
    <s v="World Vision"/>
    <s v="Planifié (non financé)"/>
    <m/>
    <s v="Distribution Abris"/>
    <s v="Matériaux Abris"/>
    <s v="Bâches"/>
    <m/>
    <s v="Nombre"/>
    <n v="1"/>
    <m/>
    <m/>
    <m/>
    <s v=""/>
    <n v="550"/>
    <m/>
    <x v="3"/>
    <x v="71"/>
    <m/>
    <m/>
    <m/>
    <m/>
    <s v="550 planned target, pending funding"/>
    <s v="MER190010NIAN"/>
    <n v="8"/>
    <x v="3"/>
    <x v="50"/>
    <e v="#N/A"/>
    <x v="1"/>
  </r>
  <r>
    <s v="Mercy Corps"/>
    <m/>
    <s v="World Vision"/>
    <s v="Planifié (financé)"/>
    <m/>
    <s v="Distribution Abris"/>
    <s v="Matériaux Abris"/>
    <s v="Bâches"/>
    <m/>
    <s v="Nombre"/>
    <n v="1"/>
    <m/>
    <m/>
    <m/>
    <s v=""/>
    <n v="500"/>
    <m/>
    <x v="3"/>
    <x v="72"/>
    <m/>
    <m/>
    <m/>
    <m/>
    <s v="500 planned target"/>
    <s v="MER190010NIAR"/>
    <n v="4"/>
    <x v="3"/>
    <x v="51"/>
    <e v="#N/A"/>
    <x v="0"/>
  </r>
  <r>
    <s v="Mercy Corps"/>
    <m/>
    <s v="OFDA"/>
    <s v="Planifié (non financé)"/>
    <m/>
    <s v="Distribution Abris"/>
    <s v="Matériaux Abris"/>
    <s v="Bâches"/>
    <m/>
    <s v="Nombre"/>
    <n v="1"/>
    <m/>
    <m/>
    <m/>
    <s v=""/>
    <n v="750"/>
    <m/>
    <x v="3"/>
    <x v="59"/>
    <m/>
    <m/>
    <m/>
    <m/>
    <s v="750 planned target, pending funding"/>
    <s v="MER190010NIPE"/>
    <n v="9"/>
    <x v="3"/>
    <x v="39"/>
    <e v="#N/A"/>
    <x v="0"/>
  </r>
  <r>
    <s v="Mercy Corps"/>
    <m/>
    <s v="World Vision"/>
    <s v="Planifié (non financé)"/>
    <m/>
    <s v="Distribution Abris"/>
    <s v="Matériaux Abris"/>
    <s v="Bâches"/>
    <m/>
    <s v="Nombre"/>
    <n v="1"/>
    <m/>
    <m/>
    <m/>
    <s v=""/>
    <n v="550"/>
    <m/>
    <x v="3"/>
    <x v="59"/>
    <m/>
    <m/>
    <m/>
    <m/>
    <s v="550 planned target, pending funding"/>
    <s v="MER190010NIPE"/>
    <n v="8"/>
    <x v="3"/>
    <x v="39"/>
    <e v="#N/A"/>
    <x v="1"/>
  </r>
  <r>
    <s v="Mercy Corps"/>
    <m/>
    <s v="World Vision"/>
    <s v="Planifié (financé)"/>
    <m/>
    <s v="Distribution Abris"/>
    <s v="Matériaux Abris"/>
    <s v="Bâches"/>
    <m/>
    <s v="Nombre"/>
    <n v="1"/>
    <m/>
    <m/>
    <m/>
    <s v=""/>
    <n v="500"/>
    <m/>
    <x v="3"/>
    <x v="58"/>
    <m/>
    <m/>
    <m/>
    <m/>
    <s v="500 planned target"/>
    <s v="MER190010NIPL"/>
    <n v="4"/>
    <x v="3"/>
    <x v="38"/>
    <e v="#N/A"/>
    <x v="0"/>
  </r>
  <r>
    <s v="Mercy Corps"/>
    <m/>
    <s v="OFDA"/>
    <s v="Planifié (non financé)"/>
    <m/>
    <s v="Distribution NFI"/>
    <s v="Matériaux NFI"/>
    <s v="Bidons"/>
    <m/>
    <s v="Nombre"/>
    <n v="2"/>
    <m/>
    <m/>
    <m/>
    <s v=""/>
    <n v="750"/>
    <m/>
    <x v="3"/>
    <x v="71"/>
    <m/>
    <m/>
    <m/>
    <m/>
    <s v="750 planned target, pending funding"/>
    <s v="MER190010NIAN"/>
    <n v="7"/>
    <x v="3"/>
    <x v="50"/>
    <e v="#N/A"/>
    <x v="1"/>
  </r>
  <r>
    <s v="Mercy Corps"/>
    <m/>
    <s v="World Vision"/>
    <s v="Planifié (non financé)"/>
    <m/>
    <s v="Distribution NFI"/>
    <s v="Matériaux NFI"/>
    <s v="Bidons"/>
    <m/>
    <s v="Nombre"/>
    <n v="2"/>
    <m/>
    <m/>
    <m/>
    <s v=""/>
    <n v="550"/>
    <m/>
    <x v="3"/>
    <x v="71"/>
    <m/>
    <m/>
    <m/>
    <m/>
    <s v="550 planned target, pending funding"/>
    <s v="MER190010NIAN"/>
    <n v="6"/>
    <x v="3"/>
    <x v="50"/>
    <e v="#N/A"/>
    <x v="1"/>
  </r>
  <r>
    <s v="Mercy Corps"/>
    <m/>
    <s v="World Vision"/>
    <s v="Planifié (financé)"/>
    <m/>
    <s v="Distribution NFI"/>
    <s v="Matériaux NFI"/>
    <s v="Bidons"/>
    <m/>
    <s v="Nombre"/>
    <n v="2"/>
    <m/>
    <m/>
    <m/>
    <s v=""/>
    <n v="500"/>
    <m/>
    <x v="3"/>
    <x v="72"/>
    <m/>
    <m/>
    <m/>
    <m/>
    <s v="500 planned target"/>
    <s v="MER190010NIAR"/>
    <n v="3"/>
    <x v="3"/>
    <x v="51"/>
    <e v="#N/A"/>
    <x v="1"/>
  </r>
  <r>
    <s v="Mercy Corps"/>
    <m/>
    <s v="OFDA"/>
    <s v="Planifié (non financé)"/>
    <m/>
    <s v="Distribution NFI"/>
    <s v="Matériaux NFI"/>
    <s v="Bidons"/>
    <m/>
    <s v="Nombre"/>
    <n v="2"/>
    <m/>
    <m/>
    <m/>
    <s v=""/>
    <n v="750"/>
    <m/>
    <x v="3"/>
    <x v="59"/>
    <m/>
    <m/>
    <m/>
    <m/>
    <s v="750 planned target, pending funding"/>
    <s v="MER190010NIPE"/>
    <n v="7"/>
    <x v="3"/>
    <x v="39"/>
    <e v="#N/A"/>
    <x v="1"/>
  </r>
  <r>
    <s v="Mercy Corps"/>
    <m/>
    <s v="World Vision"/>
    <s v="Planifié (non financé)"/>
    <m/>
    <s v="Distribution NFI"/>
    <s v="Matériaux NFI"/>
    <s v="Bidons"/>
    <m/>
    <s v="Nombre"/>
    <n v="2"/>
    <m/>
    <m/>
    <m/>
    <s v=""/>
    <n v="550"/>
    <m/>
    <x v="3"/>
    <x v="59"/>
    <m/>
    <m/>
    <m/>
    <m/>
    <s v="550 planned target, pending funding"/>
    <s v="MER190010NIPE"/>
    <n v="6"/>
    <x v="3"/>
    <x v="39"/>
    <e v="#N/A"/>
    <x v="1"/>
  </r>
  <r>
    <s v="Mercy Corps"/>
    <m/>
    <s v="World Vision"/>
    <s v="Planifié (financé)"/>
    <m/>
    <s v="Distribution NFI"/>
    <s v="Matériaux NFI"/>
    <s v="Bidons"/>
    <m/>
    <s v="Nombre"/>
    <n v="2"/>
    <m/>
    <m/>
    <m/>
    <s v=""/>
    <n v="500"/>
    <m/>
    <x v="3"/>
    <x v="58"/>
    <m/>
    <m/>
    <m/>
    <m/>
    <s v="500 planned target"/>
    <s v="MER190010NIPL"/>
    <n v="3"/>
    <x v="3"/>
    <x v="38"/>
    <e v="#N/A"/>
    <x v="1"/>
  </r>
  <r>
    <s v="Mercy Corps"/>
    <m/>
    <s v="OFDA"/>
    <s v="Planifié (non financé)"/>
    <m/>
    <s v="Distribution NFI"/>
    <s v="Matériaux NFI"/>
    <s v="Couvertures"/>
    <m/>
    <s v="Nombre"/>
    <n v="1"/>
    <m/>
    <m/>
    <m/>
    <s v=""/>
    <n v="750"/>
    <m/>
    <x v="3"/>
    <x v="71"/>
    <m/>
    <m/>
    <m/>
    <m/>
    <s v="750 planned target, pending funding"/>
    <s v="MER190010NIAN"/>
    <n v="5"/>
    <x v="3"/>
    <x v="50"/>
    <e v="#N/A"/>
    <x v="1"/>
  </r>
  <r>
    <s v="Mercy Corps"/>
    <m/>
    <s v="World Vision"/>
    <s v="Planifié (non financé)"/>
    <m/>
    <s v="Distribution NFI"/>
    <s v="Matériaux NFI"/>
    <s v="Couvertures"/>
    <m/>
    <s v="Nombre"/>
    <n v="1"/>
    <m/>
    <m/>
    <m/>
    <s v=""/>
    <n v="550"/>
    <m/>
    <x v="3"/>
    <x v="71"/>
    <m/>
    <m/>
    <m/>
    <m/>
    <s v="550 planned target, pending funding"/>
    <s v="MER190010NIAN"/>
    <n v="4"/>
    <x v="3"/>
    <x v="50"/>
    <e v="#N/A"/>
    <x v="1"/>
  </r>
  <r>
    <s v="Mercy Corps"/>
    <m/>
    <s v="World Vision"/>
    <s v="Planifié (financé)"/>
    <m/>
    <s v="Distribution NFI"/>
    <s v="Matériaux NFI"/>
    <s v="Couvertures"/>
    <m/>
    <s v="Nombre"/>
    <n v="1"/>
    <m/>
    <m/>
    <m/>
    <s v=""/>
    <n v="500"/>
    <m/>
    <x v="3"/>
    <x v="72"/>
    <m/>
    <m/>
    <m/>
    <m/>
    <s v="500 planned target"/>
    <s v="MER190010NIAR"/>
    <n v="2"/>
    <x v="3"/>
    <x v="51"/>
    <e v="#N/A"/>
    <x v="1"/>
  </r>
  <r>
    <s v="Mercy Corps"/>
    <m/>
    <s v="OFDA"/>
    <s v="Planifié (non financé)"/>
    <m/>
    <s v="Distribution NFI"/>
    <s v="Matériaux NFI"/>
    <s v="Couvertures"/>
    <m/>
    <s v="Nombre"/>
    <n v="1"/>
    <m/>
    <m/>
    <m/>
    <s v=""/>
    <n v="750"/>
    <m/>
    <x v="3"/>
    <x v="59"/>
    <m/>
    <m/>
    <m/>
    <m/>
    <s v="750 planned target, pending funding"/>
    <s v="MER190010NIPE"/>
    <n v="5"/>
    <x v="3"/>
    <x v="39"/>
    <e v="#N/A"/>
    <x v="1"/>
  </r>
  <r>
    <s v="Mercy Corps"/>
    <m/>
    <s v="World Vision"/>
    <s v="Planifié (non financé)"/>
    <m/>
    <s v="Distribution NFI"/>
    <s v="Matériaux NFI"/>
    <s v="Couvertures"/>
    <m/>
    <s v="Nombre"/>
    <n v="1"/>
    <m/>
    <m/>
    <m/>
    <s v=""/>
    <n v="550"/>
    <m/>
    <x v="3"/>
    <x v="59"/>
    <m/>
    <m/>
    <m/>
    <m/>
    <s v="550 planned target, pending funding"/>
    <s v="MER190010NIPE"/>
    <n v="4"/>
    <x v="3"/>
    <x v="39"/>
    <e v="#N/A"/>
    <x v="1"/>
  </r>
  <r>
    <s v="Mercy Corps"/>
    <m/>
    <s v="World Vision"/>
    <s v="Planifié (financé)"/>
    <m/>
    <s v="Distribution NFI"/>
    <s v="Matériaux NFI"/>
    <s v="Couvertures"/>
    <m/>
    <s v="Nombre"/>
    <n v="1"/>
    <m/>
    <m/>
    <m/>
    <s v=""/>
    <n v="500"/>
    <m/>
    <x v="3"/>
    <x v="58"/>
    <m/>
    <m/>
    <m/>
    <m/>
    <s v="500 planned target"/>
    <s v="MER190010NIPL"/>
    <n v="2"/>
    <x v="3"/>
    <x v="38"/>
    <e v="#N/A"/>
    <x v="1"/>
  </r>
  <r>
    <s v="Mercy Corps"/>
    <m/>
    <s v="OFDA"/>
    <s v="Planifié (non financé)"/>
    <m/>
    <s v="Distribution NFI"/>
    <s v="Matériaux NFI"/>
    <s v="Lampes solaires"/>
    <m/>
    <s v="Nombre"/>
    <n v="1"/>
    <m/>
    <m/>
    <m/>
    <s v=""/>
    <n v="750"/>
    <m/>
    <x v="3"/>
    <x v="71"/>
    <m/>
    <m/>
    <m/>
    <m/>
    <s v="750 planned target, pending funding"/>
    <s v="MER190010NIAN"/>
    <n v="3"/>
    <x v="3"/>
    <x v="50"/>
    <e v="#N/A"/>
    <x v="1"/>
  </r>
  <r>
    <s v="Mercy Corps"/>
    <m/>
    <s v="World Vision"/>
    <s v="Planifié (non financé)"/>
    <m/>
    <s v="Distribution NFI"/>
    <s v="Matériaux NFI"/>
    <s v="Lampes solaires"/>
    <m/>
    <s v="Nombre"/>
    <n v="1"/>
    <m/>
    <m/>
    <m/>
    <s v=""/>
    <n v="550"/>
    <m/>
    <x v="3"/>
    <x v="71"/>
    <m/>
    <m/>
    <m/>
    <m/>
    <s v="550 planned target, pending funding"/>
    <s v="MER190010NIAN"/>
    <n v="2"/>
    <x v="3"/>
    <x v="50"/>
    <e v="#N/A"/>
    <x v="1"/>
  </r>
  <r>
    <s v="Mercy Corps"/>
    <m/>
    <s v="World Vision"/>
    <s v="Planifié (financé)"/>
    <m/>
    <s v="Distribution NFI"/>
    <s v="Matériaux NFI"/>
    <s v="Lampes solaires"/>
    <m/>
    <s v="Nombre"/>
    <n v="1"/>
    <m/>
    <m/>
    <m/>
    <s v=""/>
    <n v="500"/>
    <m/>
    <x v="3"/>
    <x v="72"/>
    <m/>
    <m/>
    <m/>
    <m/>
    <s v="500 planned target"/>
    <s v="MER190010NIAR"/>
    <n v="1"/>
    <x v="3"/>
    <x v="51"/>
    <e v="#N/A"/>
    <x v="1"/>
  </r>
  <r>
    <s v="Mercy Corps"/>
    <m/>
    <s v="OFDA"/>
    <s v="Planifié (non financé)"/>
    <m/>
    <s v="Distribution NFI"/>
    <s v="Matériaux NFI"/>
    <s v="Lampes solaires"/>
    <m/>
    <s v="Nombre"/>
    <n v="1"/>
    <m/>
    <m/>
    <m/>
    <s v=""/>
    <n v="750"/>
    <m/>
    <x v="3"/>
    <x v="59"/>
    <m/>
    <m/>
    <m/>
    <m/>
    <s v="750 planned target, pending funding"/>
    <s v="MER190010NIPE"/>
    <n v="3"/>
    <x v="3"/>
    <x v="39"/>
    <e v="#N/A"/>
    <x v="1"/>
  </r>
  <r>
    <s v="Mercy Corps"/>
    <m/>
    <s v="World Vision"/>
    <s v="Planifié (non financé)"/>
    <m/>
    <s v="Distribution NFI"/>
    <s v="Matériaux NFI"/>
    <s v="Lampes solaires"/>
    <m/>
    <s v="Nombre"/>
    <n v="1"/>
    <m/>
    <m/>
    <m/>
    <s v=""/>
    <n v="550"/>
    <m/>
    <x v="3"/>
    <x v="59"/>
    <m/>
    <m/>
    <m/>
    <m/>
    <s v="550 planned target, pending funding"/>
    <s v="MER190010NIPE"/>
    <n v="2"/>
    <x v="3"/>
    <x v="39"/>
    <e v="#N/A"/>
    <x v="1"/>
  </r>
  <r>
    <s v="Mercy Corps"/>
    <m/>
    <s v="World Vision"/>
    <s v="Planifié (financé)"/>
    <m/>
    <s v="Distribution NFI"/>
    <s v="Matériaux NFI"/>
    <s v="Lampes solaires"/>
    <m/>
    <s v="Nombre"/>
    <n v="1"/>
    <m/>
    <m/>
    <m/>
    <s v=""/>
    <n v="500"/>
    <m/>
    <x v="3"/>
    <x v="58"/>
    <m/>
    <m/>
    <m/>
    <m/>
    <s v="500 planned target"/>
    <s v="MER190010NIPL"/>
    <n v="1"/>
    <x v="3"/>
    <x v="38"/>
    <e v="#N/A"/>
    <x v="1"/>
  </r>
  <r>
    <s v="Mercy Corps"/>
    <m/>
    <s v="Mercy Corps"/>
    <s v="Planifié (financé)"/>
    <m/>
    <s v="Distribution Abris"/>
    <s v="Cash en USD"/>
    <s v="Non conditionel "/>
    <m/>
    <s v="Valeur en USD"/>
    <n v="50"/>
    <m/>
    <m/>
    <m/>
    <s v=""/>
    <n v="750"/>
    <m/>
    <x v="3"/>
    <x v="71"/>
    <m/>
    <m/>
    <m/>
    <m/>
    <s v="750 planned target"/>
    <s v="MER190010NIAN"/>
    <n v="1"/>
    <x v="3"/>
    <x v="50"/>
    <e v="#N/A"/>
    <x v="1"/>
  </r>
  <r>
    <s v="Mercy Corps"/>
    <m/>
    <s v="Mercy Corps"/>
    <s v="Planifié (financé)"/>
    <m/>
    <s v="Distribution Abris"/>
    <s v="Cash en USD"/>
    <s v="Non conditionel "/>
    <m/>
    <s v="Valeur en USD"/>
    <n v="50"/>
    <m/>
    <m/>
    <m/>
    <s v=""/>
    <n v="750"/>
    <m/>
    <x v="3"/>
    <x v="59"/>
    <m/>
    <m/>
    <m/>
    <m/>
    <s v="750 planned target"/>
    <s v="MER190010NIPE"/>
    <n v="1"/>
    <x v="3"/>
    <x v="39"/>
    <e v="#N/A"/>
    <x v="1"/>
  </r>
  <r>
    <s v="Mission of Hope"/>
    <m/>
    <s v="OFDA"/>
    <s v="Réalisé"/>
    <m/>
    <s v="Distribution Abris"/>
    <s v="Matériaux Abris"/>
    <s v="Bâches"/>
    <m/>
    <s v="Nombre"/>
    <n v="2639"/>
    <m/>
    <m/>
    <m/>
    <s v=""/>
    <n v="2639"/>
    <m/>
    <x v="1"/>
    <x v="28"/>
    <m/>
    <m/>
    <m/>
    <m/>
    <m/>
    <s v="MIS190010SU"/>
    <n v="1"/>
    <x v="1"/>
    <x v="28"/>
    <e v="#N/A"/>
    <x v="0"/>
  </r>
  <r>
    <s v="Mission of Hope"/>
    <m/>
    <s v="OFDA"/>
    <s v="Réalisé"/>
    <m/>
    <s v="Distribution NFI"/>
    <s v="Matériaux NFI"/>
    <s v="Couvertures"/>
    <m/>
    <s v="Nombre"/>
    <n v="2000"/>
    <m/>
    <m/>
    <m/>
    <s v=""/>
    <n v="7500"/>
    <m/>
    <x v="0"/>
    <x v="28"/>
    <m/>
    <m/>
    <m/>
    <m/>
    <m/>
    <s v="MIS190010GR"/>
    <n v="2"/>
    <x v="0"/>
    <x v="28"/>
    <e v="#N/A"/>
    <x v="1"/>
  </r>
  <r>
    <s v="Mission of Hope"/>
    <m/>
    <s v="OFDA"/>
    <s v="Réalisé"/>
    <m/>
    <s v="Distribution NFI"/>
    <s v="Matériaux NFI"/>
    <s v="Kit de cuisine"/>
    <m/>
    <s v="Nombre"/>
    <n v="5500"/>
    <m/>
    <m/>
    <m/>
    <s v=""/>
    <n v="7500"/>
    <m/>
    <x v="0"/>
    <x v="28"/>
    <m/>
    <m/>
    <m/>
    <m/>
    <m/>
    <s v="MIS190010GR"/>
    <n v="1"/>
    <x v="0"/>
    <x v="28"/>
    <e v="#N/A"/>
    <x v="1"/>
  </r>
  <r>
    <s v="MOFKA"/>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n v="4"/>
    <x v="3"/>
    <x v="38"/>
    <e v="#N/A"/>
    <x v="0"/>
  </r>
  <r>
    <s v="MOFKA"/>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n v="3"/>
    <x v="3"/>
    <x v="38"/>
    <e v="#N/A"/>
    <x v="1"/>
  </r>
  <r>
    <s v="MOFKA"/>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n v="2"/>
    <x v="3"/>
    <x v="38"/>
    <e v="#N/A"/>
    <x v="1"/>
  </r>
  <r>
    <s v="MOFKA"/>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n v="1"/>
    <x v="3"/>
    <x v="38"/>
    <e v="#N/A"/>
    <x v="1"/>
  </r>
  <r>
    <s v="OIH"/>
    <m/>
    <s v="OFDA"/>
    <s v="Réalisé"/>
    <m/>
    <s v="Distribution Abris"/>
    <s v="Matériaux Abris"/>
    <s v="Bâches"/>
    <m/>
    <s v="Nombre"/>
    <n v="1500"/>
    <m/>
    <m/>
    <m/>
    <s v=""/>
    <n v="1500"/>
    <m/>
    <x v="2"/>
    <x v="28"/>
    <m/>
    <m/>
    <m/>
    <m/>
    <m/>
    <s v="OIH190010NO"/>
    <n v="5"/>
    <x v="2"/>
    <x v="28"/>
    <e v="#N/A"/>
    <x v="0"/>
  </r>
  <r>
    <s v="OIH"/>
    <m/>
    <s v="OFDA"/>
    <s v="Réalisé"/>
    <m/>
    <s v="Distribution NFI"/>
    <s v="Matériaux NFI"/>
    <s v="Bidons"/>
    <m/>
    <s v="Nombre"/>
    <n v="500"/>
    <m/>
    <m/>
    <m/>
    <s v=""/>
    <n v="1500"/>
    <m/>
    <x v="2"/>
    <x v="28"/>
    <m/>
    <m/>
    <m/>
    <m/>
    <m/>
    <s v="OIH190010NO"/>
    <n v="4"/>
    <x v="2"/>
    <x v="28"/>
    <e v="#N/A"/>
    <x v="1"/>
  </r>
  <r>
    <s v="OIH"/>
    <m/>
    <s v="OFDA"/>
    <s v="Réalisé"/>
    <m/>
    <s v="Distribution NFI"/>
    <s v="Matériaux NFI"/>
    <s v="Couvertures"/>
    <m/>
    <s v="Nombre"/>
    <n v="1500"/>
    <m/>
    <m/>
    <m/>
    <s v=""/>
    <n v="1500"/>
    <m/>
    <x v="2"/>
    <x v="28"/>
    <m/>
    <m/>
    <m/>
    <m/>
    <m/>
    <s v="OIH190010NO"/>
    <n v="3"/>
    <x v="2"/>
    <x v="28"/>
    <e v="#N/A"/>
    <x v="1"/>
  </r>
  <r>
    <s v="OIH"/>
    <m/>
    <s v="OFDA"/>
    <s v="Réalisé"/>
    <m/>
    <s v="Distribution NFI"/>
    <s v="Matériaux NFI"/>
    <s v="Kit de cuisine"/>
    <m/>
    <s v="Nombre"/>
    <n v="293"/>
    <m/>
    <m/>
    <m/>
    <s v=""/>
    <n v="1500"/>
    <m/>
    <x v="2"/>
    <x v="28"/>
    <m/>
    <m/>
    <m/>
    <m/>
    <m/>
    <s v="OIH190010NO"/>
    <n v="2"/>
    <x v="2"/>
    <x v="28"/>
    <e v="#N/A"/>
    <x v="1"/>
  </r>
  <r>
    <s v="OIH"/>
    <m/>
    <s v="OFDA"/>
    <s v="Réalisé"/>
    <m/>
    <s v="Distribution NFI"/>
    <s v="Matériaux NFI"/>
    <s v="Kit d'hygiène"/>
    <m/>
    <s v="Nombre"/>
    <n v="1500"/>
    <m/>
    <m/>
    <m/>
    <s v=""/>
    <n v="1500"/>
    <m/>
    <x v="2"/>
    <x v="28"/>
    <m/>
    <m/>
    <m/>
    <m/>
    <m/>
    <s v="OIH190010NO"/>
    <n v="1"/>
    <x v="2"/>
    <x v="28"/>
    <e v="#N/A"/>
    <x v="1"/>
  </r>
  <r>
    <s v="Peace Winds Japan"/>
    <m/>
    <s v="People of Japan"/>
    <s v="Planifié (financé)"/>
    <d v="2016-10-27T00:00:00"/>
    <s v="Distribution Abris"/>
    <s v="Matériaux Abris"/>
    <s v="Bâches"/>
    <m/>
    <s v="Nombre"/>
    <n v="500"/>
    <m/>
    <m/>
    <m/>
    <s v=""/>
    <n v="500"/>
    <m/>
    <x v="1"/>
    <x v="8"/>
    <s v="Boury"/>
    <m/>
    <m/>
    <m/>
    <s v="distribute 3000hh with hand soaps, laundry soaps."/>
    <s v="PEA20161027SUTOBO"/>
    <n v="3"/>
    <x v="1"/>
    <x v="8"/>
    <e v="#N/A"/>
    <x v="0"/>
  </r>
  <r>
    <s v="Peace Winds Japan"/>
    <m/>
    <s v="People of Japan"/>
    <s v="Planifié (financé)"/>
    <d v="2016-10-27T00:00:00"/>
    <s v="Distribution NFI"/>
    <s v="Matériaux NFI"/>
    <s v="Couvertures"/>
    <m/>
    <s v="Nombre"/>
    <n v="500"/>
    <m/>
    <m/>
    <m/>
    <s v=""/>
    <n v="500"/>
    <s v="Sélection / Priorisation"/>
    <x v="1"/>
    <x v="8"/>
    <s v="Boury"/>
    <m/>
    <m/>
    <m/>
    <s v="distribute 3000hh with hand soaps, laundry soaps."/>
    <s v="PEA20161027SUTOBO"/>
    <n v="2"/>
    <x v="1"/>
    <x v="8"/>
    <e v="#N/A"/>
    <x v="1"/>
  </r>
  <r>
    <s v="Peace Winds Japan"/>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n v="1"/>
    <x v="1"/>
    <x v="8"/>
    <e v="#N/A"/>
    <x v="1"/>
  </r>
  <r>
    <s v="Peace Winds Japan"/>
    <m/>
    <m/>
    <s v="Planifié (financé)"/>
    <m/>
    <s v="Distribution Abris"/>
    <s v="Matériaux Abris"/>
    <s v="Kit Abris"/>
    <m/>
    <s v="Nombre"/>
    <n v="1700"/>
    <m/>
    <m/>
    <m/>
    <m/>
    <m/>
    <m/>
    <x v="1"/>
    <x v="16"/>
    <s v="2ème Débouchette"/>
    <m/>
    <m/>
    <m/>
    <m/>
    <s v="PEA190010SUST2È"/>
    <n v="1"/>
    <x v="1"/>
    <x v="16"/>
    <s v="HT07722-02"/>
    <x v="0"/>
  </r>
  <r>
    <s v="Samaritan's Purse"/>
    <m/>
    <m/>
    <s v="Réalisé"/>
    <d v="2016-10-07T00:00:00"/>
    <s v="Distribution Abris"/>
    <s v="Matériaux Abris"/>
    <s v="Bâches"/>
    <m/>
    <s v="Nombre"/>
    <n v="17"/>
    <m/>
    <m/>
    <m/>
    <s v=""/>
    <n v="400"/>
    <m/>
    <x v="5"/>
    <x v="28"/>
    <m/>
    <s v="Coastal road"/>
    <m/>
    <m/>
    <m/>
    <s v="SAM2016107"/>
    <n v="1"/>
    <x v="5"/>
    <x v="28"/>
    <e v="#N/A"/>
    <x v="0"/>
  </r>
  <r>
    <s v="Samaritan's Purse"/>
    <m/>
    <m/>
    <s v="Réalisé"/>
    <d v="2016-10-09T00:00:00"/>
    <s v="Distribution Abris"/>
    <s v="Matériaux Abris"/>
    <s v="Bâches"/>
    <m/>
    <s v="Nombre"/>
    <n v="400"/>
    <m/>
    <m/>
    <m/>
    <s v=""/>
    <n v="400"/>
    <m/>
    <x v="1"/>
    <x v="15"/>
    <m/>
    <s v="Mourne Brille"/>
    <m/>
    <m/>
    <m/>
    <s v="SAM2016109SUPO"/>
    <n v="3"/>
    <x v="1"/>
    <x v="15"/>
    <e v="#N/A"/>
    <x v="0"/>
  </r>
  <r>
    <s v="Samaritan's Purse"/>
    <m/>
    <m/>
    <s v="Réalisé"/>
    <d v="2016-10-09T00:00:00"/>
    <s v="Distribution NFI"/>
    <s v="Matériaux NFI"/>
    <s v="Couvertures"/>
    <m/>
    <s v="Nombre"/>
    <n v="800"/>
    <m/>
    <m/>
    <m/>
    <s v=""/>
    <n v="400"/>
    <s v="Distribution générale"/>
    <x v="1"/>
    <x v="15"/>
    <m/>
    <s v="Mourne Brille"/>
    <m/>
    <m/>
    <m/>
    <s v="SAM2016109SUPO"/>
    <n v="2"/>
    <x v="1"/>
    <x v="15"/>
    <e v="#N/A"/>
    <x v="1"/>
  </r>
  <r>
    <s v="Samaritan's Purse"/>
    <m/>
    <m/>
    <s v="Réalisé"/>
    <d v="2016-10-09T00:00:00"/>
    <s v="Distribution NFI"/>
    <s v="Matériaux NFI"/>
    <s v="Kit d'hygiène"/>
    <m/>
    <s v="Nombre"/>
    <n v="400"/>
    <m/>
    <m/>
    <m/>
    <s v=""/>
    <n v="400"/>
    <s v="Distribution générale"/>
    <x v="1"/>
    <x v="15"/>
    <m/>
    <s v="Mourne Brille"/>
    <m/>
    <m/>
    <m/>
    <s v="SAM2016109SUPO"/>
    <n v="1"/>
    <x v="1"/>
    <x v="15"/>
    <e v="#N/A"/>
    <x v="1"/>
  </r>
  <r>
    <s v="Samaritan's Purse"/>
    <m/>
    <m/>
    <s v="Réalisé"/>
    <d v="2016-10-10T00:00:00"/>
    <s v="Distribution Abris"/>
    <s v="Matériaux Abris"/>
    <s v="Bâches"/>
    <m/>
    <s v="Nombre"/>
    <n v="520"/>
    <m/>
    <m/>
    <m/>
    <m/>
    <m/>
    <m/>
    <x v="1"/>
    <x v="1"/>
    <m/>
    <s v="Caracolie 2"/>
    <m/>
    <m/>
    <m/>
    <s v="SAM20161010SULE"/>
    <n v="3"/>
    <x v="1"/>
    <x v="1"/>
    <e v="#N/A"/>
    <x v="0"/>
  </r>
  <r>
    <s v="Samaritan's Purse"/>
    <m/>
    <m/>
    <s v="Réalisé"/>
    <d v="2016-10-10T00:00:00"/>
    <s v="Distribution NFI"/>
    <s v="Matériaux NFI"/>
    <s v="Couvertures"/>
    <m/>
    <s v="Nombre"/>
    <n v="528"/>
    <m/>
    <m/>
    <m/>
    <m/>
    <m/>
    <m/>
    <x v="1"/>
    <x v="1"/>
    <m/>
    <s v="Caracolie 2"/>
    <m/>
    <m/>
    <m/>
    <s v="SAM20161010SULE"/>
    <n v="2"/>
    <x v="1"/>
    <x v="1"/>
    <e v="#N/A"/>
    <x v="1"/>
  </r>
  <r>
    <s v="Samaritan's Purse"/>
    <m/>
    <m/>
    <s v="Réalisé"/>
    <d v="2016-10-10T00:00:00"/>
    <s v="Distribution NFI"/>
    <s v="Matériaux NFI"/>
    <s v="Kit d'hygiène"/>
    <m/>
    <s v="Nombre"/>
    <n v="522"/>
    <m/>
    <m/>
    <m/>
    <m/>
    <m/>
    <m/>
    <x v="1"/>
    <x v="1"/>
    <m/>
    <s v="Caracolie 2"/>
    <m/>
    <m/>
    <m/>
    <s v="SAM20161010SULE"/>
    <n v="1"/>
    <x v="1"/>
    <x v="1"/>
    <e v="#N/A"/>
    <x v="1"/>
  </r>
  <r>
    <s v="Samaritan's Purse"/>
    <m/>
    <m/>
    <s v="Réalisé"/>
    <d v="2016-10-11T00:00:00"/>
    <s v="Distribution Abris"/>
    <s v="Matériaux Abris"/>
    <s v="Bâches"/>
    <m/>
    <s v="Nombre"/>
    <n v="325"/>
    <m/>
    <m/>
    <m/>
    <s v=""/>
    <n v="325"/>
    <m/>
    <x v="0"/>
    <x v="66"/>
    <s v="Les Gommiers"/>
    <m/>
    <m/>
    <m/>
    <m/>
    <s v="SAM20161011GRROLE"/>
    <n v="3"/>
    <x v="0"/>
    <x v="46"/>
    <e v="#N/A"/>
    <x v="0"/>
  </r>
  <r>
    <s v="Samaritan's Purse"/>
    <m/>
    <m/>
    <s v="Réalisé"/>
    <d v="2016-10-11T00:00:00"/>
    <s v="Distribution NFI"/>
    <s v="Matériaux NFI"/>
    <s v="Couvertures"/>
    <m/>
    <s v="Nombre"/>
    <n v="300"/>
    <m/>
    <m/>
    <m/>
    <s v=""/>
    <n v="325"/>
    <s v="Distribution générale"/>
    <x v="0"/>
    <x v="66"/>
    <s v="Les Gommiers"/>
    <m/>
    <m/>
    <m/>
    <m/>
    <s v="SAM20161011GRROLE"/>
    <n v="2"/>
    <x v="0"/>
    <x v="46"/>
    <e v="#N/A"/>
    <x v="1"/>
  </r>
  <r>
    <s v="Samaritan's Purse"/>
    <m/>
    <m/>
    <s v="Réalisé"/>
    <d v="2016-10-11T00:00:00"/>
    <s v="Distribution NFI"/>
    <s v="Matériaux NFI"/>
    <s v="Kit d'hygiène"/>
    <m/>
    <s v="Nombre"/>
    <n v="318"/>
    <m/>
    <m/>
    <m/>
    <s v=""/>
    <n v="325"/>
    <s v="Distribution générale"/>
    <x v="0"/>
    <x v="66"/>
    <s v="Les Gommiers"/>
    <m/>
    <m/>
    <m/>
    <m/>
    <s v="SAM20161011GRROLE"/>
    <n v="1"/>
    <x v="0"/>
    <x v="46"/>
    <e v="#N/A"/>
    <x v="1"/>
  </r>
  <r>
    <s v="Samaritan's Purse"/>
    <m/>
    <m/>
    <s v="Réalisé"/>
    <d v="2016-10-11T00:00:00"/>
    <s v="Distribution Abris"/>
    <s v="Matériaux Abris"/>
    <s v="Bâches"/>
    <m/>
    <s v="Nombre"/>
    <n v="1105"/>
    <m/>
    <m/>
    <m/>
    <s v=""/>
    <n v="1255"/>
    <m/>
    <x v="1"/>
    <x v="15"/>
    <s v="Dumont"/>
    <m/>
    <m/>
    <m/>
    <m/>
    <s v="SAM20161011SUPODU"/>
    <n v="3"/>
    <x v="1"/>
    <x v="15"/>
    <e v="#N/A"/>
    <x v="1"/>
  </r>
  <r>
    <s v="Samaritan's Purse"/>
    <m/>
    <m/>
    <s v="Réalisé"/>
    <d v="2016-10-11T00:00:00"/>
    <s v="Distribution NFI"/>
    <s v="Matériaux NFI"/>
    <s v="Couvertures"/>
    <m/>
    <s v="Nombre"/>
    <n v="1705"/>
    <m/>
    <m/>
    <m/>
    <s v=""/>
    <n v="1255"/>
    <s v="Distribution générale"/>
    <x v="1"/>
    <x v="15"/>
    <s v="Dumont"/>
    <m/>
    <m/>
    <m/>
    <m/>
    <s v="SAM20161011SUPODU"/>
    <n v="2"/>
    <x v="1"/>
    <x v="15"/>
    <e v="#N/A"/>
    <x v="1"/>
  </r>
  <r>
    <s v="Samaritan's Purse"/>
    <m/>
    <m/>
    <s v="Réalisé"/>
    <d v="2016-10-11T00:00:00"/>
    <s v="Distribution NFI"/>
    <s v="Matériaux NFI"/>
    <s v="Kit d'hygiène"/>
    <m/>
    <s v="Nombre"/>
    <n v="1105"/>
    <m/>
    <m/>
    <m/>
    <s v=""/>
    <n v="1255"/>
    <s v="Distribution générale"/>
    <x v="1"/>
    <x v="15"/>
    <s v="Dumont"/>
    <m/>
    <m/>
    <m/>
    <m/>
    <s v="SAM20161011SUPODU"/>
    <n v="1"/>
    <x v="1"/>
    <x v="15"/>
    <e v="#N/A"/>
    <x v="1"/>
  </r>
  <r>
    <s v="Samaritan's Purse"/>
    <m/>
    <m/>
    <s v="Réalisé"/>
    <d v="2016-10-13T00:00:00"/>
    <s v="Distribution Abris"/>
    <s v="Matériaux Abris"/>
    <s v="Bâches"/>
    <m/>
    <s v="Nombre"/>
    <n v="735"/>
    <m/>
    <m/>
    <m/>
    <s v=""/>
    <n v="850"/>
    <m/>
    <x v="1"/>
    <x v="5"/>
    <s v="Beaulieu"/>
    <m/>
    <m/>
    <m/>
    <m/>
    <s v="SAM20161013SUROBE"/>
    <n v="3"/>
    <x v="1"/>
    <x v="5"/>
    <e v="#N/A"/>
    <x v="0"/>
  </r>
  <r>
    <s v="Samaritan's Purse"/>
    <m/>
    <m/>
    <s v="Réalisé"/>
    <d v="2016-10-13T00:00:00"/>
    <s v="Distribution NFI"/>
    <s v="Matériaux NFI"/>
    <s v="Couvertures"/>
    <m/>
    <s v="Nombre"/>
    <n v="300"/>
    <m/>
    <m/>
    <m/>
    <s v=""/>
    <n v="850"/>
    <s v="Distribution générale"/>
    <x v="1"/>
    <x v="5"/>
    <s v="Beaulieu"/>
    <m/>
    <m/>
    <m/>
    <m/>
    <s v="SAM20161013SUROBE"/>
    <n v="2"/>
    <x v="1"/>
    <x v="5"/>
    <e v="#N/A"/>
    <x v="1"/>
  </r>
  <r>
    <s v="Samaritan's Purse"/>
    <m/>
    <m/>
    <s v="Réalisé"/>
    <d v="2016-10-13T00:00:00"/>
    <s v="Distribution NFI"/>
    <s v="Matériaux NFI"/>
    <s v="Kit d'hygiène"/>
    <m/>
    <s v="Nombre"/>
    <n v="300"/>
    <m/>
    <m/>
    <m/>
    <s v=""/>
    <n v="850"/>
    <s v="Distribution générale"/>
    <x v="1"/>
    <x v="5"/>
    <s v="Beaulieu"/>
    <m/>
    <m/>
    <m/>
    <m/>
    <s v="SAM20161013SUROBE"/>
    <n v="1"/>
    <x v="1"/>
    <x v="5"/>
    <e v="#N/A"/>
    <x v="1"/>
  </r>
  <r>
    <s v="Samaritan's Purse"/>
    <m/>
    <m/>
    <s v="Réalisé"/>
    <d v="2016-10-14T00:00:00"/>
    <s v="Distribution NFI"/>
    <s v="Matériaux NFI"/>
    <s v="Couvertures"/>
    <m/>
    <s v="Nombre"/>
    <n v="340"/>
    <m/>
    <m/>
    <m/>
    <s v=""/>
    <n v="636"/>
    <s v="Distribution générale"/>
    <x v="0"/>
    <x v="0"/>
    <s v="Fond Rouge De Torbec"/>
    <m/>
    <m/>
    <m/>
    <m/>
    <s v="SAM20161014GRJEFO"/>
    <n v="2"/>
    <x v="0"/>
    <x v="0"/>
    <e v="#N/A"/>
    <x v="0"/>
  </r>
  <r>
    <s v="Samaritan's Purse"/>
    <m/>
    <m/>
    <s v="Réalisé"/>
    <d v="2016-10-14T00:00:00"/>
    <s v="Distribution NFI"/>
    <s v="Matériaux NFI"/>
    <s v="Kit d'hygiène"/>
    <m/>
    <s v="Nombre"/>
    <n v="340"/>
    <m/>
    <m/>
    <m/>
    <s v=""/>
    <n v="636"/>
    <s v="Distribution générale"/>
    <x v="0"/>
    <x v="0"/>
    <s v="Fond Rouge De Torbec"/>
    <m/>
    <m/>
    <m/>
    <m/>
    <s v="SAM20161014GRJEFO"/>
    <n v="1"/>
    <x v="0"/>
    <x v="0"/>
    <e v="#N/A"/>
    <x v="1"/>
  </r>
  <r>
    <s v="Samaritan's Purse"/>
    <m/>
    <m/>
    <s v="Réalisé"/>
    <d v="2016-10-15T00:00:00"/>
    <s v="Distribution Abris"/>
    <s v="Matériaux Abris"/>
    <s v="Bâches"/>
    <m/>
    <s v="Nombre"/>
    <n v="200"/>
    <m/>
    <m/>
    <m/>
    <s v=""/>
    <n v="200"/>
    <m/>
    <x v="1"/>
    <x v="1"/>
    <s v="Bourdet"/>
    <m/>
    <m/>
    <m/>
    <m/>
    <s v="SAM20161015SULEBO"/>
    <n v="1"/>
    <x v="1"/>
    <x v="1"/>
    <e v="#N/A"/>
    <x v="1"/>
  </r>
  <r>
    <s v="Samaritan's Purse"/>
    <m/>
    <m/>
    <s v="Réalisé"/>
    <d v="2016-10-16T00:00:00"/>
    <s v="Distribution Abris"/>
    <s v="Matériaux Abris"/>
    <s v="Bâches"/>
    <m/>
    <s v="Nombre"/>
    <n v="250"/>
    <m/>
    <m/>
    <m/>
    <s v=""/>
    <n v="250"/>
    <m/>
    <x v="1"/>
    <x v="5"/>
    <s v="Renaudin"/>
    <m/>
    <m/>
    <m/>
    <m/>
    <s v="SAM20161016SURORE"/>
    <n v="1"/>
    <x v="1"/>
    <x v="5"/>
    <e v="#N/A"/>
    <x v="1"/>
  </r>
  <r>
    <s v="Samaritan's Purse"/>
    <m/>
    <m/>
    <s v="Réalisé"/>
    <d v="2016-10-16T00:00:00"/>
    <s v="Distribution Abris"/>
    <s v="Matériaux Abris"/>
    <s v="Bâches"/>
    <m/>
    <s v="Nombre"/>
    <n v="200"/>
    <m/>
    <m/>
    <m/>
    <m/>
    <m/>
    <m/>
    <x v="1"/>
    <x v="5"/>
    <s v="1ère Beaulieu"/>
    <m/>
    <m/>
    <m/>
    <m/>
    <s v="SAM20161016SURO1È"/>
    <n v="1"/>
    <x v="1"/>
    <x v="5"/>
    <s v="HT07743-01"/>
    <x v="1"/>
  </r>
  <r>
    <s v="Samaritan's Purse"/>
    <m/>
    <m/>
    <s v="Réalisé"/>
    <d v="2016-10-16T00:00:00"/>
    <s v="Distribution Abris"/>
    <s v="Matériaux Abris"/>
    <s v="Bâches"/>
    <m/>
    <s v="Nombre"/>
    <n v="106"/>
    <m/>
    <m/>
    <m/>
    <m/>
    <m/>
    <m/>
    <x v="0"/>
    <x v="0"/>
    <m/>
    <s v="Martino"/>
    <m/>
    <m/>
    <m/>
    <s v="SAM20161016GRJE"/>
    <n v="6"/>
    <x v="0"/>
    <x v="0"/>
    <e v="#N/A"/>
    <x v="1"/>
  </r>
  <r>
    <s v="Samaritan's Purse"/>
    <m/>
    <m/>
    <s v="Réalisé"/>
    <d v="2016-10-16T00:00:00"/>
    <s v="Distribution NFI"/>
    <s v="Matériaux NFI"/>
    <s v="Couvertures"/>
    <m/>
    <s v="Nombre"/>
    <n v="106"/>
    <m/>
    <m/>
    <m/>
    <m/>
    <m/>
    <m/>
    <x v="0"/>
    <x v="0"/>
    <m/>
    <s v="Martino"/>
    <m/>
    <m/>
    <m/>
    <s v="SAM20161016GRJE"/>
    <n v="5"/>
    <x v="0"/>
    <x v="0"/>
    <e v="#N/A"/>
    <x v="1"/>
  </r>
  <r>
    <s v="Samaritan's Purse"/>
    <m/>
    <m/>
    <s v="Réalisé"/>
    <d v="2016-10-16T00:00:00"/>
    <s v="Distribution NFI"/>
    <s v="Matériaux NFI"/>
    <s v="Kit d'hygiène"/>
    <m/>
    <s v="Nombre"/>
    <n v="106"/>
    <m/>
    <m/>
    <m/>
    <m/>
    <m/>
    <m/>
    <x v="0"/>
    <x v="0"/>
    <m/>
    <s v="Martino"/>
    <m/>
    <m/>
    <m/>
    <s v="SAM20161016GRJE"/>
    <n v="4"/>
    <x v="0"/>
    <x v="0"/>
    <e v="#N/A"/>
    <x v="1"/>
  </r>
  <r>
    <s v="Samaritan's Purse"/>
    <m/>
    <m/>
    <s v="Réalisé"/>
    <d v="2016-10-16T00:00:00"/>
    <s v="Distribution Abris"/>
    <s v="Matériaux Abris"/>
    <s v="Bâches"/>
    <m/>
    <s v="Nombre"/>
    <n v="50"/>
    <m/>
    <m/>
    <m/>
    <m/>
    <m/>
    <m/>
    <x v="0"/>
    <x v="0"/>
    <m/>
    <s v="El Shaddei"/>
    <m/>
    <m/>
    <m/>
    <s v="SAM20161016GRJE"/>
    <n v="3"/>
    <x v="0"/>
    <x v="0"/>
    <e v="#N/A"/>
    <x v="1"/>
  </r>
  <r>
    <s v="Samaritan's Purse"/>
    <m/>
    <m/>
    <s v="Réalisé"/>
    <d v="2016-10-16T00:00:00"/>
    <s v="Distribution NFI"/>
    <s v="Matériaux NFI"/>
    <s v="Couvertures"/>
    <m/>
    <s v="Nombre"/>
    <n v="50"/>
    <m/>
    <m/>
    <m/>
    <m/>
    <m/>
    <m/>
    <x v="0"/>
    <x v="0"/>
    <m/>
    <s v="El Shaddei"/>
    <m/>
    <m/>
    <m/>
    <s v="SAM20161016GRJE"/>
    <n v="2"/>
    <x v="0"/>
    <x v="0"/>
    <e v="#N/A"/>
    <x v="1"/>
  </r>
  <r>
    <s v="Samaritan's Purse"/>
    <m/>
    <m/>
    <s v="Réalisé"/>
    <d v="2016-10-16T00:00:00"/>
    <s v="Distribution NFI"/>
    <s v="Matériaux NFI"/>
    <s v="Kit d'hygiène"/>
    <m/>
    <s v="Nombre"/>
    <n v="50"/>
    <m/>
    <m/>
    <m/>
    <m/>
    <m/>
    <m/>
    <x v="0"/>
    <x v="0"/>
    <m/>
    <s v="El Shaddei"/>
    <m/>
    <m/>
    <m/>
    <s v="SAM20161016GRJE"/>
    <n v="1"/>
    <x v="0"/>
    <x v="0"/>
    <e v="#N/A"/>
    <x v="1"/>
  </r>
  <r>
    <s v="Samaritan's Purse"/>
    <m/>
    <m/>
    <s v="Réalisé"/>
    <d v="2016-10-16T00:00:00"/>
    <s v="Distribution Abris"/>
    <s v="Matériaux Abris"/>
    <s v="Bâches"/>
    <m/>
    <s v="Nombre"/>
    <n v="350"/>
    <m/>
    <m/>
    <m/>
    <m/>
    <m/>
    <m/>
    <x v="1"/>
    <x v="5"/>
    <m/>
    <m/>
    <m/>
    <m/>
    <m/>
    <s v="SAM20161016SURO"/>
    <n v="1"/>
    <x v="1"/>
    <x v="5"/>
    <e v="#N/A"/>
    <x v="1"/>
  </r>
  <r>
    <s v="Samaritan's Purse"/>
    <m/>
    <m/>
    <s v="Réalisé"/>
    <d v="2016-10-17T00:00:00"/>
    <s v="Distribution Abris"/>
    <s v="Matériaux Abris"/>
    <s v="Bâches"/>
    <m/>
    <s v="Nombre"/>
    <n v="700"/>
    <m/>
    <m/>
    <m/>
    <s v=""/>
    <n v="700"/>
    <m/>
    <x v="1"/>
    <x v="14"/>
    <s v="Des Pas"/>
    <m/>
    <m/>
    <m/>
    <m/>
    <s v="SAM20161017SUCODE"/>
    <n v="1"/>
    <x v="1"/>
    <x v="14"/>
    <e v="#N/A"/>
    <x v="0"/>
  </r>
  <r>
    <s v="Samaritan's Purse"/>
    <m/>
    <m/>
    <s v="Réalisé"/>
    <d v="2016-10-17T00:00:00"/>
    <s v="Distribution Abris"/>
    <s v="Matériaux Abris"/>
    <s v="Bâches"/>
    <m/>
    <s v="Nombre"/>
    <n v="500"/>
    <m/>
    <m/>
    <m/>
    <m/>
    <m/>
    <m/>
    <x v="1"/>
    <x v="1"/>
    <m/>
    <s v="Les Cayes Airport"/>
    <m/>
    <m/>
    <m/>
    <s v="SAM20161017SULE"/>
    <n v="1"/>
    <x v="1"/>
    <x v="1"/>
    <e v="#N/A"/>
    <x v="1"/>
  </r>
  <r>
    <s v="Samaritan's Purse"/>
    <m/>
    <m/>
    <s v="Réalisé"/>
    <d v="2016-10-17T00:00:00"/>
    <s v="Distribution Abris"/>
    <s v="Matériaux Abris"/>
    <s v="Bâches"/>
    <m/>
    <s v="Nombre"/>
    <n v="110"/>
    <m/>
    <m/>
    <m/>
    <m/>
    <m/>
    <m/>
    <x v="0"/>
    <x v="0"/>
    <m/>
    <s v="Claisant"/>
    <m/>
    <m/>
    <m/>
    <s v="SAM20161017GRJE"/>
    <n v="2"/>
    <x v="0"/>
    <x v="0"/>
    <e v="#N/A"/>
    <x v="1"/>
  </r>
  <r>
    <s v="Samaritan's Purse"/>
    <m/>
    <m/>
    <s v="Réalisé"/>
    <d v="2016-10-17T00:00:00"/>
    <s v="Distribution NFI"/>
    <s v="Matériaux NFI"/>
    <s v="Couvertures"/>
    <m/>
    <s v="Nombre"/>
    <n v="110"/>
    <m/>
    <m/>
    <m/>
    <m/>
    <m/>
    <m/>
    <x v="0"/>
    <x v="0"/>
    <m/>
    <s v="Claisant"/>
    <m/>
    <m/>
    <m/>
    <s v="SAM20161017GRJE"/>
    <n v="1"/>
    <x v="0"/>
    <x v="0"/>
    <e v="#N/A"/>
    <x v="1"/>
  </r>
  <r>
    <s v="Samaritan's Purse"/>
    <m/>
    <m/>
    <s v="Réalisé"/>
    <d v="2016-10-18T00:00:00"/>
    <s v="Distribution Abris"/>
    <s v="Matériaux Abris"/>
    <s v="Bâches"/>
    <m/>
    <s v="Nombre"/>
    <n v="1008"/>
    <m/>
    <m/>
    <m/>
    <s v=""/>
    <n v="1008"/>
    <m/>
    <x v="1"/>
    <x v="14"/>
    <s v="Conde"/>
    <m/>
    <m/>
    <m/>
    <m/>
    <s v="SAM20161018SUCOCO"/>
    <n v="1"/>
    <x v="1"/>
    <x v="14"/>
    <e v="#N/A"/>
    <x v="1"/>
  </r>
  <r>
    <s v="Samaritan's Purse"/>
    <m/>
    <m/>
    <s v="Réalisé"/>
    <d v="2016-10-18T00:00:00"/>
    <s v="Distribution Abris"/>
    <s v="Matériaux Abris"/>
    <s v="Bâches"/>
    <m/>
    <s v="Nombre"/>
    <n v="2310"/>
    <m/>
    <m/>
    <m/>
    <s v=""/>
    <n v="2300"/>
    <m/>
    <x v="0"/>
    <x v="73"/>
    <s v="Desormeau (Bonbon)"/>
    <m/>
    <m/>
    <m/>
    <m/>
    <s v="SAM20161018GRBODE"/>
    <n v="3"/>
    <x v="0"/>
    <x v="52"/>
    <e v="#N/A"/>
    <x v="0"/>
  </r>
  <r>
    <s v="Samaritan's Purse"/>
    <m/>
    <m/>
    <s v="Réalisé"/>
    <d v="2016-10-18T00:00:00"/>
    <s v="Distribution NFI"/>
    <s v="Matériaux NFI"/>
    <s v="Couvertures"/>
    <m/>
    <s v="Nombre"/>
    <n v="850"/>
    <m/>
    <m/>
    <m/>
    <s v=""/>
    <n v="2300"/>
    <s v="Distribution générale"/>
    <x v="0"/>
    <x v="73"/>
    <s v="Desormeau (Bonbon)"/>
    <m/>
    <m/>
    <m/>
    <m/>
    <s v="SAM20161018GRBODE"/>
    <n v="2"/>
    <x v="0"/>
    <x v="52"/>
    <e v="#N/A"/>
    <x v="1"/>
  </r>
  <r>
    <s v="Samaritan's Purse"/>
    <m/>
    <m/>
    <s v="Réalisé"/>
    <d v="2016-10-18T00:00:00"/>
    <s v="Distribution NFI"/>
    <s v="Matériaux NFI"/>
    <s v="Kit d'hygiène"/>
    <m/>
    <s v="Nombre"/>
    <n v="850"/>
    <m/>
    <m/>
    <m/>
    <s v=""/>
    <n v="2300"/>
    <s v="Distribution générale"/>
    <x v="0"/>
    <x v="73"/>
    <s v="Desormeau (Bonbon)"/>
    <m/>
    <m/>
    <m/>
    <m/>
    <s v="SAM20161018GRBODE"/>
    <n v="1"/>
    <x v="0"/>
    <x v="52"/>
    <e v="#N/A"/>
    <x v="1"/>
  </r>
  <r>
    <s v="Samaritan's Purse"/>
    <m/>
    <m/>
    <s v="Réalisé"/>
    <d v="2016-10-20T00:00:00"/>
    <s v="Distribution Abris"/>
    <s v="Matériaux Abris"/>
    <s v="Bâches"/>
    <m/>
    <s v="Nombre"/>
    <n v="1403"/>
    <m/>
    <m/>
    <m/>
    <s v=""/>
    <n v="1418"/>
    <m/>
    <x v="1"/>
    <x v="14"/>
    <s v="Quantin"/>
    <m/>
    <m/>
    <m/>
    <m/>
    <s v="SAM20161020SUCOQU"/>
    <n v="1"/>
    <x v="1"/>
    <x v="14"/>
    <e v="#N/A"/>
    <x v="1"/>
  </r>
  <r>
    <s v="Samaritan's Purse"/>
    <m/>
    <m/>
    <s v="Réalisé"/>
    <d v="2016-10-20T00:00:00"/>
    <s v="Distribution NFI"/>
    <s v="Matériaux NFI"/>
    <s v="Kit d'hygiène"/>
    <m/>
    <s v="Nombre"/>
    <n v="80"/>
    <m/>
    <m/>
    <m/>
    <m/>
    <m/>
    <m/>
    <x v="1"/>
    <x v="14"/>
    <s v="6ème Quentin"/>
    <m/>
    <m/>
    <m/>
    <m/>
    <s v="SAM20161020SUCO6È"/>
    <n v="1"/>
    <x v="1"/>
    <x v="14"/>
    <s v="HT07741-03"/>
    <x v="1"/>
  </r>
  <r>
    <s v="Samaritan's Purse"/>
    <m/>
    <m/>
    <s v="Réalisé"/>
    <d v="2016-10-21T00:00:00"/>
    <s v="Distribution Abris"/>
    <s v="Matériaux Abris"/>
    <s v="Bâches"/>
    <m/>
    <s v="Nombre"/>
    <n v="65"/>
    <m/>
    <m/>
    <m/>
    <m/>
    <m/>
    <m/>
    <x v="0"/>
    <x v="0"/>
    <m/>
    <s v="Detrie"/>
    <m/>
    <m/>
    <m/>
    <s v="SAM20161021GRJE"/>
    <n v="4"/>
    <x v="0"/>
    <x v="0"/>
    <e v="#N/A"/>
    <x v="1"/>
  </r>
  <r>
    <s v="Samaritan's Purse"/>
    <m/>
    <m/>
    <s v="Réalisé"/>
    <d v="2016-10-21T00:00:00"/>
    <s v="Distribution Abris"/>
    <s v="Matériaux Abris"/>
    <s v="Bâches"/>
    <m/>
    <s v="Nombre"/>
    <n v="160"/>
    <m/>
    <m/>
    <m/>
    <m/>
    <m/>
    <m/>
    <x v="0"/>
    <x v="0"/>
    <m/>
    <s v="Ravine Sabel"/>
    <m/>
    <m/>
    <m/>
    <s v="SAM20161021GRJE"/>
    <n v="3"/>
    <x v="0"/>
    <x v="0"/>
    <e v="#N/A"/>
    <x v="1"/>
  </r>
  <r>
    <s v="Samaritan's Purse"/>
    <m/>
    <m/>
    <s v="Réalisé"/>
    <d v="2016-10-21T00:00:00"/>
    <s v="Distribution Abris"/>
    <s v="Matériaux Abris"/>
    <s v="Bâches"/>
    <m/>
    <s v="Nombre"/>
    <n v="75"/>
    <m/>
    <m/>
    <m/>
    <m/>
    <m/>
    <m/>
    <x v="0"/>
    <x v="0"/>
    <m/>
    <s v="Carrefour Carton"/>
    <m/>
    <m/>
    <m/>
    <s v="SAM20161021GRJE"/>
    <n v="2"/>
    <x v="0"/>
    <x v="0"/>
    <e v="#N/A"/>
    <x v="1"/>
  </r>
  <r>
    <s v="Samaritan's Purse"/>
    <m/>
    <m/>
    <s v="Réalisé"/>
    <d v="2016-10-21T00:00:00"/>
    <s v="Distribution Abris"/>
    <s v="Matériaux Abris"/>
    <s v="Bâches"/>
    <m/>
    <s v="Nombre"/>
    <n v="137"/>
    <m/>
    <m/>
    <m/>
    <m/>
    <m/>
    <m/>
    <x v="0"/>
    <x v="0"/>
    <m/>
    <s v="Aviation Community"/>
    <m/>
    <m/>
    <m/>
    <s v="SAM20161021GRJE"/>
    <n v="1"/>
    <x v="0"/>
    <x v="0"/>
    <e v="#N/A"/>
    <x v="1"/>
  </r>
  <r>
    <s v="Samaritan's Purse"/>
    <m/>
    <m/>
    <s v="Réalisé"/>
    <d v="2016-10-22T00:00:00"/>
    <s v="Distribution Abris"/>
    <s v="Matériaux Abris"/>
    <s v="Bâches"/>
    <m/>
    <s v="Nombre"/>
    <n v="50"/>
    <m/>
    <m/>
    <m/>
    <m/>
    <m/>
    <m/>
    <x v="1"/>
    <x v="15"/>
    <m/>
    <s v="Kachoukette"/>
    <m/>
    <m/>
    <m/>
    <s v="SAM20161022SUPO"/>
    <n v="1"/>
    <x v="1"/>
    <x v="15"/>
    <e v="#N/A"/>
    <x v="1"/>
  </r>
  <r>
    <s v="Samaritan's Purse"/>
    <m/>
    <m/>
    <s v="Réalisé"/>
    <d v="2016-10-22T00:00:00"/>
    <s v="Distribution Abris"/>
    <s v="Matériaux Abris"/>
    <s v="Bâches"/>
    <m/>
    <s v="Nombre"/>
    <n v="1075"/>
    <m/>
    <m/>
    <m/>
    <s v=""/>
    <n v="1075"/>
    <m/>
    <x v="1"/>
    <x v="9"/>
    <s v="Paricot"/>
    <m/>
    <m/>
    <m/>
    <m/>
    <s v="SAM20161022SUPOPA"/>
    <n v="1"/>
    <x v="1"/>
    <x v="9"/>
    <e v="#N/A"/>
    <x v="0"/>
  </r>
  <r>
    <s v="Samaritan's Purse"/>
    <m/>
    <m/>
    <s v="Réalisé"/>
    <d v="2016-10-23T00:00:00"/>
    <s v="Distribution Abris"/>
    <s v="Matériaux Abris"/>
    <s v="Bâches"/>
    <m/>
    <s v="Nombre"/>
    <n v="200"/>
    <m/>
    <m/>
    <m/>
    <m/>
    <m/>
    <m/>
    <x v="1"/>
    <x v="8"/>
    <m/>
    <s v="Houck"/>
    <m/>
    <m/>
    <m/>
    <s v="SAM20161023SUTO"/>
    <n v="1"/>
    <x v="1"/>
    <x v="8"/>
    <e v="#N/A"/>
    <x v="0"/>
  </r>
  <r>
    <s v="Samaritan's Purse"/>
    <m/>
    <m/>
    <s v="Réalisé"/>
    <d v="2016-10-24T00:00:00"/>
    <s v="Distribution Abris"/>
    <s v="Matériaux Abris"/>
    <s v="Bâches"/>
    <m/>
    <s v="Nombre"/>
    <n v="840"/>
    <m/>
    <m/>
    <m/>
    <m/>
    <m/>
    <m/>
    <x v="1"/>
    <x v="5"/>
    <m/>
    <m/>
    <m/>
    <m/>
    <m/>
    <s v="SAM20161024SURO"/>
    <n v="1"/>
    <x v="1"/>
    <x v="5"/>
    <e v="#N/A"/>
    <x v="1"/>
  </r>
  <r>
    <s v="Samaritan's Purse"/>
    <m/>
    <m/>
    <s v="Réalisé"/>
    <d v="2016-10-26T00:00:00"/>
    <s v="Distribution Abris"/>
    <s v="Matériaux Abris"/>
    <s v="Bâches"/>
    <m/>
    <s v="Nombre"/>
    <n v="630"/>
    <m/>
    <m/>
    <m/>
    <s v=""/>
    <n v="630"/>
    <m/>
    <x v="1"/>
    <x v="74"/>
    <s v="Chantal"/>
    <m/>
    <m/>
    <m/>
    <m/>
    <s v="SAM20161026SULECH"/>
    <n v="1"/>
    <x v="1"/>
    <x v="28"/>
    <e v="#N/A"/>
    <x v="0"/>
  </r>
  <r>
    <s v="Samaritan's Purse"/>
    <m/>
    <m/>
    <s v="Réalisé"/>
    <d v="2016-10-27T00:00:00"/>
    <s v="Distribution Abris"/>
    <s v="Matériaux Abris"/>
    <s v="Bâches"/>
    <m/>
    <s v="Nombre"/>
    <n v="1572"/>
    <m/>
    <m/>
    <m/>
    <s v=""/>
    <n v="1572"/>
    <m/>
    <x v="1"/>
    <x v="1"/>
    <s v="Chardonnières"/>
    <m/>
    <m/>
    <m/>
    <m/>
    <s v="SAM20161027SULECH"/>
    <n v="2"/>
    <x v="1"/>
    <x v="1"/>
    <e v="#N/A"/>
    <x v="1"/>
  </r>
  <r>
    <s v="Samaritan's Purse"/>
    <m/>
    <m/>
    <s v="Réalisé"/>
    <d v="2016-10-27T00:00:00"/>
    <s v="Distribution NFI"/>
    <s v="Matériaux NFI"/>
    <s v="Couvertures"/>
    <m/>
    <s v="Nombre"/>
    <n v="400"/>
    <m/>
    <m/>
    <m/>
    <s v=""/>
    <n v="1572"/>
    <s v="Distribution générale"/>
    <x v="1"/>
    <x v="1"/>
    <s v="Chardonnières"/>
    <m/>
    <m/>
    <m/>
    <m/>
    <s v="SAM20161027SULECH"/>
    <n v="1"/>
    <x v="1"/>
    <x v="1"/>
    <e v="#N/A"/>
    <x v="1"/>
  </r>
  <r>
    <s v="Samaritan's Purse"/>
    <m/>
    <s v="IOM/USAID"/>
    <s v="Réalisé"/>
    <d v="2016-10-28T00:00:00"/>
    <s v="Distribution Abris"/>
    <s v="Matériaux Abris"/>
    <s v="Bâches"/>
    <m/>
    <s v="Nombre"/>
    <n v="49"/>
    <m/>
    <m/>
    <m/>
    <s v=""/>
    <n v="249"/>
    <m/>
    <x v="0"/>
    <x v="0"/>
    <s v="Jeremie"/>
    <m/>
    <m/>
    <m/>
    <m/>
    <s v="SAM20161028GRJEJE"/>
    <n v="3"/>
    <x v="0"/>
    <x v="0"/>
    <e v="#N/A"/>
    <x v="1"/>
  </r>
  <r>
    <s v="Samaritan's Purse"/>
    <m/>
    <m/>
    <s v="Réalisé"/>
    <d v="2016-10-28T00:00:00"/>
    <s v="Distribution Abris"/>
    <s v="Matériaux Abris"/>
    <s v="Bâches"/>
    <m/>
    <s v="Nombre"/>
    <n v="2550"/>
    <m/>
    <m/>
    <m/>
    <s v=""/>
    <n v="2550"/>
    <m/>
    <x v="1"/>
    <x v="74"/>
    <s v="Chardonnières"/>
    <m/>
    <m/>
    <m/>
    <m/>
    <s v="SAM20161028SULECH"/>
    <n v="1"/>
    <x v="1"/>
    <x v="28"/>
    <e v="#N/A"/>
    <x v="1"/>
  </r>
  <r>
    <s v="Samaritan's Purse"/>
    <m/>
    <m/>
    <s v="Réalisé"/>
    <d v="2016-10-28T00:00:00"/>
    <s v="Distribution NFI"/>
    <s v="Matériaux NFI"/>
    <s v="Couvertures"/>
    <m/>
    <s v="Nombre"/>
    <n v="200"/>
    <m/>
    <m/>
    <m/>
    <s v=""/>
    <n v="249"/>
    <s v="Distribution générale"/>
    <x v="0"/>
    <x v="0"/>
    <s v="Jeremie"/>
    <m/>
    <m/>
    <m/>
    <m/>
    <s v="SAM20161028GRJEJE"/>
    <n v="2"/>
    <x v="0"/>
    <x v="0"/>
    <e v="#N/A"/>
    <x v="1"/>
  </r>
  <r>
    <s v="Samaritan's Purse"/>
    <m/>
    <m/>
    <s v="Réalisé"/>
    <d v="2016-10-28T00:00:00"/>
    <s v="Distribution NFI"/>
    <s v="Matériaux NFI"/>
    <s v="Kit d'hygiène"/>
    <m/>
    <s v="Nombre"/>
    <n v="49"/>
    <m/>
    <m/>
    <m/>
    <s v=""/>
    <n v="249"/>
    <s v="Distribution générale"/>
    <x v="0"/>
    <x v="0"/>
    <s v="Jeremie"/>
    <m/>
    <m/>
    <m/>
    <m/>
    <s v="SAM20161028GRJEJE"/>
    <n v="1"/>
    <x v="0"/>
    <x v="0"/>
    <e v="#N/A"/>
    <x v="1"/>
  </r>
  <r>
    <s v="Samaritan's Purse"/>
    <m/>
    <m/>
    <s v="Réalisé"/>
    <d v="2016-10-29T00:00:00"/>
    <s v="Distribution Abris"/>
    <s v="Matériaux Abris"/>
    <s v="Bâches"/>
    <m/>
    <s v="Nombre"/>
    <n v="155"/>
    <m/>
    <m/>
    <m/>
    <s v=""/>
    <n v="155"/>
    <m/>
    <x v="1"/>
    <x v="1"/>
    <s v="Melonniene"/>
    <m/>
    <m/>
    <m/>
    <m/>
    <s v="SAM20161029SULEME"/>
    <n v="1"/>
    <x v="1"/>
    <x v="1"/>
    <e v="#N/A"/>
    <x v="1"/>
  </r>
  <r>
    <s v="Samaritan's Purse"/>
    <m/>
    <m/>
    <s v="Réalisé"/>
    <d v="2016-10-29T00:00:00"/>
    <s v="Distribution Abris"/>
    <s v="Matériaux Abris"/>
    <s v="Bâches"/>
    <m/>
    <s v="Nombre"/>
    <n v="120"/>
    <m/>
    <m/>
    <m/>
    <s v=""/>
    <n v="120"/>
    <m/>
    <x v="1"/>
    <x v="1"/>
    <s v="Ducis"/>
    <m/>
    <m/>
    <m/>
    <m/>
    <s v="SAM20161029SULEDU"/>
    <n v="1"/>
    <x v="1"/>
    <x v="1"/>
    <e v="#N/A"/>
    <x v="1"/>
  </r>
  <r>
    <s v="Samaritan's Purse"/>
    <m/>
    <m/>
    <s v="Réalisé"/>
    <d v="2016-10-29T00:00:00"/>
    <s v="Distribution Abris"/>
    <s v="Matériaux Abris"/>
    <s v="Bâches"/>
    <m/>
    <s v="Nombre"/>
    <n v="180"/>
    <m/>
    <m/>
    <m/>
    <s v=""/>
    <n v="180"/>
    <m/>
    <x v="1"/>
    <x v="1"/>
    <s v="Fon Fred"/>
    <m/>
    <m/>
    <m/>
    <m/>
    <s v="SAM20161029SULEFO"/>
    <n v="1"/>
    <x v="1"/>
    <x v="1"/>
    <e v="#N/A"/>
    <x v="1"/>
  </r>
  <r>
    <s v="Samaritan's Purse"/>
    <m/>
    <m/>
    <s v="Réalisé"/>
    <d v="2016-10-30T00:00:00"/>
    <s v="Distribution Abris"/>
    <s v="Matériaux Abris"/>
    <s v="Bâches"/>
    <m/>
    <s v="Nombre"/>
    <n v="119"/>
    <m/>
    <m/>
    <m/>
    <s v=""/>
    <n v="119"/>
    <m/>
    <x v="1"/>
    <x v="15"/>
    <s v="Scipion"/>
    <m/>
    <m/>
    <m/>
    <m/>
    <s v="SAM20161030SUPOSC"/>
    <n v="2"/>
    <x v="1"/>
    <x v="15"/>
    <e v="#N/A"/>
    <x v="1"/>
  </r>
  <r>
    <s v="Samaritan's Purse"/>
    <m/>
    <m/>
    <s v="Réalisé"/>
    <d v="2016-10-30T00:00:00"/>
    <s v="Distribution Abris"/>
    <s v="Matériaux Abris"/>
    <s v="Bâches"/>
    <m/>
    <s v="Nombre"/>
    <n v="220"/>
    <m/>
    <m/>
    <m/>
    <s v=""/>
    <n v="220"/>
    <m/>
    <x v="1"/>
    <x v="15"/>
    <s v="Saint Helene"/>
    <m/>
    <m/>
    <m/>
    <m/>
    <s v="SAM20161030SUPOSA"/>
    <n v="2"/>
    <x v="1"/>
    <x v="15"/>
    <e v="#N/A"/>
    <x v="1"/>
  </r>
  <r>
    <s v="Samaritan's Purse"/>
    <m/>
    <m/>
    <s v="Réalisé"/>
    <d v="2016-10-30T00:00:00"/>
    <s v="Distribution Abris"/>
    <s v="Matériaux Abris"/>
    <s v="Bâches"/>
    <m/>
    <s v="Nombre"/>
    <n v="100"/>
    <m/>
    <m/>
    <m/>
    <s v=""/>
    <n v="100"/>
    <m/>
    <x v="1"/>
    <x v="15"/>
    <s v="Barbois"/>
    <m/>
    <m/>
    <m/>
    <m/>
    <s v="SAM20161030SUPOBA"/>
    <n v="1"/>
    <x v="1"/>
    <x v="15"/>
    <e v="#N/A"/>
    <x v="1"/>
  </r>
  <r>
    <s v="Samaritan's Purse"/>
    <m/>
    <m/>
    <s v="Réalisé"/>
    <d v="2016-10-30T00:00:00"/>
    <s v="Distribution Abris"/>
    <s v="Matériaux Abris"/>
    <s v="Bâches"/>
    <m/>
    <s v="Nombre"/>
    <n v="1400"/>
    <m/>
    <m/>
    <m/>
    <s v=""/>
    <n v="1400"/>
    <m/>
    <x v="0"/>
    <x v="0"/>
    <s v="Ans Du Clerq"/>
    <m/>
    <m/>
    <m/>
    <m/>
    <s v="SAM20161030GRJEAN"/>
    <n v="1"/>
    <x v="0"/>
    <x v="0"/>
    <e v="#N/A"/>
    <x v="1"/>
  </r>
  <r>
    <s v="Samaritan's Purse"/>
    <m/>
    <m/>
    <s v="Réalisé"/>
    <d v="2016-10-30T00:00:00"/>
    <s v="Distribution NFI"/>
    <s v="Matériaux NFI"/>
    <s v="Kit d'hygiène"/>
    <m/>
    <s v="Nombre"/>
    <n v="100"/>
    <m/>
    <m/>
    <m/>
    <s v=""/>
    <n v="119"/>
    <s v="Distribution générale"/>
    <x v="1"/>
    <x v="15"/>
    <s v="Scipion"/>
    <m/>
    <m/>
    <m/>
    <m/>
    <s v="SAM20161030SUPOSC"/>
    <n v="1"/>
    <x v="1"/>
    <x v="15"/>
    <e v="#N/A"/>
    <x v="1"/>
  </r>
  <r>
    <s v="Samaritan's Purse"/>
    <m/>
    <m/>
    <s v="Réalisé"/>
    <d v="2016-10-30T00:00:00"/>
    <s v="Distribution NFI"/>
    <s v="Matériaux NFI"/>
    <s v="Kit d'hygiène"/>
    <m/>
    <s v="Nombre"/>
    <n v="100"/>
    <m/>
    <m/>
    <m/>
    <s v=""/>
    <n v="220"/>
    <s v="Distribution générale"/>
    <x v="1"/>
    <x v="15"/>
    <s v="Saint Helene"/>
    <m/>
    <m/>
    <m/>
    <m/>
    <s v="SAM20161030SUPOSA"/>
    <n v="1"/>
    <x v="1"/>
    <x v="15"/>
    <e v="#N/A"/>
    <x v="1"/>
  </r>
  <r>
    <s v="Samaritan's Purse"/>
    <m/>
    <m/>
    <s v="Réalisé"/>
    <d v="2016-10-31T00:00:00"/>
    <s v="Distribution Abris"/>
    <s v="Matériaux Abris"/>
    <s v="Bâches"/>
    <m/>
    <s v="Nombre"/>
    <n v="180"/>
    <m/>
    <m/>
    <m/>
    <s v=""/>
    <n v="180"/>
    <m/>
    <x v="1"/>
    <x v="1"/>
    <s v="Chantal"/>
    <m/>
    <m/>
    <m/>
    <m/>
    <s v="SAM20161031SULECH"/>
    <n v="1"/>
    <x v="1"/>
    <x v="1"/>
    <e v="#N/A"/>
    <x v="1"/>
  </r>
  <r>
    <s v="Samaritan's Purse"/>
    <m/>
    <m/>
    <s v="Réalisé"/>
    <d v="2016-10-31T00:00:00"/>
    <s v="Distribution NFI"/>
    <s v="Matériaux NFI"/>
    <s v="Kit d'hygiène"/>
    <m/>
    <s v="Nombre"/>
    <n v="150"/>
    <m/>
    <m/>
    <m/>
    <s v=""/>
    <n v="150"/>
    <s v="Distribution générale"/>
    <x v="1"/>
    <x v="1"/>
    <s v="Cayes"/>
    <m/>
    <m/>
    <m/>
    <m/>
    <s v="SAM20161031SULECA"/>
    <n v="1"/>
    <x v="1"/>
    <x v="1"/>
    <e v="#N/A"/>
    <x v="1"/>
  </r>
  <r>
    <s v="Samaritan's Purse"/>
    <m/>
    <m/>
    <s v="Réalisé"/>
    <d v="2016-10-31T00:00:00"/>
    <s v="Distribution Abris"/>
    <s v="Matériaux Abris"/>
    <s v="Bâches"/>
    <m/>
    <s v="Nombre"/>
    <n v="110"/>
    <m/>
    <m/>
    <m/>
    <m/>
    <m/>
    <m/>
    <x v="1"/>
    <x v="1"/>
    <m/>
    <s v="Colte"/>
    <m/>
    <m/>
    <m/>
    <s v="SAM20161031SULE"/>
    <n v="2"/>
    <x v="1"/>
    <x v="1"/>
    <e v="#N/A"/>
    <x v="1"/>
  </r>
  <r>
    <s v="Samaritan's Purse"/>
    <m/>
    <m/>
    <s v="Réalisé"/>
    <d v="2016-10-31T00:00:00"/>
    <s v="Distribution NFI"/>
    <s v="Matériaux NFI"/>
    <s v="Kit d'hygiène"/>
    <m/>
    <s v="Nombre"/>
    <n v="110"/>
    <m/>
    <m/>
    <m/>
    <m/>
    <m/>
    <m/>
    <x v="1"/>
    <x v="1"/>
    <m/>
    <s v="Colte"/>
    <m/>
    <m/>
    <m/>
    <s v="SAM20161031SULE"/>
    <n v="1"/>
    <x v="1"/>
    <x v="1"/>
    <e v="#N/A"/>
    <x v="1"/>
  </r>
  <r>
    <s v="Samaritan's Purse"/>
    <m/>
    <m/>
    <s v="Réalisé"/>
    <d v="2016-11-02T00:00:00"/>
    <s v="Distribution Abris"/>
    <s v="Matériaux Abris"/>
    <s v="Bâches"/>
    <m/>
    <s v="Nombre"/>
    <n v="100"/>
    <m/>
    <m/>
    <m/>
    <s v=""/>
    <n v="300"/>
    <m/>
    <x v="1"/>
    <x v="1"/>
    <s v="Maniche"/>
    <m/>
    <m/>
    <m/>
    <m/>
    <s v="SAM2016112SULEMA"/>
    <n v="2"/>
    <x v="1"/>
    <x v="1"/>
    <e v="#N/A"/>
    <x v="1"/>
  </r>
  <r>
    <s v="Samaritan's Purse"/>
    <m/>
    <m/>
    <s v="Réalisé"/>
    <d v="2016-11-02T00:00:00"/>
    <s v="Distribution NFI"/>
    <s v="Matériaux NFI"/>
    <s v="Kit d'hygiène"/>
    <m/>
    <s v="Nombre"/>
    <n v="300"/>
    <m/>
    <m/>
    <m/>
    <s v=""/>
    <n v="300"/>
    <s v="Distribution générale"/>
    <x v="1"/>
    <x v="1"/>
    <s v="Maniche"/>
    <m/>
    <m/>
    <m/>
    <m/>
    <s v="SAM2016112SULEMA"/>
    <n v="1"/>
    <x v="1"/>
    <x v="1"/>
    <e v="#N/A"/>
    <x v="1"/>
  </r>
  <r>
    <s v="Samaritan's Purse"/>
    <m/>
    <m/>
    <s v="Réalisé"/>
    <d v="2016-11-02T00:00:00"/>
    <s v="Distribution NFI"/>
    <s v="Matériaux NFI"/>
    <s v="Kit d'hygiène"/>
    <m/>
    <s v="Nombre"/>
    <n v="300"/>
    <m/>
    <m/>
    <m/>
    <s v=""/>
    <n v="300"/>
    <s v="Distribution générale"/>
    <x v="1"/>
    <x v="74"/>
    <s v="Anglais"/>
    <m/>
    <m/>
    <m/>
    <m/>
    <s v="SAM2016112SULEAN"/>
    <n v="1"/>
    <x v="1"/>
    <x v="28"/>
    <e v="#N/A"/>
    <x v="1"/>
  </r>
  <r>
    <s v="Samaritan's Purse"/>
    <m/>
    <m/>
    <s v="Réalisé"/>
    <d v="2016-11-03T00:00:00"/>
    <s v="Distribution Abris"/>
    <s v="Matériaux Abris"/>
    <s v="Bâches"/>
    <m/>
    <s v="Nombre"/>
    <n v="140"/>
    <m/>
    <m/>
    <m/>
    <s v=""/>
    <n v="140"/>
    <m/>
    <x v="1"/>
    <x v="1"/>
    <s v="Cayes"/>
    <m/>
    <m/>
    <m/>
    <m/>
    <s v="SAM2016113SULECA"/>
    <n v="1"/>
    <x v="1"/>
    <x v="1"/>
    <e v="#N/A"/>
    <x v="1"/>
  </r>
  <r>
    <s v="Samaritan's Purse"/>
    <m/>
    <m/>
    <s v="Réalisé"/>
    <d v="2016-11-03T00:00:00"/>
    <s v="Distribution Abris"/>
    <s v="Matériaux Abris"/>
    <s v="Bâches"/>
    <m/>
    <s v="Nombre"/>
    <n v="817"/>
    <m/>
    <m/>
    <m/>
    <m/>
    <m/>
    <m/>
    <x v="0"/>
    <x v="73"/>
    <m/>
    <m/>
    <m/>
    <m/>
    <m/>
    <s v="SAM2016113GRBO"/>
    <n v="1"/>
    <x v="0"/>
    <x v="52"/>
    <e v="#N/A"/>
    <x v="1"/>
  </r>
  <r>
    <s v="Samaritan's Purse"/>
    <m/>
    <m/>
    <s v="Réalisé"/>
    <d v="2016-11-04T00:00:00"/>
    <s v="Distribution Abris"/>
    <s v="Matériaux Abris"/>
    <s v="Bâches"/>
    <m/>
    <s v="Nombre"/>
    <n v="1980"/>
    <m/>
    <m/>
    <m/>
    <s v=""/>
    <n v="1200"/>
    <m/>
    <x v="1"/>
    <x v="11"/>
    <s v="Verone"/>
    <m/>
    <m/>
    <m/>
    <m/>
    <s v="SAM2016114SULEVE"/>
    <n v="1"/>
    <x v="1"/>
    <x v="11"/>
    <e v="#N/A"/>
    <x v="0"/>
  </r>
  <r>
    <s v="Samaritan's Purse"/>
    <m/>
    <m/>
    <s v="Réalisé"/>
    <d v="2016-11-05T00:00:00"/>
    <s v="Distribution Abris"/>
    <s v="Matériaux Abris"/>
    <s v="Bâches"/>
    <m/>
    <s v="Nombre"/>
    <n v="176"/>
    <m/>
    <m/>
    <m/>
    <s v=""/>
    <n v="176"/>
    <m/>
    <x v="1"/>
    <x v="8"/>
    <s v="Bourdet"/>
    <m/>
    <m/>
    <m/>
    <m/>
    <s v="SAM2016115SUTOBO"/>
    <n v="1"/>
    <x v="1"/>
    <x v="8"/>
    <e v="#N/A"/>
    <x v="1"/>
  </r>
  <r>
    <s v="Samaritan's Purse"/>
    <m/>
    <m/>
    <s v="Réalisé"/>
    <d v="2016-11-05T00:00:00"/>
    <s v="Distribution Abris"/>
    <s v="Matériaux Abris"/>
    <s v="Bâches"/>
    <m/>
    <s v="Nombre"/>
    <n v="100"/>
    <m/>
    <m/>
    <m/>
    <s v=""/>
    <n v="100"/>
    <m/>
    <x v="1"/>
    <x v="31"/>
    <s v="Levy Mersan"/>
    <m/>
    <m/>
    <m/>
    <m/>
    <s v="SAM2016115SUCALE"/>
    <n v="1"/>
    <x v="1"/>
    <x v="31"/>
    <e v="#N/A"/>
    <x v="0"/>
  </r>
  <r>
    <s v="Samaritan's Purse"/>
    <m/>
    <m/>
    <s v="Réalisé"/>
    <d v="2016-11-06T00:00:00"/>
    <s v="Distribution Abris"/>
    <s v="Matériaux Abris"/>
    <s v="Bâches"/>
    <m/>
    <s v="Nombre"/>
    <n v="48"/>
    <m/>
    <m/>
    <m/>
    <s v=""/>
    <n v="48"/>
    <m/>
    <x v="1"/>
    <x v="75"/>
    <s v="Boileau"/>
    <m/>
    <m/>
    <m/>
    <m/>
    <s v="SAM2016116SUCABO"/>
    <n v="1"/>
    <x v="1"/>
    <x v="28"/>
    <e v="#N/A"/>
    <x v="0"/>
  </r>
  <r>
    <s v="Samaritan's Purse"/>
    <m/>
    <m/>
    <s v="Réalisé"/>
    <d v="2016-11-13T00:00:00"/>
    <s v="Distribution Abris"/>
    <s v="Matériaux Abris"/>
    <s v="Bâches"/>
    <m/>
    <s v="Nombre"/>
    <n v="2900"/>
    <m/>
    <m/>
    <m/>
    <m/>
    <m/>
    <m/>
    <x v="0"/>
    <x v="76"/>
    <s v="2e Balisiers"/>
    <m/>
    <m/>
    <m/>
    <m/>
    <s v="SAM20161113GRAB2E"/>
    <n v="1"/>
    <x v="0"/>
    <x v="53"/>
    <s v="HT08812-02"/>
    <x v="0"/>
  </r>
  <r>
    <s v="Samaritan's Purse"/>
    <m/>
    <m/>
    <s v="Réalisé"/>
    <d v="2016-11-15T00:00:00"/>
    <s v="Distribution Abris"/>
    <s v="Matériaux Abris"/>
    <s v="Bâches"/>
    <m/>
    <s v="Nombre"/>
    <n v="100"/>
    <m/>
    <m/>
    <m/>
    <m/>
    <m/>
    <m/>
    <x v="0"/>
    <x v="76"/>
    <s v="2e Balisiers"/>
    <m/>
    <m/>
    <m/>
    <m/>
    <s v="SAM20161115GRAB2E"/>
    <n v="1"/>
    <x v="0"/>
    <x v="53"/>
    <s v="HT08812-02"/>
    <x v="1"/>
  </r>
  <r>
    <s v="Samaritan's Purse"/>
    <m/>
    <m/>
    <s v="Réalisé"/>
    <d v="2016-11-15T00:00:00"/>
    <s v="Distribution Abris"/>
    <s v="Matériaux Abris"/>
    <s v="Bâches"/>
    <m/>
    <s v="Nombre"/>
    <n v="500"/>
    <m/>
    <m/>
    <m/>
    <m/>
    <m/>
    <m/>
    <x v="0"/>
    <x v="76"/>
    <s v="3e Danglise"/>
    <m/>
    <m/>
    <m/>
    <m/>
    <s v="SAM20161115GRAB3E"/>
    <n v="1"/>
    <x v="0"/>
    <x v="53"/>
    <s v="HT08812-03"/>
    <x v="1"/>
  </r>
  <r>
    <s v="Samaritan's Purse"/>
    <m/>
    <m/>
    <s v="Réalisé"/>
    <d v="2016-11-15T00:00:00"/>
    <s v="Distribution Abris"/>
    <s v="Matériaux Abris"/>
    <s v="Bâches"/>
    <m/>
    <s v="Nombre"/>
    <n v="550"/>
    <m/>
    <m/>
    <m/>
    <m/>
    <m/>
    <m/>
    <x v="0"/>
    <x v="76"/>
    <s v="4e La Seringue"/>
    <m/>
    <m/>
    <m/>
    <m/>
    <s v="SAM20161115GRAB4E"/>
    <n v="1"/>
    <x v="0"/>
    <x v="53"/>
    <s v="HT08812-04"/>
    <x v="1"/>
  </r>
  <r>
    <s v="Samaritan's Purse"/>
    <m/>
    <m/>
    <s v="Réalisé"/>
    <d v="2016-11-15T00:00:00"/>
    <s v="Distribution Abris"/>
    <s v="Matériaux Abris"/>
    <s v="Bâches"/>
    <m/>
    <s v="Nombre"/>
    <n v="150"/>
    <m/>
    <m/>
    <m/>
    <m/>
    <m/>
    <m/>
    <x v="0"/>
    <x v="76"/>
    <m/>
    <s v="David Willett"/>
    <m/>
    <m/>
    <m/>
    <s v="SAM20161115GRAB"/>
    <n v="1"/>
    <x v="0"/>
    <x v="53"/>
    <e v="#N/A"/>
    <x v="1"/>
  </r>
  <r>
    <s v="Samaritan's Purse"/>
    <m/>
    <s v="OFDA"/>
    <s v="Planifié (financé)"/>
    <d v="2016-12-10T00:00:00"/>
    <s v="Distribution Abris"/>
    <s v="Matériaux Abris"/>
    <s v="Bâches"/>
    <m/>
    <s v="Nombre"/>
    <n v="1500"/>
    <m/>
    <m/>
    <m/>
    <s v=""/>
    <n v="1500"/>
    <s v="Sélection / Priorisation"/>
    <x v="0"/>
    <x v="66"/>
    <s v="Les Gommiers"/>
    <m/>
    <m/>
    <m/>
    <m/>
    <s v="SAM20161210GRROLE"/>
    <n v="4"/>
    <x v="0"/>
    <x v="46"/>
    <e v="#N/A"/>
    <x v="1"/>
  </r>
  <r>
    <s v="Samaritan's Purse"/>
    <m/>
    <s v="OFDA"/>
    <s v="Planifié (financé)"/>
    <d v="2016-12-10T00:00:00"/>
    <s v="Distribution Abris"/>
    <s v="Matériaux Abris"/>
    <s v="Bâches"/>
    <m/>
    <s v="Nombre"/>
    <n v="1250"/>
    <m/>
    <m/>
    <m/>
    <s v=""/>
    <n v="1250"/>
    <s v="Sélection / Priorisation"/>
    <x v="0"/>
    <x v="66"/>
    <s v="Grande Vicent"/>
    <m/>
    <m/>
    <m/>
    <m/>
    <s v="SAM20161210GRROGR"/>
    <n v="4"/>
    <x v="0"/>
    <x v="46"/>
    <e v="#N/A"/>
    <x v="1"/>
  </r>
  <r>
    <s v="Samaritan's Purse"/>
    <m/>
    <s v="OFDA"/>
    <s v="Planifié (financé)"/>
    <d v="2016-12-10T00:00:00"/>
    <s v="Distribution Abris"/>
    <s v="Matériaux Abris"/>
    <s v="Bâches"/>
    <m/>
    <s v="Nombre"/>
    <n v="800"/>
    <m/>
    <m/>
    <m/>
    <s v=""/>
    <n v="800"/>
    <s v="Sélection / Priorisation"/>
    <x v="0"/>
    <x v="29"/>
    <s v="Anote/Tapion"/>
    <m/>
    <m/>
    <m/>
    <m/>
    <s v="SAM20161210GRMOAN"/>
    <n v="4"/>
    <x v="0"/>
    <x v="29"/>
    <e v="#N/A"/>
    <x v="0"/>
  </r>
  <r>
    <s v="Samaritan's Purse"/>
    <m/>
    <s v="OFDA"/>
    <s v="Planifié (financé)"/>
    <d v="2016-12-10T00:00:00"/>
    <s v="Distribution Abris"/>
    <s v="Matériaux Abris"/>
    <s v="Bâches"/>
    <m/>
    <s v="Nombre"/>
    <n v="200"/>
    <m/>
    <m/>
    <m/>
    <s v=""/>
    <n v="200"/>
    <s v="Sélection / Priorisation"/>
    <x v="0"/>
    <x v="29"/>
    <s v="L'Assive/Chaumeau"/>
    <m/>
    <m/>
    <m/>
    <m/>
    <s v="SAM20161210GRMOL'"/>
    <n v="4"/>
    <x v="0"/>
    <x v="29"/>
    <e v="#N/A"/>
    <x v="1"/>
  </r>
  <r>
    <s v="Samaritan's Purse"/>
    <m/>
    <s v="OFDA"/>
    <s v="Planifié (financé)"/>
    <d v="2016-12-10T00:00:00"/>
    <s v="Distribution Abris"/>
    <s v="Matériaux Abris"/>
    <s v="Bâches"/>
    <m/>
    <s v="Nombre"/>
    <n v="300"/>
    <m/>
    <m/>
    <m/>
    <s v=""/>
    <n v="300"/>
    <s v="Sélection / Priorisation"/>
    <x v="0"/>
    <x v="30"/>
    <s v="Dejean"/>
    <m/>
    <m/>
    <m/>
    <m/>
    <s v="SAM20161210GRCHDE"/>
    <n v="4"/>
    <x v="0"/>
    <x v="30"/>
    <e v="#N/A"/>
    <x v="0"/>
  </r>
  <r>
    <s v="Samaritan's Purse"/>
    <m/>
    <s v="OFDA"/>
    <s v="Planifié (financé)"/>
    <d v="2016-12-10T00:00:00"/>
    <s v="Distribution Abris"/>
    <s v="Matériaux Abris"/>
    <s v="Bâches"/>
    <m/>
    <s v="Nombre"/>
    <n v="1050"/>
    <m/>
    <m/>
    <m/>
    <s v=""/>
    <n v="1050"/>
    <s v="Sélection / Priorisation"/>
    <x v="0"/>
    <x v="30"/>
    <s v="Boucan"/>
    <m/>
    <m/>
    <m/>
    <m/>
    <s v="SAM20161210GRCHBO"/>
    <n v="4"/>
    <x v="0"/>
    <x v="30"/>
    <e v="#N/A"/>
    <x v="1"/>
  </r>
  <r>
    <s v="Samaritan's Purse"/>
    <m/>
    <s v="OFDA"/>
    <s v="Planifié (financé)"/>
    <d v="2016-12-10T00:00:00"/>
    <s v="Distribution Abris"/>
    <s v="Matériaux Abris"/>
    <s v="Kit d'outils"/>
    <m/>
    <s v="Nombre"/>
    <n v="300"/>
    <m/>
    <m/>
    <m/>
    <s v=""/>
    <n v="1500"/>
    <s v="Sélection / Priorisation"/>
    <x v="0"/>
    <x v="66"/>
    <s v="Les Gommiers"/>
    <m/>
    <m/>
    <m/>
    <m/>
    <s v="SAM20161210GRROLE"/>
    <n v="3"/>
    <x v="0"/>
    <x v="46"/>
    <e v="#N/A"/>
    <x v="1"/>
  </r>
  <r>
    <s v="Samaritan's Purse"/>
    <m/>
    <s v="OFDA"/>
    <s v="Planifié (financé)"/>
    <d v="2016-12-10T00:00:00"/>
    <s v="Distribution Abris"/>
    <s v="Matériaux Abris"/>
    <s v="Kit d'outils"/>
    <m/>
    <s v="Nombre"/>
    <n v="250"/>
    <m/>
    <m/>
    <m/>
    <s v=""/>
    <n v="1250"/>
    <s v="Sélection / Priorisation"/>
    <x v="0"/>
    <x v="66"/>
    <s v="Grande Vicent"/>
    <m/>
    <m/>
    <m/>
    <m/>
    <s v="SAM20161210GRROGR"/>
    <n v="3"/>
    <x v="0"/>
    <x v="46"/>
    <e v="#N/A"/>
    <x v="1"/>
  </r>
  <r>
    <s v="Samaritan's Purse"/>
    <m/>
    <s v="OFDA"/>
    <s v="Planifié (financé)"/>
    <d v="2016-12-10T00:00:00"/>
    <s v="Distribution Abris"/>
    <s v="Matériaux Abris"/>
    <s v="Kit d'outils"/>
    <m/>
    <s v="Nombre"/>
    <n v="160"/>
    <m/>
    <m/>
    <m/>
    <s v=""/>
    <n v="800"/>
    <s v="Sélection / Priorisation"/>
    <x v="0"/>
    <x v="29"/>
    <s v="Anote/Tapion"/>
    <m/>
    <m/>
    <m/>
    <m/>
    <s v="SAM20161210GRMOAN"/>
    <n v="3"/>
    <x v="0"/>
    <x v="29"/>
    <e v="#N/A"/>
    <x v="1"/>
  </r>
  <r>
    <s v="Samaritan's Purse"/>
    <m/>
    <s v="OFDA"/>
    <s v="Planifié (financé)"/>
    <d v="2016-12-10T00:00:00"/>
    <s v="Distribution Abris"/>
    <s v="Matériaux Abris"/>
    <s v="Kit d'outils"/>
    <m/>
    <s v="Nombre"/>
    <n v="40"/>
    <m/>
    <m/>
    <m/>
    <s v=""/>
    <n v="200"/>
    <s v="Sélection / Priorisation"/>
    <x v="0"/>
    <x v="29"/>
    <s v="L'Assive/Chaumeau"/>
    <m/>
    <m/>
    <m/>
    <m/>
    <s v="SAM20161210GRMOL'"/>
    <n v="3"/>
    <x v="0"/>
    <x v="29"/>
    <e v="#N/A"/>
    <x v="1"/>
  </r>
  <r>
    <s v="Samaritan's Purse"/>
    <m/>
    <s v="OFDA"/>
    <s v="Planifié (financé)"/>
    <d v="2016-12-10T00:00:00"/>
    <s v="Distribution Abris"/>
    <s v="Matériaux Abris"/>
    <s v="Kit d'outils"/>
    <m/>
    <s v="Nombre"/>
    <n v="60"/>
    <m/>
    <m/>
    <m/>
    <s v=""/>
    <n v="300"/>
    <s v="Sélection / Priorisation"/>
    <x v="0"/>
    <x v="30"/>
    <s v="Dejean"/>
    <m/>
    <m/>
    <m/>
    <m/>
    <s v="SAM20161210GRCHDE"/>
    <n v="3"/>
    <x v="0"/>
    <x v="30"/>
    <e v="#N/A"/>
    <x v="1"/>
  </r>
  <r>
    <s v="Samaritan's Purse"/>
    <m/>
    <s v="OFDA"/>
    <s v="Planifié (financé)"/>
    <d v="2016-12-10T00:00:00"/>
    <s v="Distribution Abris"/>
    <s v="Matériaux Abris"/>
    <s v="Kit d'outils"/>
    <m/>
    <s v="Nombre"/>
    <n v="210"/>
    <m/>
    <m/>
    <m/>
    <s v=""/>
    <n v="1050"/>
    <s v="Sélection / Priorisation"/>
    <x v="0"/>
    <x v="30"/>
    <s v="Boucan"/>
    <m/>
    <m/>
    <m/>
    <m/>
    <s v="SAM20161210GRCHBO"/>
    <n v="3"/>
    <x v="0"/>
    <x v="30"/>
    <e v="#N/A"/>
    <x v="1"/>
  </r>
  <r>
    <s v="Samaritan's Purse"/>
    <m/>
    <s v="OFDA"/>
    <s v="Planifié (financé)"/>
    <d v="2016-12-10T00:00:00"/>
    <s v="Distribution Abris"/>
    <s v="Matériaux Abris"/>
    <s v="Kit Abris"/>
    <m/>
    <s v="Nombre"/>
    <n v="1500"/>
    <m/>
    <m/>
    <m/>
    <s v=""/>
    <n v="1500"/>
    <s v="Sélection / Priorisation"/>
    <x v="0"/>
    <x v="66"/>
    <s v="Les Gommiers"/>
    <m/>
    <m/>
    <m/>
    <m/>
    <s v="SAM20161210GRROLE"/>
    <n v="2"/>
    <x v="0"/>
    <x v="46"/>
    <e v="#N/A"/>
    <x v="1"/>
  </r>
  <r>
    <s v="Samaritan's Purse"/>
    <m/>
    <s v="OFDA"/>
    <s v="Planifié (financé)"/>
    <d v="2016-12-10T00:00:00"/>
    <s v="Distribution Abris"/>
    <s v="Matériaux Abris"/>
    <s v="Kit Abris"/>
    <m/>
    <s v="Nombre"/>
    <n v="1250"/>
    <m/>
    <m/>
    <m/>
    <s v=""/>
    <n v="1250"/>
    <s v="Sélection / Priorisation"/>
    <x v="0"/>
    <x v="66"/>
    <s v="Grande Vicent"/>
    <m/>
    <m/>
    <m/>
    <m/>
    <s v="SAM20161210GRROGR"/>
    <n v="2"/>
    <x v="0"/>
    <x v="46"/>
    <e v="#N/A"/>
    <x v="1"/>
  </r>
  <r>
    <s v="Samaritan's Purse"/>
    <m/>
    <s v="OFDA"/>
    <s v="Planifié (financé)"/>
    <d v="2016-12-10T00:00:00"/>
    <s v="Distribution Abris"/>
    <s v="Matériaux Abris"/>
    <s v="Kit Abris"/>
    <m/>
    <s v="Nombre"/>
    <n v="800"/>
    <m/>
    <m/>
    <m/>
    <s v=""/>
    <n v="800"/>
    <s v="Sélection / Priorisation"/>
    <x v="0"/>
    <x v="29"/>
    <s v="Anote/Tapion"/>
    <m/>
    <m/>
    <m/>
    <m/>
    <s v="SAM20161210GRMOAN"/>
    <n v="2"/>
    <x v="0"/>
    <x v="29"/>
    <e v="#N/A"/>
    <x v="1"/>
  </r>
  <r>
    <s v="Samaritan's Purse"/>
    <m/>
    <s v="OFDA"/>
    <s v="Planifié (financé)"/>
    <d v="2016-12-10T00:00:00"/>
    <s v="Distribution Abris"/>
    <s v="Matériaux Abris"/>
    <s v="Kit Abris"/>
    <m/>
    <s v="Nombre"/>
    <n v="200"/>
    <m/>
    <m/>
    <m/>
    <s v=""/>
    <n v="200"/>
    <s v="Sélection / Priorisation"/>
    <x v="0"/>
    <x v="29"/>
    <s v="L'Assive/Chaumeau"/>
    <m/>
    <m/>
    <m/>
    <m/>
    <s v="SAM20161210GRMOL'"/>
    <n v="2"/>
    <x v="0"/>
    <x v="29"/>
    <e v="#N/A"/>
    <x v="1"/>
  </r>
  <r>
    <s v="Samaritan's Purse"/>
    <m/>
    <s v="OFDA"/>
    <s v="Planifié (financé)"/>
    <d v="2016-12-10T00:00:00"/>
    <s v="Distribution Abris"/>
    <s v="Matériaux Abris"/>
    <s v="Kit Abris"/>
    <m/>
    <s v="Nombre"/>
    <n v="300"/>
    <m/>
    <m/>
    <m/>
    <s v=""/>
    <n v="300"/>
    <s v="Sélection / Priorisation"/>
    <x v="0"/>
    <x v="30"/>
    <s v="Dejean"/>
    <m/>
    <m/>
    <m/>
    <m/>
    <s v="SAM20161210GRCHDE"/>
    <n v="2"/>
    <x v="0"/>
    <x v="30"/>
    <e v="#N/A"/>
    <x v="1"/>
  </r>
  <r>
    <s v="Samaritan's Purse"/>
    <m/>
    <s v="OFDA"/>
    <s v="Planifié (financé)"/>
    <d v="2016-12-10T00:00:00"/>
    <s v="Distribution Abris"/>
    <s v="Matériaux Abris"/>
    <s v="Kit Abris"/>
    <m/>
    <s v="Nombre"/>
    <n v="1050"/>
    <m/>
    <m/>
    <m/>
    <s v=""/>
    <n v="1050"/>
    <s v="Sélection / Priorisation"/>
    <x v="0"/>
    <x v="30"/>
    <s v="Boucan"/>
    <m/>
    <m/>
    <m/>
    <m/>
    <s v="SAM20161210GRCHBO"/>
    <n v="2"/>
    <x v="0"/>
    <x v="30"/>
    <e v="#N/A"/>
    <x v="1"/>
  </r>
  <r>
    <s v="Samaritan's Purse"/>
    <m/>
    <s v="OFDA"/>
    <s v="Planifié (financé)"/>
    <d v="2016-12-10T00:00:00"/>
    <s v="Intervention Abris"/>
    <s v="Formation"/>
    <s v="Formation"/>
    <m/>
    <s v="Nombre"/>
    <n v="1500"/>
    <m/>
    <m/>
    <m/>
    <s v=""/>
    <n v="1500"/>
    <s v="Sélection / Priorisation"/>
    <x v="0"/>
    <x v="66"/>
    <s v="Les Gommiers"/>
    <m/>
    <m/>
    <m/>
    <m/>
    <s v="SAM20161210GRROLE"/>
    <n v="1"/>
    <x v="0"/>
    <x v="46"/>
    <e v="#N/A"/>
    <x v="1"/>
  </r>
  <r>
    <s v="Samaritan's Purse"/>
    <m/>
    <s v="OFDA"/>
    <s v="Planifié (financé)"/>
    <d v="2016-12-10T00:00:00"/>
    <s v="Intervention Abris"/>
    <s v="Formation"/>
    <s v="Formation"/>
    <m/>
    <s v="Nombre"/>
    <n v="1250"/>
    <m/>
    <m/>
    <m/>
    <s v=""/>
    <n v="1250"/>
    <s v="Sélection / Priorisation"/>
    <x v="0"/>
    <x v="66"/>
    <s v="Grande Vicent"/>
    <m/>
    <m/>
    <m/>
    <m/>
    <s v="SAM20161210GRROGR"/>
    <n v="1"/>
    <x v="0"/>
    <x v="46"/>
    <e v="#N/A"/>
    <x v="1"/>
  </r>
  <r>
    <s v="Samaritan's Purse"/>
    <m/>
    <s v="OFDA"/>
    <s v="Planifié (financé)"/>
    <d v="2016-12-10T00:00:00"/>
    <s v="Intervention Abris"/>
    <s v="Formation"/>
    <s v="Formation"/>
    <m/>
    <s v="Nombre"/>
    <n v="800"/>
    <m/>
    <m/>
    <m/>
    <s v=""/>
    <n v="800"/>
    <s v="Sélection / Priorisation"/>
    <x v="0"/>
    <x v="29"/>
    <s v="Anote/Tapion"/>
    <m/>
    <m/>
    <m/>
    <m/>
    <s v="SAM20161210GRMOAN"/>
    <n v="1"/>
    <x v="0"/>
    <x v="29"/>
    <e v="#N/A"/>
    <x v="1"/>
  </r>
  <r>
    <s v="Samaritan's Purse"/>
    <m/>
    <s v="OFDA"/>
    <s v="Planifié (financé)"/>
    <d v="2016-12-10T00:00:00"/>
    <s v="Intervention Abris"/>
    <s v="Formation"/>
    <s v="Formation"/>
    <m/>
    <s v="Nombre"/>
    <n v="200"/>
    <m/>
    <m/>
    <m/>
    <s v=""/>
    <n v="200"/>
    <s v="Sélection / Priorisation"/>
    <x v="0"/>
    <x v="29"/>
    <s v="L'Assive/Chaumeau"/>
    <m/>
    <m/>
    <m/>
    <m/>
    <s v="SAM20161210GRMOL'"/>
    <n v="1"/>
    <x v="0"/>
    <x v="29"/>
    <e v="#N/A"/>
    <x v="1"/>
  </r>
  <r>
    <s v="Samaritan's Purse"/>
    <m/>
    <s v="OFDA"/>
    <s v="Planifié (financé)"/>
    <d v="2016-12-10T00:00:00"/>
    <s v="Intervention Abris"/>
    <s v="Formation"/>
    <s v="Formation"/>
    <m/>
    <s v="Nombre"/>
    <n v="300"/>
    <m/>
    <m/>
    <m/>
    <s v=""/>
    <n v="300"/>
    <s v="Sélection / Priorisation"/>
    <x v="0"/>
    <x v="30"/>
    <s v="Dejean"/>
    <m/>
    <m/>
    <m/>
    <m/>
    <s v="SAM20161210GRCHDE"/>
    <n v="1"/>
    <x v="0"/>
    <x v="30"/>
    <e v="#N/A"/>
    <x v="1"/>
  </r>
  <r>
    <s v="Samaritan's Purse"/>
    <m/>
    <s v="OFDA"/>
    <s v="Planifié (financé)"/>
    <d v="2016-12-10T00:00:00"/>
    <s v="Intervention Abris"/>
    <s v="Formation"/>
    <s v="Formation"/>
    <m/>
    <s v="Nombre"/>
    <n v="1050"/>
    <m/>
    <m/>
    <m/>
    <s v=""/>
    <n v="1050"/>
    <s v="Sélection / Priorisation"/>
    <x v="0"/>
    <x v="30"/>
    <s v="Boucan"/>
    <m/>
    <m/>
    <m/>
    <m/>
    <s v="SAM20161210GRCHBO"/>
    <n v="1"/>
    <x v="0"/>
    <x v="30"/>
    <e v="#N/A"/>
    <x v="1"/>
  </r>
  <r>
    <s v="Samaritan's Purse"/>
    <m/>
    <m/>
    <s v="Réalisé"/>
    <d v="2017-10-17T00:00:00"/>
    <s v="Distribution NFI"/>
    <s v="Matériaux NFI"/>
    <s v="Kit d'hygiène"/>
    <m/>
    <s v="Nombre"/>
    <n v="110"/>
    <m/>
    <m/>
    <m/>
    <m/>
    <m/>
    <m/>
    <x v="0"/>
    <x v="0"/>
    <m/>
    <s v="Claisant"/>
    <m/>
    <m/>
    <m/>
    <s v="SAM20171017GRJE"/>
    <n v="4"/>
    <x v="0"/>
    <x v="0"/>
    <e v="#N/A"/>
    <x v="1"/>
  </r>
  <r>
    <s v="Samaritan's Purse"/>
    <m/>
    <m/>
    <s v="Réalisé"/>
    <d v="2017-10-17T00:00:00"/>
    <s v="Distribution Abris"/>
    <s v="Matériaux Abris"/>
    <s v="Bâches"/>
    <m/>
    <s v="Nombre"/>
    <n v="40"/>
    <m/>
    <m/>
    <m/>
    <m/>
    <m/>
    <m/>
    <x v="0"/>
    <x v="0"/>
    <m/>
    <s v="near El Shaddei"/>
    <m/>
    <m/>
    <m/>
    <s v="SAM20171017GRJE"/>
    <n v="3"/>
    <x v="0"/>
    <x v="0"/>
    <e v="#N/A"/>
    <x v="1"/>
  </r>
  <r>
    <s v="Samaritan's Purse"/>
    <m/>
    <m/>
    <s v="Réalisé"/>
    <d v="2017-10-17T00:00:00"/>
    <s v="Distribution NFI"/>
    <s v="Matériaux NFI"/>
    <s v="Couvertures"/>
    <m/>
    <s v="Nombre"/>
    <n v="40"/>
    <m/>
    <m/>
    <m/>
    <m/>
    <m/>
    <m/>
    <x v="0"/>
    <x v="0"/>
    <m/>
    <s v="near El Shaddei"/>
    <m/>
    <m/>
    <m/>
    <s v="SAM20171017GRJE"/>
    <n v="2"/>
    <x v="0"/>
    <x v="0"/>
    <e v="#N/A"/>
    <x v="1"/>
  </r>
  <r>
    <s v="Samaritan's Purse"/>
    <m/>
    <m/>
    <s v="Réalisé"/>
    <d v="2017-10-17T00:00:00"/>
    <s v="Distribution NFI"/>
    <s v="Matériaux NFI"/>
    <s v="Kit d'hygiène"/>
    <m/>
    <s v="Nombre"/>
    <n v="40"/>
    <m/>
    <m/>
    <m/>
    <m/>
    <m/>
    <m/>
    <x v="0"/>
    <x v="0"/>
    <m/>
    <s v="near El Shaddei"/>
    <m/>
    <m/>
    <m/>
    <s v="SAM20171017GRJE"/>
    <n v="1"/>
    <x v="0"/>
    <x v="0"/>
    <e v="#N/A"/>
    <x v="1"/>
  </r>
  <r>
    <s v="Save the Children International"/>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n v="1"/>
    <x v="0"/>
    <x v="43"/>
    <e v="#N/A"/>
    <x v="0"/>
  </r>
  <r>
    <s v="Save the Children International"/>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n v="1"/>
    <x v="0"/>
    <x v="43"/>
    <e v="#N/A"/>
    <x v="1"/>
  </r>
  <r>
    <s v="Save the Children International"/>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n v="1"/>
    <x v="0"/>
    <x v="43"/>
    <e v="#N/A"/>
    <x v="1"/>
  </r>
  <r>
    <s v="Save the Children International"/>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n v="1"/>
    <x v="0"/>
    <x v="43"/>
    <e v="#N/A"/>
    <x v="1"/>
  </r>
  <r>
    <s v="Save the Children International"/>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n v="1"/>
    <x v="0"/>
    <x v="43"/>
    <e v="#N/A"/>
    <x v="1"/>
  </r>
  <r>
    <s v="Save the Children International"/>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n v="1"/>
    <x v="0"/>
    <x v="43"/>
    <e v="#N/A"/>
    <x v="1"/>
  </r>
  <r>
    <s v="Save the Children International"/>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n v="1"/>
    <x v="1"/>
    <x v="8"/>
    <e v="#N/A"/>
    <x v="0"/>
  </r>
  <r>
    <s v="Save the Children International"/>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n v="2"/>
    <x v="1"/>
    <x v="8"/>
    <e v="#N/A"/>
    <x v="1"/>
  </r>
  <r>
    <s v="Save the Children International"/>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n v="1"/>
    <x v="1"/>
    <x v="8"/>
    <e v="#N/A"/>
    <x v="1"/>
  </r>
  <r>
    <s v="Save the Children International"/>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n v="1"/>
    <x v="1"/>
    <x v="31"/>
    <e v="#N/A"/>
    <x v="0"/>
  </r>
  <r>
    <s v="Save the Children International"/>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n v="1"/>
    <x v="5"/>
    <x v="28"/>
    <e v="#N/A"/>
    <x v="0"/>
  </r>
  <r>
    <s v="Save the Children International"/>
    <m/>
    <s v="OFDA"/>
    <s v="Planifié (financé)"/>
    <m/>
    <s v="Distribution Abris"/>
    <s v="Cash en USD"/>
    <s v="Conditionel "/>
    <m/>
    <s v="Valeur en USD"/>
    <n v="550"/>
    <m/>
    <m/>
    <m/>
    <m/>
    <n v="550"/>
    <s v="Sélection / Priorisation"/>
    <x v="5"/>
    <x v="28"/>
    <m/>
    <m/>
    <s v="Rural"/>
    <s v="Ménage"/>
    <s v="TBD between Beaumont in GA, and Torbek and Camp Perrin in Sud. "/>
    <s v="SAV190010"/>
    <n v="2"/>
    <x v="5"/>
    <x v="28"/>
    <e v="#N/A"/>
    <x v="1"/>
  </r>
  <r>
    <s v="Save the Children International"/>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n v="1"/>
    <x v="5"/>
    <x v="28"/>
    <e v="#N/A"/>
    <x v="1"/>
  </r>
  <r>
    <s v="SDC"/>
    <m/>
    <m/>
    <m/>
    <d v="2016-10-11T00:00:00"/>
    <s v="Distribution NFI"/>
    <s v="Matériaux NFI"/>
    <s v="Kit d'hygiène"/>
    <m/>
    <s v="Nombre"/>
    <s v="1’000"/>
    <m/>
    <m/>
    <m/>
    <s v=""/>
    <m/>
    <m/>
    <x v="1"/>
    <x v="9"/>
    <m/>
    <m/>
    <m/>
    <m/>
    <m/>
    <s v="SDC20161011SUPO"/>
    <n v="1"/>
    <x v="1"/>
    <x v="9"/>
    <e v="#N/A"/>
    <x v="0"/>
  </r>
  <r>
    <s v="SDC"/>
    <m/>
    <m/>
    <m/>
    <d v="2016-11-05T00:00:00"/>
    <s v="Distribution Abris"/>
    <s v="Matériaux Abris"/>
    <s v="Kit Abris"/>
    <m/>
    <s v="Nombre"/>
    <n v="640"/>
    <m/>
    <m/>
    <m/>
    <s v=""/>
    <m/>
    <m/>
    <x v="1"/>
    <x v="14"/>
    <m/>
    <m/>
    <m/>
    <m/>
    <m/>
    <s v="SDC2016115SUCO"/>
    <n v="1"/>
    <x v="1"/>
    <x v="14"/>
    <e v="#N/A"/>
    <x v="0"/>
  </r>
  <r>
    <s v="SDC"/>
    <m/>
    <m/>
    <m/>
    <d v="2016-11-05T00:00:00"/>
    <s v="Distribution Abris"/>
    <s v="Matériaux Abris"/>
    <s v="Kit Abris"/>
    <m/>
    <s v="Nombre"/>
    <n v="640"/>
    <m/>
    <m/>
    <m/>
    <s v=""/>
    <m/>
    <m/>
    <x v="1"/>
    <x v="11"/>
    <m/>
    <m/>
    <m/>
    <m/>
    <m/>
    <s v="SDC2016115SULE"/>
    <n v="1"/>
    <x v="1"/>
    <x v="11"/>
    <e v="#N/A"/>
    <x v="0"/>
  </r>
  <r>
    <s v="SDC"/>
    <m/>
    <m/>
    <m/>
    <d v="2016-11-05T00:00:00"/>
    <s v="Distribution Abris"/>
    <s v="Matériaux Abris"/>
    <s v="Kit Abris"/>
    <m/>
    <s v="Nombre"/>
    <n v="650"/>
    <m/>
    <m/>
    <m/>
    <s v=""/>
    <m/>
    <m/>
    <x v="1"/>
    <x v="5"/>
    <m/>
    <m/>
    <m/>
    <m/>
    <m/>
    <s v="SDC2016115SURO"/>
    <n v="1"/>
    <x v="1"/>
    <x v="5"/>
    <e v="#N/A"/>
    <x v="0"/>
  </r>
  <r>
    <s v="SDC"/>
    <m/>
    <m/>
    <m/>
    <d v="2016-11-07T00:00:00"/>
    <s v="Distribution Abris"/>
    <s v="Matériaux Abris"/>
    <s v="Kit Abris"/>
    <m/>
    <s v="Nombre"/>
    <n v="640"/>
    <m/>
    <m/>
    <m/>
    <s v=""/>
    <m/>
    <m/>
    <x v="1"/>
    <x v="18"/>
    <m/>
    <m/>
    <m/>
    <m/>
    <m/>
    <s v="SDC2016117SUCH"/>
    <n v="1"/>
    <x v="1"/>
    <x v="18"/>
    <e v="#N/A"/>
    <x v="0"/>
  </r>
  <r>
    <s v="SDC"/>
    <m/>
    <m/>
    <m/>
    <d v="2016-11-07T00:00:00"/>
    <s v="Distribution Abris"/>
    <s v="Matériaux Abris"/>
    <s v="Kit Abris"/>
    <m/>
    <s v="Nombre"/>
    <n v="800"/>
    <m/>
    <m/>
    <m/>
    <s v=""/>
    <m/>
    <m/>
    <x v="1"/>
    <x v="18"/>
    <s v="Dejoie"/>
    <m/>
    <m/>
    <m/>
    <m/>
    <s v="SDC2016117SUCHDE"/>
    <n v="1"/>
    <x v="1"/>
    <x v="18"/>
    <e v="#N/A"/>
    <x v="1"/>
  </r>
  <r>
    <s v="SDC"/>
    <m/>
    <m/>
    <m/>
    <d v="2016-11-07T00:00:00"/>
    <s v="Distribution Abris"/>
    <s v="Matériaux Abris"/>
    <s v="Kit Abris"/>
    <m/>
    <s v="Nombre"/>
    <n v="800"/>
    <m/>
    <m/>
    <m/>
    <s v=""/>
    <m/>
    <m/>
    <x v="1"/>
    <x v="18"/>
    <s v="Rendel"/>
    <m/>
    <m/>
    <m/>
    <m/>
    <s v="SDC2016117SUCHRE"/>
    <n v="1"/>
    <x v="1"/>
    <x v="18"/>
    <e v="#N/A"/>
    <x v="1"/>
  </r>
  <r>
    <s v="SDC"/>
    <m/>
    <m/>
    <m/>
    <d v="2016-11-07T00:00:00"/>
    <s v="Distribution Abris"/>
    <s v="Matériaux Abris"/>
    <s v="Kit Abris"/>
    <m/>
    <s v="Nombre"/>
    <n v="400"/>
    <m/>
    <m/>
    <m/>
    <s v=""/>
    <m/>
    <m/>
    <x v="1"/>
    <x v="9"/>
    <s v="Balais"/>
    <m/>
    <m/>
    <m/>
    <m/>
    <s v="SDC2016117SUPOBA"/>
    <n v="1"/>
    <x v="1"/>
    <x v="9"/>
    <e v="#N/A"/>
    <x v="1"/>
  </r>
  <r>
    <s v="SDC"/>
    <m/>
    <m/>
    <m/>
    <d v="2016-11-07T00:00:00"/>
    <s v="Distribution Abris"/>
    <s v="Matériaux Abris"/>
    <s v="Kit Abris"/>
    <m/>
    <s v="Nombre"/>
    <n v="400"/>
    <m/>
    <m/>
    <m/>
    <s v=""/>
    <m/>
    <m/>
    <x v="1"/>
    <x v="9"/>
    <s v="Paricot"/>
    <m/>
    <m/>
    <m/>
    <m/>
    <s v="SDC2016117SUPOPA"/>
    <n v="1"/>
    <x v="1"/>
    <x v="9"/>
    <e v="#N/A"/>
    <x v="1"/>
  </r>
  <r>
    <s v="SDC"/>
    <m/>
    <m/>
    <m/>
    <s v="22.-25.10, 12.11.16"/>
    <s v="Distribution Abris"/>
    <s v="Matériaux Abris"/>
    <s v="Kit Abris"/>
    <m/>
    <s v="Nombre"/>
    <n v="5900"/>
    <m/>
    <m/>
    <m/>
    <s v=""/>
    <m/>
    <m/>
    <x v="1"/>
    <x v="15"/>
    <m/>
    <m/>
    <m/>
    <m/>
    <m/>
    <e v="#VALUE!"/>
    <n v="11"/>
    <x v="1"/>
    <x v="15"/>
    <e v="#N/A"/>
    <x v="0"/>
  </r>
  <r>
    <s v="SDC"/>
    <m/>
    <m/>
    <m/>
    <s v="29.10., 07.11.16"/>
    <s v="Distribution Abris"/>
    <s v="Matériaux Abris"/>
    <s v="Kit Abris"/>
    <m/>
    <s v="Nombre"/>
    <n v="640"/>
    <m/>
    <m/>
    <m/>
    <s v=""/>
    <m/>
    <m/>
    <x v="1"/>
    <x v="9"/>
    <m/>
    <m/>
    <m/>
    <m/>
    <m/>
    <e v="#VALUE!"/>
    <n v="10"/>
    <x v="1"/>
    <x v="9"/>
    <e v="#N/A"/>
    <x v="1"/>
  </r>
  <r>
    <s v="ShelterBox"/>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n v="5"/>
    <x v="1"/>
    <x v="1"/>
    <e v="#N/A"/>
    <x v="0"/>
  </r>
  <r>
    <s v="ShelterBox"/>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n v="4"/>
    <x v="1"/>
    <x v="1"/>
    <e v="#N/A"/>
    <x v="1"/>
  </r>
  <r>
    <s v="ShelterBox"/>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n v="3"/>
    <x v="1"/>
    <x v="1"/>
    <e v="#N/A"/>
    <x v="1"/>
  </r>
  <r>
    <s v="ShelterBox"/>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n v="2"/>
    <x v="1"/>
    <x v="1"/>
    <e v="#N/A"/>
    <x v="1"/>
  </r>
  <r>
    <s v="ShelterBox"/>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n v="1"/>
    <x v="1"/>
    <x v="1"/>
    <e v="#N/A"/>
    <x v="1"/>
  </r>
  <r>
    <s v="ShelterBox"/>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n v="5"/>
    <x v="1"/>
    <x v="6"/>
    <e v="#N/A"/>
    <x v="0"/>
  </r>
  <r>
    <s v="ShelterBox"/>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n v="4"/>
    <x v="1"/>
    <x v="6"/>
    <e v="#N/A"/>
    <x v="1"/>
  </r>
  <r>
    <s v="ShelterBox"/>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n v="3"/>
    <x v="1"/>
    <x v="6"/>
    <e v="#N/A"/>
    <x v="1"/>
  </r>
  <r>
    <s v="ShelterBox"/>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n v="2"/>
    <x v="1"/>
    <x v="6"/>
    <e v="#N/A"/>
    <x v="1"/>
  </r>
  <r>
    <s v="ShelterBox"/>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n v="1"/>
    <x v="1"/>
    <x v="6"/>
    <e v="#N/A"/>
    <x v="1"/>
  </r>
  <r>
    <s v="ShelterBox"/>
    <s v="Haven"/>
    <m/>
    <s v="Réalisé"/>
    <d v="2016-11-25T00:00:00"/>
    <s v="Distribution NFI"/>
    <s v="Matériaux NFI"/>
    <s v="Kit de cuisine"/>
    <s v="1 per HH"/>
    <s v="Nombre"/>
    <n v="75"/>
    <m/>
    <m/>
    <m/>
    <s v=""/>
    <n v="75"/>
    <s v="Sélection / Priorisation"/>
    <x v="1"/>
    <x v="77"/>
    <m/>
    <m/>
    <s v="Rural"/>
    <m/>
    <m/>
    <s v="SHE20161125SUIL"/>
    <n v="7"/>
    <x v="1"/>
    <x v="54"/>
    <e v="#N/A"/>
    <x v="0"/>
  </r>
  <r>
    <s v="ShelterBox"/>
    <s v="Haven"/>
    <m/>
    <s v="Réalisé"/>
    <d v="2016-11-25T00:00:00"/>
    <s v="Distribution NFI"/>
    <s v="Matériaux NFI"/>
    <s v="Couvertures"/>
    <s v="5 per HH"/>
    <s v="Nombre"/>
    <n v="375"/>
    <m/>
    <m/>
    <m/>
    <s v=""/>
    <n v="75"/>
    <s v="Sélection / Priorisation"/>
    <x v="1"/>
    <x v="77"/>
    <m/>
    <m/>
    <s v="Rural"/>
    <m/>
    <m/>
    <s v="SHE20161125SUIL"/>
    <n v="6"/>
    <x v="1"/>
    <x v="54"/>
    <e v="#N/A"/>
    <x v="1"/>
  </r>
  <r>
    <s v="ShelterBox"/>
    <s v="Haven"/>
    <m/>
    <s v="Réalisé"/>
    <d v="2016-11-25T00:00:00"/>
    <s v="Distribution NFI"/>
    <s v="Matériaux NFI"/>
    <s v="Lampes solaires"/>
    <s v="2 per HH"/>
    <s v="Nombre"/>
    <n v="150"/>
    <m/>
    <m/>
    <m/>
    <s v=""/>
    <n v="75"/>
    <s v="Sélection / Priorisation"/>
    <x v="1"/>
    <x v="77"/>
    <m/>
    <m/>
    <s v="Rural"/>
    <m/>
    <m/>
    <s v="SHE20161125SUIL"/>
    <n v="5"/>
    <x v="1"/>
    <x v="54"/>
    <e v="#N/A"/>
    <x v="1"/>
  </r>
  <r>
    <s v="ShelterBox"/>
    <s v="Haven"/>
    <m/>
    <s v="Réalisé"/>
    <d v="2016-11-25T00:00:00"/>
    <s v="Distribution NFI"/>
    <s v="Matériaux NFI"/>
    <s v="Autre, à préciser dans &quot;Commentaires&quot;"/>
    <m/>
    <s v="N/A"/>
    <n v="75"/>
    <m/>
    <m/>
    <m/>
    <s v=""/>
    <n v="75"/>
    <s v="Sélection / Priorisation"/>
    <x v="1"/>
    <x v="77"/>
    <m/>
    <m/>
    <s v="Rural"/>
    <m/>
    <s v="Basic tool kit"/>
    <s v="SHE20161125SUIL"/>
    <n v="4"/>
    <x v="1"/>
    <x v="54"/>
    <e v="#N/A"/>
    <x v="1"/>
  </r>
  <r>
    <s v="ShelterBox"/>
    <s v="Haven"/>
    <m/>
    <s v="Réalisé"/>
    <d v="2016-11-25T00:00:00"/>
    <s v="Distribution NFI"/>
    <s v="Matériaux NFI"/>
    <s v="Moustiquaires"/>
    <s v="2 per HH"/>
    <s v="Nombre"/>
    <n v="150"/>
    <m/>
    <m/>
    <m/>
    <s v=""/>
    <n v="75"/>
    <s v="Sélection / Priorisation"/>
    <x v="1"/>
    <x v="77"/>
    <m/>
    <m/>
    <s v="Rural"/>
    <m/>
    <m/>
    <s v="SHE20161125SUIL"/>
    <n v="3"/>
    <x v="1"/>
    <x v="54"/>
    <e v="#N/A"/>
    <x v="1"/>
  </r>
  <r>
    <s v="ShelterBox"/>
    <s v="Haven"/>
    <m/>
    <s v="Réalisé"/>
    <d v="2016-11-25T00:00:00"/>
    <s v="Distribution NFI"/>
    <s v="Matériaux NFI"/>
    <s v="Bidons"/>
    <s v="1 per HH"/>
    <s v="Nombre"/>
    <n v="75"/>
    <m/>
    <m/>
    <m/>
    <s v=""/>
    <n v="75"/>
    <s v="Sélection / Priorisation"/>
    <x v="1"/>
    <x v="77"/>
    <m/>
    <m/>
    <s v="Rural"/>
    <m/>
    <m/>
    <s v="SHE20161125SUIL"/>
    <n v="2"/>
    <x v="1"/>
    <x v="54"/>
    <e v="#N/A"/>
    <x v="1"/>
  </r>
  <r>
    <s v="ShelterBox"/>
    <s v="Haven"/>
    <m/>
    <s v="Planifié (financé)"/>
    <d v="2016-11-25T00:00:00"/>
    <s v="Distribution NFI"/>
    <s v="Matériaux NFI"/>
    <s v="Tapis de sol"/>
    <s v="2 per HH"/>
    <s v="Nombre"/>
    <n v="150"/>
    <m/>
    <m/>
    <m/>
    <s v=""/>
    <n v="75"/>
    <s v="Sélection / Priorisation"/>
    <x v="1"/>
    <x v="77"/>
    <m/>
    <m/>
    <s v="Rural"/>
    <m/>
    <m/>
    <s v="SHE20161125SUIL"/>
    <n v="1"/>
    <x v="1"/>
    <x v="54"/>
    <e v="#N/A"/>
    <x v="1"/>
  </r>
  <r>
    <s v="ShelterBox"/>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n v="4"/>
    <x v="1"/>
    <x v="54"/>
    <e v="#N/A"/>
    <x v="1"/>
  </r>
  <r>
    <s v="ShelterBox"/>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n v="3"/>
    <x v="1"/>
    <x v="54"/>
    <e v="#N/A"/>
    <x v="1"/>
  </r>
  <r>
    <s v="ShelterBox"/>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n v="2"/>
    <x v="1"/>
    <x v="54"/>
    <e v="#N/A"/>
    <x v="1"/>
  </r>
  <r>
    <s v="ShelterBox"/>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n v="1"/>
    <x v="1"/>
    <x v="54"/>
    <e v="#N/A"/>
    <x v="1"/>
  </r>
  <r>
    <s v="ShelterBox"/>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n v="8"/>
    <x v="1"/>
    <x v="1"/>
    <e v="#N/A"/>
    <x v="1"/>
  </r>
  <r>
    <s v="ShelterBox"/>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n v="7"/>
    <x v="1"/>
    <x v="1"/>
    <e v="#N/A"/>
    <x v="1"/>
  </r>
  <r>
    <s v="ShelterBox"/>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n v="6"/>
    <x v="1"/>
    <x v="1"/>
    <e v="#N/A"/>
    <x v="1"/>
  </r>
  <r>
    <s v="ShelterBox"/>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n v="5"/>
    <x v="1"/>
    <x v="1"/>
    <e v="#N/A"/>
    <x v="1"/>
  </r>
  <r>
    <s v="ShelterBox"/>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n v="4"/>
    <x v="1"/>
    <x v="1"/>
    <e v="#N/A"/>
    <x v="1"/>
  </r>
  <r>
    <s v="ShelterBox"/>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n v="3"/>
    <x v="1"/>
    <x v="1"/>
    <e v="#N/A"/>
    <x v="1"/>
  </r>
  <r>
    <s v="ShelterBox"/>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n v="2"/>
    <x v="1"/>
    <x v="1"/>
    <e v="#N/A"/>
    <x v="1"/>
  </r>
  <r>
    <s v="ShelterBox"/>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n v="1"/>
    <x v="1"/>
    <x v="1"/>
    <e v="#N/A"/>
    <x v="1"/>
  </r>
  <r>
    <s v="ShelterBox"/>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n v="5"/>
    <x v="3"/>
    <x v="50"/>
    <e v="#N/A"/>
    <x v="0"/>
  </r>
  <r>
    <s v="ShelterBox"/>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n v="4"/>
    <x v="3"/>
    <x v="50"/>
    <e v="#N/A"/>
    <x v="1"/>
  </r>
  <r>
    <s v="ShelterBox"/>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n v="3"/>
    <x v="3"/>
    <x v="50"/>
    <e v="#N/A"/>
    <x v="1"/>
  </r>
  <r>
    <s v="ShelterBox"/>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n v="2"/>
    <x v="3"/>
    <x v="50"/>
    <e v="#N/A"/>
    <x v="1"/>
  </r>
  <r>
    <s v="ShelterBox"/>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n v="1"/>
    <x v="3"/>
    <x v="50"/>
    <e v="#N/A"/>
    <x v="1"/>
  </r>
  <r>
    <s v="ShelterBox"/>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n v="5"/>
    <x v="3"/>
    <x v="49"/>
    <e v="#N/A"/>
    <x v="0"/>
  </r>
  <r>
    <s v="ShelterBox"/>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n v="4"/>
    <x v="3"/>
    <x v="49"/>
    <e v="#N/A"/>
    <x v="1"/>
  </r>
  <r>
    <s v="ShelterBox"/>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n v="3"/>
    <x v="3"/>
    <x v="49"/>
    <e v="#N/A"/>
    <x v="1"/>
  </r>
  <r>
    <s v="ShelterBox"/>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n v="2"/>
    <x v="3"/>
    <x v="49"/>
    <e v="#N/A"/>
    <x v="1"/>
  </r>
  <r>
    <s v="ShelterBox"/>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n v="1"/>
    <x v="3"/>
    <x v="49"/>
    <e v="#N/A"/>
    <x v="1"/>
  </r>
  <r>
    <s v="ShelterBox"/>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n v="1"/>
    <x v="1"/>
    <x v="54"/>
    <e v="#N/A"/>
    <x v="1"/>
  </r>
  <r>
    <s v="ShelterBox"/>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n v="2"/>
    <x v="1"/>
    <x v="1"/>
    <e v="#N/A"/>
    <x v="1"/>
  </r>
  <r>
    <s v="ShelterBox"/>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n v="1"/>
    <x v="1"/>
    <x v="1"/>
    <e v="#N/A"/>
    <x v="1"/>
  </r>
  <r>
    <s v="ShelterBox"/>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n v="5"/>
    <x v="1"/>
    <x v="1"/>
    <e v="#N/A"/>
    <x v="1"/>
  </r>
  <r>
    <s v="ShelterBox"/>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n v="4"/>
    <x v="1"/>
    <x v="1"/>
    <e v="#N/A"/>
    <x v="1"/>
  </r>
  <r>
    <s v="ShelterBox"/>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n v="3"/>
    <x v="1"/>
    <x v="1"/>
    <e v="#N/A"/>
    <x v="1"/>
  </r>
  <r>
    <s v="ShelterBox"/>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n v="2"/>
    <x v="1"/>
    <x v="1"/>
    <e v="#N/A"/>
    <x v="1"/>
  </r>
  <r>
    <s v="ShelterBox"/>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n v="1"/>
    <x v="1"/>
    <x v="1"/>
    <e v="#N/A"/>
    <x v="1"/>
  </r>
  <r>
    <s v="ShelterBox"/>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n v="5"/>
    <x v="1"/>
    <x v="18"/>
    <e v="#N/A"/>
    <x v="0"/>
  </r>
  <r>
    <s v="ShelterBox"/>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n v="4"/>
    <x v="1"/>
    <x v="18"/>
    <e v="#N/A"/>
    <x v="1"/>
  </r>
  <r>
    <s v="ShelterBox"/>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n v="3"/>
    <x v="1"/>
    <x v="18"/>
    <e v="#N/A"/>
    <x v="1"/>
  </r>
  <r>
    <s v="ShelterBox"/>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n v="2"/>
    <x v="1"/>
    <x v="18"/>
    <e v="#N/A"/>
    <x v="1"/>
  </r>
  <r>
    <s v="ShelterBox"/>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n v="1"/>
    <x v="1"/>
    <x v="18"/>
    <e v="#N/A"/>
    <x v="1"/>
  </r>
  <r>
    <s v="ShelterBox"/>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n v="5"/>
    <x v="1"/>
    <x v="18"/>
    <e v="#N/A"/>
    <x v="1"/>
  </r>
  <r>
    <s v="ShelterBox"/>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n v="4"/>
    <x v="1"/>
    <x v="18"/>
    <e v="#N/A"/>
    <x v="1"/>
  </r>
  <r>
    <s v="ShelterBox"/>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n v="3"/>
    <x v="1"/>
    <x v="18"/>
    <e v="#N/A"/>
    <x v="1"/>
  </r>
  <r>
    <s v="ShelterBox"/>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n v="2"/>
    <x v="1"/>
    <x v="18"/>
    <e v="#N/A"/>
    <x v="1"/>
  </r>
  <r>
    <s v="ShelterBox"/>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n v="1"/>
    <x v="1"/>
    <x v="18"/>
    <e v="#N/A"/>
    <x v="1"/>
  </r>
  <r>
    <s v="ShelterBox"/>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n v="5"/>
    <x v="1"/>
    <x v="18"/>
    <e v="#N/A"/>
    <x v="1"/>
  </r>
  <r>
    <s v="ShelterBox"/>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n v="4"/>
    <x v="1"/>
    <x v="18"/>
    <e v="#N/A"/>
    <x v="1"/>
  </r>
  <r>
    <s v="ShelterBox"/>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n v="3"/>
    <x v="1"/>
    <x v="18"/>
    <e v="#N/A"/>
    <x v="1"/>
  </r>
  <r>
    <s v="ShelterBox"/>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n v="2"/>
    <x v="1"/>
    <x v="18"/>
    <e v="#N/A"/>
    <x v="1"/>
  </r>
  <r>
    <s v="ShelterBox"/>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n v="1"/>
    <x v="1"/>
    <x v="18"/>
    <e v="#N/A"/>
    <x v="1"/>
  </r>
  <r>
    <s v="ShelterBox"/>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n v="5"/>
    <x v="1"/>
    <x v="9"/>
    <e v="#N/A"/>
    <x v="0"/>
  </r>
  <r>
    <s v="ShelterBox"/>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n v="4"/>
    <x v="1"/>
    <x v="9"/>
    <e v="#N/A"/>
    <x v="1"/>
  </r>
  <r>
    <s v="ShelterBox"/>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n v="3"/>
    <x v="1"/>
    <x v="9"/>
    <e v="#N/A"/>
    <x v="1"/>
  </r>
  <r>
    <s v="ShelterBox"/>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n v="2"/>
    <x v="1"/>
    <x v="9"/>
    <e v="#N/A"/>
    <x v="1"/>
  </r>
  <r>
    <s v="ShelterBox"/>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n v="1"/>
    <x v="1"/>
    <x v="9"/>
    <e v="#N/A"/>
    <x v="1"/>
  </r>
  <r>
    <s v="ShelterBox"/>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n v="5"/>
    <x v="1"/>
    <x v="9"/>
    <e v="#N/A"/>
    <x v="1"/>
  </r>
  <r>
    <s v="ShelterBox"/>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n v="4"/>
    <x v="1"/>
    <x v="9"/>
    <e v="#N/A"/>
    <x v="1"/>
  </r>
  <r>
    <s v="ShelterBox"/>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n v="3"/>
    <x v="1"/>
    <x v="9"/>
    <e v="#N/A"/>
    <x v="1"/>
  </r>
  <r>
    <s v="ShelterBox"/>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n v="2"/>
    <x v="1"/>
    <x v="9"/>
    <e v="#N/A"/>
    <x v="1"/>
  </r>
  <r>
    <s v="ShelterBox"/>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n v="1"/>
    <x v="1"/>
    <x v="9"/>
    <e v="#N/A"/>
    <x v="1"/>
  </r>
  <r>
    <s v="ShelterBox"/>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n v="5"/>
    <x v="1"/>
    <x v="9"/>
    <e v="#N/A"/>
    <x v="1"/>
  </r>
  <r>
    <s v="ShelterBox"/>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n v="4"/>
    <x v="1"/>
    <x v="9"/>
    <e v="#N/A"/>
    <x v="1"/>
  </r>
  <r>
    <s v="ShelterBox"/>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n v="3"/>
    <x v="1"/>
    <x v="9"/>
    <e v="#N/A"/>
    <x v="1"/>
  </r>
  <r>
    <s v="ShelterBox"/>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n v="2"/>
    <x v="1"/>
    <x v="9"/>
    <e v="#N/A"/>
    <x v="1"/>
  </r>
  <r>
    <s v="ShelterBox"/>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n v="1"/>
    <x v="1"/>
    <x v="9"/>
    <e v="#N/A"/>
    <x v="1"/>
  </r>
  <r>
    <s v="Terre des Hommes"/>
    <m/>
    <s v="Unicef et Chaine du Bonheur"/>
    <s v="Planifié (financé)"/>
    <s v="Semaine du 2 ou du 9 janvier"/>
    <s v="Distribution Abris"/>
    <s v="Matériaux Abris"/>
    <s v="Kit Abris"/>
    <s v="tôles, bois, clous, kit outils"/>
    <s v="Nombre"/>
    <n v="400"/>
    <m/>
    <m/>
    <m/>
    <m/>
    <m/>
    <m/>
    <x v="1"/>
    <x v="5"/>
    <s v="1ère Beaulieu"/>
    <s v="et centre ville"/>
    <m/>
    <m/>
    <m/>
    <e v="#VALUE!"/>
    <n v="9"/>
    <x v="1"/>
    <x v="5"/>
    <s v="HT07743-01"/>
    <x v="0"/>
  </r>
  <r>
    <s v="Terre des Hommes"/>
    <m/>
    <m/>
    <s v="Réalisé"/>
    <m/>
    <s v="Distribution NFI"/>
    <s v="Matériaux NFI"/>
    <s v="Kit de cuisine"/>
    <m/>
    <s v="Nombre"/>
    <n v="500"/>
    <m/>
    <m/>
    <m/>
    <s v=""/>
    <n v="500"/>
    <m/>
    <x v="1"/>
    <x v="1"/>
    <m/>
    <m/>
    <m/>
    <m/>
    <m/>
    <s v="TER190010SULE"/>
    <n v="2"/>
    <x v="1"/>
    <x v="1"/>
    <e v="#N/A"/>
    <x v="0"/>
  </r>
  <r>
    <s v="Terre des Hommes"/>
    <m/>
    <m/>
    <s v="Réalisé"/>
    <m/>
    <s v="Distribution NFI"/>
    <s v="Matériaux NFI"/>
    <s v="Kit d'hygiène"/>
    <m/>
    <s v="Nombre"/>
    <n v="500"/>
    <m/>
    <m/>
    <m/>
    <s v=""/>
    <n v="500"/>
    <m/>
    <x v="1"/>
    <x v="1"/>
    <m/>
    <m/>
    <m/>
    <m/>
    <m/>
    <s v="TER190010SULE"/>
    <n v="1"/>
    <x v="1"/>
    <x v="1"/>
    <e v="#N/A"/>
    <x v="1"/>
  </r>
  <r>
    <s v="Terre des Hommes"/>
    <m/>
    <m/>
    <s v="Réalisé"/>
    <m/>
    <s v="Distribution NFI"/>
    <s v="Matériaux NFI"/>
    <s v="Kit d'hygiène"/>
    <m/>
    <s v="Nombre"/>
    <n v="500"/>
    <m/>
    <m/>
    <m/>
    <s v=""/>
    <n v="500"/>
    <m/>
    <x v="1"/>
    <x v="9"/>
    <m/>
    <m/>
    <m/>
    <m/>
    <m/>
    <s v="TER190010SUPO"/>
    <n v="1"/>
    <x v="1"/>
    <x v="9"/>
    <e v="#N/A"/>
    <x v="0"/>
  </r>
  <r>
    <s v="Terre des Hommes"/>
    <m/>
    <m/>
    <s v="Réalisé"/>
    <m/>
    <s v="Distribution NFI"/>
    <s v="Matériaux NFI"/>
    <s v="Kit d'hygiène"/>
    <m/>
    <s v="Nombre"/>
    <n v="500"/>
    <m/>
    <m/>
    <m/>
    <s v=""/>
    <n v="500"/>
    <m/>
    <x v="1"/>
    <x v="5"/>
    <m/>
    <m/>
    <m/>
    <m/>
    <m/>
    <s v="TER190010SURO"/>
    <n v="1"/>
    <x v="1"/>
    <x v="5"/>
    <e v="#N/A"/>
    <x v="1"/>
  </r>
  <r>
    <s v="UCLBP"/>
    <m/>
    <s v="OFDA"/>
    <s v="Réalisé"/>
    <m/>
    <s v="Distribution Abris"/>
    <s v="Matériaux Abris"/>
    <s v="Bâches"/>
    <m/>
    <s v="Nombre"/>
    <n v="20"/>
    <m/>
    <m/>
    <m/>
    <s v=""/>
    <m/>
    <m/>
    <x v="3"/>
    <x v="28"/>
    <m/>
    <m/>
    <m/>
    <m/>
    <m/>
    <s v="UCL190010NI"/>
    <n v="5"/>
    <x v="3"/>
    <x v="28"/>
    <e v="#N/A"/>
    <x v="0"/>
  </r>
  <r>
    <s v="UCLBP"/>
    <m/>
    <s v="OFDA"/>
    <s v="Réalisé"/>
    <m/>
    <s v="Distribution Abris"/>
    <s v="Matériaux Abris"/>
    <s v="Bâches"/>
    <m/>
    <s v="Nombre"/>
    <n v="20"/>
    <m/>
    <m/>
    <m/>
    <s v=""/>
    <m/>
    <m/>
    <x v="1"/>
    <x v="28"/>
    <m/>
    <m/>
    <m/>
    <m/>
    <m/>
    <s v="UCL190010SU"/>
    <n v="5"/>
    <x v="1"/>
    <x v="28"/>
    <e v="#N/A"/>
    <x v="1"/>
  </r>
  <r>
    <s v="UCLBP"/>
    <m/>
    <s v="OFDA"/>
    <s v="Réalisé"/>
    <m/>
    <s v="Distribution NFI"/>
    <s v="Matériaux NFI"/>
    <s v="Bidons"/>
    <m/>
    <s v="Nombre"/>
    <n v="20"/>
    <m/>
    <m/>
    <m/>
    <s v=""/>
    <m/>
    <m/>
    <x v="3"/>
    <x v="28"/>
    <m/>
    <m/>
    <m/>
    <m/>
    <m/>
    <s v="UCL190010NI"/>
    <n v="4"/>
    <x v="3"/>
    <x v="28"/>
    <e v="#N/A"/>
    <x v="1"/>
  </r>
  <r>
    <s v="UCLBP"/>
    <m/>
    <s v="OFDA"/>
    <s v="Réalisé"/>
    <m/>
    <s v="Distribution NFI"/>
    <s v="Matériaux NFI"/>
    <s v="Bidons"/>
    <m/>
    <s v="Nombre"/>
    <n v="20"/>
    <m/>
    <m/>
    <m/>
    <s v=""/>
    <m/>
    <m/>
    <x v="1"/>
    <x v="28"/>
    <m/>
    <m/>
    <m/>
    <m/>
    <m/>
    <s v="UCL190010SU"/>
    <n v="4"/>
    <x v="1"/>
    <x v="28"/>
    <e v="#N/A"/>
    <x v="1"/>
  </r>
  <r>
    <s v="UCLBP"/>
    <m/>
    <s v="OFDA"/>
    <s v="Réalisé"/>
    <m/>
    <s v="Distribution NFI"/>
    <s v="Matériaux NFI"/>
    <s v="Couvertures"/>
    <m/>
    <s v="Nombre"/>
    <n v="20"/>
    <m/>
    <m/>
    <m/>
    <s v=""/>
    <m/>
    <m/>
    <x v="3"/>
    <x v="28"/>
    <m/>
    <m/>
    <m/>
    <m/>
    <m/>
    <s v="UCL190010NI"/>
    <n v="3"/>
    <x v="3"/>
    <x v="28"/>
    <e v="#N/A"/>
    <x v="1"/>
  </r>
  <r>
    <s v="UCLBP"/>
    <m/>
    <s v="OFDA"/>
    <s v="Réalisé"/>
    <m/>
    <s v="Distribution NFI"/>
    <s v="Matériaux NFI"/>
    <s v="Couvertures"/>
    <m/>
    <s v="Nombre"/>
    <n v="20"/>
    <m/>
    <m/>
    <m/>
    <s v=""/>
    <m/>
    <m/>
    <x v="1"/>
    <x v="28"/>
    <m/>
    <m/>
    <m/>
    <m/>
    <m/>
    <s v="UCL190010SU"/>
    <n v="3"/>
    <x v="1"/>
    <x v="28"/>
    <e v="#N/A"/>
    <x v="1"/>
  </r>
  <r>
    <s v="UCLBP"/>
    <m/>
    <s v="OFDA"/>
    <s v="Réalisé"/>
    <m/>
    <s v="Distribution NFI"/>
    <s v="Matériaux NFI"/>
    <s v="Kit de cuisine"/>
    <m/>
    <s v="Nombre"/>
    <n v="20"/>
    <m/>
    <m/>
    <m/>
    <s v=""/>
    <m/>
    <m/>
    <x v="3"/>
    <x v="28"/>
    <m/>
    <m/>
    <m/>
    <m/>
    <m/>
    <s v="UCL190010NI"/>
    <n v="2"/>
    <x v="3"/>
    <x v="28"/>
    <e v="#N/A"/>
    <x v="1"/>
  </r>
  <r>
    <s v="UCLBP"/>
    <m/>
    <s v="OFDA"/>
    <s v="Réalisé"/>
    <m/>
    <s v="Distribution NFI"/>
    <s v="Matériaux NFI"/>
    <s v="Kit de cuisine"/>
    <m/>
    <s v="Nombre"/>
    <n v="20"/>
    <m/>
    <m/>
    <m/>
    <s v=""/>
    <m/>
    <m/>
    <x v="1"/>
    <x v="28"/>
    <m/>
    <m/>
    <m/>
    <m/>
    <m/>
    <s v="UCL190010SU"/>
    <n v="2"/>
    <x v="1"/>
    <x v="28"/>
    <e v="#N/A"/>
    <x v="1"/>
  </r>
  <r>
    <s v="UCLBP"/>
    <m/>
    <s v="OFDA"/>
    <s v="Réalisé"/>
    <m/>
    <s v="Distribution NFI"/>
    <s v="Matériaux NFI"/>
    <s v="Kit d'hygiène"/>
    <m/>
    <s v="Nombre"/>
    <n v="20"/>
    <m/>
    <m/>
    <m/>
    <s v=""/>
    <m/>
    <m/>
    <x v="3"/>
    <x v="28"/>
    <m/>
    <m/>
    <m/>
    <m/>
    <m/>
    <s v="UCL190010NI"/>
    <n v="1"/>
    <x v="3"/>
    <x v="28"/>
    <e v="#N/A"/>
    <x v="1"/>
  </r>
  <r>
    <s v="UCLBP"/>
    <m/>
    <s v="OFDA"/>
    <s v="Réalisé"/>
    <m/>
    <s v="Distribution NFI"/>
    <s v="Matériaux NFI"/>
    <s v="Kit d'hygiène"/>
    <m/>
    <s v="Nombre"/>
    <n v="20"/>
    <m/>
    <m/>
    <m/>
    <s v=""/>
    <m/>
    <m/>
    <x v="1"/>
    <x v="28"/>
    <m/>
    <m/>
    <m/>
    <m/>
    <m/>
    <s v="UCL190010SU"/>
    <n v="1"/>
    <x v="1"/>
    <x v="28"/>
    <e v="#N/A"/>
    <x v="1"/>
  </r>
  <r>
    <s v="Vistion Forward"/>
    <m/>
    <s v="OFDA"/>
    <s v="Réalisé"/>
    <m/>
    <s v="Distribution Abris"/>
    <s v="Matériaux Abris"/>
    <s v="Bâches"/>
    <m/>
    <s v="Nombre"/>
    <n v="50"/>
    <m/>
    <m/>
    <m/>
    <s v=""/>
    <n v="200"/>
    <m/>
    <x v="5"/>
    <x v="28"/>
    <m/>
    <m/>
    <m/>
    <m/>
    <m/>
    <s v="VIS190010"/>
    <n v="3"/>
    <x v="5"/>
    <x v="28"/>
    <e v="#N/A"/>
    <x v="0"/>
  </r>
  <r>
    <s v="Vistion Forward"/>
    <m/>
    <s v="OFDA"/>
    <s v="Réalisé"/>
    <m/>
    <s v="Distribution NFI"/>
    <s v="Matériaux NFI"/>
    <s v="Kit de cuisine"/>
    <m/>
    <s v="Nombre"/>
    <n v="200"/>
    <m/>
    <m/>
    <m/>
    <s v=""/>
    <n v="200"/>
    <m/>
    <x v="5"/>
    <x v="28"/>
    <m/>
    <m/>
    <m/>
    <m/>
    <m/>
    <s v="VIS190010"/>
    <n v="2"/>
    <x v="5"/>
    <x v="28"/>
    <e v="#N/A"/>
    <x v="1"/>
  </r>
  <r>
    <s v="Vistion Forward"/>
    <m/>
    <s v="OFDA"/>
    <s v="Réalisé"/>
    <m/>
    <s v="Distribution NFI"/>
    <s v="Matériaux NFI"/>
    <s v="Kit d'hygiène"/>
    <m/>
    <s v="Nombre"/>
    <n v="200"/>
    <m/>
    <m/>
    <m/>
    <s v=""/>
    <n v="200"/>
    <m/>
    <x v="5"/>
    <x v="28"/>
    <m/>
    <m/>
    <m/>
    <m/>
    <m/>
    <s v="VIS190010"/>
    <n v="1"/>
    <x v="5"/>
    <x v="28"/>
    <e v="#N/A"/>
    <x v="1"/>
  </r>
  <r>
    <s v="World Concern"/>
    <m/>
    <s v="Tearfund"/>
    <s v="Réalisé"/>
    <d v="2016-10-05T00:00:00"/>
    <s v="Distribution NFI"/>
    <s v="Matériaux NFI"/>
    <s v="Kit de cuisine"/>
    <s v="Kits de cuisine"/>
    <s v="Nombre"/>
    <n v="34"/>
    <m/>
    <m/>
    <m/>
    <m/>
    <n v="34"/>
    <s v="Sélection / Priorisation"/>
    <x v="6"/>
    <x v="78"/>
    <s v="Bois D'Orme"/>
    <m/>
    <s v="Rural"/>
    <s v="Ménage"/>
    <m/>
    <s v="WOR2016105SUANBO"/>
    <n v="4"/>
    <x v="6"/>
    <x v="55"/>
    <e v="#N/A"/>
    <x v="0"/>
  </r>
  <r>
    <s v="World Concern"/>
    <m/>
    <s v="Tearfund"/>
    <s v="Réalisé"/>
    <d v="2016-10-05T00:00:00"/>
    <s v="Distribution NFI"/>
    <s v="Matériaux NFI"/>
    <s v="Kit d'hygiène"/>
    <s v="kits d'hygiene"/>
    <s v="Nombre"/>
    <n v="26"/>
    <m/>
    <m/>
    <m/>
    <s v=""/>
    <n v="26"/>
    <s v="Sélection / Priorisation"/>
    <x v="6"/>
    <x v="78"/>
    <s v="Bois D'Orme"/>
    <m/>
    <s v="Rural"/>
    <s v="Ménage"/>
    <m/>
    <s v="WOR2016105SUANBO"/>
    <n v="3"/>
    <x v="6"/>
    <x v="55"/>
    <e v="#N/A"/>
    <x v="1"/>
  </r>
  <r>
    <s v="World Concern"/>
    <m/>
    <s v="Tearfund"/>
    <s v="Réalisé"/>
    <d v="2016-10-05T00:00:00"/>
    <s v="Distribution NFI"/>
    <s v="Matériaux NFI"/>
    <s v="Autre, à préciser dans &quot;Commentaires&quot;"/>
    <s v="Matelas"/>
    <s v="N/A"/>
    <n v="18"/>
    <m/>
    <m/>
    <m/>
    <s v=""/>
    <n v="18"/>
    <s v="Sélection / Priorisation"/>
    <x v="6"/>
    <x v="78"/>
    <s v="Bois D'Orme"/>
    <m/>
    <s v="Rural"/>
    <s v="Ménage"/>
    <m/>
    <s v="WOR2016105SUANBO"/>
    <n v="2"/>
    <x v="6"/>
    <x v="55"/>
    <e v="#N/A"/>
    <x v="1"/>
  </r>
  <r>
    <s v="World Concern"/>
    <m/>
    <s v="Tearfund"/>
    <s v="Réalisé"/>
    <d v="2016-10-05T00:00:00"/>
    <s v="Distribution NFI"/>
    <s v="Matériaux NFI"/>
    <s v="Couvertures"/>
    <s v="Prelats"/>
    <s v="Nombre"/>
    <n v="22"/>
    <m/>
    <m/>
    <m/>
    <s v=""/>
    <n v="22"/>
    <s v="Sélection / Priorisation"/>
    <x v="6"/>
    <x v="78"/>
    <s v="Bois D'Orme"/>
    <m/>
    <s v="Rural"/>
    <s v="Ménage"/>
    <m/>
    <s v="WOR2016105SUANBO"/>
    <n v="1"/>
    <x v="6"/>
    <x v="55"/>
    <e v="#N/A"/>
    <x v="1"/>
  </r>
  <r>
    <s v="World Concern"/>
    <m/>
    <s v="Tearfund"/>
    <s v="Réalisé"/>
    <d v="2016-10-06T00:00:00"/>
    <s v="Distribution NFI"/>
    <s v="Matériaux NFI"/>
    <s v="Kit de cuisine"/>
    <s v="Kits de cuisine"/>
    <s v="Nombre"/>
    <n v="40"/>
    <m/>
    <m/>
    <m/>
    <s v=""/>
    <n v="40"/>
    <s v="Sélection / Priorisation"/>
    <x v="6"/>
    <x v="79"/>
    <s v="Thiotte"/>
    <m/>
    <s v="Peri urbain"/>
    <s v="Ménage"/>
    <m/>
    <s v="WOR2016106SUTHTH"/>
    <n v="4"/>
    <x v="6"/>
    <x v="56"/>
    <e v="#N/A"/>
    <x v="0"/>
  </r>
  <r>
    <s v="World Concern"/>
    <m/>
    <s v="Tearfund"/>
    <s v="Réalisé"/>
    <d v="2016-10-06T00:00:00"/>
    <s v="Distribution NFI"/>
    <s v="Matériaux NFI"/>
    <s v="Kit d'hygiène"/>
    <s v="Kites d'hygiene"/>
    <s v="Nombre"/>
    <n v="50"/>
    <m/>
    <m/>
    <m/>
    <s v=""/>
    <n v="50"/>
    <s v="Sélection / Priorisation"/>
    <x v="6"/>
    <x v="79"/>
    <s v="Thiotte"/>
    <m/>
    <s v="Peri urbain"/>
    <s v="Ménage"/>
    <m/>
    <s v="WOR2016106SUTHTH"/>
    <n v="3"/>
    <x v="6"/>
    <x v="56"/>
    <e v="#N/A"/>
    <x v="1"/>
  </r>
  <r>
    <s v="World Concern"/>
    <m/>
    <s v="Tearfund"/>
    <s v="Réalisé"/>
    <d v="2016-10-06T00:00:00"/>
    <s v="Distribution NFI"/>
    <s v="Matériaux NFI"/>
    <s v="Couvertures"/>
    <s v="Prelats"/>
    <s v="Nombre"/>
    <n v="26"/>
    <m/>
    <m/>
    <m/>
    <s v=""/>
    <n v="26"/>
    <s v="Sélection / Priorisation"/>
    <x v="6"/>
    <x v="79"/>
    <s v="Thiotte"/>
    <m/>
    <s v="Peri urbain"/>
    <s v="Ménage"/>
    <m/>
    <s v="WOR2016106SUTHTH"/>
    <n v="2"/>
    <x v="6"/>
    <x v="56"/>
    <e v="#N/A"/>
    <x v="1"/>
  </r>
  <r>
    <s v="World Concern"/>
    <m/>
    <s v="Tearfund"/>
    <s v="Réalisé"/>
    <d v="2016-10-06T00:00:00"/>
    <s v="Distribution NFI"/>
    <s v="Matériaux NFI"/>
    <s v="Autre, à préciser dans &quot;Commentaires&quot;"/>
    <s v="Matelas"/>
    <s v="N/A"/>
    <n v="15"/>
    <m/>
    <m/>
    <m/>
    <s v=""/>
    <n v="15"/>
    <s v="Sélection / Priorisation"/>
    <x v="6"/>
    <x v="79"/>
    <s v="Thiotte"/>
    <m/>
    <s v="Peri urbain"/>
    <s v="Ménage"/>
    <m/>
    <s v="WOR2016106SUTHTH"/>
    <n v="1"/>
    <x v="6"/>
    <x v="56"/>
    <e v="#N/A"/>
    <x v="1"/>
  </r>
  <r>
    <s v="World Concern"/>
    <m/>
    <s v="Tearfund"/>
    <s v="Réalisé"/>
    <d v="2016-11-25T00:00:00"/>
    <s v="Distribution Abris"/>
    <s v="Cash en HTG"/>
    <s v="Non conditionel"/>
    <s v="Cash"/>
    <s v="Valeur en HTG"/>
    <n v="61"/>
    <m/>
    <m/>
    <m/>
    <s v=""/>
    <n v="61"/>
    <s v="Sélection / Priorisation"/>
    <x v="6"/>
    <x v="78"/>
    <s v="Bois D'Orme"/>
    <m/>
    <s v="Rural"/>
    <s v="Ménage"/>
    <m/>
    <s v="WOR20161125SUANBO"/>
    <n v="1"/>
    <x v="6"/>
    <x v="55"/>
    <e v="#N/A"/>
    <x v="1"/>
  </r>
  <r>
    <s v="World Concern"/>
    <m/>
    <s v="Tearfund"/>
    <s v="Réalisé"/>
    <d v="2016-11-25T00:00:00"/>
    <s v="Distribution Abris"/>
    <s v="Cash en HTG"/>
    <s v="Non conditionel"/>
    <s v="Cash"/>
    <s v="Valeur en HTG"/>
    <n v="84"/>
    <m/>
    <m/>
    <m/>
    <s v=""/>
    <n v="84"/>
    <s v="Sélection / Priorisation"/>
    <x v="6"/>
    <x v="79"/>
    <s v="Thiotte"/>
    <m/>
    <s v="Urbain"/>
    <s v="Ménage"/>
    <m/>
    <s v="WOR20161125SUTHTH"/>
    <n v="1"/>
    <x v="6"/>
    <x v="56"/>
    <e v="#N/A"/>
    <x v="1"/>
  </r>
  <r>
    <s v="World Concern"/>
    <m/>
    <s v="Tearfund"/>
    <s v="Réalisé"/>
    <d v="2016-11-26T00:00:00"/>
    <s v="Distribution Abris"/>
    <s v="Cash en HTG"/>
    <s v="Non conditionel"/>
    <s v="Cash"/>
    <s v="Valeur en HTG"/>
    <n v="77"/>
    <m/>
    <m/>
    <m/>
    <s v=""/>
    <n v="77"/>
    <s v="Sélection / Priorisation"/>
    <x v="6"/>
    <x v="80"/>
    <s v="Mapou"/>
    <m/>
    <s v="Rural"/>
    <s v="Ménage"/>
    <m/>
    <s v="WOR20161126SUBEMA"/>
    <n v="1"/>
    <x v="6"/>
    <x v="57"/>
    <e v="#N/A"/>
    <x v="0"/>
  </r>
  <r>
    <s v="World Concern"/>
    <m/>
    <s v="Tearfund"/>
    <s v="Réalisé"/>
    <d v="2016-12-01T00:00:00"/>
    <s v="Distribution Abris"/>
    <s v="Cash en HTG"/>
    <s v="Non conditionel"/>
    <s v="Cash"/>
    <s v="Valeur en HTG"/>
    <n v="50"/>
    <m/>
    <m/>
    <m/>
    <s v=""/>
    <n v="50"/>
    <s v="Sélection / Priorisation"/>
    <x v="6"/>
    <x v="81"/>
    <s v="Marbial"/>
    <m/>
    <s v="Rural"/>
    <s v="Ménage"/>
    <m/>
    <s v="WOR2016121SUJAMA"/>
    <n v="1"/>
    <x v="6"/>
    <x v="58"/>
    <e v="#N/A"/>
    <x v="0"/>
  </r>
  <r>
    <s v="World Concern"/>
    <m/>
    <s v="Tearfund"/>
    <s v="Réalisé"/>
    <d v="2016-12-01T00:00:00"/>
    <s v="Distribution Abris"/>
    <s v="Cash en HTG"/>
    <s v="Non conditionel"/>
    <s v="Cash"/>
    <s v="Valeur en HTG"/>
    <n v="47"/>
    <m/>
    <m/>
    <m/>
    <s v=""/>
    <n v="47"/>
    <s v="Sélection / Priorisation"/>
    <x v="6"/>
    <x v="82"/>
    <s v="Savane Dubois"/>
    <m/>
    <s v="Rural"/>
    <s v="Ménage"/>
    <m/>
    <s v="WOR2016121SUMASA"/>
    <n v="1"/>
    <x v="6"/>
    <x v="59"/>
    <e v="#N/A"/>
    <x v="0"/>
  </r>
  <r>
    <s v="World Concern"/>
    <m/>
    <s v="Tearfund"/>
    <s v="Réalisé"/>
    <d v="2016-12-01T00:00:00"/>
    <s v="Distribution Abris"/>
    <s v="Cash en HTG"/>
    <s v="Non conditionel"/>
    <s v="Cash"/>
    <s v="Valeur en HTG"/>
    <n v="44"/>
    <m/>
    <m/>
    <m/>
    <s v=""/>
    <n v="44"/>
    <s v="Sélection / Priorisation"/>
    <x v="6"/>
    <x v="60"/>
    <s v="Gaillard"/>
    <m/>
    <s v="Rural"/>
    <s v="Ménage"/>
    <m/>
    <s v="WOR2016121SUCAGA"/>
    <n v="1"/>
    <x v="6"/>
    <x v="40"/>
    <e v="#N/A"/>
    <x v="0"/>
  </r>
  <r>
    <s v="World Concern"/>
    <m/>
    <s v="Tearfund"/>
    <s v="Réalisé"/>
    <d v="2016-12-01T00:00:00"/>
    <s v="Distribution Abris"/>
    <s v="Cash en HTG"/>
    <s v="Non conditionel"/>
    <s v="Cash"/>
    <s v="Valeur en HTG"/>
    <n v="34"/>
    <m/>
    <m/>
    <m/>
    <s v=""/>
    <n v="34"/>
    <s v="Sélection / Priorisation"/>
    <x v="6"/>
    <x v="82"/>
    <s v="Macary"/>
    <m/>
    <s v="Rural"/>
    <s v="Ménage"/>
    <m/>
    <s v="WOR2016121SUMAMA"/>
    <n v="1"/>
    <x v="6"/>
    <x v="59"/>
    <e v="#N/A"/>
    <x v="1"/>
  </r>
  <r>
    <s v="World Concern"/>
    <m/>
    <s v="Tearfund"/>
    <s v="Réalisé"/>
    <d v="2016-12-03T00:00:00"/>
    <s v="Distribution Abris"/>
    <s v="Cash en HTG"/>
    <s v="Non conditionel"/>
    <s v="Cash"/>
    <s v="Valeur en HTG"/>
    <n v="20"/>
    <m/>
    <m/>
    <m/>
    <s v=""/>
    <n v="20"/>
    <s v="Sélection / Priorisation"/>
    <x v="6"/>
    <x v="80"/>
    <s v="Bais D'Orange"/>
    <m/>
    <s v="Rural"/>
    <s v="Ménage"/>
    <m/>
    <s v="WOR2016123SUBEBA"/>
    <n v="1"/>
    <x v="6"/>
    <x v="57"/>
    <e v="#N/A"/>
    <x v="1"/>
  </r>
  <r>
    <s v="World Concern"/>
    <m/>
    <s v="Tearfund"/>
    <s v="Réalisé"/>
    <d v="2016-12-03T00:00:00"/>
    <s v="Distribution Abris"/>
    <s v="Cash en HTG"/>
    <s v="Non conditionel"/>
    <s v="Cash"/>
    <s v="Valeur en HTG"/>
    <n v="80"/>
    <m/>
    <m/>
    <m/>
    <s v=""/>
    <n v="80"/>
    <s v="Sélection / Priorisation"/>
    <x v="6"/>
    <x v="80"/>
    <s v="Belair"/>
    <m/>
    <s v="Peri urbain"/>
    <s v="Ménage"/>
    <m/>
    <s v="WOR2016123SUBEBE"/>
    <n v="1"/>
    <x v="6"/>
    <x v="57"/>
    <e v="#N/A"/>
    <x v="1"/>
  </r>
  <r>
    <s v="World Concern"/>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n v="8"/>
    <x v="1"/>
    <x v="16"/>
    <e v="#N/A"/>
    <x v="0"/>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n v="7"/>
    <x v="1"/>
    <x v="16"/>
    <e v="#N/A"/>
    <x v="1"/>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n v="6"/>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n v="5"/>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n v="4"/>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n v="3"/>
    <x v="1"/>
    <x v="16"/>
    <e v="#N/A"/>
    <x v="1"/>
  </r>
  <r>
    <s v="World Renew"/>
    <s v="pcH"/>
    <m/>
    <s v="En cours"/>
    <s v="14-Oct-2016 - 15-Nov-2016"/>
    <s v="Distribution Abris"/>
    <s v="Matériaux Abris"/>
    <s v="Bâches"/>
    <m/>
    <s v="Nombre"/>
    <n v="400"/>
    <m/>
    <m/>
    <m/>
    <s v=""/>
    <n v="400"/>
    <s v="Sélection / Priorisation"/>
    <x v="0"/>
    <x v="65"/>
    <s v="Duchity"/>
    <m/>
    <m/>
    <m/>
    <m/>
    <e v="#VALUE!"/>
    <n v="2"/>
    <x v="0"/>
    <x v="45"/>
    <e v="#N/A"/>
    <x v="0"/>
  </r>
  <r>
    <s v="World Renew"/>
    <s v="pcH"/>
    <m/>
    <s v="En cours"/>
    <s v="14-Oct-2016 - 15-Nov-2016"/>
    <s v="Distribution Abris"/>
    <s v="Cash en USD"/>
    <s v="Non conditionel "/>
    <m/>
    <s v="Valeur en USD"/>
    <n v="50"/>
    <m/>
    <m/>
    <m/>
    <s v=""/>
    <n v="400"/>
    <s v="Sélection / Priorisation"/>
    <x v="0"/>
    <x v="65"/>
    <s v="Duchity"/>
    <m/>
    <m/>
    <m/>
    <m/>
    <e v="#VALUE!"/>
    <n v="1"/>
    <x v="0"/>
    <x v="45"/>
    <e v="#N/A"/>
    <x v="1"/>
  </r>
  <r>
    <s v="World Vision International"/>
    <m/>
    <m/>
    <s v="Réalisé"/>
    <d v="2016-10-01T00:00:00"/>
    <s v="Distribution NFI"/>
    <s v="Matériaux NFI"/>
    <s v="Bidons"/>
    <m/>
    <s v="Nombre"/>
    <n v="32"/>
    <m/>
    <m/>
    <m/>
    <s v=""/>
    <n v="32"/>
    <s v="Sélection / Priorisation"/>
    <x v="4"/>
    <x v="33"/>
    <s v="Palma"/>
    <m/>
    <m/>
    <m/>
    <m/>
    <s v="WOR2016101OUANPA"/>
    <n v="2"/>
    <x v="4"/>
    <x v="33"/>
    <e v="#N/A"/>
    <x v="0"/>
  </r>
  <r>
    <s v="World Vision International"/>
    <m/>
    <m/>
    <s v="Réalisé"/>
    <d v="2016-10-01T00:00:00"/>
    <s v="Distribution NFI"/>
    <s v="Matériaux NFI"/>
    <s v="Couvertures"/>
    <m/>
    <s v="Nombre"/>
    <n v="32"/>
    <m/>
    <m/>
    <m/>
    <s v=""/>
    <n v="32"/>
    <s v="Sélection / Priorisation"/>
    <x v="4"/>
    <x v="33"/>
    <s v="Palma"/>
    <m/>
    <m/>
    <m/>
    <m/>
    <s v="WOR2016101OUANPA"/>
    <n v="1"/>
    <x v="4"/>
    <x v="33"/>
    <e v="#N/A"/>
    <x v="1"/>
  </r>
  <r>
    <s v="World Vision International"/>
    <m/>
    <m/>
    <s v="Réalisé"/>
    <d v="2016-10-04T00:00:00"/>
    <s v="Distribution NFI"/>
    <s v="Matériaux NFI"/>
    <s v="Bidons"/>
    <m/>
    <s v="Nombre"/>
    <n v="114"/>
    <m/>
    <m/>
    <m/>
    <s v=""/>
    <n v="114"/>
    <s v="Sélection / Priorisation"/>
    <x v="4"/>
    <x v="83"/>
    <s v="Montagne Noire"/>
    <m/>
    <m/>
    <m/>
    <m/>
    <s v="WOR2016104OUPEMO"/>
    <n v="3"/>
    <x v="4"/>
    <x v="60"/>
    <e v="#N/A"/>
    <x v="0"/>
  </r>
  <r>
    <s v="World Vision International"/>
    <m/>
    <m/>
    <s v="Réalisé"/>
    <d v="2016-10-04T00:00:00"/>
    <s v="Distribution NFI"/>
    <s v="Matériaux NFI"/>
    <s v="Couvertures"/>
    <m/>
    <s v="Nombre"/>
    <n v="114"/>
    <m/>
    <m/>
    <m/>
    <s v=""/>
    <n v="114"/>
    <s v="Sélection / Priorisation"/>
    <x v="4"/>
    <x v="83"/>
    <s v="Montagne Noire"/>
    <m/>
    <m/>
    <m/>
    <m/>
    <s v="WOR2016104OUPEMO"/>
    <n v="2"/>
    <x v="4"/>
    <x v="60"/>
    <e v="#N/A"/>
    <x v="1"/>
  </r>
  <r>
    <s v="World Vision International"/>
    <m/>
    <m/>
    <s v="Réalisé"/>
    <d v="2016-10-04T00:00:00"/>
    <s v="Distribution NFI"/>
    <s v="Matériaux NFI"/>
    <s v="Kit d'hygiène"/>
    <m/>
    <s v="Nombre"/>
    <n v="35"/>
    <m/>
    <m/>
    <m/>
    <s v=""/>
    <n v="114"/>
    <s v="Sélection / Priorisation"/>
    <x v="4"/>
    <x v="83"/>
    <s v="Montagne Noire"/>
    <m/>
    <m/>
    <m/>
    <m/>
    <s v="WOR2016104OUPEMO"/>
    <n v="1"/>
    <x v="4"/>
    <x v="60"/>
    <e v="#N/A"/>
    <x v="1"/>
  </r>
  <r>
    <s v="World Vision International"/>
    <m/>
    <m/>
    <s v="Réalisé"/>
    <d v="2016-10-07T00:00:00"/>
    <s v="Distribution Abris"/>
    <s v="Matériaux Abris"/>
    <s v="Bâches"/>
    <m/>
    <s v="Nombre"/>
    <n v="128"/>
    <m/>
    <m/>
    <m/>
    <s v=""/>
    <n v="128"/>
    <m/>
    <x v="4"/>
    <x v="84"/>
    <s v="Soucailles"/>
    <m/>
    <m/>
    <m/>
    <m/>
    <s v="WOR2016107OUKESO"/>
    <n v="4"/>
    <x v="4"/>
    <x v="61"/>
    <e v="#N/A"/>
    <x v="0"/>
  </r>
  <r>
    <s v="World Vision International"/>
    <m/>
    <m/>
    <s v="Réalisé"/>
    <d v="2016-10-07T00:00:00"/>
    <s v="Distribution NFI"/>
    <s v="Matériaux NFI"/>
    <s v="Bidons"/>
    <m/>
    <s v="Nombre"/>
    <n v="128"/>
    <m/>
    <m/>
    <m/>
    <s v=""/>
    <n v="128"/>
    <s v="Sélection / Priorisation"/>
    <x v="4"/>
    <x v="84"/>
    <s v="Soucailles"/>
    <m/>
    <m/>
    <m/>
    <m/>
    <s v="WOR2016107OUKESO"/>
    <n v="3"/>
    <x v="4"/>
    <x v="61"/>
    <e v="#N/A"/>
    <x v="1"/>
  </r>
  <r>
    <s v="World Vision International"/>
    <m/>
    <m/>
    <s v="Réalisé"/>
    <d v="2016-10-07T00:00:00"/>
    <s v="Distribution NFI"/>
    <s v="Matériaux NFI"/>
    <s v="Couvertures"/>
    <m/>
    <s v="Nombre"/>
    <n v="128"/>
    <m/>
    <m/>
    <m/>
    <s v=""/>
    <n v="128"/>
    <s v="Sélection / Priorisation"/>
    <x v="4"/>
    <x v="84"/>
    <s v="Soucailles"/>
    <m/>
    <m/>
    <m/>
    <m/>
    <s v="WOR2016107OUKESO"/>
    <n v="2"/>
    <x v="4"/>
    <x v="61"/>
    <e v="#N/A"/>
    <x v="1"/>
  </r>
  <r>
    <s v="World Vision International"/>
    <m/>
    <m/>
    <s v="Réalisé"/>
    <d v="2016-10-07T00:00:00"/>
    <s v="Distribution NFI"/>
    <s v="Matériaux NFI"/>
    <s v="Kit d'hygiène"/>
    <m/>
    <s v="Nombre"/>
    <n v="128"/>
    <m/>
    <m/>
    <m/>
    <s v=""/>
    <n v="128"/>
    <s v="Sélection / Priorisation"/>
    <x v="4"/>
    <x v="84"/>
    <s v="Soucailles"/>
    <m/>
    <m/>
    <m/>
    <m/>
    <s v="WOR2016107OUKESO"/>
    <n v="1"/>
    <x v="4"/>
    <x v="61"/>
    <e v="#N/A"/>
    <x v="1"/>
  </r>
  <r>
    <s v="World Vision International"/>
    <s v="Mercy Corps"/>
    <m/>
    <s v="Réalisé"/>
    <d v="2016-10-08T00:00:00"/>
    <s v="Distribution Abris"/>
    <s v="Matériaux Abris"/>
    <s v="Bâches"/>
    <m/>
    <s v="Nombre"/>
    <n v="150"/>
    <m/>
    <m/>
    <m/>
    <s v=""/>
    <n v="150"/>
    <m/>
    <x v="3"/>
    <x v="27"/>
    <s v="Fonds Des Negres"/>
    <m/>
    <m/>
    <m/>
    <m/>
    <s v="WOR2016108NIFOFO"/>
    <n v="5"/>
    <x v="3"/>
    <x v="27"/>
    <e v="#N/A"/>
    <x v="0"/>
  </r>
  <r>
    <s v="World Vision International"/>
    <m/>
    <m/>
    <s v="Réalisé"/>
    <d v="2016-10-08T00:00:00"/>
    <s v="Distribution Abris"/>
    <s v="Matériaux Abris"/>
    <s v="Bâches"/>
    <m/>
    <s v="Nombre"/>
    <n v="300"/>
    <m/>
    <m/>
    <m/>
    <s v=""/>
    <n v="300"/>
    <m/>
    <x v="3"/>
    <x v="24"/>
    <s v="Chalon"/>
    <m/>
    <m/>
    <m/>
    <m/>
    <s v="WOR2016108NIMICH"/>
    <n v="5"/>
    <x v="3"/>
    <x v="24"/>
    <e v="#N/A"/>
    <x v="0"/>
  </r>
  <r>
    <s v="World Vision International"/>
    <s v="Mercy Corps"/>
    <m/>
    <s v="Réalisé"/>
    <d v="2016-10-08T00:00:00"/>
    <s v="Distribution NFI"/>
    <s v="Matériaux NFI"/>
    <s v="Bidons"/>
    <m/>
    <s v="Nombre"/>
    <n v="150"/>
    <m/>
    <m/>
    <m/>
    <s v=""/>
    <n v="150"/>
    <s v="Sélection / Priorisation"/>
    <x v="3"/>
    <x v="27"/>
    <s v="Fonds Des Negres"/>
    <m/>
    <m/>
    <m/>
    <m/>
    <s v="WOR2016108NIFOFO"/>
    <n v="4"/>
    <x v="3"/>
    <x v="27"/>
    <e v="#N/A"/>
    <x v="1"/>
  </r>
  <r>
    <s v="World Vision International"/>
    <m/>
    <m/>
    <s v="Réalisé"/>
    <d v="2016-10-08T00:00:00"/>
    <s v="Distribution NFI"/>
    <s v="Matériaux NFI"/>
    <s v="Bidons"/>
    <m/>
    <s v="Nombre"/>
    <n v="300"/>
    <m/>
    <m/>
    <m/>
    <s v=""/>
    <n v="300"/>
    <s v="Sélection / Priorisation"/>
    <x v="3"/>
    <x v="24"/>
    <s v="Chalon"/>
    <m/>
    <m/>
    <m/>
    <m/>
    <s v="WOR2016108NIMICH"/>
    <n v="4"/>
    <x v="3"/>
    <x v="24"/>
    <e v="#N/A"/>
    <x v="1"/>
  </r>
  <r>
    <s v="World Vision International"/>
    <s v="Mercy Corps"/>
    <m/>
    <s v="Réalisé"/>
    <d v="2016-10-08T00:00:00"/>
    <s v="Distribution NFI"/>
    <s v="Matériaux NFI"/>
    <s v="Couvertures"/>
    <m/>
    <s v="Nombre"/>
    <n v="150"/>
    <m/>
    <m/>
    <m/>
    <s v=""/>
    <n v="150"/>
    <s v="Sélection / Priorisation"/>
    <x v="3"/>
    <x v="27"/>
    <s v="Fonds Des Negres"/>
    <m/>
    <m/>
    <m/>
    <m/>
    <s v="WOR2016108NIFOFO"/>
    <n v="3"/>
    <x v="3"/>
    <x v="27"/>
    <e v="#N/A"/>
    <x v="1"/>
  </r>
  <r>
    <s v="World Vision International"/>
    <m/>
    <m/>
    <s v="Réalisé"/>
    <d v="2016-10-08T00:00:00"/>
    <s v="Distribution NFI"/>
    <s v="Matériaux NFI"/>
    <s v="Couvertures"/>
    <m/>
    <s v="Nombre"/>
    <n v="300"/>
    <m/>
    <m/>
    <m/>
    <s v=""/>
    <n v="300"/>
    <s v="Sélection / Priorisation"/>
    <x v="3"/>
    <x v="24"/>
    <s v="Chalon"/>
    <m/>
    <m/>
    <m/>
    <m/>
    <s v="WOR2016108NIMICH"/>
    <n v="3"/>
    <x v="3"/>
    <x v="24"/>
    <e v="#N/A"/>
    <x v="1"/>
  </r>
  <r>
    <s v="World Vision International"/>
    <s v="Mercy Corps"/>
    <m/>
    <s v="Réalisé"/>
    <d v="2016-10-08T00:00:00"/>
    <s v="Distribution NFI"/>
    <s v="Matériaux NFI"/>
    <s v="Lampes solaires"/>
    <m/>
    <s v="Nombre"/>
    <n v="150"/>
    <m/>
    <m/>
    <m/>
    <s v=""/>
    <n v="150"/>
    <s v="Sélection / Priorisation"/>
    <x v="3"/>
    <x v="27"/>
    <s v="Fonds Des Negres"/>
    <m/>
    <m/>
    <m/>
    <m/>
    <s v="WOR2016108NIFOFO"/>
    <n v="2"/>
    <x v="3"/>
    <x v="27"/>
    <e v="#N/A"/>
    <x v="1"/>
  </r>
  <r>
    <s v="World Vision International"/>
    <m/>
    <m/>
    <s v="Réalisé"/>
    <d v="2016-10-08T00:00:00"/>
    <s v="Distribution NFI"/>
    <s v="Matériaux NFI"/>
    <s v="Lampes solaires"/>
    <m/>
    <s v="Nombre"/>
    <n v="300"/>
    <m/>
    <m/>
    <m/>
    <s v=""/>
    <n v="300"/>
    <s v="Sélection / Priorisation"/>
    <x v="3"/>
    <x v="24"/>
    <s v="Chalon"/>
    <m/>
    <m/>
    <m/>
    <m/>
    <s v="WOR2016108NIMICH"/>
    <n v="2"/>
    <x v="3"/>
    <x v="24"/>
    <e v="#N/A"/>
    <x v="1"/>
  </r>
  <r>
    <s v="World Vision International"/>
    <s v="Mercy Corps"/>
    <m/>
    <s v="Réalisé"/>
    <d v="2016-10-08T00:00:00"/>
    <s v="Distribution NFI"/>
    <s v="Matériaux NFI"/>
    <s v="Moustiquaires"/>
    <m/>
    <s v="Nombre"/>
    <n v="150"/>
    <m/>
    <m/>
    <m/>
    <s v=""/>
    <n v="150"/>
    <s v="Sélection / Priorisation"/>
    <x v="3"/>
    <x v="27"/>
    <s v="Fonds Des Negres"/>
    <m/>
    <m/>
    <m/>
    <m/>
    <s v="WOR2016108NIFOFO"/>
    <n v="1"/>
    <x v="3"/>
    <x v="27"/>
    <e v="#N/A"/>
    <x v="1"/>
  </r>
  <r>
    <s v="World Vision International"/>
    <m/>
    <m/>
    <s v="Réalisé"/>
    <d v="2016-10-08T00:00:00"/>
    <s v="Distribution NFI"/>
    <s v="Matériaux NFI"/>
    <s v="Moustiquaires"/>
    <m/>
    <s v="Nombre"/>
    <n v="300"/>
    <m/>
    <m/>
    <m/>
    <s v=""/>
    <n v="300"/>
    <s v="Sélection / Priorisation"/>
    <x v="3"/>
    <x v="24"/>
    <s v="Chalon"/>
    <m/>
    <m/>
    <m/>
    <m/>
    <s v="WOR2016108NIMICH"/>
    <n v="1"/>
    <x v="3"/>
    <x v="24"/>
    <e v="#N/A"/>
    <x v="1"/>
  </r>
  <r>
    <s v="World Vision International"/>
    <s v="Mercy Corps"/>
    <m/>
    <s v="Réalisé"/>
    <d v="2016-10-09T00:00:00"/>
    <s v="Distribution Abris"/>
    <s v="Matériaux Abris"/>
    <s v="Bâches"/>
    <m/>
    <s v="Nombre"/>
    <n v="400"/>
    <m/>
    <m/>
    <m/>
    <s v=""/>
    <n v="400"/>
    <m/>
    <x v="3"/>
    <x v="27"/>
    <s v="Fonds Des Negres"/>
    <m/>
    <m/>
    <m/>
    <m/>
    <s v="WOR2016109NIFOFO"/>
    <n v="5"/>
    <x v="3"/>
    <x v="27"/>
    <e v="#N/A"/>
    <x v="1"/>
  </r>
  <r>
    <s v="World Vision International"/>
    <m/>
    <m/>
    <s v="Réalisé"/>
    <d v="2016-10-09T00:00:00"/>
    <s v="Distribution Abris"/>
    <s v="Matériaux Abris"/>
    <s v="Bâches"/>
    <m/>
    <s v="Nombre"/>
    <n v="156"/>
    <m/>
    <m/>
    <m/>
    <s v=""/>
    <n v="156"/>
    <m/>
    <x v="3"/>
    <x v="85"/>
    <s v="Sillegue"/>
    <m/>
    <m/>
    <m/>
    <m/>
    <s v="WOR2016109NIPESI"/>
    <n v="3"/>
    <x v="3"/>
    <x v="62"/>
    <e v="#N/A"/>
    <x v="0"/>
  </r>
  <r>
    <s v="World Vision International"/>
    <m/>
    <m/>
    <s v="Réalisé"/>
    <d v="2016-10-09T00:00:00"/>
    <s v="Distribution Abris"/>
    <s v="Matériaux Abris"/>
    <s v="Bâches"/>
    <m/>
    <s v="Nombre"/>
    <n v="134"/>
    <m/>
    <m/>
    <m/>
    <s v=""/>
    <n v="134"/>
    <m/>
    <x v="4"/>
    <x v="84"/>
    <s v="Belle Fontaine"/>
    <m/>
    <m/>
    <m/>
    <m/>
    <s v="WOR2016109OUKEBE"/>
    <n v="3"/>
    <x v="4"/>
    <x v="61"/>
    <e v="#N/A"/>
    <x v="1"/>
  </r>
  <r>
    <s v="World Vision International"/>
    <m/>
    <m/>
    <s v="Réalisé"/>
    <d v="2016-10-09T00:00:00"/>
    <s v="Distribution Abris"/>
    <s v="Matériaux Abris"/>
    <s v="Bâches"/>
    <m/>
    <s v="Nombre"/>
    <n v="250"/>
    <m/>
    <m/>
    <m/>
    <s v=""/>
    <n v="250"/>
    <m/>
    <x v="4"/>
    <x v="84"/>
    <s v="Bongars"/>
    <m/>
    <m/>
    <m/>
    <m/>
    <s v="WOR2016109OUKEBO"/>
    <n v="3"/>
    <x v="4"/>
    <x v="61"/>
    <e v="#N/A"/>
    <x v="1"/>
  </r>
  <r>
    <s v="World Vision International"/>
    <m/>
    <m/>
    <s v="Réalisé"/>
    <d v="2016-10-09T00:00:00"/>
    <s v="Distribution Abris"/>
    <s v="Matériaux Abris"/>
    <s v="Bâches"/>
    <m/>
    <s v="Nombre"/>
    <n v="145"/>
    <m/>
    <m/>
    <m/>
    <s v=""/>
    <n v="145"/>
    <m/>
    <x v="4"/>
    <x v="34"/>
    <s v="Trou Louis"/>
    <m/>
    <m/>
    <m/>
    <m/>
    <s v="WOR2016109OUPOTR"/>
    <n v="4"/>
    <x v="4"/>
    <x v="34"/>
    <e v="#N/A"/>
    <x v="0"/>
  </r>
  <r>
    <s v="World Vision International"/>
    <s v="OFATMA"/>
    <m/>
    <s v="Réalisé"/>
    <d v="2016-10-09T00:00:00"/>
    <s v="Distribution Abris"/>
    <s v="Matériaux Abris"/>
    <s v="Bâches"/>
    <m/>
    <s v="Nombre"/>
    <n v="50"/>
    <m/>
    <m/>
    <m/>
    <s v=""/>
    <n v="50"/>
    <m/>
    <x v="1"/>
    <x v="1"/>
    <s v="Bourdet"/>
    <m/>
    <m/>
    <m/>
    <m/>
    <s v="WOR2016109SULEBO"/>
    <n v="5"/>
    <x v="1"/>
    <x v="1"/>
    <e v="#N/A"/>
    <x v="0"/>
  </r>
  <r>
    <s v="World Vision International"/>
    <s v="Mercy Corps"/>
    <m/>
    <s v="Réalisé"/>
    <d v="2016-10-09T00:00:00"/>
    <s v="Distribution NFI"/>
    <s v="Matériaux NFI"/>
    <s v="Bidons"/>
    <m/>
    <s v="Nombre"/>
    <n v="400"/>
    <m/>
    <m/>
    <m/>
    <s v=""/>
    <n v="400"/>
    <s v="Sélection / Priorisation"/>
    <x v="3"/>
    <x v="27"/>
    <s v="Fonds Des Negres"/>
    <m/>
    <m/>
    <m/>
    <m/>
    <s v="WOR2016109NIFOFO"/>
    <n v="4"/>
    <x v="3"/>
    <x v="27"/>
    <e v="#N/A"/>
    <x v="1"/>
  </r>
  <r>
    <s v="World Vision International"/>
    <m/>
    <m/>
    <s v="Réalisé"/>
    <d v="2016-10-09T00:00:00"/>
    <s v="Distribution NFI"/>
    <s v="Matériaux NFI"/>
    <s v="Bidons"/>
    <m/>
    <s v="Nombre"/>
    <n v="156"/>
    <m/>
    <m/>
    <m/>
    <s v=""/>
    <n v="156"/>
    <s v="Sélection / Priorisation"/>
    <x v="3"/>
    <x v="85"/>
    <s v="Sillegue"/>
    <m/>
    <m/>
    <m/>
    <m/>
    <s v="WOR2016109NIPESI"/>
    <n v="2"/>
    <x v="3"/>
    <x v="62"/>
    <e v="#N/A"/>
    <x v="1"/>
  </r>
  <r>
    <s v="World Vision International"/>
    <m/>
    <m/>
    <s v="Réalisé"/>
    <d v="2016-10-09T00:00:00"/>
    <s v="Distribution NFI"/>
    <s v="Matériaux NFI"/>
    <s v="Bidons"/>
    <m/>
    <s v="Nombre"/>
    <n v="134"/>
    <m/>
    <m/>
    <m/>
    <s v=""/>
    <n v="134"/>
    <s v="Sélection / Priorisation"/>
    <x v="4"/>
    <x v="84"/>
    <s v="Belle Fontaine"/>
    <m/>
    <m/>
    <m/>
    <m/>
    <s v="WOR2016109OUKEBE"/>
    <n v="2"/>
    <x v="4"/>
    <x v="61"/>
    <e v="#N/A"/>
    <x v="1"/>
  </r>
  <r>
    <s v="World Vision International"/>
    <m/>
    <m/>
    <s v="Réalisé"/>
    <d v="2016-10-09T00:00:00"/>
    <s v="Distribution NFI"/>
    <s v="Matériaux NFI"/>
    <s v="Bidons"/>
    <m/>
    <s v="Nombre"/>
    <n v="250"/>
    <m/>
    <m/>
    <m/>
    <s v=""/>
    <n v="250"/>
    <s v="Sélection / Priorisation"/>
    <x v="4"/>
    <x v="84"/>
    <s v="Bongars"/>
    <m/>
    <m/>
    <m/>
    <m/>
    <s v="WOR2016109OUKEBO"/>
    <n v="2"/>
    <x v="4"/>
    <x v="61"/>
    <e v="#N/A"/>
    <x v="1"/>
  </r>
  <r>
    <s v="World Vision International"/>
    <m/>
    <m/>
    <s v="Réalisé"/>
    <d v="2016-10-09T00:00:00"/>
    <s v="Distribution NFI"/>
    <s v="Matériaux NFI"/>
    <s v="Bidons"/>
    <m/>
    <s v="Nombre"/>
    <n v="145"/>
    <m/>
    <m/>
    <m/>
    <s v=""/>
    <n v="145"/>
    <s v="Sélection / Priorisation"/>
    <x v="4"/>
    <x v="34"/>
    <s v="Trou Louis"/>
    <m/>
    <m/>
    <m/>
    <m/>
    <s v="WOR2016109OUPOTR"/>
    <n v="3"/>
    <x v="4"/>
    <x v="34"/>
    <e v="#N/A"/>
    <x v="1"/>
  </r>
  <r>
    <s v="World Vision International"/>
    <s v="OFATMA"/>
    <m/>
    <s v="Réalisé"/>
    <d v="2016-10-09T00:00:00"/>
    <s v="Distribution NFI"/>
    <s v="Matériaux NFI"/>
    <s v="Bidons"/>
    <m/>
    <s v="Nombre"/>
    <n v="50"/>
    <m/>
    <m/>
    <m/>
    <s v=""/>
    <n v="50"/>
    <s v="Sélection / Priorisation"/>
    <x v="1"/>
    <x v="1"/>
    <s v="Bourdet"/>
    <m/>
    <m/>
    <m/>
    <m/>
    <s v="WOR2016109SULEBO"/>
    <n v="4"/>
    <x v="1"/>
    <x v="1"/>
    <e v="#N/A"/>
    <x v="1"/>
  </r>
  <r>
    <s v="World Vision International"/>
    <s v="Mercy Corps"/>
    <m/>
    <s v="Réalisé"/>
    <d v="2016-10-09T00:00:00"/>
    <s v="Distribution NFI"/>
    <s v="Matériaux NFI"/>
    <s v="Couvertures"/>
    <m/>
    <s v="Nombre"/>
    <n v="400"/>
    <m/>
    <m/>
    <m/>
    <s v=""/>
    <n v="400"/>
    <s v="Sélection / Priorisation"/>
    <x v="3"/>
    <x v="27"/>
    <s v="Fonds Des Negres"/>
    <m/>
    <m/>
    <m/>
    <m/>
    <s v="WOR2016109NIFOFO"/>
    <n v="3"/>
    <x v="3"/>
    <x v="27"/>
    <e v="#N/A"/>
    <x v="1"/>
  </r>
  <r>
    <s v="World Vision International"/>
    <m/>
    <m/>
    <s v="Réalisé"/>
    <d v="2016-10-09T00:00:00"/>
    <s v="Distribution NFI"/>
    <s v="Matériaux NFI"/>
    <s v="Couvertures"/>
    <m/>
    <s v="Nombre"/>
    <n v="156"/>
    <m/>
    <m/>
    <m/>
    <s v=""/>
    <n v="156"/>
    <s v="Sélection / Priorisation"/>
    <x v="3"/>
    <x v="85"/>
    <s v="Sillegue"/>
    <m/>
    <m/>
    <m/>
    <m/>
    <s v="WOR2016109NIPESI"/>
    <n v="1"/>
    <x v="3"/>
    <x v="62"/>
    <e v="#N/A"/>
    <x v="1"/>
  </r>
  <r>
    <s v="World Vision International"/>
    <m/>
    <m/>
    <s v="Réalisé"/>
    <d v="2016-10-09T00:00:00"/>
    <s v="Distribution NFI"/>
    <s v="Matériaux NFI"/>
    <s v="Couvertures"/>
    <m/>
    <s v="Nombre"/>
    <n v="134"/>
    <m/>
    <m/>
    <m/>
    <s v=""/>
    <n v="134"/>
    <s v="Sélection / Priorisation"/>
    <x v="4"/>
    <x v="84"/>
    <s v="Belle Fontaine"/>
    <m/>
    <m/>
    <m/>
    <m/>
    <s v="WOR2016109OUKEBE"/>
    <n v="1"/>
    <x v="4"/>
    <x v="61"/>
    <e v="#N/A"/>
    <x v="1"/>
  </r>
  <r>
    <s v="World Vision International"/>
    <m/>
    <m/>
    <s v="Réalisé"/>
    <d v="2016-10-09T00:00:00"/>
    <s v="Distribution NFI"/>
    <s v="Matériaux NFI"/>
    <s v="Couvertures"/>
    <m/>
    <s v="Nombre"/>
    <n v="250"/>
    <m/>
    <m/>
    <m/>
    <s v=""/>
    <n v="250"/>
    <s v="Sélection / Priorisation"/>
    <x v="4"/>
    <x v="84"/>
    <s v="Bongars"/>
    <m/>
    <m/>
    <m/>
    <m/>
    <s v="WOR2016109OUKEBO"/>
    <n v="1"/>
    <x v="4"/>
    <x v="61"/>
    <e v="#N/A"/>
    <x v="1"/>
  </r>
  <r>
    <s v="World Vision International"/>
    <m/>
    <m/>
    <s v="Réalisé"/>
    <d v="2016-10-09T00:00:00"/>
    <s v="Distribution NFI"/>
    <s v="Matériaux NFI"/>
    <s v="Couvertures"/>
    <m/>
    <s v="Nombre"/>
    <n v="145"/>
    <m/>
    <m/>
    <m/>
    <s v=""/>
    <n v="145"/>
    <s v="Sélection / Priorisation"/>
    <x v="4"/>
    <x v="34"/>
    <s v="Trou Louis"/>
    <m/>
    <m/>
    <m/>
    <m/>
    <s v="WOR2016109OUPOTR"/>
    <n v="2"/>
    <x v="4"/>
    <x v="34"/>
    <e v="#N/A"/>
    <x v="1"/>
  </r>
  <r>
    <s v="World Vision International"/>
    <s v="OFATMA"/>
    <m/>
    <s v="Réalisé"/>
    <d v="2016-10-09T00:00:00"/>
    <s v="Distribution NFI"/>
    <s v="Matériaux NFI"/>
    <s v="Couvertures"/>
    <m/>
    <s v="Nombre"/>
    <n v="50"/>
    <m/>
    <m/>
    <m/>
    <s v=""/>
    <n v="50"/>
    <s v="Sélection / Priorisation"/>
    <x v="1"/>
    <x v="1"/>
    <s v="Bourdet"/>
    <m/>
    <m/>
    <m/>
    <m/>
    <s v="WOR2016109SULEBO"/>
    <n v="3"/>
    <x v="1"/>
    <x v="1"/>
    <e v="#N/A"/>
    <x v="1"/>
  </r>
  <r>
    <s v="World Vision International"/>
    <m/>
    <m/>
    <s v="Réalisé"/>
    <d v="2016-10-09T00:00:00"/>
    <s v="Distribution NFI"/>
    <s v="Matériaux NFI"/>
    <s v="Kit de cuisine"/>
    <m/>
    <s v="Nombre"/>
    <n v="145"/>
    <m/>
    <m/>
    <m/>
    <s v=""/>
    <n v="145"/>
    <s v="Sélection / Priorisation"/>
    <x v="4"/>
    <x v="34"/>
    <s v="Trou Louis"/>
    <m/>
    <m/>
    <m/>
    <m/>
    <s v="WOR2016109OUPOTR"/>
    <n v="1"/>
    <x v="4"/>
    <x v="34"/>
    <e v="#N/A"/>
    <x v="1"/>
  </r>
  <r>
    <s v="World Vision International"/>
    <s v="Mercy Corps"/>
    <m/>
    <s v="Réalisé"/>
    <d v="2016-10-09T00:00:00"/>
    <s v="Distribution NFI"/>
    <s v="Matériaux NFI"/>
    <s v="Lampes solaires"/>
    <m/>
    <s v="Nombre"/>
    <n v="400"/>
    <m/>
    <m/>
    <m/>
    <s v=""/>
    <n v="400"/>
    <s v="Sélection / Priorisation"/>
    <x v="3"/>
    <x v="27"/>
    <s v="Fonds Des Negres"/>
    <m/>
    <m/>
    <m/>
    <m/>
    <s v="WOR2016109NIFOFO"/>
    <n v="2"/>
    <x v="3"/>
    <x v="27"/>
    <e v="#N/A"/>
    <x v="1"/>
  </r>
  <r>
    <s v="World Vision International"/>
    <s v="OFATMA"/>
    <m/>
    <s v="Réalisé"/>
    <d v="2016-10-09T00:00:00"/>
    <s v="Distribution NFI"/>
    <s v="Matériaux NFI"/>
    <s v="Lampes solaires"/>
    <m/>
    <s v="Nombre"/>
    <n v="50"/>
    <m/>
    <m/>
    <m/>
    <s v=""/>
    <n v="50"/>
    <s v="Sélection / Priorisation"/>
    <x v="1"/>
    <x v="1"/>
    <s v="Bourdet"/>
    <m/>
    <m/>
    <m/>
    <m/>
    <s v="WOR2016109SULEBO"/>
    <n v="2"/>
    <x v="1"/>
    <x v="1"/>
    <e v="#N/A"/>
    <x v="1"/>
  </r>
  <r>
    <s v="World Vision International"/>
    <s v="Mercy Corps"/>
    <m/>
    <s v="Réalisé"/>
    <d v="2016-10-09T00:00:00"/>
    <s v="Distribution NFI"/>
    <s v="Matériaux NFI"/>
    <s v="Moustiquaires"/>
    <m/>
    <s v="Nombre"/>
    <n v="400"/>
    <m/>
    <m/>
    <m/>
    <s v=""/>
    <n v="400"/>
    <s v="Sélection / Priorisation"/>
    <x v="3"/>
    <x v="27"/>
    <s v="Fonds Des Negres"/>
    <m/>
    <m/>
    <m/>
    <m/>
    <s v="WOR2016109NIFOFO"/>
    <n v="1"/>
    <x v="3"/>
    <x v="27"/>
    <e v="#N/A"/>
    <x v="1"/>
  </r>
  <r>
    <s v="World Vision International"/>
    <s v="OFATMA"/>
    <m/>
    <s v="Réalisé"/>
    <d v="2016-10-09T00:00:00"/>
    <s v="Distribution NFI"/>
    <s v="Matériaux NFI"/>
    <s v="Moustiquaires"/>
    <m/>
    <s v="Nombre"/>
    <n v="50"/>
    <m/>
    <m/>
    <m/>
    <s v=""/>
    <n v="50"/>
    <s v="Sélection / Priorisation"/>
    <x v="1"/>
    <x v="1"/>
    <s v="Bourdet"/>
    <m/>
    <m/>
    <m/>
    <m/>
    <s v="WOR2016109SULEBO"/>
    <n v="1"/>
    <x v="1"/>
    <x v="1"/>
    <e v="#N/A"/>
    <x v="1"/>
  </r>
  <r>
    <s v="World Vision International"/>
    <m/>
    <m/>
    <s v="Réalisé"/>
    <d v="2016-10-10T00:00:00"/>
    <s v="Distribution Abris"/>
    <s v="Matériaux Abris"/>
    <s v="Bâches"/>
    <m/>
    <s v="Nombre"/>
    <n v="250"/>
    <m/>
    <m/>
    <m/>
    <s v=""/>
    <n v="250"/>
    <m/>
    <x v="4"/>
    <x v="34"/>
    <s v="Gros Mangle"/>
    <m/>
    <m/>
    <m/>
    <m/>
    <s v="WOR20161010OUPOGR"/>
    <n v="3"/>
    <x v="4"/>
    <x v="34"/>
    <e v="#N/A"/>
    <x v="1"/>
  </r>
  <r>
    <s v="World Vision International"/>
    <m/>
    <m/>
    <s v="Réalisé"/>
    <d v="2016-10-10T00:00:00"/>
    <s v="Distribution Abris"/>
    <s v="Matériaux Abris"/>
    <s v="Bâches"/>
    <m/>
    <s v="Nombre"/>
    <n v="200"/>
    <m/>
    <m/>
    <m/>
    <s v=""/>
    <n v="200"/>
    <m/>
    <x v="4"/>
    <x v="34"/>
    <s v="La Source"/>
    <m/>
    <m/>
    <m/>
    <m/>
    <s v="WOR20161010OUPOLA"/>
    <n v="3"/>
    <x v="4"/>
    <x v="34"/>
    <e v="#N/A"/>
    <x v="1"/>
  </r>
  <r>
    <s v="World Vision International"/>
    <m/>
    <m/>
    <s v="Réalisé"/>
    <d v="2016-10-10T00:00:00"/>
    <s v="Distribution Abris"/>
    <s v="Matériaux Abris"/>
    <s v="Bâches"/>
    <m/>
    <s v="Nombre"/>
    <n v="250"/>
    <m/>
    <m/>
    <m/>
    <s v=""/>
    <n v="250"/>
    <m/>
    <x v="4"/>
    <x v="34"/>
    <s v="Trou Louis"/>
    <m/>
    <m/>
    <m/>
    <m/>
    <s v="WOR20161010OUPOTR"/>
    <n v="3"/>
    <x v="4"/>
    <x v="34"/>
    <e v="#N/A"/>
    <x v="1"/>
  </r>
  <r>
    <s v="World Vision International"/>
    <m/>
    <m/>
    <s v="Réalisé"/>
    <d v="2016-10-10T00:00:00"/>
    <s v="Distribution NFI"/>
    <s v="Matériaux NFI"/>
    <s v="Bidons"/>
    <m/>
    <s v="Nombre"/>
    <n v="250"/>
    <m/>
    <m/>
    <m/>
    <s v=""/>
    <n v="250"/>
    <s v="Sélection / Priorisation"/>
    <x v="4"/>
    <x v="34"/>
    <s v="Gros Mangle"/>
    <m/>
    <m/>
    <m/>
    <m/>
    <s v="WOR20161010OUPOGR"/>
    <n v="2"/>
    <x v="4"/>
    <x v="34"/>
    <e v="#N/A"/>
    <x v="1"/>
  </r>
  <r>
    <s v="World Vision International"/>
    <m/>
    <m/>
    <s v="Réalisé"/>
    <d v="2016-10-10T00:00:00"/>
    <s v="Distribution NFI"/>
    <s v="Matériaux NFI"/>
    <s v="Bidons"/>
    <m/>
    <s v="Nombre"/>
    <n v="200"/>
    <m/>
    <m/>
    <m/>
    <s v=""/>
    <n v="200"/>
    <s v="Sélection / Priorisation"/>
    <x v="4"/>
    <x v="34"/>
    <s v="La Source"/>
    <m/>
    <m/>
    <m/>
    <m/>
    <s v="WOR20161010OUPOLA"/>
    <n v="2"/>
    <x v="4"/>
    <x v="34"/>
    <e v="#N/A"/>
    <x v="1"/>
  </r>
  <r>
    <s v="World Vision International"/>
    <m/>
    <m/>
    <s v="Réalisé"/>
    <d v="2016-10-10T00:00:00"/>
    <s v="Distribution NFI"/>
    <s v="Matériaux NFI"/>
    <s v="Bidons"/>
    <m/>
    <s v="Nombre"/>
    <n v="250"/>
    <m/>
    <m/>
    <m/>
    <s v=""/>
    <n v="250"/>
    <s v="Sélection / Priorisation"/>
    <x v="4"/>
    <x v="34"/>
    <s v="Trou Louis"/>
    <m/>
    <m/>
    <m/>
    <m/>
    <s v="WOR20161010OUPOTR"/>
    <n v="2"/>
    <x v="4"/>
    <x v="34"/>
    <e v="#N/A"/>
    <x v="1"/>
  </r>
  <r>
    <s v="World Vision International"/>
    <m/>
    <m/>
    <s v="Réalisé"/>
    <d v="2016-10-10T00:00:00"/>
    <s v="Distribution NFI"/>
    <s v="Matériaux NFI"/>
    <s v="Couvertures"/>
    <m/>
    <s v="Nombre"/>
    <n v="250"/>
    <m/>
    <m/>
    <m/>
    <s v=""/>
    <n v="250"/>
    <s v="Sélection / Priorisation"/>
    <x v="4"/>
    <x v="34"/>
    <s v="Gros Mangle"/>
    <m/>
    <m/>
    <m/>
    <m/>
    <s v="WOR20161010OUPOGR"/>
    <n v="1"/>
    <x v="4"/>
    <x v="34"/>
    <e v="#N/A"/>
    <x v="1"/>
  </r>
  <r>
    <s v="World Vision International"/>
    <m/>
    <m/>
    <s v="Réalisé"/>
    <d v="2016-10-10T00:00:00"/>
    <s v="Distribution NFI"/>
    <s v="Matériaux NFI"/>
    <s v="Couvertures"/>
    <m/>
    <s v="Nombre"/>
    <n v="200"/>
    <m/>
    <m/>
    <m/>
    <s v=""/>
    <n v="200"/>
    <s v="Sélection / Priorisation"/>
    <x v="4"/>
    <x v="34"/>
    <s v="La Source"/>
    <m/>
    <m/>
    <m/>
    <m/>
    <s v="WOR20161010OUPOLA"/>
    <n v="1"/>
    <x v="4"/>
    <x v="34"/>
    <e v="#N/A"/>
    <x v="1"/>
  </r>
  <r>
    <s v="World Vision International"/>
    <m/>
    <m/>
    <s v="Réalisé"/>
    <d v="2016-10-10T00:00:00"/>
    <s v="Distribution NFI"/>
    <s v="Matériaux NFI"/>
    <s v="Couvertures"/>
    <m/>
    <s v="Nombre"/>
    <n v="250"/>
    <m/>
    <m/>
    <m/>
    <s v=""/>
    <n v="250"/>
    <s v="Sélection / Priorisation"/>
    <x v="4"/>
    <x v="34"/>
    <s v="Trou Louis"/>
    <m/>
    <m/>
    <m/>
    <m/>
    <s v="WOR20161010OUPOTR"/>
    <n v="1"/>
    <x v="4"/>
    <x v="34"/>
    <e v="#N/A"/>
    <x v="1"/>
  </r>
  <r>
    <s v="World Vision International"/>
    <s v="Concern Worldwide"/>
    <m/>
    <s v="Réalisé"/>
    <d v="2016-10-11T00:00:00"/>
    <s v="Distribution Abris"/>
    <s v="Matériaux Abris"/>
    <s v="Bâches"/>
    <m/>
    <s v="Nombre"/>
    <n v="285"/>
    <m/>
    <m/>
    <m/>
    <s v=""/>
    <n v="285"/>
    <m/>
    <x v="4"/>
    <x v="34"/>
    <s v="Grand Vide"/>
    <m/>
    <m/>
    <m/>
    <m/>
    <s v="WOR20161011OUPOGR"/>
    <n v="7"/>
    <x v="4"/>
    <x v="34"/>
    <e v="#N/A"/>
    <x v="1"/>
  </r>
  <r>
    <s v="World Vision International"/>
    <m/>
    <m/>
    <s v="Réalisé"/>
    <d v="2016-10-11T00:00:00"/>
    <s v="Distribution Abris"/>
    <s v="Matériaux Abris"/>
    <s v="Bâches"/>
    <m/>
    <s v="Nombre"/>
    <n v="300"/>
    <m/>
    <m/>
    <m/>
    <s v=""/>
    <n v="300"/>
    <m/>
    <x v="4"/>
    <x v="34"/>
    <s v="La Source"/>
    <m/>
    <m/>
    <m/>
    <m/>
    <s v="WOR20161011OUPOLA"/>
    <n v="5"/>
    <x v="4"/>
    <x v="34"/>
    <e v="#N/A"/>
    <x v="1"/>
  </r>
  <r>
    <s v="World Vision International"/>
    <s v="Fondation Digicel"/>
    <m/>
    <s v="Réalisé"/>
    <d v="2016-10-11T00:00:00"/>
    <s v="Distribution Abris"/>
    <s v="Matériaux Abris"/>
    <s v="Bâches"/>
    <m/>
    <s v="Nombre"/>
    <n v="120"/>
    <m/>
    <m/>
    <m/>
    <s v=""/>
    <n v="120"/>
    <m/>
    <x v="1"/>
    <x v="77"/>
    <s v="Ile A Vache"/>
    <m/>
    <m/>
    <m/>
    <m/>
    <s v="WOR20161011SUILIL"/>
    <n v="1"/>
    <x v="1"/>
    <x v="54"/>
    <e v="#N/A"/>
    <x v="0"/>
  </r>
  <r>
    <s v="World Vision International"/>
    <m/>
    <m/>
    <s v="Réalisé"/>
    <d v="2016-10-11T00:00:00"/>
    <s v="Distribution Abris"/>
    <s v="Matériaux Abris"/>
    <s v="Bâches"/>
    <m/>
    <s v="Nombre"/>
    <n v="437"/>
    <m/>
    <m/>
    <m/>
    <s v=""/>
    <n v="437"/>
    <m/>
    <x v="1"/>
    <x v="86"/>
    <s v="Baie Dumerle"/>
    <m/>
    <m/>
    <m/>
    <m/>
    <s v="WOR20161011SUSTBA"/>
    <n v="4"/>
    <x v="1"/>
    <x v="63"/>
    <e v="#N/A"/>
    <x v="0"/>
  </r>
  <r>
    <s v="World Vision International"/>
    <s v="Concern Worldwide"/>
    <m/>
    <s v="Réalisé"/>
    <d v="2016-10-11T00:00:00"/>
    <s v="Distribution NFI"/>
    <s v="Matériaux NFI"/>
    <s v="Bidons"/>
    <m/>
    <s v="Nombre"/>
    <n v="285"/>
    <m/>
    <m/>
    <m/>
    <s v=""/>
    <n v="285"/>
    <s v="Sélection / Priorisation"/>
    <x v="4"/>
    <x v="34"/>
    <s v="Grand Vide"/>
    <m/>
    <m/>
    <m/>
    <m/>
    <s v="WOR20161011OUPOGR"/>
    <n v="6"/>
    <x v="4"/>
    <x v="34"/>
    <e v="#N/A"/>
    <x v="1"/>
  </r>
  <r>
    <s v="World Vision International"/>
    <m/>
    <m/>
    <s v="Réalisé"/>
    <d v="2016-10-11T00:00:00"/>
    <s v="Distribution NFI"/>
    <s v="Matériaux NFI"/>
    <s v="Bidons"/>
    <m/>
    <s v="Nombre"/>
    <n v="300"/>
    <m/>
    <m/>
    <m/>
    <s v=""/>
    <n v="300"/>
    <s v="Sélection / Priorisation"/>
    <x v="4"/>
    <x v="34"/>
    <s v="La Source"/>
    <m/>
    <m/>
    <m/>
    <m/>
    <s v="WOR20161011OUPOLA"/>
    <n v="4"/>
    <x v="4"/>
    <x v="34"/>
    <e v="#N/A"/>
    <x v="1"/>
  </r>
  <r>
    <s v="World Vision International"/>
    <s v="Concern Worldwide"/>
    <m/>
    <s v="Réalisé"/>
    <d v="2016-10-11T00:00:00"/>
    <s v="Distribution NFI"/>
    <s v="Matériaux NFI"/>
    <s v="Couvertures"/>
    <m/>
    <s v="Nombre"/>
    <n v="285"/>
    <m/>
    <m/>
    <m/>
    <s v=""/>
    <n v="285"/>
    <s v="Sélection / Priorisation"/>
    <x v="4"/>
    <x v="34"/>
    <s v="Grand Vide"/>
    <m/>
    <m/>
    <m/>
    <m/>
    <s v="WOR20161011OUPOGR"/>
    <n v="5"/>
    <x v="4"/>
    <x v="34"/>
    <e v="#N/A"/>
    <x v="1"/>
  </r>
  <r>
    <s v="World Vision International"/>
    <m/>
    <m/>
    <s v="Réalisé"/>
    <d v="2016-10-11T00:00:00"/>
    <s v="Distribution NFI"/>
    <s v="Matériaux NFI"/>
    <s v="Couvertures"/>
    <m/>
    <s v="Nombre"/>
    <n v="300"/>
    <m/>
    <m/>
    <m/>
    <s v=""/>
    <n v="300"/>
    <s v="Sélection / Priorisation"/>
    <x v="4"/>
    <x v="34"/>
    <s v="La Source"/>
    <m/>
    <m/>
    <m/>
    <m/>
    <s v="WOR20161011OUPOLA"/>
    <n v="3"/>
    <x v="4"/>
    <x v="34"/>
    <e v="#N/A"/>
    <x v="1"/>
  </r>
  <r>
    <s v="World Vision International"/>
    <m/>
    <m/>
    <s v="Réalisé"/>
    <d v="2016-10-11T00:00:00"/>
    <s v="Distribution NFI"/>
    <s v="Matériaux NFI"/>
    <s v="Couvertures"/>
    <m/>
    <s v="Nombre"/>
    <n v="437"/>
    <m/>
    <m/>
    <m/>
    <s v=""/>
    <n v="437"/>
    <s v="Sélection / Priorisation"/>
    <x v="1"/>
    <x v="86"/>
    <s v="Baie Dumerle"/>
    <m/>
    <m/>
    <m/>
    <m/>
    <s v="WOR20161011SUSTBA"/>
    <n v="3"/>
    <x v="1"/>
    <x v="63"/>
    <e v="#N/A"/>
    <x v="1"/>
  </r>
  <r>
    <s v="World Vision International"/>
    <s v="Concern Worldwide"/>
    <m/>
    <s v="Réalisé"/>
    <d v="2016-10-11T00:00:00"/>
    <s v="Distribution NFI"/>
    <s v="Matériaux NFI"/>
    <s v="Kit d'hygiène"/>
    <m/>
    <s v="Nombre"/>
    <n v="285"/>
    <m/>
    <m/>
    <m/>
    <s v=""/>
    <n v="285"/>
    <s v="Sélection / Priorisation"/>
    <x v="4"/>
    <x v="34"/>
    <s v="Grand Vide"/>
    <m/>
    <m/>
    <m/>
    <m/>
    <s v="WOR20161011OUPOGR"/>
    <n v="4"/>
    <x v="4"/>
    <x v="34"/>
    <e v="#N/A"/>
    <x v="1"/>
  </r>
  <r>
    <s v="World Vision International"/>
    <s v="Concern Worldwide"/>
    <m/>
    <s v="Réalisé"/>
    <d v="2016-10-11T00:00:00"/>
    <s v="Distribution NFI"/>
    <s v="Matériaux NFI"/>
    <s v="Aquatabs"/>
    <m/>
    <s v="Nombre"/>
    <n v="285"/>
    <m/>
    <m/>
    <m/>
    <m/>
    <n v="285"/>
    <s v="Sélection / Priorisation"/>
    <x v="4"/>
    <x v="34"/>
    <s v="Grand Vide"/>
    <m/>
    <m/>
    <m/>
    <m/>
    <s v="WOR20161011OUPOGR"/>
    <n v="3"/>
    <x v="4"/>
    <x v="34"/>
    <e v="#N/A"/>
    <x v="1"/>
  </r>
  <r>
    <s v="World Vision International"/>
    <s v="Concern Worldwide"/>
    <m/>
    <s v="Réalisé"/>
    <d v="2016-10-11T00:00:00"/>
    <s v="Distribution NFI"/>
    <s v="Matériaux NFI"/>
    <s v="Lampes solaires"/>
    <m/>
    <s v="Nombre"/>
    <n v="285"/>
    <m/>
    <m/>
    <m/>
    <s v=""/>
    <n v="285"/>
    <s v="Sélection / Priorisation"/>
    <x v="4"/>
    <x v="34"/>
    <s v="Grand Vide"/>
    <m/>
    <m/>
    <m/>
    <m/>
    <s v="WOR20161011OUPOGR"/>
    <n v="2"/>
    <x v="4"/>
    <x v="34"/>
    <e v="#N/A"/>
    <x v="1"/>
  </r>
  <r>
    <s v="World Vision International"/>
    <m/>
    <m/>
    <s v="Réalisé"/>
    <d v="2016-10-11T00:00:00"/>
    <s v="Distribution NFI"/>
    <s v="Matériaux NFI"/>
    <s v="Lampes solaires"/>
    <m/>
    <s v="Nombre"/>
    <n v="300"/>
    <m/>
    <m/>
    <m/>
    <s v=""/>
    <n v="300"/>
    <s v="Sélection / Priorisation"/>
    <x v="4"/>
    <x v="34"/>
    <s v="La Source"/>
    <m/>
    <m/>
    <m/>
    <m/>
    <s v="WOR20161011OUPOLA"/>
    <n v="2"/>
    <x v="4"/>
    <x v="34"/>
    <e v="#N/A"/>
    <x v="1"/>
  </r>
  <r>
    <s v="World Vision International"/>
    <m/>
    <m/>
    <s v="Réalisé"/>
    <d v="2016-10-11T00:00:00"/>
    <s v="Distribution NFI"/>
    <s v="Matériaux NFI"/>
    <s v="Lampes solaires"/>
    <m/>
    <s v="Nombre"/>
    <n v="437"/>
    <m/>
    <m/>
    <m/>
    <s v=""/>
    <n v="437"/>
    <s v="Sélection / Priorisation"/>
    <x v="1"/>
    <x v="86"/>
    <s v="Baie Dumerle"/>
    <m/>
    <m/>
    <m/>
    <m/>
    <s v="WOR20161011SUSTBA"/>
    <n v="2"/>
    <x v="1"/>
    <x v="63"/>
    <e v="#N/A"/>
    <x v="1"/>
  </r>
  <r>
    <s v="World Vision International"/>
    <s v="Concern Worldwide"/>
    <m/>
    <s v="Réalisé"/>
    <d v="2016-10-11T00:00:00"/>
    <s v="Distribution NFI"/>
    <s v="Matériaux NFI"/>
    <s v="Moustiquaires"/>
    <m/>
    <s v="Nombre"/>
    <n v="285"/>
    <m/>
    <m/>
    <m/>
    <s v=""/>
    <n v="285"/>
    <s v="Sélection / Priorisation"/>
    <x v="4"/>
    <x v="34"/>
    <s v="Grand Vide"/>
    <m/>
    <m/>
    <m/>
    <m/>
    <s v="WOR20161011OUPOGR"/>
    <n v="1"/>
    <x v="4"/>
    <x v="34"/>
    <e v="#N/A"/>
    <x v="1"/>
  </r>
  <r>
    <s v="World Vision International"/>
    <m/>
    <m/>
    <s v="Réalisé"/>
    <d v="2016-10-11T00:00:00"/>
    <s v="Distribution NFI"/>
    <s v="Matériaux NFI"/>
    <s v="Moustiquaires"/>
    <m/>
    <s v="Nombre"/>
    <n v="300"/>
    <m/>
    <m/>
    <m/>
    <s v=""/>
    <n v="300"/>
    <s v="Sélection / Priorisation"/>
    <x v="4"/>
    <x v="34"/>
    <s v="La Source"/>
    <m/>
    <m/>
    <m/>
    <m/>
    <s v="WOR20161011OUPOLA"/>
    <n v="1"/>
    <x v="4"/>
    <x v="34"/>
    <e v="#N/A"/>
    <x v="1"/>
  </r>
  <r>
    <s v="World Vision International"/>
    <m/>
    <m/>
    <s v="Réalisé"/>
    <d v="2016-10-11T00:00:00"/>
    <s v="Distribution NFI"/>
    <s v="Matériaux NFI"/>
    <s v="Moustiquaires"/>
    <m/>
    <s v="Nombre"/>
    <n v="437"/>
    <m/>
    <m/>
    <m/>
    <s v=""/>
    <n v="437"/>
    <s v="Sélection / Priorisation"/>
    <x v="1"/>
    <x v="86"/>
    <s v="Baie Dumerle"/>
    <m/>
    <m/>
    <m/>
    <m/>
    <s v="WOR20161011SUSTBA"/>
    <n v="1"/>
    <x v="1"/>
    <x v="63"/>
    <e v="#N/A"/>
    <x v="1"/>
  </r>
  <r>
    <s v="World Vision International"/>
    <m/>
    <m/>
    <s v="Réalisé"/>
    <d v="2016-10-12T00:00:00"/>
    <s v="Distribution Abris"/>
    <s v="Matériaux Abris"/>
    <s v="Bâches"/>
    <m/>
    <s v="Nombre"/>
    <n v="310"/>
    <m/>
    <m/>
    <m/>
    <s v=""/>
    <n v="310"/>
    <m/>
    <x v="4"/>
    <x v="34"/>
    <s v="Trou Louis"/>
    <m/>
    <m/>
    <m/>
    <m/>
    <s v="WOR20161012OUPOTR"/>
    <n v="3"/>
    <x v="4"/>
    <x v="34"/>
    <e v="#N/A"/>
    <x v="1"/>
  </r>
  <r>
    <s v="World Vision International"/>
    <m/>
    <m/>
    <s v="Réalisé"/>
    <d v="2016-10-12T00:00:00"/>
    <s v="Distribution NFI"/>
    <s v="Matériaux NFI"/>
    <s v="Bidons"/>
    <m/>
    <s v="Nombre"/>
    <n v="310"/>
    <m/>
    <m/>
    <m/>
    <s v=""/>
    <n v="310"/>
    <s v="Sélection / Priorisation"/>
    <x v="4"/>
    <x v="34"/>
    <s v="Trou Louis"/>
    <m/>
    <m/>
    <m/>
    <m/>
    <s v="WOR20161012OUPOTR"/>
    <n v="2"/>
    <x v="4"/>
    <x v="34"/>
    <e v="#N/A"/>
    <x v="1"/>
  </r>
  <r>
    <s v="World Vision International"/>
    <m/>
    <m/>
    <s v="Réalisé"/>
    <d v="2016-10-12T00:00:00"/>
    <s v="Distribution NFI"/>
    <s v="Matériaux NFI"/>
    <s v="Couvertures"/>
    <m/>
    <s v="Nombre"/>
    <n v="310"/>
    <m/>
    <m/>
    <m/>
    <s v=""/>
    <n v="310"/>
    <s v="Sélection / Priorisation"/>
    <x v="4"/>
    <x v="34"/>
    <s v="Trou Louis"/>
    <m/>
    <m/>
    <m/>
    <m/>
    <s v="WOR20161012OUPOTR"/>
    <n v="1"/>
    <x v="4"/>
    <x v="34"/>
    <e v="#N/A"/>
    <x v="1"/>
  </r>
  <r>
    <s v="World Vision International"/>
    <m/>
    <m/>
    <s v="Réalisé"/>
    <d v="2016-10-13T00:00:00"/>
    <s v="Distribution Abris"/>
    <s v="Matériaux Abris"/>
    <s v="Bâches"/>
    <m/>
    <s v="Nombre"/>
    <n v="297"/>
    <m/>
    <m/>
    <m/>
    <s v=""/>
    <n v="297"/>
    <m/>
    <x v="3"/>
    <x v="26"/>
    <s v="Salagnac"/>
    <m/>
    <m/>
    <m/>
    <m/>
    <s v="WOR20161013NIPASA"/>
    <n v="4"/>
    <x v="3"/>
    <x v="26"/>
    <e v="#N/A"/>
    <x v="0"/>
  </r>
  <r>
    <s v="World Vision International"/>
    <m/>
    <m/>
    <s v="Réalisé"/>
    <d v="2016-10-13T00:00:00"/>
    <s v="Distribution Abris"/>
    <s v="Matériaux Abris"/>
    <s v="Bâches"/>
    <m/>
    <s v="Nombre"/>
    <n v="165"/>
    <m/>
    <m/>
    <m/>
    <s v=""/>
    <n v="165"/>
    <m/>
    <x v="4"/>
    <x v="33"/>
    <s v="Grande Source"/>
    <m/>
    <m/>
    <m/>
    <m/>
    <s v="WOR20161013OUANGR"/>
    <n v="3"/>
    <x v="4"/>
    <x v="33"/>
    <e v="#N/A"/>
    <x v="1"/>
  </r>
  <r>
    <s v="World Vision International"/>
    <m/>
    <m/>
    <s v="Réalisé"/>
    <d v="2016-10-13T00:00:00"/>
    <s v="Distribution Abris"/>
    <s v="Matériaux Abris"/>
    <s v="Bâches"/>
    <m/>
    <s v="Nombre"/>
    <n v="166"/>
    <m/>
    <m/>
    <m/>
    <s v=""/>
    <n v="166"/>
    <m/>
    <x v="4"/>
    <x v="33"/>
    <s v="Petite Source"/>
    <m/>
    <m/>
    <m/>
    <m/>
    <s v="WOR20161013OUANPE"/>
    <n v="3"/>
    <x v="4"/>
    <x v="33"/>
    <e v="#N/A"/>
    <x v="1"/>
  </r>
  <r>
    <s v="World Vision International"/>
    <m/>
    <m/>
    <s v="Réalisé"/>
    <d v="2016-10-13T00:00:00"/>
    <s v="Distribution Abris"/>
    <s v="Matériaux Abris"/>
    <s v="Bâches"/>
    <m/>
    <s v="Nombre"/>
    <n v="250"/>
    <m/>
    <m/>
    <m/>
    <s v=""/>
    <n v="250"/>
    <m/>
    <x v="4"/>
    <x v="84"/>
    <s v="Soucailles"/>
    <m/>
    <m/>
    <m/>
    <m/>
    <s v="WOR20161013OUKESO"/>
    <n v="4"/>
    <x v="4"/>
    <x v="61"/>
    <e v="#N/A"/>
    <x v="1"/>
  </r>
  <r>
    <s v="World Vision International"/>
    <m/>
    <m/>
    <s v="Réalisé"/>
    <d v="2016-10-13T00:00:00"/>
    <s v="Distribution NFI"/>
    <s v="Matériaux NFI"/>
    <s v="Bidons"/>
    <m/>
    <s v="Nombre"/>
    <n v="297"/>
    <m/>
    <m/>
    <m/>
    <s v=""/>
    <n v="297"/>
    <s v="Sélection / Priorisation"/>
    <x v="3"/>
    <x v="26"/>
    <s v="Salagnac"/>
    <m/>
    <m/>
    <m/>
    <m/>
    <s v="WOR20161013NIPASA"/>
    <n v="3"/>
    <x v="3"/>
    <x v="26"/>
    <e v="#N/A"/>
    <x v="1"/>
  </r>
  <r>
    <s v="World Vision International"/>
    <m/>
    <m/>
    <s v="Réalisé"/>
    <d v="2016-10-13T00:00:00"/>
    <s v="Distribution NFI"/>
    <s v="Matériaux NFI"/>
    <s v="Bidons"/>
    <m/>
    <s v="Nombre"/>
    <n v="165"/>
    <m/>
    <m/>
    <m/>
    <s v=""/>
    <n v="165"/>
    <s v="Sélection / Priorisation"/>
    <x v="4"/>
    <x v="33"/>
    <s v="Grande Source"/>
    <m/>
    <m/>
    <m/>
    <m/>
    <s v="WOR20161013OUANGR"/>
    <n v="2"/>
    <x v="4"/>
    <x v="33"/>
    <e v="#N/A"/>
    <x v="1"/>
  </r>
  <r>
    <s v="World Vision International"/>
    <m/>
    <m/>
    <s v="Réalisé"/>
    <d v="2016-10-13T00:00:00"/>
    <s v="Distribution NFI"/>
    <s v="Matériaux NFI"/>
    <s v="Bidons"/>
    <m/>
    <s v="Nombre"/>
    <n v="166"/>
    <m/>
    <m/>
    <m/>
    <s v=""/>
    <n v="166"/>
    <s v="Sélection / Priorisation"/>
    <x v="4"/>
    <x v="33"/>
    <s v="Petite Source"/>
    <m/>
    <m/>
    <m/>
    <m/>
    <s v="WOR20161013OUANPE"/>
    <n v="2"/>
    <x v="4"/>
    <x v="33"/>
    <e v="#N/A"/>
    <x v="1"/>
  </r>
  <r>
    <s v="World Vision International"/>
    <m/>
    <m/>
    <s v="Réalisé"/>
    <d v="2016-10-13T00:00:00"/>
    <s v="Distribution NFI"/>
    <s v="Matériaux NFI"/>
    <s v="Bidons"/>
    <m/>
    <s v="Nombre"/>
    <n v="250"/>
    <m/>
    <m/>
    <m/>
    <s v=""/>
    <n v="250"/>
    <s v="Sélection / Priorisation"/>
    <x v="4"/>
    <x v="84"/>
    <s v="Soucailles"/>
    <m/>
    <m/>
    <m/>
    <m/>
    <s v="WOR20161013OUKESO"/>
    <n v="3"/>
    <x v="4"/>
    <x v="61"/>
    <e v="#N/A"/>
    <x v="1"/>
  </r>
  <r>
    <s v="World Vision International"/>
    <m/>
    <m/>
    <s v="Réalisé"/>
    <d v="2016-10-13T00:00:00"/>
    <s v="Distribution NFI"/>
    <s v="Matériaux NFI"/>
    <s v="Couvertures"/>
    <m/>
    <s v="Nombre"/>
    <n v="297"/>
    <m/>
    <m/>
    <m/>
    <s v=""/>
    <n v="297"/>
    <s v="Sélection / Priorisation"/>
    <x v="3"/>
    <x v="26"/>
    <s v="Salagnac"/>
    <m/>
    <m/>
    <m/>
    <m/>
    <s v="WOR20161013NIPASA"/>
    <n v="2"/>
    <x v="3"/>
    <x v="26"/>
    <e v="#N/A"/>
    <x v="1"/>
  </r>
  <r>
    <s v="World Vision International"/>
    <m/>
    <m/>
    <s v="Réalisé"/>
    <d v="2016-10-13T00:00:00"/>
    <s v="Distribution NFI"/>
    <s v="Matériaux NFI"/>
    <s v="Couvertures"/>
    <m/>
    <s v="Nombre"/>
    <n v="165"/>
    <m/>
    <m/>
    <m/>
    <s v=""/>
    <n v="165"/>
    <s v="Sélection / Priorisation"/>
    <x v="4"/>
    <x v="33"/>
    <s v="Grande Source"/>
    <m/>
    <m/>
    <m/>
    <m/>
    <s v="WOR20161013OUANGR"/>
    <n v="1"/>
    <x v="4"/>
    <x v="33"/>
    <e v="#N/A"/>
    <x v="1"/>
  </r>
  <r>
    <s v="World Vision International"/>
    <m/>
    <m/>
    <s v="Réalisé"/>
    <d v="2016-10-13T00:00:00"/>
    <s v="Distribution NFI"/>
    <s v="Matériaux NFI"/>
    <s v="Couvertures"/>
    <m/>
    <s v="Nombre"/>
    <n v="166"/>
    <m/>
    <m/>
    <m/>
    <s v=""/>
    <n v="166"/>
    <s v="Sélection / Priorisation"/>
    <x v="4"/>
    <x v="33"/>
    <s v="Petite Source"/>
    <m/>
    <m/>
    <m/>
    <m/>
    <s v="WOR20161013OUANPE"/>
    <n v="1"/>
    <x v="4"/>
    <x v="33"/>
    <e v="#N/A"/>
    <x v="1"/>
  </r>
  <r>
    <s v="World Vision International"/>
    <m/>
    <m/>
    <s v="Réalisé"/>
    <d v="2016-10-13T00:00:00"/>
    <s v="Distribution NFI"/>
    <s v="Matériaux NFI"/>
    <s v="Couvertures"/>
    <m/>
    <s v="Nombre"/>
    <n v="250"/>
    <m/>
    <m/>
    <m/>
    <s v=""/>
    <n v="250"/>
    <s v="Sélection / Priorisation"/>
    <x v="4"/>
    <x v="84"/>
    <s v="Soucailles"/>
    <m/>
    <m/>
    <m/>
    <m/>
    <s v="WOR20161013OUKESO"/>
    <n v="2"/>
    <x v="4"/>
    <x v="61"/>
    <e v="#N/A"/>
    <x v="1"/>
  </r>
  <r>
    <s v="World Vision International"/>
    <m/>
    <m/>
    <s v="Réalisé"/>
    <d v="2016-10-13T00:00:00"/>
    <s v="Distribution NFI"/>
    <s v="Matériaux NFI"/>
    <s v="Lampes solaires"/>
    <m/>
    <s v="Nombre"/>
    <n v="297"/>
    <m/>
    <m/>
    <m/>
    <s v=""/>
    <n v="297"/>
    <s v="Sélection / Priorisation"/>
    <x v="3"/>
    <x v="26"/>
    <s v="Salagnac"/>
    <m/>
    <m/>
    <m/>
    <m/>
    <s v="WOR20161013NIPASA"/>
    <n v="1"/>
    <x v="3"/>
    <x v="26"/>
    <e v="#N/A"/>
    <x v="1"/>
  </r>
  <r>
    <s v="World Vision International"/>
    <m/>
    <m/>
    <s v="Réalisé"/>
    <d v="2016-10-13T00:00:00"/>
    <s v="Distribution NFI"/>
    <s v="Matériaux NFI"/>
    <s v="Moustiquaires"/>
    <m/>
    <s v="Nombre"/>
    <n v="250"/>
    <m/>
    <m/>
    <m/>
    <s v=""/>
    <n v="250"/>
    <s v="Sélection / Priorisation"/>
    <x v="4"/>
    <x v="84"/>
    <s v="Soucailles"/>
    <m/>
    <m/>
    <m/>
    <m/>
    <s v="WOR20161013OUKESO"/>
    <n v="1"/>
    <x v="4"/>
    <x v="61"/>
    <e v="#N/A"/>
    <x v="1"/>
  </r>
  <r>
    <s v="World Vision International"/>
    <m/>
    <m/>
    <s v="Réalisé"/>
    <d v="2016-10-14T00:00:00"/>
    <s v="Distribution Abris"/>
    <s v="Matériaux Abris"/>
    <s v="Bâches"/>
    <m/>
    <s v="Nombre"/>
    <n v="410"/>
    <m/>
    <m/>
    <m/>
    <s v=""/>
    <n v="420"/>
    <m/>
    <x v="3"/>
    <x v="59"/>
    <s v="Tiby"/>
    <m/>
    <m/>
    <m/>
    <m/>
    <s v="WOR20161014NIPETI"/>
    <n v="4"/>
    <x v="3"/>
    <x v="39"/>
    <e v="#N/A"/>
    <x v="0"/>
  </r>
  <r>
    <s v="World Vision International"/>
    <s v="Concern Worldwide"/>
    <m/>
    <s v="Réalisé"/>
    <d v="2016-10-14T00:00:00"/>
    <s v="Distribution Abris"/>
    <s v="Matériaux Abris"/>
    <s v="Bâches"/>
    <m/>
    <s v="Nombre"/>
    <n v="150"/>
    <m/>
    <m/>
    <m/>
    <s v=""/>
    <n v="150"/>
    <m/>
    <x v="4"/>
    <x v="33"/>
    <s v="Petite Source"/>
    <m/>
    <m/>
    <m/>
    <m/>
    <s v="WOR20161014OUANPE"/>
    <n v="5"/>
    <x v="4"/>
    <x v="33"/>
    <e v="#N/A"/>
    <x v="1"/>
  </r>
  <r>
    <s v="World Vision International"/>
    <m/>
    <m/>
    <s v="Réalisé"/>
    <d v="2016-10-14T00:00:00"/>
    <s v="Distribution NFI"/>
    <s v="Matériaux NFI"/>
    <s v="Bidons"/>
    <m/>
    <s v="Nombre"/>
    <n v="420"/>
    <m/>
    <m/>
    <m/>
    <s v=""/>
    <n v="420"/>
    <s v="Sélection / Priorisation"/>
    <x v="3"/>
    <x v="59"/>
    <s v="Tiby"/>
    <m/>
    <m/>
    <m/>
    <m/>
    <s v="WOR20161014NIPETI"/>
    <n v="3"/>
    <x v="3"/>
    <x v="39"/>
    <e v="#N/A"/>
    <x v="1"/>
  </r>
  <r>
    <s v="World Vision International"/>
    <s v="Concern Worldwide"/>
    <m/>
    <s v="Réalisé"/>
    <d v="2016-10-14T00:00:00"/>
    <s v="Distribution NFI"/>
    <s v="Matériaux NFI"/>
    <s v="Bidons"/>
    <m/>
    <s v="Nombre"/>
    <n v="150"/>
    <m/>
    <m/>
    <m/>
    <s v=""/>
    <n v="150"/>
    <s v="Sélection / Priorisation"/>
    <x v="4"/>
    <x v="33"/>
    <s v="Petite Source"/>
    <m/>
    <m/>
    <m/>
    <m/>
    <s v="WOR20161014OUANPE"/>
    <n v="4"/>
    <x v="4"/>
    <x v="33"/>
    <e v="#N/A"/>
    <x v="1"/>
  </r>
  <r>
    <s v="World Vision International"/>
    <m/>
    <m/>
    <s v="Réalisé"/>
    <d v="2016-10-14T00:00:00"/>
    <s v="Distribution NFI"/>
    <s v="Matériaux NFI"/>
    <s v="Couvertures"/>
    <m/>
    <s v="Nombre"/>
    <n v="420"/>
    <m/>
    <m/>
    <m/>
    <s v=""/>
    <n v="420"/>
    <s v="Sélection / Priorisation"/>
    <x v="3"/>
    <x v="59"/>
    <s v="Tiby"/>
    <m/>
    <m/>
    <m/>
    <m/>
    <s v="WOR20161014NIPETI"/>
    <n v="2"/>
    <x v="3"/>
    <x v="39"/>
    <e v="#N/A"/>
    <x v="1"/>
  </r>
  <r>
    <s v="World Vision International"/>
    <s v="Concern Worldwide"/>
    <m/>
    <s v="Réalisé"/>
    <d v="2016-10-14T00:00:00"/>
    <s v="Distribution NFI"/>
    <s v="Matériaux NFI"/>
    <s v="Couvertures"/>
    <m/>
    <s v="Nombre"/>
    <n v="150"/>
    <m/>
    <m/>
    <m/>
    <s v=""/>
    <n v="150"/>
    <s v="Sélection / Priorisation"/>
    <x v="4"/>
    <x v="33"/>
    <s v="Petite Source"/>
    <m/>
    <m/>
    <m/>
    <m/>
    <s v="WOR20161014OUANPE"/>
    <n v="3"/>
    <x v="4"/>
    <x v="33"/>
    <e v="#N/A"/>
    <x v="1"/>
  </r>
  <r>
    <s v="World Vision International"/>
    <s v="Concern Worldwide"/>
    <m/>
    <s v="Réalisé"/>
    <d v="2016-10-14T00:00:00"/>
    <s v="Distribution NFI"/>
    <s v="Matériaux NFI"/>
    <s v="Kit d'hygiène"/>
    <m/>
    <s v="Nombre"/>
    <n v="150"/>
    <m/>
    <m/>
    <m/>
    <s v=""/>
    <n v="150"/>
    <s v="Sélection / Priorisation"/>
    <x v="4"/>
    <x v="33"/>
    <s v="Petite Source"/>
    <m/>
    <m/>
    <m/>
    <m/>
    <s v="WOR20161014OUANPE"/>
    <n v="2"/>
    <x v="4"/>
    <x v="33"/>
    <e v="#N/A"/>
    <x v="1"/>
  </r>
  <r>
    <s v="World Vision International"/>
    <s v="Concern Worldwide"/>
    <m/>
    <s v="Réalisé"/>
    <d v="2016-10-14T00:00:00"/>
    <s v="Distribution NFI"/>
    <s v="Matériaux NFI"/>
    <s v="Aquatabs"/>
    <m/>
    <s v="Nombre"/>
    <n v="150"/>
    <m/>
    <m/>
    <m/>
    <m/>
    <n v="150"/>
    <s v="Sélection / Priorisation"/>
    <x v="4"/>
    <x v="33"/>
    <s v="Petite Source"/>
    <m/>
    <m/>
    <m/>
    <m/>
    <s v="WOR20161014OUANPE"/>
    <n v="1"/>
    <x v="4"/>
    <x v="33"/>
    <e v="#N/A"/>
    <x v="1"/>
  </r>
  <r>
    <s v="World Vision International"/>
    <m/>
    <m/>
    <s v="Réalisé"/>
    <d v="2016-10-14T00:00:00"/>
    <s v="Distribution NFI"/>
    <s v="Matériaux NFI"/>
    <s v="Lampes solaires"/>
    <m/>
    <s v="Nombre"/>
    <n v="420"/>
    <m/>
    <m/>
    <m/>
    <s v=""/>
    <n v="420"/>
    <s v="Sélection / Priorisation"/>
    <x v="3"/>
    <x v="59"/>
    <s v="Tiby"/>
    <m/>
    <m/>
    <m/>
    <m/>
    <s v="WOR20161014NIPETI"/>
    <n v="1"/>
    <x v="3"/>
    <x v="39"/>
    <e v="#N/A"/>
    <x v="1"/>
  </r>
  <r>
    <s v="World Vision International"/>
    <m/>
    <m/>
    <s v="Réalisé"/>
    <d v="2016-10-15T00:00:00"/>
    <s v="Distribution Abris"/>
    <s v="Matériaux Abris"/>
    <s v="Bâches"/>
    <m/>
    <s v="Nombre"/>
    <n v="100"/>
    <m/>
    <m/>
    <m/>
    <s v=""/>
    <n v="100"/>
    <m/>
    <x v="4"/>
    <x v="33"/>
    <s v="Petite Source"/>
    <m/>
    <m/>
    <m/>
    <m/>
    <s v="WOR20161015OUANPE"/>
    <n v="3"/>
    <x v="4"/>
    <x v="33"/>
    <e v="#N/A"/>
    <x v="1"/>
  </r>
  <r>
    <s v="World Vision International"/>
    <m/>
    <m/>
    <s v="Réalisé"/>
    <d v="2016-10-15T00:00:00"/>
    <s v="Distribution NFI"/>
    <s v="Matériaux NFI"/>
    <s v="Bidons"/>
    <m/>
    <s v="Nombre"/>
    <n v="100"/>
    <m/>
    <m/>
    <m/>
    <s v=""/>
    <n v="100"/>
    <s v="Sélection / Priorisation"/>
    <x v="4"/>
    <x v="33"/>
    <s v="Petite Source"/>
    <m/>
    <m/>
    <m/>
    <m/>
    <s v="WOR20161015OUANPE"/>
    <n v="2"/>
    <x v="4"/>
    <x v="33"/>
    <e v="#N/A"/>
    <x v="1"/>
  </r>
  <r>
    <s v="World Vision International"/>
    <m/>
    <m/>
    <s v="Réalisé"/>
    <d v="2016-10-15T00:00:00"/>
    <s v="Distribution NFI"/>
    <s v="Matériaux NFI"/>
    <s v="Couvertures"/>
    <m/>
    <s v="Nombre"/>
    <n v="100"/>
    <m/>
    <m/>
    <m/>
    <s v=""/>
    <n v="100"/>
    <s v="Sélection / Priorisation"/>
    <x v="4"/>
    <x v="33"/>
    <s v="Petite Source"/>
    <m/>
    <m/>
    <m/>
    <m/>
    <s v="WOR20161015OUANPE"/>
    <n v="1"/>
    <x v="4"/>
    <x v="33"/>
    <e v="#N/A"/>
    <x v="1"/>
  </r>
  <r>
    <s v="World Vision International"/>
    <m/>
    <m/>
    <s v="Réalisé"/>
    <d v="2016-10-17T00:00:00"/>
    <s v="Distribution Abris"/>
    <s v="Matériaux Abris"/>
    <s v="Bâches"/>
    <m/>
    <s v="Nombre"/>
    <n v="150"/>
    <m/>
    <m/>
    <m/>
    <s v=""/>
    <n v="150"/>
    <m/>
    <x v="4"/>
    <x v="33"/>
    <s v="Grande Source"/>
    <m/>
    <m/>
    <m/>
    <m/>
    <s v="WOR20161017OUANGR"/>
    <n v="3"/>
    <x v="4"/>
    <x v="33"/>
    <e v="#N/A"/>
    <x v="1"/>
  </r>
  <r>
    <s v="World Vision International"/>
    <m/>
    <m/>
    <s v="Réalisé"/>
    <d v="2016-10-17T00:00:00"/>
    <s v="Distribution NFI"/>
    <s v="Matériaux NFI"/>
    <s v="Bidons"/>
    <m/>
    <s v="Nombre"/>
    <n v="150"/>
    <m/>
    <m/>
    <m/>
    <s v=""/>
    <n v="150"/>
    <s v="Sélection / Priorisation"/>
    <x v="4"/>
    <x v="33"/>
    <s v="Grande Source"/>
    <m/>
    <m/>
    <m/>
    <m/>
    <s v="WOR20161017OUANGR"/>
    <n v="2"/>
    <x v="4"/>
    <x v="33"/>
    <e v="#N/A"/>
    <x v="1"/>
  </r>
  <r>
    <s v="World Vision International"/>
    <m/>
    <m/>
    <s v="Réalisé"/>
    <d v="2016-10-17T00:00:00"/>
    <s v="Distribution NFI"/>
    <s v="Matériaux NFI"/>
    <s v="Couvertures"/>
    <m/>
    <s v="Nombre"/>
    <n v="150"/>
    <m/>
    <m/>
    <m/>
    <s v=""/>
    <n v="150"/>
    <s v="Sélection / Priorisation"/>
    <x v="4"/>
    <x v="33"/>
    <s v="Grande Source"/>
    <m/>
    <m/>
    <m/>
    <m/>
    <s v="WOR20161017OUANGR"/>
    <n v="1"/>
    <x v="4"/>
    <x v="33"/>
    <e v="#N/A"/>
    <x v="1"/>
  </r>
  <r>
    <s v="World Vision International"/>
    <m/>
    <m/>
    <s v="Réalisé"/>
    <d v="2016-10-17T00:00:00"/>
    <s v="Intervention Abris"/>
    <s v="Formation"/>
    <s v="Formation"/>
    <m/>
    <s v="Nombre de personnes"/>
    <n v="479"/>
    <m/>
    <m/>
    <m/>
    <m/>
    <n v="479"/>
    <s v="Sélection / Priorisation"/>
    <x v="3"/>
    <x v="85"/>
    <s v="Fonds De Lianes"/>
    <s v="Dupuy"/>
    <m/>
    <m/>
    <m/>
    <s v="WOR20161017NIPEFO"/>
    <n v="1"/>
    <x v="3"/>
    <x v="62"/>
    <e v="#N/A"/>
    <x v="1"/>
  </r>
  <r>
    <s v="World Vision International"/>
    <m/>
    <m/>
    <s v="Réalisé"/>
    <d v="2016-10-18T00:00:00"/>
    <s v="Distribution Abris"/>
    <s v="Matériaux Abris"/>
    <s v="Bâches"/>
    <m/>
    <s v="Nombre"/>
    <n v="200"/>
    <m/>
    <m/>
    <m/>
    <s v=""/>
    <n v="200"/>
    <m/>
    <x v="4"/>
    <x v="33"/>
    <s v="Grand Lagon"/>
    <m/>
    <m/>
    <m/>
    <m/>
    <s v="WOR20161018OUANGR"/>
    <n v="3"/>
    <x v="4"/>
    <x v="33"/>
    <e v="#N/A"/>
    <x v="1"/>
  </r>
  <r>
    <s v="World Vision International"/>
    <m/>
    <m/>
    <s v="Réalisé"/>
    <d v="2016-10-18T00:00:00"/>
    <s v="Distribution NFI"/>
    <s v="Matériaux NFI"/>
    <s v="Bidons"/>
    <m/>
    <s v="Nombre"/>
    <n v="200"/>
    <m/>
    <m/>
    <m/>
    <s v=""/>
    <n v="200"/>
    <s v="Sélection / Priorisation"/>
    <x v="4"/>
    <x v="33"/>
    <s v="Grand Lagon"/>
    <m/>
    <m/>
    <m/>
    <m/>
    <s v="WOR20161018OUANGR"/>
    <n v="2"/>
    <x v="4"/>
    <x v="33"/>
    <e v="#N/A"/>
    <x v="1"/>
  </r>
  <r>
    <s v="World Vision International"/>
    <m/>
    <m/>
    <s v="Réalisé"/>
    <d v="2016-10-18T00:00:00"/>
    <s v="Distribution NFI"/>
    <s v="Matériaux NFI"/>
    <s v="Couvertures"/>
    <m/>
    <s v="Nombre"/>
    <n v="200"/>
    <m/>
    <m/>
    <m/>
    <s v=""/>
    <n v="200"/>
    <s v="Sélection / Priorisation"/>
    <x v="4"/>
    <x v="33"/>
    <s v="Grand Lagon"/>
    <m/>
    <m/>
    <m/>
    <m/>
    <s v="WOR20161018OUANGR"/>
    <n v="1"/>
    <x v="4"/>
    <x v="33"/>
    <e v="#N/A"/>
    <x v="1"/>
  </r>
  <r>
    <s v="World Vision International"/>
    <m/>
    <m/>
    <s v="Réalisé"/>
    <d v="2016-10-19T00:00:00"/>
    <s v="Distribution Abris"/>
    <s v="Matériaux Abris"/>
    <s v="Bâches"/>
    <m/>
    <s v="Nombre"/>
    <n v="150"/>
    <m/>
    <m/>
    <m/>
    <s v=""/>
    <n v="150"/>
    <m/>
    <x v="4"/>
    <x v="34"/>
    <s v="Pointe A Raquette"/>
    <m/>
    <m/>
    <m/>
    <m/>
    <s v="WOR20161019OUPOPO"/>
    <n v="3"/>
    <x v="4"/>
    <x v="34"/>
    <e v="#N/A"/>
    <x v="1"/>
  </r>
  <r>
    <s v="World Vision International"/>
    <m/>
    <m/>
    <s v="Réalisé"/>
    <d v="2016-10-19T00:00:00"/>
    <s v="Distribution NFI"/>
    <s v="Matériaux NFI"/>
    <s v="Bidons"/>
    <m/>
    <s v="Nombre"/>
    <n v="300"/>
    <m/>
    <m/>
    <m/>
    <s v=""/>
    <n v="300"/>
    <s v="Sélection / Priorisation"/>
    <x v="3"/>
    <x v="59"/>
    <s v="Tiby"/>
    <m/>
    <m/>
    <m/>
    <m/>
    <s v="WOR20161019NIPETI"/>
    <n v="2"/>
    <x v="3"/>
    <x v="39"/>
    <e v="#N/A"/>
    <x v="1"/>
  </r>
  <r>
    <s v="World Vision International"/>
    <m/>
    <m/>
    <s v="Réalisé"/>
    <d v="2016-10-19T00:00:00"/>
    <s v="Distribution NFI"/>
    <s v="Matériaux NFI"/>
    <s v="Bidons"/>
    <m/>
    <s v="Nombre"/>
    <n v="150"/>
    <m/>
    <m/>
    <m/>
    <s v=""/>
    <n v="150"/>
    <s v="Sélection / Priorisation"/>
    <x v="4"/>
    <x v="34"/>
    <s v="Pointe A Raquette"/>
    <m/>
    <m/>
    <m/>
    <m/>
    <s v="WOR20161019OUPOPO"/>
    <n v="2"/>
    <x v="4"/>
    <x v="34"/>
    <e v="#N/A"/>
    <x v="1"/>
  </r>
  <r>
    <s v="World Vision International"/>
    <m/>
    <m/>
    <s v="Réalisé"/>
    <d v="2016-10-19T00:00:00"/>
    <s v="Distribution NFI"/>
    <s v="Matériaux NFI"/>
    <s v="Couvertures"/>
    <m/>
    <s v="Nombre"/>
    <n v="300"/>
    <m/>
    <m/>
    <m/>
    <s v=""/>
    <n v="300"/>
    <s v="Sélection / Priorisation"/>
    <x v="3"/>
    <x v="59"/>
    <s v="Tiby"/>
    <m/>
    <m/>
    <m/>
    <m/>
    <s v="WOR20161019NIPETI"/>
    <n v="1"/>
    <x v="3"/>
    <x v="39"/>
    <e v="#N/A"/>
    <x v="1"/>
  </r>
  <r>
    <s v="World Vision International"/>
    <m/>
    <m/>
    <s v="Réalisé"/>
    <d v="2016-10-19T00:00:00"/>
    <s v="Distribution NFI"/>
    <s v="Matériaux NFI"/>
    <s v="Couvertures"/>
    <m/>
    <s v="Nombre"/>
    <n v="150"/>
    <m/>
    <m/>
    <m/>
    <s v=""/>
    <n v="150"/>
    <s v="Sélection / Priorisation"/>
    <x v="4"/>
    <x v="34"/>
    <s v="Pointe A Raquette"/>
    <m/>
    <m/>
    <m/>
    <m/>
    <s v="WOR20161019OUPOPO"/>
    <n v="1"/>
    <x v="4"/>
    <x v="34"/>
    <e v="#N/A"/>
    <x v="1"/>
  </r>
  <r>
    <s v="World Vision International"/>
    <m/>
    <m/>
    <s v="Réalisé"/>
    <d v="2016-10-21T00:00:00"/>
    <s v="Distribution Abris"/>
    <s v="Matériaux Abris"/>
    <s v="Bâches"/>
    <m/>
    <s v="Nombre"/>
    <n v="150"/>
    <m/>
    <m/>
    <m/>
    <s v=""/>
    <n v="150"/>
    <m/>
    <x v="4"/>
    <x v="34"/>
    <s v="Pointe A Raquette"/>
    <m/>
    <m/>
    <m/>
    <m/>
    <s v="WOR20161021OUPOPO"/>
    <n v="3"/>
    <x v="4"/>
    <x v="34"/>
    <e v="#N/A"/>
    <x v="1"/>
  </r>
  <r>
    <s v="World Vision International"/>
    <m/>
    <m/>
    <s v="Réalisé"/>
    <d v="2016-10-21T00:00:00"/>
    <s v="Distribution NFI"/>
    <s v="Matériaux NFI"/>
    <s v="Bidons"/>
    <m/>
    <s v="Nombre"/>
    <n v="150"/>
    <m/>
    <m/>
    <m/>
    <s v=""/>
    <n v="150"/>
    <s v="Sélection / Priorisation"/>
    <x v="4"/>
    <x v="34"/>
    <s v="Pointe A Raquette"/>
    <m/>
    <m/>
    <m/>
    <m/>
    <s v="WOR20161021OUPOPO"/>
    <n v="2"/>
    <x v="4"/>
    <x v="34"/>
    <e v="#N/A"/>
    <x v="1"/>
  </r>
  <r>
    <s v="World Vision International"/>
    <m/>
    <m/>
    <s v="Réalisé"/>
    <d v="2016-10-21T00:00:00"/>
    <s v="Distribution NFI"/>
    <s v="Matériaux NFI"/>
    <s v="Couvertures"/>
    <m/>
    <s v="Nombre"/>
    <n v="150"/>
    <m/>
    <m/>
    <m/>
    <s v=""/>
    <n v="150"/>
    <s v="Sélection / Priorisation"/>
    <x v="4"/>
    <x v="34"/>
    <s v="Pointe A Raquette"/>
    <m/>
    <m/>
    <m/>
    <m/>
    <s v="WOR20161021OUPOPO"/>
    <n v="1"/>
    <x v="4"/>
    <x v="34"/>
    <e v="#N/A"/>
    <x v="1"/>
  </r>
  <r>
    <s v="World Vision International"/>
    <m/>
    <m/>
    <s v="Réalisé"/>
    <d v="2016-10-21T00:00:00"/>
    <s v="Intervention Abris"/>
    <s v="Formation"/>
    <s v="Formation"/>
    <m/>
    <s v="Nombre de personnes"/>
    <n v="79"/>
    <m/>
    <m/>
    <m/>
    <m/>
    <n v="79"/>
    <s v="Sélection / Priorisation"/>
    <x v="3"/>
    <x v="85"/>
    <s v="Fonds De Lianes"/>
    <s v="Quetant"/>
    <m/>
    <m/>
    <m/>
    <s v="WOR20161021NIPEFO"/>
    <n v="1"/>
    <x v="3"/>
    <x v="62"/>
    <e v="#N/A"/>
    <x v="1"/>
  </r>
  <r>
    <s v="World Vision International"/>
    <m/>
    <m/>
    <s v="Réalisé"/>
    <d v="2016-10-22T00:00:00"/>
    <s v="Distribution Abris"/>
    <s v="Matériaux Abris"/>
    <s v="Bâches"/>
    <m/>
    <s v="Nombre"/>
    <n v="206"/>
    <m/>
    <m/>
    <m/>
    <s v=""/>
    <n v="206"/>
    <m/>
    <x v="4"/>
    <x v="84"/>
    <s v="Nouvelle Tourraine"/>
    <m/>
    <m/>
    <m/>
    <m/>
    <s v="WOR20161022OUKENO"/>
    <n v="5"/>
    <x v="4"/>
    <x v="61"/>
    <e v="#N/A"/>
    <x v="1"/>
  </r>
  <r>
    <s v="World Vision International"/>
    <m/>
    <m/>
    <s v="Réalisé"/>
    <d v="2016-10-22T00:00:00"/>
    <s v="Distribution NFI"/>
    <s v="Matériaux NFI"/>
    <s v="Bidons"/>
    <m/>
    <s v="Nombre"/>
    <n v="412"/>
    <m/>
    <m/>
    <m/>
    <s v=""/>
    <n v="206"/>
    <s v="Sélection / Priorisation"/>
    <x v="4"/>
    <x v="84"/>
    <s v="Nouvelle Tourraine"/>
    <m/>
    <m/>
    <m/>
    <m/>
    <s v="WOR20161022OUKENO"/>
    <n v="4"/>
    <x v="4"/>
    <x v="61"/>
    <e v="#N/A"/>
    <x v="1"/>
  </r>
  <r>
    <s v="World Vision International"/>
    <m/>
    <m/>
    <s v="Réalisé"/>
    <d v="2016-10-22T00:00:00"/>
    <s v="Distribution NFI"/>
    <s v="Matériaux NFI"/>
    <s v="Couvertures"/>
    <m/>
    <s v="Nombre"/>
    <n v="412"/>
    <m/>
    <m/>
    <m/>
    <s v=""/>
    <n v="206"/>
    <s v="Sélection / Priorisation"/>
    <x v="4"/>
    <x v="84"/>
    <s v="Nouvelle Tourraine"/>
    <m/>
    <m/>
    <m/>
    <m/>
    <s v="WOR20161022OUKENO"/>
    <n v="3"/>
    <x v="4"/>
    <x v="61"/>
    <e v="#N/A"/>
    <x v="1"/>
  </r>
  <r>
    <s v="World Vision International"/>
    <m/>
    <m/>
    <s v="Réalisé"/>
    <d v="2016-10-22T00:00:00"/>
    <s v="Distribution NFI"/>
    <s v="Matériaux NFI"/>
    <s v="Kit d'hygiène"/>
    <m/>
    <s v="Nombre"/>
    <n v="206"/>
    <m/>
    <m/>
    <m/>
    <s v=""/>
    <n v="206"/>
    <s v="Sélection / Priorisation"/>
    <x v="4"/>
    <x v="84"/>
    <s v="Nouvelle Tourraine"/>
    <m/>
    <m/>
    <m/>
    <m/>
    <s v="WOR20161022OUKENO"/>
    <n v="2"/>
    <x v="4"/>
    <x v="61"/>
    <e v="#N/A"/>
    <x v="1"/>
  </r>
  <r>
    <s v="World Vision International"/>
    <m/>
    <m/>
    <s v="Réalisé"/>
    <d v="2016-10-22T00:00:00"/>
    <s v="Distribution NFI"/>
    <s v="Matériaux NFI"/>
    <s v="Moustiquaires"/>
    <m/>
    <s v="Nombre"/>
    <n v="206"/>
    <m/>
    <m/>
    <m/>
    <s v=""/>
    <n v="206"/>
    <s v="Sélection / Priorisation"/>
    <x v="4"/>
    <x v="84"/>
    <s v="Nouvelle Tourraine"/>
    <m/>
    <m/>
    <m/>
    <m/>
    <s v="WOR20161022OUKENO"/>
    <n v="1"/>
    <x v="4"/>
    <x v="61"/>
    <e v="#N/A"/>
    <x v="1"/>
  </r>
  <r>
    <s v="World Vision International"/>
    <s v="Fondation Digicel"/>
    <m/>
    <s v="Réalisé"/>
    <d v="2016-10-24T00:00:00"/>
    <s v="Distribution Abris"/>
    <s v="Matériaux Abris"/>
    <s v="Bâches"/>
    <m/>
    <s v="Nombre"/>
    <n v="250"/>
    <m/>
    <m/>
    <m/>
    <s v=""/>
    <n v="288"/>
    <m/>
    <x v="0"/>
    <x v="0"/>
    <s v="Marfranc / Grande Ri"/>
    <m/>
    <m/>
    <m/>
    <s v="With Fondation Digicel"/>
    <s v="WOR20161024GRJEMA"/>
    <n v="3"/>
    <x v="0"/>
    <x v="0"/>
    <e v="#N/A"/>
    <x v="0"/>
  </r>
  <r>
    <s v="World Vision International"/>
    <s v="Fondation Digicel"/>
    <m/>
    <s v="Réalisé"/>
    <d v="2016-10-24T00:00:00"/>
    <s v="Distribution NFI"/>
    <s v="Matériaux NFI"/>
    <s v="Bidons"/>
    <m/>
    <s v="Nombre"/>
    <n v="270"/>
    <m/>
    <m/>
    <m/>
    <s v=""/>
    <n v="288"/>
    <s v="Sélection / Priorisation"/>
    <x v="0"/>
    <x v="0"/>
    <s v="Marfranc / Grande Ri"/>
    <m/>
    <m/>
    <m/>
    <s v="With Fondation Digicel"/>
    <s v="WOR20161024GRJEMA"/>
    <n v="2"/>
    <x v="0"/>
    <x v="0"/>
    <e v="#N/A"/>
    <x v="1"/>
  </r>
  <r>
    <s v="World Vision International"/>
    <m/>
    <m/>
    <s v="Réalisé"/>
    <d v="2016-10-24T00:00:00"/>
    <s v="Distribution NFI"/>
    <s v="Matériaux NFI"/>
    <s v="Bidons"/>
    <m/>
    <s v="Nombre"/>
    <n v="90"/>
    <m/>
    <m/>
    <m/>
    <s v=""/>
    <n v="90"/>
    <s v="Sélection / Priorisation"/>
    <x v="4"/>
    <x v="34"/>
    <s v="Trou Louis"/>
    <m/>
    <m/>
    <m/>
    <m/>
    <s v="WOR20161024OUPOTR"/>
    <n v="1"/>
    <x v="4"/>
    <x v="34"/>
    <e v="#N/A"/>
    <x v="1"/>
  </r>
  <r>
    <s v="World Vision International"/>
    <s v="Fondation Digicel"/>
    <m/>
    <s v="Réalisé"/>
    <d v="2016-10-24T00:00:00"/>
    <s v="Distribution NFI"/>
    <s v="Matériaux NFI"/>
    <s v="Couvertures"/>
    <m/>
    <s v="Nombre"/>
    <n v="270"/>
    <m/>
    <m/>
    <m/>
    <s v=""/>
    <n v="288"/>
    <s v="Sélection / Priorisation"/>
    <x v="0"/>
    <x v="0"/>
    <s v="Marfranc / Grande Ri"/>
    <m/>
    <m/>
    <m/>
    <s v="With Fondation Digicel"/>
    <s v="WOR20161024GRJEMA"/>
    <n v="1"/>
    <x v="0"/>
    <x v="0"/>
    <e v="#N/A"/>
    <x v="1"/>
  </r>
  <r>
    <s v="World Vision International"/>
    <s v="Fondation Digicel"/>
    <m/>
    <s v="Réalisé"/>
    <d v="2016-10-25T00:00:00"/>
    <s v="Distribution Abris"/>
    <s v="Matériaux Abris"/>
    <s v="Bâches"/>
    <m/>
    <s v="Nombre"/>
    <n v="250"/>
    <m/>
    <m/>
    <m/>
    <s v=""/>
    <n v="288"/>
    <m/>
    <x v="0"/>
    <x v="3"/>
    <s v="Bariadelle"/>
    <m/>
    <m/>
    <m/>
    <s v="With Fondation Digicel"/>
    <s v="WOR20161025GRDABA"/>
    <n v="3"/>
    <x v="0"/>
    <x v="3"/>
    <e v="#N/A"/>
    <x v="0"/>
  </r>
  <r>
    <s v="World Vision International"/>
    <m/>
    <m/>
    <s v="Réalisé"/>
    <d v="2016-10-25T00:00:00"/>
    <s v="Distribution Abris"/>
    <s v="Matériaux Abris"/>
    <s v="Bâches"/>
    <m/>
    <s v="Nombre"/>
    <n v="250"/>
    <m/>
    <m/>
    <m/>
    <s v=""/>
    <n v="250"/>
    <m/>
    <x v="3"/>
    <x v="85"/>
    <s v="Fonds De Lianes"/>
    <m/>
    <m/>
    <m/>
    <m/>
    <s v="WOR20161025NIPEFO"/>
    <n v="4"/>
    <x v="3"/>
    <x v="62"/>
    <e v="#N/A"/>
    <x v="1"/>
  </r>
  <r>
    <s v="World Vision International"/>
    <s v="Fondation Digicel"/>
    <m/>
    <s v="Réalisé"/>
    <d v="2016-10-25T00:00:00"/>
    <s v="Distribution NFI"/>
    <s v="Matériaux NFI"/>
    <s v="Bidons"/>
    <m/>
    <s v="Nombre"/>
    <n v="270"/>
    <m/>
    <m/>
    <m/>
    <s v=""/>
    <n v="288"/>
    <s v="Sélection / Priorisation"/>
    <x v="0"/>
    <x v="3"/>
    <s v="Bariadelle"/>
    <m/>
    <m/>
    <m/>
    <s v="With Fondation Digicel"/>
    <s v="WOR20161025GRDABA"/>
    <n v="2"/>
    <x v="0"/>
    <x v="3"/>
    <e v="#N/A"/>
    <x v="1"/>
  </r>
  <r>
    <s v="World Vision International"/>
    <s v="Fondation Digicel"/>
    <m/>
    <s v="Réalisé"/>
    <d v="2016-10-25T00:00:00"/>
    <s v="Distribution NFI"/>
    <s v="Matériaux NFI"/>
    <s v="Couvertures"/>
    <m/>
    <s v="Nombre"/>
    <n v="270"/>
    <m/>
    <m/>
    <m/>
    <s v=""/>
    <n v="288"/>
    <s v="Sélection / Priorisation"/>
    <x v="0"/>
    <x v="3"/>
    <s v="Bariadelle"/>
    <m/>
    <m/>
    <m/>
    <s v="With Fondation Digicel"/>
    <s v="WOR20161025GRDABA"/>
    <n v="1"/>
    <x v="0"/>
    <x v="3"/>
    <e v="#N/A"/>
    <x v="1"/>
  </r>
  <r>
    <s v="World Vision International"/>
    <m/>
    <m/>
    <s v="Réalisé"/>
    <d v="2016-10-25T00:00:00"/>
    <s v="Distribution NFI"/>
    <s v="Matériaux NFI"/>
    <s v="Couvertures"/>
    <m/>
    <s v="Nombre"/>
    <n v="500"/>
    <m/>
    <m/>
    <m/>
    <s v=""/>
    <n v="250"/>
    <s v="Sélection / Priorisation"/>
    <x v="3"/>
    <x v="85"/>
    <s v="Fonds De Lianes"/>
    <m/>
    <m/>
    <m/>
    <m/>
    <s v="WOR20161025NIPEFO"/>
    <n v="3"/>
    <x v="3"/>
    <x v="62"/>
    <e v="#N/A"/>
    <x v="1"/>
  </r>
  <r>
    <s v="World Vision International"/>
    <m/>
    <m/>
    <s v="Réalisé"/>
    <d v="2016-10-25T00:00:00"/>
    <s v="Distribution NFI"/>
    <s v="Matériaux NFI"/>
    <s v="Kit d'hygiène"/>
    <m/>
    <s v="Nombre"/>
    <n v="250"/>
    <m/>
    <m/>
    <m/>
    <s v=""/>
    <n v="250"/>
    <s v="Sélection / Priorisation"/>
    <x v="3"/>
    <x v="85"/>
    <s v="Fonds De Lianes"/>
    <m/>
    <m/>
    <m/>
    <m/>
    <s v="WOR20161025NIPEFO"/>
    <n v="2"/>
    <x v="3"/>
    <x v="62"/>
    <e v="#N/A"/>
    <x v="1"/>
  </r>
  <r>
    <s v="World Vision International"/>
    <m/>
    <m/>
    <s v="Réalisé"/>
    <d v="2016-10-25T00:00:00"/>
    <s v="Distribution NFI"/>
    <s v="Matériaux NFI"/>
    <s v="Moustiquaires"/>
    <m/>
    <s v="Nombre"/>
    <n v="500"/>
    <m/>
    <m/>
    <m/>
    <s v=""/>
    <n v="250"/>
    <s v="Sélection / Priorisation"/>
    <x v="3"/>
    <x v="85"/>
    <s v="Fonds De Lianes"/>
    <m/>
    <m/>
    <m/>
    <m/>
    <s v="WOR20161025NIPEFO"/>
    <n v="1"/>
    <x v="3"/>
    <x v="62"/>
    <e v="#N/A"/>
    <x v="1"/>
  </r>
  <r>
    <s v="World Vision International"/>
    <s v="Fondation Digicel"/>
    <m/>
    <s v="Réalisé"/>
    <d v="2016-10-26T00:00:00"/>
    <s v="Distribution Abris"/>
    <s v="Matériaux Abris"/>
    <s v="Bâches"/>
    <m/>
    <s v="Nombre"/>
    <n v="250"/>
    <m/>
    <m/>
    <m/>
    <s v=""/>
    <n v="288"/>
    <m/>
    <x v="0"/>
    <x v="2"/>
    <s v="Grandoit"/>
    <m/>
    <m/>
    <m/>
    <s v="With Fondation Digicel"/>
    <s v="WOR20161026GRANGR"/>
    <n v="3"/>
    <x v="0"/>
    <x v="2"/>
    <e v="#N/A"/>
    <x v="0"/>
  </r>
  <r>
    <s v="World Vision International"/>
    <m/>
    <m/>
    <s v="Réalisé"/>
    <d v="2016-10-26T00:00:00"/>
    <s v="Distribution Abris"/>
    <s v="Matériaux Abris"/>
    <s v="Bâches"/>
    <m/>
    <s v="Nombre"/>
    <n v="300"/>
    <m/>
    <m/>
    <m/>
    <s v=""/>
    <n v="300"/>
    <m/>
    <x v="3"/>
    <x v="26"/>
    <s v="Salagnac"/>
    <m/>
    <m/>
    <m/>
    <m/>
    <s v="WOR20161026NIPASA"/>
    <n v="5"/>
    <x v="3"/>
    <x v="26"/>
    <e v="#N/A"/>
    <x v="1"/>
  </r>
  <r>
    <s v="World Vision International"/>
    <s v="Fondation Digicel"/>
    <m/>
    <s v="Réalisé"/>
    <d v="2016-10-26T00:00:00"/>
    <s v="Distribution NFI"/>
    <s v="Matériaux NFI"/>
    <s v="Bidons"/>
    <m/>
    <s v="Nombre"/>
    <n v="270"/>
    <m/>
    <m/>
    <m/>
    <s v=""/>
    <n v="288"/>
    <s v="Sélection / Priorisation"/>
    <x v="0"/>
    <x v="2"/>
    <s v="Grandoit"/>
    <m/>
    <m/>
    <m/>
    <s v="With Fondation Digicel"/>
    <s v="WOR20161026GRANGR"/>
    <n v="2"/>
    <x v="0"/>
    <x v="2"/>
    <e v="#N/A"/>
    <x v="1"/>
  </r>
  <r>
    <s v="World Vision International"/>
    <s v="Fondation Digicel"/>
    <m/>
    <s v="Réalisé"/>
    <d v="2016-10-26T00:00:00"/>
    <s v="Distribution NFI"/>
    <s v="Matériaux NFI"/>
    <s v="Couvertures"/>
    <m/>
    <s v="Nombre"/>
    <n v="270"/>
    <m/>
    <m/>
    <m/>
    <s v=""/>
    <n v="288"/>
    <s v="Sélection / Priorisation"/>
    <x v="0"/>
    <x v="2"/>
    <s v="Grandoit"/>
    <m/>
    <m/>
    <m/>
    <s v="With Fondation Digicel"/>
    <s v="WOR20161026GRANGR"/>
    <n v="1"/>
    <x v="0"/>
    <x v="2"/>
    <e v="#N/A"/>
    <x v="1"/>
  </r>
  <r>
    <s v="World Vision International"/>
    <m/>
    <m/>
    <s v="Réalisé"/>
    <d v="2016-10-26T00:00:00"/>
    <s v="Distribution NFI"/>
    <s v="Matériaux NFI"/>
    <s v="Couvertures"/>
    <m/>
    <s v="Nombre"/>
    <n v="600"/>
    <m/>
    <m/>
    <m/>
    <s v=""/>
    <n v="300"/>
    <s v="Sélection / Priorisation"/>
    <x v="3"/>
    <x v="26"/>
    <s v="Salagnac"/>
    <m/>
    <m/>
    <m/>
    <m/>
    <s v="WOR20161026NIPASA"/>
    <n v="4"/>
    <x v="3"/>
    <x v="26"/>
    <e v="#N/A"/>
    <x v="1"/>
  </r>
  <r>
    <s v="World Vision International"/>
    <m/>
    <m/>
    <s v="Réalisé"/>
    <d v="2016-10-26T00:00:00"/>
    <s v="Distribution NFI"/>
    <s v="Matériaux NFI"/>
    <s v="Kit d'hygiène"/>
    <m/>
    <s v="Nombre"/>
    <n v="300"/>
    <m/>
    <m/>
    <m/>
    <s v=""/>
    <n v="300"/>
    <s v="Sélection / Priorisation"/>
    <x v="3"/>
    <x v="26"/>
    <s v="Salagnac"/>
    <m/>
    <m/>
    <m/>
    <m/>
    <s v="WOR20161026NIPASA"/>
    <n v="3"/>
    <x v="3"/>
    <x v="26"/>
    <e v="#N/A"/>
    <x v="1"/>
  </r>
  <r>
    <s v="World Vision International"/>
    <m/>
    <m/>
    <s v="Réalisé"/>
    <d v="2016-10-26T00:00:00"/>
    <s v="Distribution NFI"/>
    <s v="Matériaux NFI"/>
    <s v="Moustiquaires"/>
    <m/>
    <s v="Nombre"/>
    <n v="600"/>
    <m/>
    <m/>
    <m/>
    <s v=""/>
    <n v="300"/>
    <s v="Sélection / Priorisation"/>
    <x v="3"/>
    <x v="26"/>
    <s v="Salagnac"/>
    <m/>
    <m/>
    <m/>
    <m/>
    <s v="WOR20161026NIPASA"/>
    <n v="2"/>
    <x v="3"/>
    <x v="26"/>
    <e v="#N/A"/>
    <x v="1"/>
  </r>
  <r>
    <s v="World Vision International"/>
    <m/>
    <m/>
    <s v="Réalisé"/>
    <d v="2016-10-26T00:00:00"/>
    <s v="Distribution NFI"/>
    <s v="Matériaux NFI"/>
    <s v="Seaux"/>
    <m/>
    <s v="Nombre"/>
    <n v="300"/>
    <m/>
    <m/>
    <m/>
    <s v=""/>
    <n v="300"/>
    <s v="Sélection / Priorisation"/>
    <x v="3"/>
    <x v="26"/>
    <s v="Salagnac"/>
    <m/>
    <m/>
    <m/>
    <m/>
    <s v="WOR20161026NIPASA"/>
    <n v="1"/>
    <x v="3"/>
    <x v="26"/>
    <e v="#N/A"/>
    <x v="1"/>
  </r>
  <r>
    <s v="World Vision International"/>
    <s v="Fondation Digicel"/>
    <m/>
    <s v="Réalisé"/>
    <d v="2016-10-28T00:00:00"/>
    <s v="Distribution Abris"/>
    <s v="Matériaux Abris"/>
    <s v="Bâches"/>
    <m/>
    <s v="Nombre"/>
    <n v="250"/>
    <m/>
    <m/>
    <m/>
    <s v=""/>
    <n v="288"/>
    <m/>
    <x v="0"/>
    <x v="63"/>
    <s v="Beaumont"/>
    <m/>
    <m/>
    <m/>
    <s v="With Fondation Digicel"/>
    <s v="WOR20161028GRBEBE"/>
    <n v="3"/>
    <x v="0"/>
    <x v="43"/>
    <e v="#N/A"/>
    <x v="0"/>
  </r>
  <r>
    <s v="World Vision International"/>
    <s v="Fondation Digicel"/>
    <m/>
    <s v="Réalisé"/>
    <d v="2016-10-28T00:00:00"/>
    <s v="Distribution NFI"/>
    <s v="Matériaux NFI"/>
    <s v="Bidons"/>
    <m/>
    <s v="Nombre"/>
    <n v="270"/>
    <m/>
    <m/>
    <m/>
    <s v=""/>
    <n v="288"/>
    <s v="Sélection / Priorisation"/>
    <x v="0"/>
    <x v="63"/>
    <s v="Beaumont"/>
    <m/>
    <m/>
    <m/>
    <s v="With Fondation Digicel"/>
    <s v="WOR20161028GRBEBE"/>
    <n v="2"/>
    <x v="0"/>
    <x v="43"/>
    <e v="#N/A"/>
    <x v="1"/>
  </r>
  <r>
    <s v="World Vision International"/>
    <s v="Fondation Digicel"/>
    <m/>
    <s v="Réalisé"/>
    <d v="2016-10-28T00:00:00"/>
    <s v="Distribution NFI"/>
    <s v="Matériaux NFI"/>
    <s v="Couvertures"/>
    <m/>
    <s v="Nombre"/>
    <n v="270"/>
    <m/>
    <m/>
    <m/>
    <s v=""/>
    <n v="288"/>
    <s v="Sélection / Priorisation"/>
    <x v="0"/>
    <x v="63"/>
    <s v="Beaumont"/>
    <m/>
    <m/>
    <m/>
    <s v="With Fondation Digicel"/>
    <s v="WOR20161028GRBEBE"/>
    <n v="1"/>
    <x v="0"/>
    <x v="43"/>
    <e v="#N/A"/>
    <x v="1"/>
  </r>
  <r>
    <s v="World Vision International"/>
    <m/>
    <m/>
    <s v="Réalisé"/>
    <d v="2016-10-28T00:00:00"/>
    <s v="Intervention Abris"/>
    <s v="Formation"/>
    <s v="Formation"/>
    <m/>
    <s v="Nombre de personnes"/>
    <n v="467"/>
    <m/>
    <m/>
    <m/>
    <m/>
    <n v="467"/>
    <s v="Sélection / Priorisation"/>
    <x v="3"/>
    <x v="24"/>
    <s v="Chalon"/>
    <s v="Dufour"/>
    <m/>
    <m/>
    <m/>
    <s v="WOR20161028NIMICH"/>
    <n v="1"/>
    <x v="3"/>
    <x v="24"/>
    <e v="#N/A"/>
    <x v="1"/>
  </r>
  <r>
    <s v="World Vision International"/>
    <m/>
    <m/>
    <s v="Réalisé"/>
    <d v="2016-10-29T00:00:00"/>
    <s v="Distribution Abris"/>
    <s v="Matériaux Abris"/>
    <s v="Bâches"/>
    <m/>
    <s v="Nombre"/>
    <n v="150"/>
    <m/>
    <m/>
    <m/>
    <s v=""/>
    <n v="150"/>
    <m/>
    <x v="3"/>
    <x v="24"/>
    <s v="Chalon"/>
    <m/>
    <m/>
    <m/>
    <m/>
    <s v="WOR20161029NIMICH"/>
    <n v="4"/>
    <x v="3"/>
    <x v="24"/>
    <e v="#N/A"/>
    <x v="1"/>
  </r>
  <r>
    <s v="World Vision International"/>
    <m/>
    <m/>
    <s v="Réalisé"/>
    <d v="2016-10-29T00:00:00"/>
    <s v="Distribution NFI"/>
    <s v="Matériaux NFI"/>
    <s v="Couvertures"/>
    <m/>
    <s v="Nombre"/>
    <n v="300"/>
    <m/>
    <m/>
    <m/>
    <s v=""/>
    <n v="150"/>
    <s v="Sélection / Priorisation"/>
    <x v="3"/>
    <x v="24"/>
    <s v="Chalon"/>
    <m/>
    <m/>
    <m/>
    <m/>
    <s v="WOR20161029NIMICH"/>
    <n v="3"/>
    <x v="3"/>
    <x v="24"/>
    <e v="#N/A"/>
    <x v="1"/>
  </r>
  <r>
    <s v="World Vision International"/>
    <m/>
    <m/>
    <s v="Réalisé"/>
    <d v="2016-10-29T00:00:00"/>
    <s v="Distribution NFI"/>
    <s v="Matériaux NFI"/>
    <s v="Kit d'hygiène"/>
    <m/>
    <s v="Nombre"/>
    <n v="150"/>
    <m/>
    <m/>
    <m/>
    <s v=""/>
    <n v="150"/>
    <s v="Sélection / Priorisation"/>
    <x v="3"/>
    <x v="24"/>
    <s v="Chalon"/>
    <m/>
    <m/>
    <m/>
    <m/>
    <s v="WOR20161029NIMICH"/>
    <n v="2"/>
    <x v="3"/>
    <x v="24"/>
    <e v="#N/A"/>
    <x v="1"/>
  </r>
  <r>
    <s v="World Vision International"/>
    <m/>
    <m/>
    <s v="Réalisé"/>
    <d v="2016-10-29T00:00:00"/>
    <s v="Distribution NFI"/>
    <s v="Matériaux NFI"/>
    <s v="Moustiquaires"/>
    <m/>
    <s v="Nombre"/>
    <n v="300"/>
    <m/>
    <m/>
    <m/>
    <s v=""/>
    <n v="150"/>
    <s v="Sélection / Priorisation"/>
    <x v="3"/>
    <x v="24"/>
    <s v="Chalon"/>
    <m/>
    <m/>
    <m/>
    <m/>
    <s v="WOR20161029NIMICH"/>
    <n v="1"/>
    <x v="3"/>
    <x v="24"/>
    <e v="#N/A"/>
    <x v="1"/>
  </r>
  <r>
    <s v="World Vision International"/>
    <m/>
    <m/>
    <s v="Réalisé"/>
    <d v="2016-10-30T00:00:00"/>
    <s v="Distribution NFI"/>
    <s v="Matériaux NFI"/>
    <s v="Aquatabs"/>
    <m/>
    <s v="Nombre"/>
    <n v="6180"/>
    <m/>
    <m/>
    <m/>
    <s v=""/>
    <n v="103"/>
    <s v="Sélection / Priorisation"/>
    <x v="4"/>
    <x v="34"/>
    <s v="Trou Louis"/>
    <m/>
    <m/>
    <m/>
    <m/>
    <s v="WOR20161030OUPOTR"/>
    <n v="3"/>
    <x v="4"/>
    <x v="34"/>
    <e v="#N/A"/>
    <x v="1"/>
  </r>
  <r>
    <s v="World Vision International"/>
    <m/>
    <m/>
    <s v="Réalisé"/>
    <d v="2016-10-30T00:00:00"/>
    <s v="Intervention Abris"/>
    <s v="Formation"/>
    <s v="Formation"/>
    <m/>
    <s v="Nombre de personnes"/>
    <n v="135"/>
    <m/>
    <m/>
    <m/>
    <s v=""/>
    <n v="135"/>
    <s v="Sélection / Priorisation"/>
    <x v="4"/>
    <x v="84"/>
    <s v="Nouvelle Tourraine"/>
    <m/>
    <m/>
    <m/>
    <m/>
    <s v="WOR20161030OUKENO"/>
    <n v="1"/>
    <x v="4"/>
    <x v="61"/>
    <e v="#N/A"/>
    <x v="1"/>
  </r>
  <r>
    <s v="World Vision International"/>
    <m/>
    <m/>
    <s v="Réalisé"/>
    <d v="2016-10-30T00:00:00"/>
    <s v="Distribution Abris"/>
    <s v="Cash en USD"/>
    <s v="Non conditionel "/>
    <m/>
    <s v="Valeur en USD"/>
    <n v="50"/>
    <m/>
    <m/>
    <m/>
    <s v=""/>
    <n v="401"/>
    <m/>
    <x v="4"/>
    <x v="33"/>
    <s v="Grand Lagon"/>
    <m/>
    <m/>
    <m/>
    <s v="EFSP"/>
    <s v="WOR20161030OUANGR"/>
    <n v="4"/>
    <x v="4"/>
    <x v="33"/>
    <e v="#N/A"/>
    <x v="1"/>
  </r>
  <r>
    <s v="World Vision International"/>
    <s v="Care"/>
    <m/>
    <s v="Réalisé"/>
    <d v="2016-10-30T00:00:00"/>
    <s v="Distribution Abris"/>
    <s v="Cash en USD"/>
    <s v="Conditionel "/>
    <m/>
    <s v="Valeur en USD"/>
    <n v="25"/>
    <m/>
    <m/>
    <m/>
    <s v=""/>
    <n v="109"/>
    <m/>
    <x v="4"/>
    <x v="33"/>
    <s v="Grand Lagon"/>
    <m/>
    <m/>
    <m/>
    <m/>
    <s v="WOR20161030OUANGR"/>
    <n v="3"/>
    <x v="4"/>
    <x v="33"/>
    <e v="#N/A"/>
    <x v="1"/>
  </r>
  <r>
    <s v="World Vision International"/>
    <m/>
    <m/>
    <s v="Réalisé"/>
    <d v="2016-10-30T00:00:00"/>
    <s v="Distribution Abris"/>
    <s v="Cash en USD"/>
    <s v="Non conditionel "/>
    <m/>
    <s v="Valeur en USD"/>
    <n v="50"/>
    <m/>
    <m/>
    <m/>
    <s v=""/>
    <n v="378"/>
    <m/>
    <x v="4"/>
    <x v="33"/>
    <s v="Grande source"/>
    <m/>
    <m/>
    <m/>
    <s v="EFSP"/>
    <s v="WOR20161030OUANGR"/>
    <n v="2"/>
    <x v="4"/>
    <x v="33"/>
    <e v="#N/A"/>
    <x v="1"/>
  </r>
  <r>
    <s v="World Vision International"/>
    <s v="Care"/>
    <m/>
    <s v="Réalisé"/>
    <d v="2016-10-30T00:00:00"/>
    <s v="Distribution Abris"/>
    <s v="Cash en USD"/>
    <s v="Conditionel "/>
    <m/>
    <s v="Valeur en USD"/>
    <n v="25"/>
    <m/>
    <m/>
    <m/>
    <s v=""/>
    <n v="165"/>
    <m/>
    <x v="4"/>
    <x v="33"/>
    <s v="Grande Source"/>
    <m/>
    <m/>
    <m/>
    <m/>
    <s v="WOR20161030OUANGR"/>
    <n v="1"/>
    <x v="4"/>
    <x v="33"/>
    <e v="#N/A"/>
    <x v="1"/>
  </r>
  <r>
    <s v="World Vision International"/>
    <m/>
    <m/>
    <s v="Réalisé"/>
    <d v="2016-10-30T00:00:00"/>
    <s v="Distribution Abris"/>
    <s v="Cash en USD"/>
    <s v="Non conditionel "/>
    <m/>
    <s v="Valeur en USD"/>
    <n v="50"/>
    <m/>
    <m/>
    <m/>
    <s v=""/>
    <n v="1150"/>
    <m/>
    <x v="4"/>
    <x v="33"/>
    <s v="Palma"/>
    <m/>
    <m/>
    <m/>
    <s v="EFSP"/>
    <s v="WOR20161030OUANPA"/>
    <n v="2"/>
    <x v="4"/>
    <x v="33"/>
    <e v="#N/A"/>
    <x v="1"/>
  </r>
  <r>
    <s v="World Vision International"/>
    <s v="Care"/>
    <m/>
    <s v="Réalisé"/>
    <d v="2016-10-30T00:00:00"/>
    <s v="Distribution Abris"/>
    <s v="Cash en USD"/>
    <s v="Conditionel "/>
    <m/>
    <s v="Valeur en USD"/>
    <n v="25"/>
    <m/>
    <m/>
    <m/>
    <s v=""/>
    <n v="500"/>
    <m/>
    <x v="4"/>
    <x v="33"/>
    <s v="Palma"/>
    <m/>
    <m/>
    <m/>
    <m/>
    <s v="WOR20161030OUANPA"/>
    <n v="1"/>
    <x v="4"/>
    <x v="33"/>
    <e v="#N/A"/>
    <x v="1"/>
  </r>
  <r>
    <s v="World Vision International"/>
    <m/>
    <m/>
    <s v="Réalisé"/>
    <d v="2016-10-30T00:00:00"/>
    <s v="Distribution Abris"/>
    <s v="Cash en USD"/>
    <s v="Non conditionel "/>
    <m/>
    <s v="Valeur en USD"/>
    <n v="50"/>
    <m/>
    <m/>
    <m/>
    <s v=""/>
    <n v="110"/>
    <m/>
    <x v="4"/>
    <x v="33"/>
    <s v="Petite Anse"/>
    <m/>
    <m/>
    <m/>
    <s v="EFSP"/>
    <s v="WOR20161030OUANPE"/>
    <n v="4"/>
    <x v="4"/>
    <x v="33"/>
    <e v="#N/A"/>
    <x v="1"/>
  </r>
  <r>
    <s v="World Vision International"/>
    <s v="Care"/>
    <m/>
    <s v="Réalisé"/>
    <d v="2016-10-30T00:00:00"/>
    <s v="Distribution Abris"/>
    <s v="Cash en USD"/>
    <s v="Conditionel "/>
    <m/>
    <s v="Valeur en USD"/>
    <n v="25"/>
    <m/>
    <m/>
    <m/>
    <s v=""/>
    <n v="74"/>
    <m/>
    <x v="4"/>
    <x v="33"/>
    <s v="Petite Anse"/>
    <m/>
    <m/>
    <m/>
    <m/>
    <s v="WOR20161030OUANPE"/>
    <n v="3"/>
    <x v="4"/>
    <x v="33"/>
    <e v="#N/A"/>
    <x v="1"/>
  </r>
  <r>
    <s v="World Vision International"/>
    <m/>
    <m/>
    <s v="Réalisé"/>
    <d v="2016-10-30T00:00:00"/>
    <s v="Distribution Abris"/>
    <s v="Cash en USD"/>
    <s v="Non conditionel "/>
    <m/>
    <s v="Valeur en USD"/>
    <n v="50"/>
    <m/>
    <m/>
    <m/>
    <s v=""/>
    <n v="907"/>
    <m/>
    <x v="4"/>
    <x v="33"/>
    <s v="Petite Source"/>
    <m/>
    <m/>
    <m/>
    <s v="EFSP"/>
    <s v="WOR20161030OUANPE"/>
    <n v="2"/>
    <x v="4"/>
    <x v="33"/>
    <e v="#N/A"/>
    <x v="1"/>
  </r>
  <r>
    <s v="World Vision International"/>
    <s v="Care"/>
    <m/>
    <s v="Réalisé"/>
    <d v="2016-10-30T00:00:00"/>
    <s v="Distribution Abris"/>
    <s v="Cash en USD"/>
    <s v="Conditionel "/>
    <m/>
    <s v="Valeur en USD"/>
    <n v="25"/>
    <m/>
    <m/>
    <m/>
    <s v=""/>
    <n v="116"/>
    <m/>
    <x v="4"/>
    <x v="33"/>
    <s v="Petite Source"/>
    <m/>
    <m/>
    <m/>
    <m/>
    <s v="WOR20161030OUANPE"/>
    <n v="1"/>
    <x v="4"/>
    <x v="33"/>
    <e v="#N/A"/>
    <x v="1"/>
  </r>
  <r>
    <s v="World Vision International"/>
    <m/>
    <m/>
    <s v="Réalisé"/>
    <d v="2016-10-30T00:00:00"/>
    <s v="Distribution Abris"/>
    <s v="Cash en USD"/>
    <s v="Non conditionel "/>
    <m/>
    <s v="Valeur en USD"/>
    <n v="50"/>
    <m/>
    <m/>
    <m/>
    <s v=""/>
    <n v="176"/>
    <m/>
    <x v="4"/>
    <x v="33"/>
    <s v="Picmy"/>
    <m/>
    <m/>
    <m/>
    <s v="EFSP"/>
    <s v="WOR20161030OUANPI"/>
    <n v="2"/>
    <x v="4"/>
    <x v="33"/>
    <e v="#N/A"/>
    <x v="1"/>
  </r>
  <r>
    <s v="World Vision International"/>
    <s v="Care"/>
    <m/>
    <s v="Réalisé"/>
    <d v="2016-10-30T00:00:00"/>
    <s v="Distribution Abris"/>
    <s v="Cash en USD"/>
    <s v="Conditionel "/>
    <m/>
    <s v="Valeur en USD"/>
    <n v="25"/>
    <m/>
    <m/>
    <m/>
    <s v=""/>
    <n v="44"/>
    <m/>
    <x v="4"/>
    <x v="33"/>
    <s v="Picmy"/>
    <m/>
    <m/>
    <m/>
    <m/>
    <s v="WOR20161030OUANPI"/>
    <n v="1"/>
    <x v="4"/>
    <x v="33"/>
    <e v="#N/A"/>
    <x v="1"/>
  </r>
  <r>
    <s v="World Vision International"/>
    <m/>
    <m/>
    <s v="Réalisé"/>
    <d v="2016-10-30T00:00:00"/>
    <s v="Distribution Abris"/>
    <s v="Cash en USD"/>
    <s v="Non conditionel "/>
    <m/>
    <s v="Valeur en USD"/>
    <n v="50"/>
    <m/>
    <m/>
    <m/>
    <s v=""/>
    <n v="403"/>
    <m/>
    <x v="4"/>
    <x v="34"/>
    <s v="Grand Vide"/>
    <m/>
    <m/>
    <m/>
    <s v="EFSP"/>
    <s v="WOR20161030OUPOGR"/>
    <n v="4"/>
    <x v="4"/>
    <x v="34"/>
    <e v="#N/A"/>
    <x v="1"/>
  </r>
  <r>
    <s v="World Vision International"/>
    <s v="Care"/>
    <m/>
    <s v="Réalisé"/>
    <d v="2016-10-30T00:00:00"/>
    <s v="Distribution Abris"/>
    <s v="Cash en USD"/>
    <s v="Conditionel "/>
    <m/>
    <s v="Valeur en USD"/>
    <n v="25"/>
    <m/>
    <m/>
    <m/>
    <s v=""/>
    <n v="112"/>
    <m/>
    <x v="4"/>
    <x v="34"/>
    <s v="Grand Vide"/>
    <m/>
    <m/>
    <m/>
    <m/>
    <s v="WOR20161030OUPOGR"/>
    <n v="3"/>
    <x v="4"/>
    <x v="34"/>
    <e v="#N/A"/>
    <x v="1"/>
  </r>
  <r>
    <s v="World Vision International"/>
    <s v="Care"/>
    <m/>
    <s v="Réalisé"/>
    <d v="2016-10-30T00:00:00"/>
    <s v="Distribution Abris"/>
    <s v="Cash en USD"/>
    <s v="Non conditionel "/>
    <m/>
    <s v="Valeur en USD"/>
    <n v="50"/>
    <m/>
    <m/>
    <m/>
    <s v=""/>
    <n v="127"/>
    <m/>
    <x v="4"/>
    <x v="34"/>
    <s v="Gros Mangle"/>
    <m/>
    <m/>
    <m/>
    <s v="EFSP"/>
    <s v="WOR20161030OUPOGR"/>
    <n v="2"/>
    <x v="4"/>
    <x v="34"/>
    <e v="#N/A"/>
    <x v="1"/>
  </r>
  <r>
    <s v="World Vision International"/>
    <s v="Care"/>
    <m/>
    <s v="Réalisé"/>
    <d v="2016-10-30T00:00:00"/>
    <s v="Distribution Abris"/>
    <s v="Cash en USD"/>
    <s v="Conditionel "/>
    <m/>
    <s v="Valeur en USD"/>
    <n v="25"/>
    <m/>
    <m/>
    <m/>
    <s v=""/>
    <n v="66"/>
    <m/>
    <x v="4"/>
    <x v="34"/>
    <s v="Gros Mangle"/>
    <m/>
    <m/>
    <m/>
    <m/>
    <s v="WOR20161030OUPOGR"/>
    <n v="1"/>
    <x v="4"/>
    <x v="34"/>
    <e v="#N/A"/>
    <x v="1"/>
  </r>
  <r>
    <s v="World Vision International"/>
    <m/>
    <m/>
    <s v="Réalisé"/>
    <d v="2016-10-30T00:00:00"/>
    <s v="Distribution Abris"/>
    <s v="Cash en USD"/>
    <s v="Non conditionel "/>
    <m/>
    <s v="Valeur en USD"/>
    <n v="50"/>
    <m/>
    <m/>
    <m/>
    <s v=""/>
    <n v="229"/>
    <m/>
    <x v="4"/>
    <x v="34"/>
    <s v="La Source"/>
    <m/>
    <m/>
    <m/>
    <s v="EFSP"/>
    <s v="WOR20161030OUPOLA"/>
    <n v="2"/>
    <x v="4"/>
    <x v="34"/>
    <e v="#N/A"/>
    <x v="1"/>
  </r>
  <r>
    <s v="World Vision International"/>
    <s v="Care"/>
    <m/>
    <s v="Réalisé"/>
    <d v="2016-10-30T00:00:00"/>
    <s v="Distribution Abris"/>
    <s v="Cash en USD"/>
    <s v="Conditionel "/>
    <m/>
    <s v="Valeur en USD"/>
    <n v="25"/>
    <m/>
    <m/>
    <m/>
    <s v=""/>
    <n v="82"/>
    <m/>
    <x v="4"/>
    <x v="34"/>
    <s v="La Source"/>
    <m/>
    <m/>
    <m/>
    <m/>
    <s v="WOR20161030OUPOLA"/>
    <n v="1"/>
    <x v="4"/>
    <x v="34"/>
    <e v="#N/A"/>
    <x v="1"/>
  </r>
  <r>
    <s v="World Vision International"/>
    <m/>
    <m/>
    <s v="Réalisé"/>
    <d v="2016-10-30T00:00:00"/>
    <s v="Distribution Abris"/>
    <s v="Cash en USD"/>
    <s v="Non conditionel "/>
    <m/>
    <s v="Valeur en USD"/>
    <n v="50"/>
    <m/>
    <m/>
    <m/>
    <s v=""/>
    <n v="857"/>
    <m/>
    <x v="4"/>
    <x v="34"/>
    <s v="Pointe A Raquette"/>
    <m/>
    <m/>
    <m/>
    <s v="EFSP"/>
    <s v="WOR20161030OUPOPO"/>
    <n v="2"/>
    <x v="4"/>
    <x v="34"/>
    <e v="#N/A"/>
    <x v="1"/>
  </r>
  <r>
    <s v="World Vision International"/>
    <s v="Care"/>
    <m/>
    <s v="Réalisé"/>
    <d v="2016-10-30T00:00:00"/>
    <s v="Distribution Abris"/>
    <s v="Cash en USD"/>
    <s v="Conditionel "/>
    <m/>
    <s v="Valeur en USD"/>
    <n v="25"/>
    <m/>
    <m/>
    <m/>
    <s v=""/>
    <n v="198"/>
    <m/>
    <x v="4"/>
    <x v="34"/>
    <s v="Pointe a Raquette"/>
    <m/>
    <m/>
    <m/>
    <m/>
    <s v="WOR20161030OUPOPO"/>
    <n v="1"/>
    <x v="4"/>
    <x v="34"/>
    <e v="#N/A"/>
    <x v="1"/>
  </r>
  <r>
    <s v="World Vision International"/>
    <m/>
    <m/>
    <s v="Réalisé"/>
    <d v="2016-10-30T00:00:00"/>
    <s v="Distribution Abris"/>
    <s v="Cash en USD"/>
    <s v="Non conditionel "/>
    <m/>
    <s v="Valeur en USD"/>
    <n v="50"/>
    <m/>
    <m/>
    <m/>
    <s v=""/>
    <n v="656"/>
    <m/>
    <x v="4"/>
    <x v="34"/>
    <s v="Trou Louis"/>
    <m/>
    <m/>
    <m/>
    <s v="EFSP"/>
    <s v="WOR20161030OUPOTR"/>
    <n v="2"/>
    <x v="4"/>
    <x v="34"/>
    <e v="#N/A"/>
    <x v="1"/>
  </r>
  <r>
    <s v="World Vision International"/>
    <s v="Care"/>
    <m/>
    <s v="Réalisé"/>
    <d v="2016-10-30T00:00:00"/>
    <s v="Distribution Abris"/>
    <s v="Cash en USD"/>
    <s v="Conditionel "/>
    <m/>
    <s v="Valeur en USD"/>
    <n v="25"/>
    <m/>
    <m/>
    <m/>
    <s v=""/>
    <n v="180"/>
    <m/>
    <x v="4"/>
    <x v="34"/>
    <s v="Trou Louis"/>
    <m/>
    <m/>
    <m/>
    <m/>
    <s v="WOR20161030OUPOTR"/>
    <n v="1"/>
    <x v="4"/>
    <x v="34"/>
    <e v="#N/A"/>
    <x v="1"/>
  </r>
  <r>
    <s v="World Vision International"/>
    <m/>
    <m/>
    <s v="Réalisé"/>
    <d v="2016-11-02T00:00:00"/>
    <s v="Distribution Abris"/>
    <s v="Matériaux Abris"/>
    <s v="Bâches"/>
    <m/>
    <s v="Nombre"/>
    <n v="50"/>
    <m/>
    <m/>
    <m/>
    <s v=""/>
    <m/>
    <m/>
    <x v="3"/>
    <x v="24"/>
    <s v="Chalon"/>
    <m/>
    <m/>
    <m/>
    <s v="COUD"/>
    <s v="WOR2016112NIMICH"/>
    <n v="1"/>
    <x v="3"/>
    <x v="24"/>
    <e v="#N/A"/>
    <x v="1"/>
  </r>
  <r>
    <s v="World Vision International"/>
    <m/>
    <m/>
    <s v="Réalisé"/>
    <d v="2016-11-03T00:00:00"/>
    <s v="Distribution Abris"/>
    <s v="Matériaux Abris"/>
    <s v="Bâches"/>
    <m/>
    <s v="Nombre"/>
    <n v="300"/>
    <m/>
    <m/>
    <m/>
    <s v=""/>
    <n v="300"/>
    <m/>
    <x v="3"/>
    <x v="59"/>
    <s v="Raymond"/>
    <m/>
    <m/>
    <m/>
    <m/>
    <s v="WOR2016113NIPERA"/>
    <n v="4"/>
    <x v="3"/>
    <x v="39"/>
    <e v="#N/A"/>
    <x v="1"/>
  </r>
  <r>
    <s v="World Vision International"/>
    <m/>
    <m/>
    <s v="Réalisé"/>
    <d v="2016-11-03T00:00:00"/>
    <s v="Distribution NFI"/>
    <s v="Matériaux NFI"/>
    <s v="Couvertures"/>
    <m/>
    <s v="Nombre"/>
    <n v="600"/>
    <m/>
    <m/>
    <m/>
    <s v=""/>
    <n v="300"/>
    <s v="Sélection / Priorisation"/>
    <x v="3"/>
    <x v="59"/>
    <s v="Raymond"/>
    <m/>
    <m/>
    <m/>
    <m/>
    <s v="WOR2016113NIPERA"/>
    <n v="3"/>
    <x v="3"/>
    <x v="39"/>
    <e v="#N/A"/>
    <x v="1"/>
  </r>
  <r>
    <s v="World Vision International"/>
    <m/>
    <m/>
    <s v="Réalisé"/>
    <d v="2016-11-03T00:00:00"/>
    <s v="Distribution NFI"/>
    <s v="Matériaux NFI"/>
    <s v="Kit d'hygiène"/>
    <m/>
    <s v="Nombre"/>
    <n v="300"/>
    <m/>
    <m/>
    <m/>
    <s v=""/>
    <n v="300"/>
    <s v="Sélection / Priorisation"/>
    <x v="3"/>
    <x v="59"/>
    <s v="Raymond"/>
    <m/>
    <m/>
    <m/>
    <m/>
    <s v="WOR2016113NIPERA"/>
    <n v="2"/>
    <x v="3"/>
    <x v="39"/>
    <e v="#N/A"/>
    <x v="1"/>
  </r>
  <r>
    <s v="World Vision International"/>
    <m/>
    <m/>
    <s v="Réalisé"/>
    <d v="2016-11-03T00:00:00"/>
    <s v="Distribution NFI"/>
    <s v="Matériaux NFI"/>
    <s v="Moustiquaires"/>
    <m/>
    <s v="Nombre"/>
    <n v="600"/>
    <m/>
    <m/>
    <m/>
    <s v=""/>
    <n v="300"/>
    <s v="Sélection / Priorisation"/>
    <x v="3"/>
    <x v="59"/>
    <s v="Raymond"/>
    <m/>
    <m/>
    <m/>
    <m/>
    <s v="WOR2016113NIPERA"/>
    <n v="1"/>
    <x v="3"/>
    <x v="39"/>
    <e v="#N/A"/>
    <x v="1"/>
  </r>
  <r>
    <s v="World Vision International"/>
    <m/>
    <m/>
    <s v="Réalisé"/>
    <d v="2016-11-04T00:00:00"/>
    <s v="Distribution Abris"/>
    <s v="Matériaux Abris"/>
    <s v="Bâches"/>
    <m/>
    <s v="Nombre"/>
    <n v="300"/>
    <m/>
    <m/>
    <m/>
    <s v=""/>
    <n v="300"/>
    <m/>
    <x v="3"/>
    <x v="26"/>
    <s v="Bouzi"/>
    <m/>
    <m/>
    <m/>
    <m/>
    <s v="WOR2016114NIPABO"/>
    <n v="4"/>
    <x v="3"/>
    <x v="26"/>
    <e v="#N/A"/>
    <x v="1"/>
  </r>
  <r>
    <s v="World Vision International"/>
    <m/>
    <m/>
    <s v="Réalisé"/>
    <d v="2016-11-04T00:00:00"/>
    <s v="Distribution NFI"/>
    <s v="Matériaux NFI"/>
    <s v="Couvertures"/>
    <m/>
    <s v="Nombre"/>
    <n v="600"/>
    <m/>
    <m/>
    <m/>
    <s v=""/>
    <n v="300"/>
    <s v="Sélection / Priorisation"/>
    <x v="3"/>
    <x v="26"/>
    <s v="Bouzi"/>
    <m/>
    <m/>
    <m/>
    <m/>
    <s v="WOR2016114NIPABO"/>
    <n v="3"/>
    <x v="3"/>
    <x v="26"/>
    <e v="#N/A"/>
    <x v="1"/>
  </r>
  <r>
    <s v="World Vision International"/>
    <m/>
    <m/>
    <s v="Réalisé"/>
    <d v="2016-11-04T00:00:00"/>
    <s v="Distribution NFI"/>
    <s v="Matériaux NFI"/>
    <s v="Kit d'hygiène"/>
    <m/>
    <s v="Nombre"/>
    <n v="300"/>
    <m/>
    <m/>
    <m/>
    <s v=""/>
    <n v="300"/>
    <s v="Sélection / Priorisation"/>
    <x v="3"/>
    <x v="26"/>
    <s v="Bouzi"/>
    <m/>
    <m/>
    <m/>
    <m/>
    <s v="WOR2016114NIPABO"/>
    <n v="2"/>
    <x v="3"/>
    <x v="26"/>
    <e v="#N/A"/>
    <x v="1"/>
  </r>
  <r>
    <s v="World Vision International"/>
    <m/>
    <m/>
    <s v="Réalisé"/>
    <d v="2016-11-04T00:00:00"/>
    <s v="Distribution NFI"/>
    <s v="Matériaux NFI"/>
    <s v="Moustiquaires"/>
    <m/>
    <s v="Nombre"/>
    <n v="600"/>
    <m/>
    <m/>
    <m/>
    <s v=""/>
    <n v="300"/>
    <s v="Sélection / Priorisation"/>
    <x v="3"/>
    <x v="26"/>
    <s v="Bouzi"/>
    <m/>
    <m/>
    <m/>
    <m/>
    <s v="WOR2016114NIPABO"/>
    <n v="1"/>
    <x v="3"/>
    <x v="26"/>
    <e v="#N/A"/>
    <x v="1"/>
  </r>
  <r>
    <s v="World Vision International"/>
    <m/>
    <m/>
    <s v="Réalisé"/>
    <d v="2016-11-05T00:00:00"/>
    <s v="Distribution Abris"/>
    <s v="Matériaux Abris"/>
    <s v="Bâches"/>
    <m/>
    <s v="Nombre"/>
    <n v="150"/>
    <m/>
    <m/>
    <m/>
    <s v=""/>
    <n v="150"/>
    <m/>
    <x v="3"/>
    <x v="85"/>
    <s v="Bezin"/>
    <m/>
    <m/>
    <m/>
    <m/>
    <s v="WOR2016115NIPEBE"/>
    <n v="4"/>
    <x v="3"/>
    <x v="62"/>
    <e v="#N/A"/>
    <x v="1"/>
  </r>
  <r>
    <s v="World Vision International"/>
    <m/>
    <m/>
    <s v="Réalisé"/>
    <d v="2016-11-05T00:00:00"/>
    <s v="Distribution NFI"/>
    <s v="Matériaux NFI"/>
    <s v="Couvertures"/>
    <m/>
    <s v="Nombre"/>
    <n v="300"/>
    <m/>
    <m/>
    <m/>
    <s v=""/>
    <n v="150"/>
    <s v="Sélection / Priorisation"/>
    <x v="3"/>
    <x v="85"/>
    <s v="Bezin"/>
    <m/>
    <m/>
    <m/>
    <m/>
    <s v="WOR2016115NIPEBE"/>
    <n v="3"/>
    <x v="3"/>
    <x v="62"/>
    <e v="#N/A"/>
    <x v="1"/>
  </r>
  <r>
    <s v="World Vision International"/>
    <m/>
    <m/>
    <s v="Réalisé"/>
    <d v="2016-11-05T00:00:00"/>
    <s v="Distribution NFI"/>
    <s v="Matériaux NFI"/>
    <s v="Kit d'hygiène"/>
    <m/>
    <s v="Nombre"/>
    <n v="150"/>
    <m/>
    <m/>
    <m/>
    <s v=""/>
    <n v="150"/>
    <s v="Sélection / Priorisation"/>
    <x v="3"/>
    <x v="85"/>
    <s v="Bezin"/>
    <m/>
    <m/>
    <m/>
    <m/>
    <s v="WOR2016115NIPEBE"/>
    <n v="2"/>
    <x v="3"/>
    <x v="62"/>
    <e v="#N/A"/>
    <x v="1"/>
  </r>
  <r>
    <s v="World Vision International"/>
    <m/>
    <m/>
    <s v="Réalisé"/>
    <d v="2016-11-05T00:00:00"/>
    <s v="Distribution NFI"/>
    <s v="Matériaux NFI"/>
    <s v="Moustiquaires"/>
    <m/>
    <s v="Nombre"/>
    <n v="300"/>
    <m/>
    <m/>
    <m/>
    <s v=""/>
    <n v="150"/>
    <s v="Sélection / Priorisation"/>
    <x v="3"/>
    <x v="85"/>
    <s v="Bezin"/>
    <m/>
    <m/>
    <m/>
    <m/>
    <s v="WOR2016115NIPEBE"/>
    <n v="1"/>
    <x v="3"/>
    <x v="62"/>
    <e v="#N/A"/>
    <x v="1"/>
  </r>
  <r>
    <s v="World Vision International"/>
    <m/>
    <m/>
    <s v="Réalisé"/>
    <d v="2016-11-08T00:00:00"/>
    <s v="Distribution Abris"/>
    <s v="Matériaux Abris"/>
    <s v="Bâches"/>
    <m/>
    <s v="Nombre"/>
    <n v="290"/>
    <m/>
    <m/>
    <m/>
    <s v=""/>
    <n v="290"/>
    <m/>
    <x v="3"/>
    <x v="24"/>
    <s v="Saint Michel"/>
    <m/>
    <m/>
    <m/>
    <m/>
    <s v="WOR2016118NIMISA"/>
    <n v="4"/>
    <x v="3"/>
    <x v="24"/>
    <e v="#N/A"/>
    <x v="1"/>
  </r>
  <r>
    <s v="World Vision International"/>
    <m/>
    <m/>
    <s v="Réalisé"/>
    <d v="2016-11-08T00:00:00"/>
    <s v="Distribution NFI"/>
    <s v="Matériaux NFI"/>
    <s v="Couvertures"/>
    <m/>
    <s v="Nombre"/>
    <n v="580"/>
    <m/>
    <m/>
    <m/>
    <s v=""/>
    <n v="290"/>
    <s v="Sélection / Priorisation"/>
    <x v="3"/>
    <x v="24"/>
    <s v="Saint Michel"/>
    <m/>
    <m/>
    <m/>
    <m/>
    <s v="WOR2016118NIMISA"/>
    <n v="3"/>
    <x v="3"/>
    <x v="24"/>
    <e v="#N/A"/>
    <x v="1"/>
  </r>
  <r>
    <s v="World Vision International"/>
    <m/>
    <m/>
    <s v="Réalisé"/>
    <d v="2016-11-08T00:00:00"/>
    <s v="Distribution NFI"/>
    <s v="Matériaux NFI"/>
    <s v="Kit d'hygiène"/>
    <m/>
    <s v="Nombre"/>
    <n v="290"/>
    <m/>
    <m/>
    <m/>
    <s v=""/>
    <n v="290"/>
    <s v="Sélection / Priorisation"/>
    <x v="3"/>
    <x v="24"/>
    <s v="Saint Michel"/>
    <m/>
    <m/>
    <m/>
    <m/>
    <s v="WOR2016118NIMISA"/>
    <n v="2"/>
    <x v="3"/>
    <x v="24"/>
    <e v="#N/A"/>
    <x v="1"/>
  </r>
  <r>
    <s v="World Vision International"/>
    <m/>
    <m/>
    <s v="Réalisé"/>
    <d v="2016-11-08T00:00:00"/>
    <s v="Distribution NFI"/>
    <s v="Matériaux NFI"/>
    <s v="Moustiquaires"/>
    <m/>
    <s v="Nombre"/>
    <n v="580"/>
    <m/>
    <m/>
    <m/>
    <s v=""/>
    <n v="290"/>
    <s v="Sélection / Priorisation"/>
    <x v="3"/>
    <x v="24"/>
    <s v="Saint Michel"/>
    <m/>
    <m/>
    <m/>
    <m/>
    <s v="WOR2016118NIMISA"/>
    <n v="1"/>
    <x v="3"/>
    <x v="24"/>
    <e v="#N/A"/>
    <x v="1"/>
  </r>
  <r>
    <s v="World Vision International"/>
    <m/>
    <m/>
    <s v="Réalisé"/>
    <d v="2016-11-10T00:00:00"/>
    <s v="Distribution Abris"/>
    <s v="Matériaux Abris"/>
    <s v="Bâches"/>
    <m/>
    <s v="Nombre"/>
    <n v="300"/>
    <m/>
    <m/>
    <m/>
    <s v=""/>
    <n v="300"/>
    <m/>
    <x v="3"/>
    <x v="85"/>
    <s v="Chaulette"/>
    <m/>
    <m/>
    <m/>
    <m/>
    <s v="WOR20161110NIPECH"/>
    <n v="8"/>
    <x v="3"/>
    <x v="62"/>
    <e v="#N/A"/>
    <x v="1"/>
  </r>
  <r>
    <s v="World Vision International"/>
    <m/>
    <m/>
    <s v="Réalisé"/>
    <d v="2016-11-10T00:00:00"/>
    <s v="Distribution Abris"/>
    <s v="Matériaux Abris"/>
    <s v="Bâches"/>
    <m/>
    <s v="Nombre"/>
    <n v="150"/>
    <m/>
    <m/>
    <m/>
    <s v=""/>
    <n v="150"/>
    <m/>
    <x v="3"/>
    <x v="85"/>
    <s v="Chaulette"/>
    <m/>
    <m/>
    <m/>
    <m/>
    <s v="WOR20161110NIPECH"/>
    <n v="7"/>
    <x v="3"/>
    <x v="62"/>
    <e v="#N/A"/>
    <x v="1"/>
  </r>
  <r>
    <s v="World Vision International"/>
    <m/>
    <m/>
    <s v="Réalisé"/>
    <d v="2016-11-10T00:00:00"/>
    <s v="Distribution NFI"/>
    <s v="Matériaux NFI"/>
    <s v="Couvertures"/>
    <m/>
    <s v="Nombre"/>
    <n v="600"/>
    <m/>
    <m/>
    <m/>
    <s v=""/>
    <n v="300"/>
    <s v="Sélection / Priorisation"/>
    <x v="3"/>
    <x v="85"/>
    <s v="Chaulette"/>
    <m/>
    <m/>
    <m/>
    <m/>
    <s v="WOR20161110NIPECH"/>
    <n v="6"/>
    <x v="3"/>
    <x v="62"/>
    <e v="#N/A"/>
    <x v="1"/>
  </r>
  <r>
    <s v="World Vision International"/>
    <m/>
    <m/>
    <s v="Réalisé"/>
    <d v="2016-11-10T00:00:00"/>
    <s v="Distribution NFI"/>
    <s v="Matériaux NFI"/>
    <s v="Couvertures"/>
    <m/>
    <s v="Nombre"/>
    <n v="300"/>
    <m/>
    <m/>
    <m/>
    <s v=""/>
    <n v="150"/>
    <s v="Sélection / Priorisation"/>
    <x v="3"/>
    <x v="85"/>
    <s v="Chaulette"/>
    <m/>
    <m/>
    <m/>
    <m/>
    <s v="WOR20161110NIPECH"/>
    <n v="5"/>
    <x v="3"/>
    <x v="62"/>
    <e v="#N/A"/>
    <x v="1"/>
  </r>
  <r>
    <s v="World Vision International"/>
    <m/>
    <m/>
    <s v="Réalisé"/>
    <d v="2016-11-10T00:00:00"/>
    <s v="Distribution NFI"/>
    <s v="Matériaux NFI"/>
    <s v="Kit d'hygiène"/>
    <m/>
    <s v="Nombre"/>
    <n v="300"/>
    <m/>
    <m/>
    <m/>
    <s v=""/>
    <n v="300"/>
    <s v="Sélection / Priorisation"/>
    <x v="3"/>
    <x v="85"/>
    <s v="Chaulette"/>
    <m/>
    <m/>
    <m/>
    <m/>
    <s v="WOR20161110NIPECH"/>
    <n v="4"/>
    <x v="3"/>
    <x v="62"/>
    <e v="#N/A"/>
    <x v="1"/>
  </r>
  <r>
    <s v="World Vision International"/>
    <m/>
    <m/>
    <s v="Réalisé"/>
    <d v="2016-11-10T00:00:00"/>
    <s v="Distribution NFI"/>
    <s v="Matériaux NFI"/>
    <s v="Kit d'hygiène"/>
    <m/>
    <s v="Nombre"/>
    <n v="150"/>
    <m/>
    <m/>
    <m/>
    <s v=""/>
    <n v="150"/>
    <s v="Sélection / Priorisation"/>
    <x v="3"/>
    <x v="85"/>
    <s v="Chaulette"/>
    <m/>
    <m/>
    <m/>
    <m/>
    <s v="WOR20161110NIPECH"/>
    <n v="3"/>
    <x v="3"/>
    <x v="62"/>
    <e v="#N/A"/>
    <x v="1"/>
  </r>
  <r>
    <s v="World Vision International"/>
    <m/>
    <m/>
    <s v="Réalisé"/>
    <d v="2016-11-10T00:00:00"/>
    <s v="Distribution NFI"/>
    <s v="Matériaux NFI"/>
    <s v="Moustiquaires"/>
    <m/>
    <s v="Nombre"/>
    <n v="600"/>
    <m/>
    <m/>
    <m/>
    <s v=""/>
    <n v="300"/>
    <s v="Sélection / Priorisation"/>
    <x v="3"/>
    <x v="85"/>
    <s v="Chaulette"/>
    <m/>
    <m/>
    <m/>
    <m/>
    <s v="WOR20161110NIPECH"/>
    <n v="2"/>
    <x v="3"/>
    <x v="62"/>
    <e v="#N/A"/>
    <x v="1"/>
  </r>
  <r>
    <s v="World Vision International"/>
    <m/>
    <m/>
    <s v="Réalisé"/>
    <d v="2016-11-10T00:00:00"/>
    <s v="Distribution NFI"/>
    <s v="Matériaux NFI"/>
    <s v="Moustiquaires"/>
    <m/>
    <s v="Nombre"/>
    <n v="300"/>
    <m/>
    <m/>
    <m/>
    <s v=""/>
    <n v="150"/>
    <s v="Sélection / Priorisation"/>
    <x v="3"/>
    <x v="85"/>
    <s v="Chaulette"/>
    <m/>
    <m/>
    <m/>
    <m/>
    <s v="WOR20161110NIPECH"/>
    <n v="1"/>
    <x v="3"/>
    <x v="62"/>
    <e v="#N/A"/>
    <x v="1"/>
  </r>
  <r>
    <s v="World Vision International"/>
    <m/>
    <m/>
    <s v="Réalisé"/>
    <d v="2016-11-14T00:00:00"/>
    <s v="Distribution NFI"/>
    <s v="Matériaux NFI"/>
    <s v="Bidons"/>
    <m/>
    <s v="Nombre"/>
    <n v="300"/>
    <m/>
    <m/>
    <m/>
    <s v=""/>
    <n v="300"/>
    <s v="Sélection / Priorisation"/>
    <x v="4"/>
    <x v="33"/>
    <s v="Petite Source"/>
    <m/>
    <m/>
    <m/>
    <m/>
    <s v="WOR20161114OUANPE"/>
    <n v="5"/>
    <x v="4"/>
    <x v="33"/>
    <e v="#N/A"/>
    <x v="1"/>
  </r>
  <r>
    <s v="World Vision International"/>
    <m/>
    <m/>
    <s v="Réalisé"/>
    <d v="2016-11-14T00:00:00"/>
    <s v="Distribution NFI"/>
    <s v="Matériaux NFI"/>
    <s v="Couvertures"/>
    <m/>
    <s v="Nombre"/>
    <n v="300"/>
    <m/>
    <m/>
    <m/>
    <s v=""/>
    <n v="300"/>
    <s v="Sélection / Priorisation"/>
    <x v="4"/>
    <x v="33"/>
    <s v="Petite Source"/>
    <m/>
    <m/>
    <m/>
    <m/>
    <s v="WOR20161114OUANPE"/>
    <n v="4"/>
    <x v="4"/>
    <x v="33"/>
    <e v="#N/A"/>
    <x v="1"/>
  </r>
  <r>
    <s v="World Vision International"/>
    <m/>
    <m/>
    <s v="Réalisé"/>
    <d v="2016-11-14T00:00:00"/>
    <s v="Distribution NFI"/>
    <s v="Matériaux NFI"/>
    <s v="Kit d'hygiène"/>
    <m/>
    <s v="Nombre"/>
    <n v="300"/>
    <m/>
    <m/>
    <m/>
    <s v=""/>
    <n v="300"/>
    <s v="Sélection / Priorisation"/>
    <x v="4"/>
    <x v="33"/>
    <s v="Petite Source"/>
    <m/>
    <m/>
    <m/>
    <m/>
    <s v="WOR20161114OUANPE"/>
    <n v="3"/>
    <x v="4"/>
    <x v="33"/>
    <e v="#N/A"/>
    <x v="1"/>
  </r>
  <r>
    <s v="World Vision International"/>
    <m/>
    <m/>
    <s v="Réalisé"/>
    <d v="2016-11-14T00:00:00"/>
    <s v="Distribution NFI"/>
    <s v="Matériaux NFI"/>
    <s v="Lampes solaires"/>
    <m/>
    <s v="Nombre"/>
    <n v="300"/>
    <m/>
    <m/>
    <m/>
    <s v=""/>
    <n v="300"/>
    <s v="Sélection / Priorisation"/>
    <x v="4"/>
    <x v="33"/>
    <s v="Petite Source"/>
    <m/>
    <m/>
    <m/>
    <m/>
    <s v="WOR20161114OUANPE"/>
    <n v="2"/>
    <x v="4"/>
    <x v="33"/>
    <e v="#N/A"/>
    <x v="1"/>
  </r>
  <r>
    <s v="World Vision International"/>
    <m/>
    <m/>
    <s v="Réalisé"/>
    <d v="2016-11-14T00:00:00"/>
    <s v="Distribution NFI"/>
    <s v="Matériaux NFI"/>
    <s v="Moustiquaires"/>
    <m/>
    <s v="Nombre"/>
    <n v="300"/>
    <m/>
    <m/>
    <m/>
    <s v=""/>
    <n v="300"/>
    <s v="Sélection / Priorisation"/>
    <x v="4"/>
    <x v="33"/>
    <s v="Petite Source"/>
    <m/>
    <m/>
    <m/>
    <m/>
    <s v="WOR20161114OUANPE"/>
    <n v="1"/>
    <x v="4"/>
    <x v="33"/>
    <e v="#N/A"/>
    <x v="1"/>
  </r>
  <r>
    <s v="World Vision International"/>
    <m/>
    <m/>
    <s v="Réalisé"/>
    <d v="2016-11-15T00:00:00"/>
    <s v="Distribution Abris"/>
    <s v="Matériaux Abris"/>
    <s v="Bâches"/>
    <m/>
    <s v="Nombre"/>
    <n v="300"/>
    <m/>
    <m/>
    <m/>
    <s v=""/>
    <n v="300"/>
    <m/>
    <x v="3"/>
    <x v="59"/>
    <s v="Lieve"/>
    <m/>
    <m/>
    <m/>
    <m/>
    <s v="WOR20161115NIPELI"/>
    <n v="4"/>
    <x v="3"/>
    <x v="39"/>
    <e v="#N/A"/>
    <x v="1"/>
  </r>
  <r>
    <s v="World Vision International"/>
    <m/>
    <m/>
    <s v="Réalisé"/>
    <d v="2016-11-15T00:00:00"/>
    <s v="Distribution NFI"/>
    <s v="Matériaux NFI"/>
    <s v="Couvertures"/>
    <m/>
    <s v="Nombre"/>
    <n v="600"/>
    <m/>
    <m/>
    <m/>
    <s v=""/>
    <n v="300"/>
    <s v="Sélection / Priorisation"/>
    <x v="3"/>
    <x v="59"/>
    <s v="Lieve"/>
    <m/>
    <m/>
    <m/>
    <m/>
    <s v="WOR20161115NIPELI"/>
    <n v="3"/>
    <x v="3"/>
    <x v="39"/>
    <e v="#N/A"/>
    <x v="1"/>
  </r>
  <r>
    <s v="World Vision International"/>
    <m/>
    <m/>
    <s v="Réalisé"/>
    <d v="2016-11-15T00:00:00"/>
    <s v="Distribution NFI"/>
    <s v="Matériaux NFI"/>
    <s v="Kit d'hygiène"/>
    <m/>
    <s v="Nombre"/>
    <n v="300"/>
    <m/>
    <m/>
    <m/>
    <s v=""/>
    <n v="300"/>
    <s v="Sélection / Priorisation"/>
    <x v="3"/>
    <x v="59"/>
    <s v="Lieve"/>
    <m/>
    <m/>
    <m/>
    <m/>
    <s v="WOR20161115NIPELI"/>
    <n v="2"/>
    <x v="3"/>
    <x v="39"/>
    <e v="#N/A"/>
    <x v="1"/>
  </r>
  <r>
    <s v="World Vision International"/>
    <m/>
    <m/>
    <s v="Réalisé"/>
    <d v="2016-11-15T00:00:00"/>
    <s v="Distribution NFI"/>
    <s v="Matériaux NFI"/>
    <s v="Kit d'hygiène"/>
    <m/>
    <s v="Nombre"/>
    <n v="100"/>
    <m/>
    <m/>
    <m/>
    <s v=""/>
    <n v="100"/>
    <s v="Sélection / Priorisation"/>
    <x v="4"/>
    <x v="34"/>
    <s v="Grande Vide"/>
    <m/>
    <m/>
    <m/>
    <m/>
    <s v="WOR20161115OUPOGR"/>
    <n v="1"/>
    <x v="4"/>
    <x v="34"/>
    <e v="#N/A"/>
    <x v="1"/>
  </r>
  <r>
    <s v="World Vision International"/>
    <m/>
    <m/>
    <s v="Réalisé"/>
    <d v="2016-11-15T00:00:00"/>
    <s v="Distribution NFI"/>
    <s v="Matériaux NFI"/>
    <s v="Moustiquaires"/>
    <m/>
    <s v="Nombre"/>
    <n v="600"/>
    <m/>
    <m/>
    <m/>
    <s v=""/>
    <n v="300"/>
    <s v="Sélection / Priorisation"/>
    <x v="3"/>
    <x v="59"/>
    <s v="Lieve"/>
    <m/>
    <m/>
    <m/>
    <m/>
    <s v="WOR20161115NIPELI"/>
    <n v="1"/>
    <x v="3"/>
    <x v="39"/>
    <e v="#N/A"/>
    <x v="1"/>
  </r>
  <r>
    <s v="World Vision International"/>
    <m/>
    <m/>
    <s v="Réalisé"/>
    <d v="2016-11-16T00:00:00"/>
    <s v="Distribution Abris"/>
    <s v="Matériaux Abris"/>
    <s v="Bâches"/>
    <m/>
    <s v="Nombre"/>
    <n v="283"/>
    <m/>
    <m/>
    <m/>
    <s v=""/>
    <n v="283"/>
    <m/>
    <x v="8"/>
    <x v="87"/>
    <s v="Basse Plaine"/>
    <m/>
    <m/>
    <m/>
    <m/>
    <s v="WOR20161116NOLIBA"/>
    <n v="3"/>
    <x v="8"/>
    <x v="64"/>
    <e v="#N/A"/>
    <x v="0"/>
  </r>
  <r>
    <s v="World Vision International"/>
    <m/>
    <m/>
    <s v="Réalisé"/>
    <d v="2016-11-16T00:00:00"/>
    <s v="Distribution NFI"/>
    <s v="Matériaux NFI"/>
    <s v="Bidons"/>
    <m/>
    <s v="Nombre"/>
    <n v="350"/>
    <m/>
    <m/>
    <m/>
    <s v=""/>
    <n v="350"/>
    <s v="Sélection / Priorisation"/>
    <x v="4"/>
    <x v="34"/>
    <s v="La Source"/>
    <m/>
    <m/>
    <m/>
    <m/>
    <s v="WOR20161116OUPOLA"/>
    <n v="5"/>
    <x v="4"/>
    <x v="34"/>
    <e v="#N/A"/>
    <x v="1"/>
  </r>
  <r>
    <s v="World Vision International"/>
    <m/>
    <m/>
    <s v="Réalisé"/>
    <d v="2016-11-16T00:00:00"/>
    <s v="Distribution NFI"/>
    <s v="Matériaux NFI"/>
    <s v="Couvertures"/>
    <m/>
    <s v="Nombre"/>
    <n v="566"/>
    <m/>
    <m/>
    <m/>
    <s v=""/>
    <n v="283"/>
    <s v="Sélection / Priorisation"/>
    <x v="8"/>
    <x v="87"/>
    <s v="Basse Plaine"/>
    <m/>
    <m/>
    <m/>
    <m/>
    <s v="WOR20161116NOLIBA"/>
    <n v="2"/>
    <x v="8"/>
    <x v="64"/>
    <e v="#N/A"/>
    <x v="1"/>
  </r>
  <r>
    <s v="World Vision International"/>
    <m/>
    <m/>
    <s v="Réalisé"/>
    <d v="2016-11-16T00:00:00"/>
    <s v="Distribution NFI"/>
    <s v="Matériaux NFI"/>
    <s v="Couvertures"/>
    <m/>
    <s v="Nombre"/>
    <n v="350"/>
    <m/>
    <m/>
    <m/>
    <s v=""/>
    <n v="350"/>
    <s v="Sélection / Priorisation"/>
    <x v="4"/>
    <x v="34"/>
    <s v="La Source"/>
    <m/>
    <m/>
    <m/>
    <m/>
    <s v="WOR20161116OUPOLA"/>
    <n v="4"/>
    <x v="4"/>
    <x v="34"/>
    <e v="#N/A"/>
    <x v="1"/>
  </r>
  <r>
    <s v="World Vision International"/>
    <m/>
    <m/>
    <s v="Réalisé"/>
    <d v="2016-11-16T00:00:00"/>
    <s v="Intervention Abris"/>
    <s v="Formation"/>
    <s v="Formation"/>
    <m/>
    <s v="Nombre de personnes"/>
    <n v="200"/>
    <m/>
    <m/>
    <m/>
    <s v=""/>
    <n v="200"/>
    <s v="Sélection / Priorisation"/>
    <x v="3"/>
    <x v="85"/>
    <s v="Bezin"/>
    <m/>
    <m/>
    <m/>
    <m/>
    <s v="WOR20161116NIPEBE"/>
    <n v="2"/>
    <x v="3"/>
    <x v="62"/>
    <e v="#N/A"/>
    <x v="1"/>
  </r>
  <r>
    <s v="World Vision International"/>
    <m/>
    <m/>
    <s v="Réalisé"/>
    <d v="2016-11-16T00:00:00"/>
    <s v="Distribution NFI"/>
    <s v="Matériaux NFI"/>
    <s v="Kit d'hygiène"/>
    <m/>
    <s v="Nombre"/>
    <n v="283"/>
    <m/>
    <m/>
    <m/>
    <s v=""/>
    <n v="283"/>
    <s v="Sélection / Priorisation"/>
    <x v="8"/>
    <x v="87"/>
    <s v="Basse Plaine"/>
    <m/>
    <m/>
    <m/>
    <m/>
    <s v="WOR20161116NOLIBA"/>
    <n v="1"/>
    <x v="8"/>
    <x v="64"/>
    <e v="#N/A"/>
    <x v="1"/>
  </r>
  <r>
    <s v="World Vision International"/>
    <m/>
    <m/>
    <s v="Réalisé"/>
    <d v="2016-11-16T00:00:00"/>
    <s v="Distribution NFI"/>
    <s v="Matériaux NFI"/>
    <s v="Kit d'hygiène"/>
    <m/>
    <s v="Nombre"/>
    <n v="350"/>
    <m/>
    <m/>
    <m/>
    <s v=""/>
    <n v="350"/>
    <s v="Sélection / Priorisation"/>
    <x v="4"/>
    <x v="34"/>
    <s v="La Source"/>
    <m/>
    <m/>
    <m/>
    <m/>
    <s v="WOR20161116OUPOLA"/>
    <n v="3"/>
    <x v="4"/>
    <x v="34"/>
    <e v="#N/A"/>
    <x v="1"/>
  </r>
  <r>
    <s v="World Vision International"/>
    <m/>
    <m/>
    <s v="Réalisé"/>
    <d v="2016-11-16T00:00:00"/>
    <s v="Distribution NFI"/>
    <s v="Matériaux NFI"/>
    <s v="Lampes solaires"/>
    <m/>
    <s v="Nombre"/>
    <n v="350"/>
    <m/>
    <m/>
    <m/>
    <s v=""/>
    <n v="350"/>
    <s v="Sélection / Priorisation"/>
    <x v="4"/>
    <x v="34"/>
    <s v="La Source"/>
    <m/>
    <m/>
    <m/>
    <m/>
    <s v="WOR20161116OUPOLA"/>
    <n v="2"/>
    <x v="4"/>
    <x v="34"/>
    <e v="#N/A"/>
    <x v="1"/>
  </r>
  <r>
    <s v="World Vision International"/>
    <m/>
    <m/>
    <s v="Réalisé"/>
    <d v="2016-11-16T00:00:00"/>
    <s v="Distribution NFI"/>
    <s v="Matériaux NFI"/>
    <s v="Moustiquaires"/>
    <m/>
    <s v="Nombre"/>
    <n v="350"/>
    <m/>
    <m/>
    <m/>
    <s v=""/>
    <n v="350"/>
    <s v="Sélection / Priorisation"/>
    <x v="4"/>
    <x v="34"/>
    <s v="La Source"/>
    <m/>
    <m/>
    <m/>
    <m/>
    <s v="WOR20161116OUPOLA"/>
    <n v="1"/>
    <x v="4"/>
    <x v="34"/>
    <e v="#N/A"/>
    <x v="1"/>
  </r>
  <r>
    <s v="World Vision International"/>
    <m/>
    <m/>
    <s v="Réalisé"/>
    <d v="2016-11-16T00:00:00"/>
    <s v="Distribution NFI"/>
    <s v="Matériaux NFI"/>
    <s v="Seaux"/>
    <m/>
    <s v="Nombre"/>
    <n v="200"/>
    <m/>
    <m/>
    <m/>
    <s v=""/>
    <n v="200"/>
    <s v="Sélection / Priorisation"/>
    <x v="3"/>
    <x v="85"/>
    <s v="Bezin"/>
    <m/>
    <m/>
    <m/>
    <m/>
    <s v="WOR20161116NIPEBE"/>
    <n v="1"/>
    <x v="3"/>
    <x v="62"/>
    <e v="#N/A"/>
    <x v="1"/>
  </r>
  <r>
    <s v="World Vision International"/>
    <m/>
    <m/>
    <s v="Réalisé"/>
    <d v="2016-11-16T00:00:00"/>
    <s v="Intervention Abris"/>
    <s v="Formation"/>
    <s v="Formation"/>
    <m/>
    <s v="Nombre de personnes"/>
    <n v="410"/>
    <m/>
    <m/>
    <m/>
    <m/>
    <n v="410"/>
    <s v="Sélection / Priorisation"/>
    <x v="4"/>
    <x v="34"/>
    <s v="Pointe A Raquette"/>
    <s v="Lotore"/>
    <m/>
    <m/>
    <m/>
    <s v="WOR20161116OUPOPO"/>
    <n v="1"/>
    <x v="4"/>
    <x v="34"/>
    <e v="#N/A"/>
    <x v="1"/>
  </r>
  <r>
    <s v="World Vision International"/>
    <m/>
    <m/>
    <s v="Réalisé"/>
    <d v="2016-11-17T00:00:00"/>
    <s v="Distribution NFI"/>
    <s v="Matériaux NFI"/>
    <s v="Bidons"/>
    <m/>
    <s v="Nombre"/>
    <n v="150"/>
    <m/>
    <m/>
    <m/>
    <s v=""/>
    <n v="150"/>
    <s v="Sélection / Priorisation"/>
    <x v="4"/>
    <x v="33"/>
    <s v="Grande Source"/>
    <m/>
    <m/>
    <m/>
    <m/>
    <s v="WOR20161117OUANGR"/>
    <n v="5"/>
    <x v="4"/>
    <x v="33"/>
    <e v="#N/A"/>
    <x v="1"/>
  </r>
  <r>
    <s v="World Vision International"/>
    <m/>
    <m/>
    <s v="Réalisé"/>
    <d v="2016-11-17T00:00:00"/>
    <s v="Distribution NFI"/>
    <s v="Matériaux NFI"/>
    <s v="Couvertures"/>
    <m/>
    <s v="Nombre"/>
    <n v="150"/>
    <m/>
    <m/>
    <m/>
    <s v=""/>
    <n v="150"/>
    <s v="Sélection / Priorisation"/>
    <x v="4"/>
    <x v="33"/>
    <s v="Grande Source"/>
    <m/>
    <m/>
    <m/>
    <m/>
    <s v="WOR20161117OUANGR"/>
    <n v="4"/>
    <x v="4"/>
    <x v="33"/>
    <e v="#N/A"/>
    <x v="1"/>
  </r>
  <r>
    <s v="World Vision International"/>
    <m/>
    <m/>
    <s v="Réalisé"/>
    <d v="2016-11-17T00:00:00"/>
    <s v="Distribution NFI"/>
    <s v="Matériaux NFI"/>
    <s v="Kit d'hygiène"/>
    <m/>
    <s v="Nombre"/>
    <n v="150"/>
    <m/>
    <m/>
    <m/>
    <s v=""/>
    <n v="150"/>
    <s v="Sélection / Priorisation"/>
    <x v="4"/>
    <x v="33"/>
    <s v="Grande Source"/>
    <m/>
    <m/>
    <m/>
    <m/>
    <s v="WOR20161117OUANGR"/>
    <n v="3"/>
    <x v="4"/>
    <x v="33"/>
    <e v="#N/A"/>
    <x v="1"/>
  </r>
  <r>
    <s v="World Vision International"/>
    <m/>
    <m/>
    <s v="Réalisé"/>
    <d v="2016-11-17T00:00:00"/>
    <s v="Distribution NFI"/>
    <s v="Matériaux NFI"/>
    <s v="Lampes solaires"/>
    <m/>
    <s v="Nombre"/>
    <n v="150"/>
    <m/>
    <m/>
    <m/>
    <s v=""/>
    <n v="150"/>
    <s v="Sélection / Priorisation"/>
    <x v="4"/>
    <x v="33"/>
    <s v="Grande Source"/>
    <m/>
    <m/>
    <m/>
    <m/>
    <s v="WOR20161117OUANGR"/>
    <n v="2"/>
    <x v="4"/>
    <x v="33"/>
    <e v="#N/A"/>
    <x v="1"/>
  </r>
  <r>
    <s v="World Vision International"/>
    <m/>
    <m/>
    <s v="Réalisé"/>
    <d v="2016-11-17T00:00:00"/>
    <s v="Distribution NFI"/>
    <s v="Matériaux NFI"/>
    <s v="Moustiquaires"/>
    <m/>
    <s v="Nombre"/>
    <n v="150"/>
    <m/>
    <m/>
    <m/>
    <s v=""/>
    <n v="150"/>
    <s v="Sélection / Priorisation"/>
    <x v="4"/>
    <x v="33"/>
    <s v="Grande Source"/>
    <m/>
    <m/>
    <m/>
    <m/>
    <s v="WOR20161117OUANGR"/>
    <n v="1"/>
    <x v="4"/>
    <x v="33"/>
    <e v="#N/A"/>
    <x v="1"/>
  </r>
  <r>
    <s v="World Vision International"/>
    <m/>
    <s v="Private funds"/>
    <s v="Réalisé"/>
    <d v="2016-11-24T00:00:00"/>
    <s v="Distribution NFI"/>
    <s v="Matériaux NFI"/>
    <s v="Seaux"/>
    <m/>
    <s v="Nombre"/>
    <n v="320"/>
    <m/>
    <m/>
    <m/>
    <m/>
    <n v="320"/>
    <s v="Sélection / Priorisation"/>
    <x v="4"/>
    <x v="34"/>
    <s v="Pointe A Raquette"/>
    <m/>
    <m/>
    <m/>
    <s v="320 water filter"/>
    <s v="WOR20161124OUPOPO"/>
    <n v="7"/>
    <x v="4"/>
    <x v="34"/>
    <e v="#N/A"/>
    <x v="1"/>
  </r>
  <r>
    <s v="World Vision International"/>
    <m/>
    <m/>
    <s v="Réalisé"/>
    <d v="2016-11-24T00:00:00"/>
    <s v="Distribution NFI"/>
    <s v="Matériaux NFI"/>
    <s v="Bidons"/>
    <m/>
    <s v="Nombre"/>
    <n v="320"/>
    <m/>
    <m/>
    <m/>
    <s v=""/>
    <n v="320"/>
    <s v="Sélection / Priorisation"/>
    <x v="4"/>
    <x v="34"/>
    <s v="Pointe A Raquette"/>
    <m/>
    <m/>
    <m/>
    <m/>
    <s v="WOR20161124OUPOPO"/>
    <n v="6"/>
    <x v="4"/>
    <x v="34"/>
    <e v="#N/A"/>
    <x v="1"/>
  </r>
  <r>
    <s v="World Vision International"/>
    <m/>
    <m/>
    <s v="Réalisé"/>
    <d v="2016-11-24T00:00:00"/>
    <s v="Distribution NFI"/>
    <s v="Matériaux NFI"/>
    <s v="Couvertures"/>
    <m/>
    <s v="Nombre"/>
    <n v="320"/>
    <m/>
    <m/>
    <m/>
    <s v=""/>
    <n v="320"/>
    <s v="Sélection / Priorisation"/>
    <x v="4"/>
    <x v="34"/>
    <s v="Pointe A Raquette"/>
    <m/>
    <m/>
    <m/>
    <m/>
    <s v="WOR20161124OUPOPO"/>
    <n v="5"/>
    <x v="4"/>
    <x v="34"/>
    <e v="#N/A"/>
    <x v="1"/>
  </r>
  <r>
    <s v="World Vision International"/>
    <m/>
    <m/>
    <s v="Réalisé"/>
    <d v="2016-11-24T00:00:00"/>
    <s v="Distribution NFI"/>
    <s v="Matériaux NFI"/>
    <s v="Kit d'hygiène"/>
    <m/>
    <s v="Nombre"/>
    <n v="320"/>
    <m/>
    <m/>
    <m/>
    <s v=""/>
    <n v="320"/>
    <s v="Sélection / Priorisation"/>
    <x v="4"/>
    <x v="34"/>
    <s v="Pointe A Raquette"/>
    <m/>
    <m/>
    <m/>
    <m/>
    <s v="WOR20161124OUPOPO"/>
    <n v="4"/>
    <x v="4"/>
    <x v="34"/>
    <e v="#N/A"/>
    <x v="1"/>
  </r>
  <r>
    <s v="World Vision International"/>
    <m/>
    <m/>
    <s v="Réalisé"/>
    <d v="2016-11-24T00:00:00"/>
    <s v="Distribution NFI"/>
    <s v="Matériaux NFI"/>
    <s v="Lampes solaires"/>
    <m/>
    <s v="Nombre"/>
    <n v="320"/>
    <m/>
    <m/>
    <m/>
    <s v=""/>
    <n v="320"/>
    <s v="Sélection / Priorisation"/>
    <x v="4"/>
    <x v="34"/>
    <s v="Pointe A Raquette"/>
    <m/>
    <m/>
    <m/>
    <m/>
    <s v="WOR20161124OUPOPO"/>
    <n v="3"/>
    <x v="4"/>
    <x v="34"/>
    <e v="#N/A"/>
    <x v="1"/>
  </r>
  <r>
    <s v="World Vision International"/>
    <m/>
    <m/>
    <s v="Réalisé"/>
    <d v="2016-11-24T00:00:00"/>
    <s v="Distribution NFI"/>
    <s v="Matériaux NFI"/>
    <s v="Moustiquaires"/>
    <m/>
    <s v="Nombre"/>
    <n v="320"/>
    <m/>
    <m/>
    <m/>
    <s v=""/>
    <n v="320"/>
    <s v="Sélection / Priorisation"/>
    <x v="4"/>
    <x v="34"/>
    <s v="Pointe A Raquette"/>
    <m/>
    <m/>
    <m/>
    <m/>
    <s v="WOR20161124OUPOPO"/>
    <n v="2"/>
    <x v="4"/>
    <x v="34"/>
    <e v="#N/A"/>
    <x v="1"/>
  </r>
  <r>
    <s v="World Vision International"/>
    <m/>
    <m/>
    <s v="Réalisé"/>
    <d v="2016-11-24T00:00:00"/>
    <s v="Intervention Abris"/>
    <s v="Formation"/>
    <s v="Formation"/>
    <m/>
    <s v="Nombre de personnes"/>
    <n v="320"/>
    <m/>
    <m/>
    <m/>
    <m/>
    <n v="320"/>
    <s v="Sélection / Priorisation"/>
    <x v="4"/>
    <x v="34"/>
    <s v="Pointe A Raquette"/>
    <m/>
    <m/>
    <m/>
    <m/>
    <s v="WOR20161124OUPOPO"/>
    <n v="1"/>
    <x v="4"/>
    <x v="34"/>
    <e v="#N/A"/>
    <x v="1"/>
  </r>
  <r>
    <s v="World Vision International"/>
    <m/>
    <m/>
    <s v="Réalisé"/>
    <d v="2016-11-24T00:00:00"/>
    <s v="Intervention Abris"/>
    <s v="Formation"/>
    <s v="Formation"/>
    <m/>
    <s v="Nombre de personnes"/>
    <n v="345"/>
    <m/>
    <m/>
    <m/>
    <m/>
    <n v="343"/>
    <s v="Sélection / Priorisation"/>
    <x v="4"/>
    <x v="33"/>
    <s v="Palma"/>
    <m/>
    <m/>
    <m/>
    <m/>
    <s v="WOR20161124OUANPA"/>
    <n v="1"/>
    <x v="4"/>
    <x v="33"/>
    <e v="#N/A"/>
    <x v="1"/>
  </r>
  <r>
    <s v="World Vision International"/>
    <m/>
    <s v="Private funds"/>
    <s v="Réalisé"/>
    <d v="2016-11-25T00:00:00"/>
    <s v="Distribution NFI"/>
    <s v="Matériaux NFI"/>
    <s v="Couvertures"/>
    <m/>
    <s v="Nombre"/>
    <n v="300"/>
    <m/>
    <m/>
    <m/>
    <m/>
    <n v="300"/>
    <s v="Sélection / Priorisation"/>
    <x v="4"/>
    <x v="34"/>
    <s v="Pointe A Raquette"/>
    <m/>
    <m/>
    <m/>
    <m/>
    <s v="WOR20161125OUPOPO"/>
    <n v="6"/>
    <x v="4"/>
    <x v="34"/>
    <e v="#N/A"/>
    <x v="1"/>
  </r>
  <r>
    <s v="World Vision International"/>
    <m/>
    <s v="Private funds"/>
    <s v="Réalisé"/>
    <d v="2016-11-25T00:00:00"/>
    <s v="Distribution NFI"/>
    <s v="Matériaux NFI"/>
    <s v="Couvertures"/>
    <m/>
    <s v="Nombre"/>
    <n v="300"/>
    <m/>
    <m/>
    <m/>
    <m/>
    <n v="300"/>
    <s v="Sélection / Priorisation"/>
    <x v="4"/>
    <x v="33"/>
    <s v="Petite Source"/>
    <m/>
    <m/>
    <m/>
    <m/>
    <s v="WOR20161125OUANPE"/>
    <n v="5"/>
    <x v="4"/>
    <x v="33"/>
    <e v="#N/A"/>
    <x v="1"/>
  </r>
  <r>
    <s v="World Vision International"/>
    <m/>
    <s v="Private funds"/>
    <s v="Réalisé"/>
    <d v="2016-11-25T00:00:00"/>
    <s v="Distribution NFI"/>
    <s v="Matériaux NFI"/>
    <s v="Bidons"/>
    <m/>
    <s v="Nombre"/>
    <n v="300"/>
    <m/>
    <m/>
    <m/>
    <m/>
    <n v="300"/>
    <s v="Sélection / Priorisation"/>
    <x v="4"/>
    <x v="34"/>
    <s v="Pointe A Raquette"/>
    <m/>
    <m/>
    <m/>
    <m/>
    <s v="WOR20161125OUPOPO"/>
    <n v="5"/>
    <x v="4"/>
    <x v="34"/>
    <e v="#N/A"/>
    <x v="1"/>
  </r>
  <r>
    <s v="World Vision International"/>
    <m/>
    <s v="Private funds"/>
    <s v="Réalisé"/>
    <d v="2016-11-25T00:00:00"/>
    <s v="Distribution NFI"/>
    <s v="Matériaux NFI"/>
    <s v="Bidons"/>
    <m/>
    <s v="Nombre"/>
    <n v="300"/>
    <m/>
    <m/>
    <m/>
    <m/>
    <n v="300"/>
    <s v="Sélection / Priorisation"/>
    <x v="4"/>
    <x v="33"/>
    <s v="Petite Source"/>
    <m/>
    <m/>
    <m/>
    <m/>
    <s v="WOR20161125OUANPE"/>
    <n v="4"/>
    <x v="4"/>
    <x v="33"/>
    <e v="#N/A"/>
    <x v="1"/>
  </r>
  <r>
    <s v="World Vision International"/>
    <m/>
    <s v="Private funds"/>
    <s v="Réalisé"/>
    <d v="2016-11-25T00:00:00"/>
    <s v="Distribution NFI"/>
    <s v="Matériaux NFI"/>
    <s v="Moustiquaires"/>
    <m/>
    <s v="Nombre"/>
    <n v="300"/>
    <m/>
    <m/>
    <m/>
    <m/>
    <n v="300"/>
    <s v="Sélection / Priorisation"/>
    <x v="4"/>
    <x v="34"/>
    <s v="Pointe A Raquette"/>
    <m/>
    <m/>
    <m/>
    <m/>
    <s v="WOR20161125OUPOPO"/>
    <n v="4"/>
    <x v="4"/>
    <x v="34"/>
    <e v="#N/A"/>
    <x v="1"/>
  </r>
  <r>
    <s v="World Vision International"/>
    <m/>
    <s v="Private funds"/>
    <s v="Réalisé"/>
    <d v="2016-11-25T00:00:00"/>
    <s v="Distribution NFI"/>
    <s v="Matériaux NFI"/>
    <s v="Moustiquaires"/>
    <m/>
    <s v="Nombre"/>
    <n v="300"/>
    <m/>
    <m/>
    <m/>
    <m/>
    <n v="300"/>
    <s v="Sélection / Priorisation"/>
    <x v="4"/>
    <x v="33"/>
    <s v="Petite Source"/>
    <m/>
    <m/>
    <m/>
    <m/>
    <s v="WOR20161125OUANPE"/>
    <n v="3"/>
    <x v="4"/>
    <x v="33"/>
    <e v="#N/A"/>
    <x v="1"/>
  </r>
  <r>
    <s v="World Vision International"/>
    <m/>
    <s v="Private funds"/>
    <s v="Réalisé"/>
    <d v="2016-11-25T00:00:00"/>
    <s v="Distribution NFI"/>
    <s v="Matériaux NFI"/>
    <s v="Lampes solaires"/>
    <m/>
    <s v="Nombre"/>
    <n v="300"/>
    <m/>
    <m/>
    <m/>
    <m/>
    <n v="300"/>
    <s v="Sélection / Priorisation"/>
    <x v="4"/>
    <x v="33"/>
    <s v="Petite Source"/>
    <m/>
    <m/>
    <m/>
    <m/>
    <s v="WOR20161125OUANPE"/>
    <n v="2"/>
    <x v="4"/>
    <x v="33"/>
    <e v="#N/A"/>
    <x v="1"/>
  </r>
  <r>
    <s v="World Vision International"/>
    <m/>
    <s v="Private funds"/>
    <s v="Réalisé"/>
    <d v="2016-11-25T00:00:00"/>
    <s v="Distribution NFI"/>
    <s v="Matériaux NFI"/>
    <s v="Kit d'hygiène"/>
    <m/>
    <s v="Nombre"/>
    <n v="300"/>
    <m/>
    <m/>
    <m/>
    <m/>
    <n v="300"/>
    <s v="Sélection / Priorisation"/>
    <x v="4"/>
    <x v="34"/>
    <s v="Pointe A Raquette"/>
    <m/>
    <m/>
    <m/>
    <m/>
    <s v="WOR20161125OUPOPO"/>
    <n v="3"/>
    <x v="4"/>
    <x v="34"/>
    <e v="#N/A"/>
    <x v="1"/>
  </r>
  <r>
    <s v="World Vision International"/>
    <m/>
    <s v="Private funds"/>
    <s v="Réalisé"/>
    <d v="2016-11-25T00:00:00"/>
    <s v="Distribution NFI"/>
    <s v="Matériaux NFI"/>
    <s v="Kit d'hygiène"/>
    <m/>
    <s v="Nombre"/>
    <n v="300"/>
    <m/>
    <m/>
    <m/>
    <m/>
    <n v="300"/>
    <s v="Sélection / Priorisation"/>
    <x v="4"/>
    <x v="33"/>
    <s v="Petite Source"/>
    <m/>
    <m/>
    <m/>
    <m/>
    <s v="WOR20161125OUANPE"/>
    <n v="1"/>
    <x v="4"/>
    <x v="33"/>
    <e v="#N/A"/>
    <x v="1"/>
  </r>
  <r>
    <s v="World Vision International"/>
    <m/>
    <s v="Private funds"/>
    <s v="Réalisé"/>
    <d v="2016-11-25T00:00:00"/>
    <s v="Distribution NFI"/>
    <s v="Matériaux NFI"/>
    <s v="Seaux"/>
    <m/>
    <s v="Nombre"/>
    <n v="300"/>
    <m/>
    <m/>
    <m/>
    <m/>
    <n v="300"/>
    <s v="Sélection / Priorisation"/>
    <x v="4"/>
    <x v="34"/>
    <s v="Pointe A Raquette"/>
    <m/>
    <m/>
    <m/>
    <s v="300 water filter"/>
    <s v="WOR20161125OUPOPO"/>
    <n v="2"/>
    <x v="4"/>
    <x v="34"/>
    <e v="#N/A"/>
    <x v="1"/>
  </r>
  <r>
    <s v="World Vision International"/>
    <m/>
    <m/>
    <s v="Réalisé"/>
    <d v="2016-11-25T00:00:00"/>
    <s v="Intervention Abris"/>
    <s v="Formation"/>
    <s v="Formation"/>
    <m/>
    <s v="Nombre de personnes"/>
    <n v="442"/>
    <m/>
    <m/>
    <m/>
    <m/>
    <n v="442"/>
    <s v="Sélection / Priorisation"/>
    <x v="4"/>
    <x v="33"/>
    <s v="Grand Lagon"/>
    <s v="Trou Louis Jeune"/>
    <m/>
    <m/>
    <m/>
    <s v="WOR20161125OUANGR"/>
    <n v="1"/>
    <x v="4"/>
    <x v="33"/>
    <e v="#N/A"/>
    <x v="1"/>
  </r>
  <r>
    <s v="World Vision International"/>
    <m/>
    <m/>
    <s v="Réalisé"/>
    <d v="2016-11-25T00:00:00"/>
    <s v="Intervention Abris"/>
    <s v="Formation"/>
    <s v="Formation"/>
    <m/>
    <s v="Nombre de personnes"/>
    <n v="300"/>
    <m/>
    <m/>
    <m/>
    <m/>
    <n v="300"/>
    <s v="Sélection / Priorisation"/>
    <x v="4"/>
    <x v="34"/>
    <s v="Pointe A Raquette"/>
    <s v="Plaisance"/>
    <m/>
    <m/>
    <m/>
    <s v="WOR20161125OUPOPO"/>
    <n v="1"/>
    <x v="4"/>
    <x v="34"/>
    <e v="#N/A"/>
    <x v="1"/>
  </r>
  <r>
    <s v="World Vision International"/>
    <m/>
    <s v="Private funds"/>
    <s v="Réalisé"/>
    <d v="2016-11-26T00:00:00"/>
    <s v="Distribution NFI"/>
    <s v="Matériaux NFI"/>
    <s v="Couvertures"/>
    <m/>
    <s v="Nombre"/>
    <n v="300"/>
    <m/>
    <m/>
    <m/>
    <m/>
    <n v="300"/>
    <s v="Sélection / Priorisation"/>
    <x v="4"/>
    <x v="33"/>
    <s v="Picmy"/>
    <m/>
    <m/>
    <m/>
    <m/>
    <s v="WOR20161126OUANPI"/>
    <n v="6"/>
    <x v="4"/>
    <x v="33"/>
    <e v="#N/A"/>
    <x v="1"/>
  </r>
  <r>
    <s v="World Vision International"/>
    <m/>
    <s v="Private funds"/>
    <s v="Réalisé"/>
    <d v="2016-11-26T00:00:00"/>
    <s v="Distribution NFI"/>
    <s v="Matériaux NFI"/>
    <s v="Moustiquaires"/>
    <m/>
    <s v="Nombre"/>
    <n v="300"/>
    <m/>
    <m/>
    <m/>
    <m/>
    <n v="300"/>
    <s v="Sélection / Priorisation"/>
    <x v="4"/>
    <x v="33"/>
    <s v="Picmy"/>
    <m/>
    <m/>
    <m/>
    <m/>
    <s v="WOR20161126OUANPI"/>
    <n v="5"/>
    <x v="4"/>
    <x v="33"/>
    <e v="#N/A"/>
    <x v="1"/>
  </r>
  <r>
    <s v="World Vision International"/>
    <m/>
    <s v="Private funds"/>
    <s v="Réalisé"/>
    <d v="2016-11-26T00:00:00"/>
    <s v="Distribution NFI"/>
    <s v="Matériaux NFI"/>
    <s v="Lampes solaires"/>
    <m/>
    <s v="Nombre"/>
    <n v="300"/>
    <m/>
    <m/>
    <m/>
    <m/>
    <n v="300"/>
    <s v="Sélection / Priorisation"/>
    <x v="4"/>
    <x v="33"/>
    <s v="Picmy"/>
    <m/>
    <m/>
    <m/>
    <m/>
    <s v="WOR20161126OUANPI"/>
    <n v="4"/>
    <x v="4"/>
    <x v="33"/>
    <e v="#N/A"/>
    <x v="1"/>
  </r>
  <r>
    <s v="World Vision International"/>
    <m/>
    <s v="Private funds"/>
    <s v="Réalisé"/>
    <d v="2016-11-26T00:00:00"/>
    <s v="Distribution NFI"/>
    <s v="Matériaux NFI"/>
    <s v="Kit d'hygiène"/>
    <m/>
    <s v="Nombre"/>
    <n v="300"/>
    <m/>
    <m/>
    <m/>
    <m/>
    <n v="300"/>
    <s v="Sélection / Priorisation"/>
    <x v="4"/>
    <x v="33"/>
    <s v="Picmy"/>
    <m/>
    <m/>
    <m/>
    <m/>
    <s v="WOR20161126OUANPI"/>
    <n v="3"/>
    <x v="4"/>
    <x v="33"/>
    <e v="#N/A"/>
    <x v="1"/>
  </r>
  <r>
    <s v="World Vision International"/>
    <m/>
    <s v="Private funds"/>
    <s v="Réalisé"/>
    <d v="2016-11-26T00:00:00"/>
    <s v="Distribution NFI"/>
    <s v="Matériaux NFI"/>
    <s v="Seaux"/>
    <m/>
    <s v="Nombre"/>
    <n v="300"/>
    <m/>
    <m/>
    <m/>
    <m/>
    <n v="300"/>
    <s v="Sélection / Priorisation"/>
    <x v="4"/>
    <x v="33"/>
    <s v="Picmy"/>
    <m/>
    <m/>
    <m/>
    <s v="300 water filter"/>
    <s v="WOR20161126OUANPI"/>
    <n v="2"/>
    <x v="4"/>
    <x v="33"/>
    <e v="#N/A"/>
    <x v="1"/>
  </r>
  <r>
    <s v="World Vision International"/>
    <m/>
    <m/>
    <s v="Réalisé"/>
    <d v="2016-11-26T00:00:00"/>
    <s v="Intervention Abris"/>
    <s v="Formation"/>
    <s v="Formation"/>
    <m/>
    <s v="Nombre de personnes"/>
    <n v="300"/>
    <m/>
    <m/>
    <m/>
    <m/>
    <n v="300"/>
    <s v="Sélection / Priorisation"/>
    <x v="4"/>
    <x v="33"/>
    <s v="Picmy"/>
    <m/>
    <m/>
    <m/>
    <m/>
    <s v="WOR20161126OUANPI"/>
    <n v="1"/>
    <x v="4"/>
    <x v="33"/>
    <e v="#N/A"/>
    <x v="1"/>
  </r>
  <r>
    <s v="World Vision International"/>
    <m/>
    <s v="Private funds"/>
    <s v="Réalisé"/>
    <d v="2016-11-28T00:00:00"/>
    <s v="Distribution NFI"/>
    <s v="Matériaux NFI"/>
    <s v="Couvertures"/>
    <m/>
    <s v="Nombre"/>
    <n v="350"/>
    <m/>
    <m/>
    <m/>
    <m/>
    <n v="350"/>
    <s v="Sélection / Priorisation"/>
    <x v="4"/>
    <x v="33"/>
    <s v="Grand Lagon"/>
    <m/>
    <m/>
    <m/>
    <m/>
    <s v="WOR20161128OUANGR"/>
    <n v="6"/>
    <x v="4"/>
    <x v="33"/>
    <e v="#N/A"/>
    <x v="1"/>
  </r>
  <r>
    <s v="World Vision International"/>
    <m/>
    <s v="Private funds"/>
    <s v="Réalisé"/>
    <d v="2016-11-28T00:00:00"/>
    <s v="Distribution NFI"/>
    <s v="Matériaux NFI"/>
    <s v="Couvertures"/>
    <m/>
    <s v="Nombre"/>
    <n v="400"/>
    <m/>
    <m/>
    <m/>
    <m/>
    <n v="400"/>
    <s v="Sélection / Priorisation"/>
    <x v="4"/>
    <x v="34"/>
    <s v="Pointe A Raquette"/>
    <m/>
    <m/>
    <m/>
    <m/>
    <s v="WOR20161128OUPOPO"/>
    <n v="6"/>
    <x v="4"/>
    <x v="34"/>
    <e v="#N/A"/>
    <x v="1"/>
  </r>
  <r>
    <s v="World Vision International"/>
    <m/>
    <s v="Private funds"/>
    <s v="Réalisé"/>
    <d v="2016-11-28T00:00:00"/>
    <s v="Distribution NFI"/>
    <s v="Matériaux NFI"/>
    <s v="Moustiquaires"/>
    <m/>
    <s v="Nombre"/>
    <n v="350"/>
    <m/>
    <m/>
    <m/>
    <m/>
    <n v="350"/>
    <s v="Sélection / Priorisation"/>
    <x v="4"/>
    <x v="33"/>
    <s v="Grand Lagon"/>
    <m/>
    <m/>
    <m/>
    <m/>
    <s v="WOR20161128OUANGR"/>
    <n v="5"/>
    <x v="4"/>
    <x v="33"/>
    <e v="#N/A"/>
    <x v="1"/>
  </r>
  <r>
    <s v="World Vision International"/>
    <m/>
    <s v="Private funds"/>
    <s v="Réalisé"/>
    <d v="2016-11-28T00:00:00"/>
    <s v="Distribution NFI"/>
    <s v="Matériaux NFI"/>
    <s v="Moustiquaires"/>
    <m/>
    <s v="Nombre"/>
    <n v="400"/>
    <m/>
    <m/>
    <m/>
    <m/>
    <n v="400"/>
    <s v="Sélection / Priorisation"/>
    <x v="4"/>
    <x v="34"/>
    <s v="Pointe A Raquette"/>
    <m/>
    <m/>
    <m/>
    <m/>
    <s v="WOR20161128OUPOPO"/>
    <n v="5"/>
    <x v="4"/>
    <x v="34"/>
    <e v="#N/A"/>
    <x v="1"/>
  </r>
  <r>
    <s v="World Vision International"/>
    <m/>
    <s v="Private funds"/>
    <s v="Réalisé"/>
    <d v="2016-11-28T00:00:00"/>
    <s v="Distribution NFI"/>
    <s v="Matériaux NFI"/>
    <s v="Lampes solaires"/>
    <m/>
    <s v="Nombre"/>
    <n v="350"/>
    <m/>
    <m/>
    <m/>
    <m/>
    <n v="350"/>
    <s v="Sélection / Priorisation"/>
    <x v="4"/>
    <x v="33"/>
    <s v="Grand Lagon"/>
    <m/>
    <m/>
    <m/>
    <m/>
    <s v="WOR20161128OUANGR"/>
    <n v="4"/>
    <x v="4"/>
    <x v="33"/>
    <e v="#N/A"/>
    <x v="1"/>
  </r>
  <r>
    <s v="World Vision International"/>
    <m/>
    <s v="Private funds"/>
    <s v="Réalisé"/>
    <d v="2016-11-28T00:00:00"/>
    <s v="Distribution NFI"/>
    <s v="Matériaux NFI"/>
    <s v="Lampes solaires"/>
    <m/>
    <s v="Nombre"/>
    <n v="400"/>
    <m/>
    <m/>
    <m/>
    <m/>
    <n v="400"/>
    <s v="Sélection / Priorisation"/>
    <x v="4"/>
    <x v="34"/>
    <s v="Pointe A Raquette"/>
    <m/>
    <m/>
    <m/>
    <m/>
    <s v="WOR20161128OUPOPO"/>
    <n v="4"/>
    <x v="4"/>
    <x v="34"/>
    <e v="#N/A"/>
    <x v="1"/>
  </r>
  <r>
    <s v="World Vision International"/>
    <m/>
    <s v="Private funds"/>
    <s v="Réalisé"/>
    <d v="2016-11-28T00:00:00"/>
    <s v="Distribution NFI"/>
    <s v="Matériaux NFI"/>
    <s v="Kit d'hygiène"/>
    <m/>
    <s v="Nombre"/>
    <n v="350"/>
    <m/>
    <m/>
    <m/>
    <m/>
    <n v="350"/>
    <s v="Sélection / Priorisation"/>
    <x v="4"/>
    <x v="33"/>
    <s v="Grand Lagon"/>
    <m/>
    <m/>
    <m/>
    <m/>
    <s v="WOR20161128OUANGR"/>
    <n v="3"/>
    <x v="4"/>
    <x v="33"/>
    <e v="#N/A"/>
    <x v="1"/>
  </r>
  <r>
    <s v="World Vision International"/>
    <m/>
    <s v="Private funds"/>
    <s v="Réalisé"/>
    <d v="2016-11-28T00:00:00"/>
    <s v="Distribution NFI"/>
    <s v="Matériaux NFI"/>
    <s v="Kit d'hygiène"/>
    <m/>
    <s v="Nombre"/>
    <n v="400"/>
    <m/>
    <m/>
    <m/>
    <m/>
    <n v="400"/>
    <s v="Sélection / Priorisation"/>
    <x v="4"/>
    <x v="34"/>
    <s v="Pointe A Raquette"/>
    <m/>
    <m/>
    <m/>
    <m/>
    <s v="WOR20161128OUPOPO"/>
    <n v="3"/>
    <x v="4"/>
    <x v="34"/>
    <e v="#N/A"/>
    <x v="1"/>
  </r>
  <r>
    <s v="World Vision International"/>
    <m/>
    <s v="Private funds"/>
    <s v="Réalisé"/>
    <d v="2016-11-28T00:00:00"/>
    <s v="Distribution NFI"/>
    <s v="Matériaux NFI"/>
    <s v="Seaux"/>
    <m/>
    <s v="Nombre"/>
    <n v="350"/>
    <m/>
    <m/>
    <m/>
    <m/>
    <n v="350"/>
    <s v="Sélection / Priorisation"/>
    <x v="4"/>
    <x v="33"/>
    <s v="Grand Lagon"/>
    <m/>
    <m/>
    <m/>
    <s v="350 water filter"/>
    <s v="WOR20161128OUANGR"/>
    <n v="2"/>
    <x v="4"/>
    <x v="33"/>
    <e v="#N/A"/>
    <x v="1"/>
  </r>
  <r>
    <s v="World Vision International"/>
    <m/>
    <s v="Private funds"/>
    <s v="Réalisé"/>
    <d v="2016-11-28T00:00:00"/>
    <s v="Distribution NFI"/>
    <s v="Matériaux NFI"/>
    <s v="Seaux"/>
    <m/>
    <s v="Nombre"/>
    <n v="400"/>
    <m/>
    <m/>
    <m/>
    <m/>
    <n v="400"/>
    <s v="Sélection / Priorisation"/>
    <x v="4"/>
    <x v="34"/>
    <s v="Pointe A Raquette"/>
    <m/>
    <m/>
    <m/>
    <s v="400 water filter"/>
    <s v="WOR20161128OUPOPO"/>
    <n v="2"/>
    <x v="4"/>
    <x v="34"/>
    <e v="#N/A"/>
    <x v="1"/>
  </r>
  <r>
    <s v="World Vision International"/>
    <m/>
    <m/>
    <s v="Réalisé"/>
    <d v="2016-11-28T00:00:00"/>
    <s v="Intervention Abris"/>
    <s v="Formation"/>
    <s v="Formation"/>
    <m/>
    <s v="Nombre de personnes"/>
    <n v="350"/>
    <m/>
    <m/>
    <m/>
    <m/>
    <n v="350"/>
    <s v="Sélection / Priorisation"/>
    <x v="4"/>
    <x v="33"/>
    <s v="Grand Lagon"/>
    <s v="Abricot"/>
    <m/>
    <m/>
    <m/>
    <s v="WOR20161128OUANGR"/>
    <n v="1"/>
    <x v="4"/>
    <x v="33"/>
    <e v="#N/A"/>
    <x v="1"/>
  </r>
  <r>
    <s v="World Vision International"/>
    <m/>
    <m/>
    <s v="Réalisé"/>
    <d v="2016-11-28T00:00:00"/>
    <s v="Intervention Abris"/>
    <s v="Formation"/>
    <s v="Formation"/>
    <m/>
    <s v="Nombre de personnes"/>
    <n v="400"/>
    <m/>
    <m/>
    <m/>
    <m/>
    <n v="400"/>
    <s v="Sélection / Priorisation"/>
    <x v="4"/>
    <x v="34"/>
    <s v="Pointe A Raquette"/>
    <s v="Ti Palmiste"/>
    <m/>
    <m/>
    <m/>
    <s v="WOR20161128OUPOPO"/>
    <n v="1"/>
    <x v="4"/>
    <x v="34"/>
    <e v="#N/A"/>
    <x v="1"/>
  </r>
  <r>
    <s v="World Vision International"/>
    <m/>
    <s v="Private funds"/>
    <s v="Réalisé"/>
    <d v="2016-11-29T00:00:00"/>
    <s v="Distribution NFI"/>
    <s v="Matériaux NFI"/>
    <s v="Moustiquaires"/>
    <m/>
    <s v="Nombre"/>
    <n v="203"/>
    <m/>
    <m/>
    <m/>
    <m/>
    <n v="203"/>
    <s v="Sélection / Priorisation"/>
    <x v="4"/>
    <x v="33"/>
    <s v="Grand Lagon"/>
    <m/>
    <m/>
    <m/>
    <m/>
    <s v="WOR20161129OUANGR"/>
    <n v="5"/>
    <x v="4"/>
    <x v="33"/>
    <e v="#N/A"/>
    <x v="1"/>
  </r>
  <r>
    <s v="World Vision International"/>
    <m/>
    <s v="Private funds"/>
    <s v="Réalisé"/>
    <d v="2016-11-29T00:00:00"/>
    <s v="Distribution NFI"/>
    <s v="Matériaux NFI"/>
    <s v="Lampes solaires"/>
    <m/>
    <s v="Nombre"/>
    <n v="203"/>
    <m/>
    <m/>
    <m/>
    <m/>
    <n v="203"/>
    <s v="Sélection / Priorisation"/>
    <x v="4"/>
    <x v="33"/>
    <s v="Grand Lagon"/>
    <m/>
    <m/>
    <m/>
    <m/>
    <s v="WOR20161129OUANGR"/>
    <n v="4"/>
    <x v="4"/>
    <x v="33"/>
    <e v="#N/A"/>
    <x v="1"/>
  </r>
  <r>
    <s v="World Vision International"/>
    <m/>
    <s v="Private funds"/>
    <s v="Réalisé"/>
    <d v="2016-11-29T00:00:00"/>
    <s v="Distribution NFI"/>
    <s v="Matériaux NFI"/>
    <s v="Kit d'hygiène"/>
    <m/>
    <s v="Nombre"/>
    <n v="203"/>
    <m/>
    <m/>
    <m/>
    <m/>
    <n v="203"/>
    <s v="Sélection / Priorisation"/>
    <x v="4"/>
    <x v="33"/>
    <s v="Grand Lagon"/>
    <m/>
    <m/>
    <m/>
    <m/>
    <s v="WOR20161129OUANGR"/>
    <n v="3"/>
    <x v="4"/>
    <x v="33"/>
    <e v="#N/A"/>
    <x v="1"/>
  </r>
  <r>
    <s v="World Vision International"/>
    <m/>
    <s v="Private funds"/>
    <s v="Réalisé"/>
    <d v="2016-11-29T00:00:00"/>
    <s v="Distribution NFI"/>
    <s v="Matériaux NFI"/>
    <s v="Seaux"/>
    <m/>
    <s v="Nombre"/>
    <n v="203"/>
    <m/>
    <m/>
    <m/>
    <m/>
    <n v="203"/>
    <s v="Sélection / Priorisation"/>
    <x v="4"/>
    <x v="33"/>
    <s v="Grand Lagon"/>
    <m/>
    <m/>
    <m/>
    <s v="203 water filter"/>
    <s v="WOR20161129OUANGR"/>
    <n v="2"/>
    <x v="4"/>
    <x v="33"/>
    <e v="#N/A"/>
    <x v="1"/>
  </r>
  <r>
    <s v="World Vision International"/>
    <m/>
    <m/>
    <s v="Réalisé"/>
    <d v="2016-11-29T00:00:00"/>
    <s v="Intervention Abris"/>
    <s v="Formation"/>
    <s v="Formation"/>
    <m/>
    <s v="Nombre de personnes"/>
    <n v="203"/>
    <m/>
    <m/>
    <m/>
    <m/>
    <n v="203"/>
    <s v="Sélection / Priorisation"/>
    <x v="4"/>
    <x v="33"/>
    <s v="Grand Lagon"/>
    <m/>
    <m/>
    <m/>
    <m/>
    <s v="WOR20161129OUANGR"/>
    <n v="1"/>
    <x v="4"/>
    <x v="33"/>
    <e v="#N/A"/>
    <x v="1"/>
  </r>
  <r>
    <s v="World Vision International"/>
    <m/>
    <s v="Private funds"/>
    <s v="Réalisé"/>
    <d v="2016-11-30T00:00:00"/>
    <s v="Distribution Abris"/>
    <s v="Matériaux Abris"/>
    <s v="Bâches"/>
    <m/>
    <s v="Nombre"/>
    <n v="300"/>
    <m/>
    <m/>
    <m/>
    <m/>
    <n v="300"/>
    <s v="Sélection / Priorisation"/>
    <x v="3"/>
    <x v="88"/>
    <s v="Grand Boucan"/>
    <m/>
    <m/>
    <m/>
    <m/>
    <s v="WOR20161130NIGRGR"/>
    <n v="8"/>
    <x v="3"/>
    <x v="65"/>
    <e v="#N/A"/>
    <x v="0"/>
  </r>
  <r>
    <s v="World Vision International"/>
    <m/>
    <s v="Private funds"/>
    <s v="Réalisé"/>
    <d v="2016-11-30T00:00:00"/>
    <s v="Distribution Abris"/>
    <s v="Matériaux Abris"/>
    <s v="Bâches"/>
    <m/>
    <s v="Nombre"/>
    <n v="465"/>
    <m/>
    <m/>
    <m/>
    <m/>
    <n v="465"/>
    <s v="Sélection / Priorisation"/>
    <x v="3"/>
    <x v="88"/>
    <s v="Grand Boucan"/>
    <m/>
    <m/>
    <m/>
    <m/>
    <s v="WOR20161130NIGRGR"/>
    <n v="7"/>
    <x v="3"/>
    <x v="65"/>
    <e v="#N/A"/>
    <x v="1"/>
  </r>
  <r>
    <s v="World Vision International"/>
    <m/>
    <s v="Private funds"/>
    <s v="Réalisé"/>
    <d v="2016-11-30T00:00:00"/>
    <s v="Distribution NFI"/>
    <s v="Matériaux NFI"/>
    <s v="Couvertures"/>
    <m/>
    <s v="Nombre"/>
    <n v="600"/>
    <m/>
    <m/>
    <m/>
    <m/>
    <n v="300"/>
    <s v="Sélection / Priorisation"/>
    <x v="3"/>
    <x v="88"/>
    <s v="Grand Boucan"/>
    <m/>
    <m/>
    <m/>
    <m/>
    <s v="WOR20161130NIGRGR"/>
    <n v="6"/>
    <x v="3"/>
    <x v="65"/>
    <e v="#N/A"/>
    <x v="1"/>
  </r>
  <r>
    <s v="World Vision International"/>
    <m/>
    <s v="Private funds"/>
    <s v="Réalisé"/>
    <d v="2016-11-30T00:00:00"/>
    <s v="Distribution NFI"/>
    <s v="Matériaux NFI"/>
    <s v="Couvertures"/>
    <m/>
    <s v="Nombre"/>
    <n v="240"/>
    <m/>
    <m/>
    <m/>
    <m/>
    <n v="465"/>
    <s v="Sélection / Priorisation"/>
    <x v="3"/>
    <x v="88"/>
    <s v="Grand Boucan"/>
    <m/>
    <m/>
    <m/>
    <m/>
    <s v="WOR20161130NIGRGR"/>
    <n v="5"/>
    <x v="3"/>
    <x v="65"/>
    <e v="#N/A"/>
    <x v="1"/>
  </r>
  <r>
    <s v="World Vision International"/>
    <m/>
    <s v="Private funds"/>
    <s v="Réalisé"/>
    <d v="2016-11-30T00:00:00"/>
    <s v="Distribution NFI"/>
    <s v="Matériaux NFI"/>
    <s v="Bidons"/>
    <m/>
    <s v="Nombre"/>
    <n v="400"/>
    <m/>
    <m/>
    <m/>
    <m/>
    <n v="400"/>
    <s v="Sélection / Priorisation"/>
    <x v="4"/>
    <x v="33"/>
    <s v="Petite Source"/>
    <m/>
    <m/>
    <m/>
    <m/>
    <s v="WOR20161130OUANPE"/>
    <n v="9"/>
    <x v="4"/>
    <x v="33"/>
    <e v="#N/A"/>
    <x v="1"/>
  </r>
  <r>
    <s v="World Vision International"/>
    <m/>
    <s v="Private funds"/>
    <s v="Réalisé"/>
    <d v="2016-11-30T00:00:00"/>
    <s v="Distribution NFI"/>
    <s v="Matériaux NFI"/>
    <s v="Moustiquaires"/>
    <m/>
    <s v="Nombre"/>
    <n v="600"/>
    <m/>
    <m/>
    <m/>
    <m/>
    <n v="300"/>
    <s v="Sélection / Priorisation"/>
    <x v="3"/>
    <x v="88"/>
    <s v="Grand Boucan"/>
    <m/>
    <m/>
    <m/>
    <m/>
    <s v="WOR20161130NIGRGR"/>
    <n v="4"/>
    <x v="3"/>
    <x v="65"/>
    <e v="#N/A"/>
    <x v="1"/>
  </r>
  <r>
    <s v="World Vision International"/>
    <m/>
    <s v="Private funds"/>
    <s v="Réalisé"/>
    <d v="2016-11-30T00:00:00"/>
    <s v="Distribution NFI"/>
    <s v="Matériaux NFI"/>
    <s v="Moustiquaires"/>
    <m/>
    <s v="Nombre"/>
    <n v="764"/>
    <m/>
    <m/>
    <m/>
    <m/>
    <n v="465"/>
    <s v="Sélection / Priorisation"/>
    <x v="3"/>
    <x v="88"/>
    <s v="Grand Boucan"/>
    <m/>
    <m/>
    <m/>
    <m/>
    <s v="WOR20161130NIGRGR"/>
    <n v="3"/>
    <x v="3"/>
    <x v="65"/>
    <e v="#N/A"/>
    <x v="1"/>
  </r>
  <r>
    <s v="World Vision International"/>
    <m/>
    <s v="Private funds"/>
    <s v="Réalisé"/>
    <d v="2016-11-30T00:00:00"/>
    <s v="Distribution NFI"/>
    <s v="Matériaux NFI"/>
    <s v="Moustiquaires"/>
    <m/>
    <s v="Nombre"/>
    <n v="400"/>
    <m/>
    <m/>
    <m/>
    <m/>
    <n v="400"/>
    <s v="Sélection / Priorisation"/>
    <x v="4"/>
    <x v="33"/>
    <s v="Petite Source"/>
    <m/>
    <m/>
    <m/>
    <m/>
    <s v="WOR20161130OUANPE"/>
    <n v="8"/>
    <x v="4"/>
    <x v="33"/>
    <e v="#N/A"/>
    <x v="1"/>
  </r>
  <r>
    <s v="World Vision International"/>
    <m/>
    <s v="Private funds"/>
    <s v="Réalisé"/>
    <d v="2016-11-30T00:00:00"/>
    <s v="Distribution NFI"/>
    <s v="Matériaux NFI"/>
    <s v="Moustiquaires"/>
    <m/>
    <s v="Nombre"/>
    <n v="400"/>
    <m/>
    <m/>
    <m/>
    <m/>
    <n v="400"/>
    <s v="Sélection / Priorisation"/>
    <x v="4"/>
    <x v="34"/>
    <s v="Pointe A Raquette"/>
    <m/>
    <m/>
    <m/>
    <m/>
    <s v="WOR20161130OUPOPO"/>
    <n v="7"/>
    <x v="4"/>
    <x v="34"/>
    <e v="#N/A"/>
    <x v="1"/>
  </r>
  <r>
    <s v="World Vision International"/>
    <m/>
    <s v="Private funds"/>
    <s v="Réalisé"/>
    <d v="2016-11-30T00:00:00"/>
    <s v="Distribution NFI"/>
    <s v="Matériaux NFI"/>
    <s v="Lampes solaires"/>
    <m/>
    <s v="Nombre"/>
    <n v="400"/>
    <m/>
    <m/>
    <m/>
    <m/>
    <n v="400"/>
    <s v="Sélection / Priorisation"/>
    <x v="4"/>
    <x v="33"/>
    <s v="Petite Source"/>
    <m/>
    <m/>
    <m/>
    <m/>
    <s v="WOR20161130OUANPE"/>
    <n v="7"/>
    <x v="4"/>
    <x v="33"/>
    <e v="#N/A"/>
    <x v="1"/>
  </r>
  <r>
    <s v="World Vision International"/>
    <m/>
    <s v="Private funds"/>
    <s v="Réalisé"/>
    <d v="2016-11-30T00:00:00"/>
    <s v="Distribution NFI"/>
    <s v="Matériaux NFI"/>
    <s v="Lampes solaires"/>
    <m/>
    <s v="Nombre"/>
    <n v="400"/>
    <m/>
    <m/>
    <m/>
    <m/>
    <n v="400"/>
    <s v="Sélection / Priorisation"/>
    <x v="4"/>
    <x v="34"/>
    <s v="Pointe A Raquette"/>
    <m/>
    <m/>
    <m/>
    <m/>
    <s v="WOR20161130OUPOPO"/>
    <n v="6"/>
    <x v="4"/>
    <x v="34"/>
    <e v="#N/A"/>
    <x v="1"/>
  </r>
  <r>
    <s v="World Vision International"/>
    <m/>
    <s v="Private funds"/>
    <s v="Réalisé"/>
    <d v="2016-11-30T00:00:00"/>
    <s v="Distribution NFI"/>
    <s v="Matériaux NFI"/>
    <s v="Kit d'hygiène"/>
    <m/>
    <s v="Nombre"/>
    <n v="300"/>
    <m/>
    <m/>
    <m/>
    <m/>
    <n v="300"/>
    <s v="Sélection / Priorisation"/>
    <x v="3"/>
    <x v="88"/>
    <s v="Grand Boucan"/>
    <m/>
    <m/>
    <m/>
    <m/>
    <s v="WOR20161130NIGRGR"/>
    <n v="2"/>
    <x v="3"/>
    <x v="65"/>
    <e v="#N/A"/>
    <x v="1"/>
  </r>
  <r>
    <s v="World Vision International"/>
    <m/>
    <s v="Private funds"/>
    <s v="Réalisé"/>
    <d v="2016-11-30T00:00:00"/>
    <s v="Distribution NFI"/>
    <s v="Matériaux NFI"/>
    <s v="Kit d'hygiène"/>
    <m/>
    <s v="Nombre"/>
    <n v="382"/>
    <m/>
    <m/>
    <m/>
    <m/>
    <n v="465"/>
    <s v="Sélection / Priorisation"/>
    <x v="3"/>
    <x v="88"/>
    <s v="Grand Boucan"/>
    <m/>
    <m/>
    <m/>
    <m/>
    <s v="WOR20161130NIGRGR"/>
    <n v="1"/>
    <x v="3"/>
    <x v="65"/>
    <e v="#N/A"/>
    <x v="1"/>
  </r>
  <r>
    <s v="World Vision International"/>
    <m/>
    <s v="Private funds"/>
    <s v="Réalisé"/>
    <d v="2016-11-30T00:00:00"/>
    <s v="Distribution NFI"/>
    <s v="Matériaux NFI"/>
    <s v="Kit d'hygiène"/>
    <m/>
    <s v="Nombre"/>
    <n v="400"/>
    <m/>
    <m/>
    <m/>
    <m/>
    <n v="400"/>
    <s v="Sélection / Priorisation"/>
    <x v="4"/>
    <x v="34"/>
    <s v="Pointe A Raquette"/>
    <m/>
    <m/>
    <m/>
    <m/>
    <s v="WOR20161130OUPOPO"/>
    <n v="5"/>
    <x v="4"/>
    <x v="34"/>
    <e v="#N/A"/>
    <x v="1"/>
  </r>
  <r>
    <s v="World Vision International"/>
    <m/>
    <s v="Private funds"/>
    <s v="Réalisé"/>
    <d v="2016-11-30T00:00:00"/>
    <s v="Distribution NFI"/>
    <s v="Matériaux NFI"/>
    <s v="Seaux"/>
    <m/>
    <s v="Nombre"/>
    <n v="400"/>
    <m/>
    <m/>
    <m/>
    <m/>
    <n v="400"/>
    <s v="Sélection / Priorisation"/>
    <x v="4"/>
    <x v="33"/>
    <s v="Petite Source"/>
    <m/>
    <m/>
    <m/>
    <s v="400 water filter"/>
    <s v="WOR20161130OUANPE"/>
    <n v="6"/>
    <x v="4"/>
    <x v="33"/>
    <e v="#N/A"/>
    <x v="1"/>
  </r>
  <r>
    <s v="World Vision International"/>
    <m/>
    <s v="Private funds"/>
    <s v="Réalisé"/>
    <d v="2016-11-30T00:00:00"/>
    <s v="Distribution NFI"/>
    <s v="Matériaux NFI"/>
    <s v="Seaux"/>
    <m/>
    <s v="Nombre"/>
    <n v="400"/>
    <m/>
    <m/>
    <m/>
    <m/>
    <n v="400"/>
    <s v="Sélection / Priorisation"/>
    <x v="4"/>
    <x v="34"/>
    <s v="Pointe A Raquette"/>
    <m/>
    <m/>
    <m/>
    <s v="400 water filter"/>
    <s v="WOR20161130OUPOPO"/>
    <n v="4"/>
    <x v="4"/>
    <x v="34"/>
    <e v="#N/A"/>
    <x v="1"/>
  </r>
  <r>
    <s v="World Vision International"/>
    <m/>
    <m/>
    <s v="Réalisé"/>
    <d v="2016-11-30T00:00:00"/>
    <s v="Intervention Abris"/>
    <s v="Formation"/>
    <s v="Formation"/>
    <m/>
    <s v="Nombre de personnes"/>
    <n v="400"/>
    <m/>
    <m/>
    <m/>
    <m/>
    <n v="400"/>
    <s v="Sélection / Priorisation"/>
    <x v="4"/>
    <x v="33"/>
    <s v="Petite Source"/>
    <m/>
    <m/>
    <m/>
    <m/>
    <s v="WOR20161130OUANPE"/>
    <n v="5"/>
    <x v="4"/>
    <x v="33"/>
    <e v="#N/A"/>
    <x v="1"/>
  </r>
  <r>
    <s v="World Vision International"/>
    <m/>
    <m/>
    <s v="Réalisé"/>
    <d v="2016-11-30T00:00:00"/>
    <s v="Intervention Abris"/>
    <s v="Formation"/>
    <s v="Formation"/>
    <m/>
    <s v="Nombre de personnes"/>
    <n v="400"/>
    <m/>
    <m/>
    <m/>
    <m/>
    <n v="400"/>
    <s v="Sélection / Priorisation"/>
    <x v="4"/>
    <x v="34"/>
    <s v="Pointe A Raquette"/>
    <m/>
    <m/>
    <m/>
    <m/>
    <s v="WOR20161130OUPOPO"/>
    <n v="3"/>
    <x v="4"/>
    <x v="34"/>
    <e v="#N/A"/>
    <x v="1"/>
  </r>
  <r>
    <s v="World Vision International"/>
    <m/>
    <s v="Private funds"/>
    <s v="Réalisé"/>
    <d v="2016-11-30T00:00:00"/>
    <s v="Distribution Abris"/>
    <s v="Cash en USD"/>
    <s v="Conditionel "/>
    <m/>
    <s v="Valeur en USD"/>
    <n v="25"/>
    <m/>
    <m/>
    <m/>
    <m/>
    <n v="501"/>
    <m/>
    <x v="4"/>
    <x v="33"/>
    <s v="Palma"/>
    <m/>
    <m/>
    <m/>
    <s v="Kore Lavi"/>
    <s v="WOR20161130OUANPA"/>
    <n v="2"/>
    <x v="4"/>
    <x v="33"/>
    <e v="#N/A"/>
    <x v="1"/>
  </r>
  <r>
    <s v="World Vision International"/>
    <m/>
    <s v="Private funds"/>
    <s v="Réalisé"/>
    <d v="2016-11-30T00:00:00"/>
    <s v="Distribution Abris"/>
    <s v="Cash en USD"/>
    <s v="Conditionel "/>
    <m/>
    <s v="Valeur en USD"/>
    <n v="25"/>
    <m/>
    <m/>
    <m/>
    <m/>
    <n v="116"/>
    <m/>
    <x v="4"/>
    <x v="33"/>
    <s v="Petite Source"/>
    <m/>
    <m/>
    <m/>
    <s v="Kore Lavi"/>
    <s v="WOR20161130OUANPE"/>
    <n v="4"/>
    <x v="4"/>
    <x v="33"/>
    <e v="#N/A"/>
    <x v="1"/>
  </r>
  <r>
    <s v="World Vision International"/>
    <m/>
    <s v="Private funds"/>
    <s v="Réalisé"/>
    <d v="2016-11-30T00:00:00"/>
    <s v="Distribution Abris"/>
    <s v="Cash en USD"/>
    <s v="Conditionel "/>
    <m/>
    <s v="Valeur en USD"/>
    <n v="25"/>
    <m/>
    <m/>
    <m/>
    <m/>
    <n v="165"/>
    <m/>
    <x v="4"/>
    <x v="33"/>
    <s v="Grande Source"/>
    <m/>
    <m/>
    <m/>
    <s v="Kore Lavi"/>
    <s v="WOR20161130OUANGR"/>
    <n v="4"/>
    <x v="4"/>
    <x v="33"/>
    <e v="#N/A"/>
    <x v="1"/>
  </r>
  <r>
    <s v="World Vision International"/>
    <m/>
    <s v="Private funds"/>
    <s v="Réalisé"/>
    <d v="2016-11-30T00:00:00"/>
    <s v="Distribution Abris"/>
    <s v="Cash en USD"/>
    <s v="Conditionel "/>
    <m/>
    <s v="Valeur en USD"/>
    <n v="25"/>
    <m/>
    <m/>
    <m/>
    <m/>
    <n v="109"/>
    <m/>
    <x v="4"/>
    <x v="33"/>
    <s v="Grand Lagon"/>
    <m/>
    <m/>
    <m/>
    <s v="Kore Lavi"/>
    <s v="WOR20161130OUANGR"/>
    <n v="3"/>
    <x v="4"/>
    <x v="33"/>
    <e v="#N/A"/>
    <x v="1"/>
  </r>
  <r>
    <s v="World Vision International"/>
    <m/>
    <s v="Private funds"/>
    <s v="Réalisé"/>
    <d v="2016-11-30T00:00:00"/>
    <s v="Distribution Abris"/>
    <s v="Cash en USD"/>
    <s v="Conditionel "/>
    <m/>
    <s v="Valeur en USD"/>
    <n v="25"/>
    <m/>
    <m/>
    <m/>
    <m/>
    <n v="44"/>
    <m/>
    <x v="4"/>
    <x v="33"/>
    <s v="Picmy"/>
    <m/>
    <m/>
    <m/>
    <s v="Kore Lavi"/>
    <s v="WOR20161130OUANPI"/>
    <n v="2"/>
    <x v="4"/>
    <x v="33"/>
    <e v="#N/A"/>
    <x v="1"/>
  </r>
  <r>
    <s v="World Vision International"/>
    <m/>
    <s v="Private funds"/>
    <s v="Réalisé"/>
    <d v="2016-11-30T00:00:00"/>
    <s v="Distribution Abris"/>
    <s v="Cash en USD"/>
    <s v="Conditionel "/>
    <m/>
    <s v="Valeur en USD"/>
    <n v="25"/>
    <m/>
    <m/>
    <m/>
    <m/>
    <n v="74"/>
    <m/>
    <x v="4"/>
    <x v="33"/>
    <s v="Petite Anse"/>
    <m/>
    <m/>
    <m/>
    <s v="Kore Lavi"/>
    <s v="WOR20161130OUANPE"/>
    <n v="3"/>
    <x v="4"/>
    <x v="33"/>
    <e v="#N/A"/>
    <x v="1"/>
  </r>
  <r>
    <s v="World Vision International"/>
    <m/>
    <s v="Private funds"/>
    <s v="Réalisé"/>
    <d v="2016-11-30T00:00:00"/>
    <s v="Distribution Abris"/>
    <s v="Cash en USD"/>
    <s v="Conditionel "/>
    <m/>
    <s v="Valeur en USD"/>
    <n v="25"/>
    <m/>
    <m/>
    <m/>
    <m/>
    <n v="82"/>
    <m/>
    <x v="4"/>
    <x v="34"/>
    <s v="La Source"/>
    <m/>
    <m/>
    <m/>
    <s v="Kore Lavi"/>
    <s v="WOR20161130OUPOLA"/>
    <n v="2"/>
    <x v="4"/>
    <x v="34"/>
    <e v="#N/A"/>
    <x v="1"/>
  </r>
  <r>
    <s v="World Vision International"/>
    <m/>
    <s v="Private funds"/>
    <s v="Réalisé"/>
    <d v="2016-11-30T00:00:00"/>
    <s v="Distribution Abris"/>
    <s v="Cash en USD"/>
    <s v="Conditionel "/>
    <m/>
    <s v="Valeur en USD"/>
    <n v="25"/>
    <m/>
    <m/>
    <m/>
    <m/>
    <n v="112"/>
    <m/>
    <x v="4"/>
    <x v="34"/>
    <s v="Grand Vide"/>
    <m/>
    <m/>
    <m/>
    <s v="Kore Lavi"/>
    <s v="WOR20161130OUPOGR"/>
    <n v="4"/>
    <x v="4"/>
    <x v="34"/>
    <e v="#N/A"/>
    <x v="1"/>
  </r>
  <r>
    <s v="World Vision International"/>
    <m/>
    <s v="Private funds"/>
    <s v="Réalisé"/>
    <d v="2016-11-30T00:00:00"/>
    <s v="Distribution Abris"/>
    <s v="Cash en USD"/>
    <s v="Conditionel "/>
    <m/>
    <s v="Valeur en USD"/>
    <n v="25"/>
    <m/>
    <m/>
    <m/>
    <m/>
    <n v="181"/>
    <m/>
    <x v="4"/>
    <x v="34"/>
    <s v="Trou Louis"/>
    <m/>
    <m/>
    <m/>
    <s v="Kore Lavi"/>
    <s v="WOR20161130OUPOTR"/>
    <n v="2"/>
    <x v="4"/>
    <x v="34"/>
    <e v="#N/A"/>
    <x v="1"/>
  </r>
  <r>
    <s v="World Vision International"/>
    <m/>
    <s v="Private funds"/>
    <s v="Réalisé"/>
    <d v="2016-11-30T00:00:00"/>
    <s v="Distribution Abris"/>
    <s v="Cash en USD"/>
    <s v="Conditionel "/>
    <m/>
    <s v="Valeur en USD"/>
    <n v="25"/>
    <m/>
    <m/>
    <m/>
    <m/>
    <n v="198"/>
    <m/>
    <x v="4"/>
    <x v="34"/>
    <s v="Pointe A Raquette"/>
    <m/>
    <m/>
    <m/>
    <s v="Kore Lavi"/>
    <s v="WOR20161130OUPOPO"/>
    <n v="2"/>
    <x v="4"/>
    <x v="34"/>
    <e v="#N/A"/>
    <x v="1"/>
  </r>
  <r>
    <s v="World Vision International"/>
    <m/>
    <s v="Private funds"/>
    <s v="Réalisé"/>
    <d v="2016-11-30T00:00:00"/>
    <s v="Distribution Abris"/>
    <s v="Cash en USD"/>
    <s v="Conditionel "/>
    <m/>
    <s v="Valeur en USD"/>
    <n v="25"/>
    <m/>
    <m/>
    <m/>
    <m/>
    <n v="67"/>
    <m/>
    <x v="4"/>
    <x v="34"/>
    <s v="Gros Mangle"/>
    <m/>
    <m/>
    <m/>
    <s v="Kore Lavi"/>
    <s v="WOR20161130OUPOGR"/>
    <n v="3"/>
    <x v="4"/>
    <x v="34"/>
    <e v="#N/A"/>
    <x v="1"/>
  </r>
  <r>
    <s v="World Vision International"/>
    <m/>
    <m/>
    <s v="Réalisé"/>
    <d v="2016-11-30T00:00:00"/>
    <s v="Distribution Abris"/>
    <s v="Cash en USD"/>
    <s v="Non conditionel "/>
    <m/>
    <s v="Valeur en USD"/>
    <n v="50"/>
    <m/>
    <m/>
    <m/>
    <m/>
    <n v="1152"/>
    <m/>
    <x v="4"/>
    <x v="33"/>
    <s v="Palma"/>
    <m/>
    <m/>
    <m/>
    <s v="EFSP"/>
    <s v="WOR20161130OUANPA"/>
    <n v="1"/>
    <x v="4"/>
    <x v="33"/>
    <e v="#N/A"/>
    <x v="1"/>
  </r>
  <r>
    <s v="World Vision International"/>
    <m/>
    <m/>
    <s v="Réalisé"/>
    <d v="2016-11-30T00:00:00"/>
    <s v="Distribution Abris"/>
    <s v="Cash en USD"/>
    <s v="Non conditionel "/>
    <m/>
    <s v="Valeur en USD"/>
    <n v="50"/>
    <m/>
    <m/>
    <m/>
    <m/>
    <n v="907"/>
    <m/>
    <x v="4"/>
    <x v="33"/>
    <s v="Petite source"/>
    <m/>
    <m/>
    <m/>
    <s v="EFSP"/>
    <s v="WOR20161130OUANPE"/>
    <n v="2"/>
    <x v="4"/>
    <x v="33"/>
    <e v="#N/A"/>
    <x v="1"/>
  </r>
  <r>
    <s v="World Vision International"/>
    <m/>
    <m/>
    <s v="Réalisé"/>
    <d v="2016-11-30T00:00:00"/>
    <s v="Distribution Abris"/>
    <s v="Cash en USD"/>
    <s v="Non conditionel "/>
    <m/>
    <s v="Valeur en USD"/>
    <n v="50"/>
    <m/>
    <m/>
    <m/>
    <m/>
    <n v="378"/>
    <m/>
    <x v="4"/>
    <x v="33"/>
    <s v="Grande source"/>
    <m/>
    <m/>
    <m/>
    <s v="EFSP"/>
    <s v="WOR20161130OUANGR"/>
    <n v="2"/>
    <x v="4"/>
    <x v="33"/>
    <e v="#N/A"/>
    <x v="1"/>
  </r>
  <r>
    <s v="World Vision International"/>
    <m/>
    <m/>
    <s v="Réalisé"/>
    <d v="2016-11-30T00:00:00"/>
    <s v="Distribution Abris"/>
    <s v="Cash en USD"/>
    <s v="Non conditionel "/>
    <m/>
    <s v="Valeur en USD"/>
    <n v="50"/>
    <m/>
    <m/>
    <m/>
    <m/>
    <n v="400"/>
    <m/>
    <x v="4"/>
    <x v="33"/>
    <s v="Grand Lagon"/>
    <m/>
    <m/>
    <m/>
    <s v="EFSP"/>
    <s v="WOR20161130OUANGR"/>
    <n v="1"/>
    <x v="4"/>
    <x v="33"/>
    <e v="#N/A"/>
    <x v="1"/>
  </r>
  <r>
    <s v="World Vision International"/>
    <m/>
    <m/>
    <s v="Réalisé"/>
    <d v="2016-11-30T00:00:00"/>
    <s v="Distribution Abris"/>
    <s v="Cash en USD"/>
    <s v="Non conditionel "/>
    <m/>
    <s v="Valeur en USD"/>
    <n v="50"/>
    <m/>
    <m/>
    <m/>
    <m/>
    <n v="172"/>
    <m/>
    <x v="4"/>
    <x v="33"/>
    <s v="Picmy"/>
    <m/>
    <m/>
    <m/>
    <s v="EFSP"/>
    <s v="WOR20161130OUANPI"/>
    <n v="1"/>
    <x v="4"/>
    <x v="33"/>
    <e v="#N/A"/>
    <x v="1"/>
  </r>
  <r>
    <s v="World Vision International"/>
    <m/>
    <m/>
    <s v="Réalisé"/>
    <d v="2016-11-30T00:00:00"/>
    <s v="Distribution Abris"/>
    <s v="Cash en USD"/>
    <s v="Non conditionel "/>
    <m/>
    <s v="Valeur en USD"/>
    <n v="50"/>
    <m/>
    <m/>
    <m/>
    <m/>
    <n v="111"/>
    <m/>
    <x v="4"/>
    <x v="33"/>
    <s v="Petite Anse"/>
    <m/>
    <m/>
    <m/>
    <s v="EFSP"/>
    <s v="WOR20161130OUANPE"/>
    <n v="1"/>
    <x v="4"/>
    <x v="33"/>
    <e v="#N/A"/>
    <x v="1"/>
  </r>
  <r>
    <s v="World Vision International"/>
    <m/>
    <m/>
    <s v="Réalisé"/>
    <d v="2016-11-30T00:00:00"/>
    <s v="Distribution Abris"/>
    <s v="Cash en USD"/>
    <s v="Non conditionel "/>
    <m/>
    <s v="Valeur en USD"/>
    <n v="50"/>
    <m/>
    <m/>
    <m/>
    <m/>
    <n v="227"/>
    <m/>
    <x v="4"/>
    <x v="34"/>
    <s v="La Source"/>
    <m/>
    <m/>
    <m/>
    <s v="EFSP"/>
    <s v="WOR20161130OUPOLA"/>
    <n v="1"/>
    <x v="4"/>
    <x v="34"/>
    <e v="#N/A"/>
    <x v="1"/>
  </r>
  <r>
    <s v="World Vision International"/>
    <m/>
    <m/>
    <s v="Réalisé"/>
    <d v="2016-11-30T00:00:00"/>
    <s v="Distribution Abris"/>
    <s v="Cash en USD"/>
    <s v="Non conditionel "/>
    <m/>
    <s v="Valeur en USD"/>
    <n v="50"/>
    <m/>
    <m/>
    <m/>
    <m/>
    <n v="405"/>
    <m/>
    <x v="4"/>
    <x v="34"/>
    <s v="Grande vide"/>
    <m/>
    <m/>
    <m/>
    <s v="EFSP"/>
    <s v="WOR20161130OUPOGR"/>
    <n v="2"/>
    <x v="4"/>
    <x v="34"/>
    <e v="#N/A"/>
    <x v="1"/>
  </r>
  <r>
    <s v="World Vision International"/>
    <m/>
    <m/>
    <s v="Réalisé"/>
    <d v="2016-11-30T00:00:00"/>
    <s v="Distribution Abris"/>
    <s v="Cash en USD"/>
    <s v="Non conditionel "/>
    <m/>
    <s v="Valeur en USD"/>
    <n v="50"/>
    <m/>
    <m/>
    <m/>
    <m/>
    <n v="654"/>
    <m/>
    <x v="4"/>
    <x v="34"/>
    <s v="Trou Louis"/>
    <m/>
    <m/>
    <m/>
    <s v="EFSP"/>
    <s v="WOR20161130OUPOTR"/>
    <n v="1"/>
    <x v="4"/>
    <x v="34"/>
    <e v="#N/A"/>
    <x v="1"/>
  </r>
  <r>
    <s v="World Vision International"/>
    <m/>
    <m/>
    <s v="Réalisé"/>
    <d v="2016-11-30T00:00:00"/>
    <s v="Distribution Abris"/>
    <s v="Cash en USD"/>
    <s v="Non conditionel "/>
    <m/>
    <s v="Valeur en USD"/>
    <n v="50"/>
    <m/>
    <m/>
    <m/>
    <m/>
    <n v="859"/>
    <m/>
    <x v="4"/>
    <x v="34"/>
    <s v="Point-a-Raquette"/>
    <m/>
    <m/>
    <m/>
    <s v="EFSP"/>
    <s v="WOR20161130OUPOPO"/>
    <n v="1"/>
    <x v="4"/>
    <x v="34"/>
    <e v="#N/A"/>
    <x v="1"/>
  </r>
  <r>
    <s v="World Vision International"/>
    <m/>
    <m/>
    <s v="Réalisé"/>
    <d v="2016-11-30T00:00:00"/>
    <s v="Distribution Abris"/>
    <s v="Cash en USD"/>
    <s v="Non conditionel "/>
    <m/>
    <s v="Valeur en USD"/>
    <n v="50"/>
    <m/>
    <m/>
    <m/>
    <m/>
    <n v="129"/>
    <m/>
    <x v="4"/>
    <x v="34"/>
    <s v="Gros Mangle"/>
    <m/>
    <m/>
    <m/>
    <s v="EFSP"/>
    <s v="WOR20161130OUPOGR"/>
    <n v="1"/>
    <x v="4"/>
    <x v="34"/>
    <e v="#N/A"/>
    <x v="1"/>
  </r>
  <r>
    <s v="World Vision International"/>
    <m/>
    <m/>
    <s v="Réalisé"/>
    <d v="2016-12-02T00:00:00"/>
    <s v="Distribution NFI"/>
    <s v="Matériaux NFI"/>
    <s v="Aquatabs"/>
    <m/>
    <s v="Nombre"/>
    <n v="12960"/>
    <m/>
    <m/>
    <m/>
    <m/>
    <n v="216"/>
    <s v="Sélection / Priorisation"/>
    <x v="4"/>
    <x v="34"/>
    <s v="Pointe A Raquette"/>
    <m/>
    <m/>
    <m/>
    <m/>
    <s v="WOR2016122OUPOPO"/>
    <n v="4"/>
    <x v="4"/>
    <x v="34"/>
    <e v="#N/A"/>
    <x v="1"/>
  </r>
  <r>
    <s v="World Vision International"/>
    <m/>
    <m/>
    <s v="Réalisé"/>
    <d v="2016-12-02T00:00:00"/>
    <s v="Distribution NFI"/>
    <s v="Matériaux NFI"/>
    <s v="Kit d'hygiène"/>
    <m/>
    <s v="Nombre"/>
    <n v="6"/>
    <m/>
    <m/>
    <m/>
    <m/>
    <n v="6"/>
    <s v="Sélection / Priorisation"/>
    <x v="4"/>
    <x v="34"/>
    <s v="Pointe A Raquette"/>
    <m/>
    <m/>
    <m/>
    <m/>
    <s v="WOR2016122OUPOPO"/>
    <n v="3"/>
    <x v="4"/>
    <x v="34"/>
    <e v="#N/A"/>
    <x v="1"/>
  </r>
  <r>
    <s v="World Vision International"/>
    <m/>
    <m/>
    <s v="Réalisé"/>
    <d v="2016-12-02T00:00:00"/>
    <s v="Distribution NFI"/>
    <s v="Matériaux NFI"/>
    <s v="Seaux"/>
    <m/>
    <s v="Nombre"/>
    <n v="6"/>
    <m/>
    <m/>
    <m/>
    <m/>
    <n v="6"/>
    <s v="Sélection / Priorisation"/>
    <x v="4"/>
    <x v="34"/>
    <s v="Pointe A Raquette"/>
    <m/>
    <m/>
    <m/>
    <s v="6 water filter"/>
    <s v="WOR2016122OUPOPO"/>
    <n v="2"/>
    <x v="4"/>
    <x v="34"/>
    <e v="#N/A"/>
    <x v="1"/>
  </r>
  <r>
    <s v="World Vision International"/>
    <m/>
    <m/>
    <s v="Réalisé"/>
    <d v="2016-12-02T00:00:00"/>
    <s v="Intervention Abris"/>
    <s v="Formation"/>
    <s v="Formation"/>
    <m/>
    <s v="Nombre de personnes"/>
    <n v="216"/>
    <m/>
    <m/>
    <m/>
    <m/>
    <n v="216"/>
    <s v="Sélection / Priorisation"/>
    <x v="4"/>
    <x v="34"/>
    <s v="Pointe A Raquette"/>
    <m/>
    <m/>
    <m/>
    <m/>
    <s v="WOR2016122OUPOPO"/>
    <n v="1"/>
    <x v="4"/>
    <x v="34"/>
    <e v="#N/A"/>
    <x v="1"/>
  </r>
  <r>
    <s v="World Vision International"/>
    <m/>
    <m/>
    <s v="Réalisé"/>
    <d v="2016-12-06T00:00:00"/>
    <s v="Distribution NFI"/>
    <s v="Matériaux NFI"/>
    <s v="Bidons"/>
    <m/>
    <s v="Nombre"/>
    <n v="250"/>
    <m/>
    <m/>
    <m/>
    <m/>
    <n v="250"/>
    <s v="Sélection / Priorisation"/>
    <x v="3"/>
    <x v="59"/>
    <s v="Raymond"/>
    <s v="Kafou Kadet"/>
    <m/>
    <m/>
    <m/>
    <s v="WOR2016126NIPERA"/>
    <n v="6"/>
    <x v="3"/>
    <x v="39"/>
    <e v="#N/A"/>
    <x v="1"/>
  </r>
  <r>
    <s v="World Vision International"/>
    <m/>
    <m/>
    <s v="Réalisé"/>
    <d v="2016-12-06T00:00:00"/>
    <s v="Distribution NFI"/>
    <s v="Matériaux NFI"/>
    <s v="Couvertures"/>
    <m/>
    <s v="Nombre"/>
    <n v="500"/>
    <m/>
    <m/>
    <m/>
    <m/>
    <n v="250"/>
    <s v="Sélection / Priorisation"/>
    <x v="3"/>
    <x v="59"/>
    <s v="Raymond"/>
    <s v="Kafou Kadet"/>
    <m/>
    <m/>
    <m/>
    <s v="WOR2016126NIPERA"/>
    <n v="5"/>
    <x v="3"/>
    <x v="39"/>
    <e v="#N/A"/>
    <x v="1"/>
  </r>
  <r>
    <s v="World Vision International"/>
    <m/>
    <m/>
    <s v="Réalisé"/>
    <d v="2016-12-06T00:00:00"/>
    <s v="Distribution NFI"/>
    <s v="Matériaux NFI"/>
    <s v="Kit de cuisine"/>
    <m/>
    <s v="Nombre"/>
    <n v="250"/>
    <m/>
    <m/>
    <m/>
    <m/>
    <n v="250"/>
    <s v="Sélection / Priorisation"/>
    <x v="3"/>
    <x v="59"/>
    <s v="Raymond"/>
    <s v="Kafou Kadet"/>
    <m/>
    <m/>
    <m/>
    <s v="WOR2016126NIPERA"/>
    <n v="4"/>
    <x v="3"/>
    <x v="39"/>
    <e v="#N/A"/>
    <x v="1"/>
  </r>
  <r>
    <s v="World Vision International"/>
    <m/>
    <m/>
    <s v="Réalisé"/>
    <d v="2016-12-06T00:00:00"/>
    <s v="Distribution NFI"/>
    <s v="Matériaux NFI"/>
    <s v="Bidons"/>
    <m/>
    <s v="Nombre"/>
    <n v="250"/>
    <m/>
    <m/>
    <m/>
    <m/>
    <n v="250"/>
    <s v="Sélection / Priorisation"/>
    <x v="3"/>
    <x v="59"/>
    <s v="Raymond"/>
    <s v="Bourgen"/>
    <m/>
    <m/>
    <m/>
    <s v="WOR2016126NIPERA"/>
    <n v="3"/>
    <x v="3"/>
    <x v="39"/>
    <e v="#N/A"/>
    <x v="1"/>
  </r>
  <r>
    <s v="World Vision International"/>
    <m/>
    <m/>
    <s v="Réalisé"/>
    <d v="2016-12-06T00:00:00"/>
    <s v="Distribution NFI"/>
    <s v="Matériaux NFI"/>
    <s v="Couvertures"/>
    <m/>
    <s v="Nombre"/>
    <n v="500"/>
    <m/>
    <m/>
    <m/>
    <m/>
    <n v="250"/>
    <s v="Sélection / Priorisation"/>
    <x v="3"/>
    <x v="59"/>
    <s v="Raymond"/>
    <s v="Bourgen"/>
    <m/>
    <m/>
    <m/>
    <s v="WOR2016126NIPERA"/>
    <n v="2"/>
    <x v="3"/>
    <x v="39"/>
    <e v="#N/A"/>
    <x v="1"/>
  </r>
  <r>
    <s v="World Vision International"/>
    <m/>
    <m/>
    <s v="Réalisé"/>
    <d v="2016-12-06T00:00:00"/>
    <s v="Distribution NFI"/>
    <s v="Matériaux NFI"/>
    <s v="Kit de cuisine"/>
    <m/>
    <s v="Nombre"/>
    <n v="250"/>
    <m/>
    <m/>
    <m/>
    <m/>
    <n v="250"/>
    <s v="Sélection / Priorisation"/>
    <x v="3"/>
    <x v="59"/>
    <s v="Raymond"/>
    <s v="Bourgen"/>
    <m/>
    <m/>
    <m/>
    <s v="WOR2016126NIPERA"/>
    <n v="1"/>
    <x v="3"/>
    <x v="39"/>
    <e v="#N/A"/>
    <x v="1"/>
  </r>
  <r>
    <s v="World Vision International"/>
    <m/>
    <m/>
    <s v="Réalisé"/>
    <d v="2016-12-07T00:00:00"/>
    <s v="Distribution NFI"/>
    <s v="Matériaux NFI"/>
    <s v="Couvertures"/>
    <m/>
    <s v="Nombre"/>
    <n v="800"/>
    <m/>
    <m/>
    <m/>
    <m/>
    <n v="400"/>
    <s v="Sélection / Priorisation"/>
    <x v="8"/>
    <x v="87"/>
    <s v="Bois De Lance"/>
    <m/>
    <m/>
    <m/>
    <m/>
    <s v="WOR2016127NOLIBO"/>
    <n v="4"/>
    <x v="8"/>
    <x v="64"/>
    <e v="#N/A"/>
    <x v="1"/>
  </r>
  <r>
    <s v="World Vision International"/>
    <m/>
    <m/>
    <s v="Réalisé"/>
    <d v="2016-12-07T00:00:00"/>
    <s v="Distribution Abris"/>
    <s v="Matériaux Abris"/>
    <s v="Bâches"/>
    <m/>
    <s v="Nombre"/>
    <n v="400"/>
    <m/>
    <m/>
    <m/>
    <m/>
    <n v="400"/>
    <s v="Sélection / Priorisation"/>
    <x v="8"/>
    <x v="87"/>
    <s v="Bois De Lance"/>
    <m/>
    <m/>
    <m/>
    <m/>
    <s v="WOR2016127NOLIBO"/>
    <n v="3"/>
    <x v="8"/>
    <x v="64"/>
    <e v="#N/A"/>
    <x v="1"/>
  </r>
  <r>
    <s v="World Vision International"/>
    <m/>
    <m/>
    <s v="Réalisé"/>
    <d v="2016-12-07T00:00:00"/>
    <s v="Distribution NFI"/>
    <s v="Matériaux NFI"/>
    <s v="Kit d'hygiène"/>
    <m/>
    <s v="Nombre"/>
    <n v="400"/>
    <m/>
    <m/>
    <m/>
    <m/>
    <n v="400"/>
    <s v="Sélection / Priorisation"/>
    <x v="8"/>
    <x v="87"/>
    <s v="Bois De Lance"/>
    <m/>
    <m/>
    <m/>
    <m/>
    <s v="WOR2016127NOLIBO"/>
    <n v="2"/>
    <x v="8"/>
    <x v="64"/>
    <e v="#N/A"/>
    <x v="1"/>
  </r>
  <r>
    <s v="World Vision International"/>
    <m/>
    <m/>
    <s v="Réalisé"/>
    <d v="2016-12-07T00:00:00"/>
    <s v="Distribution NFI"/>
    <s v="Matériaux NFI"/>
    <s v="Moustiquaires"/>
    <m/>
    <s v="Nombre"/>
    <n v="800"/>
    <m/>
    <m/>
    <m/>
    <m/>
    <n v="400"/>
    <s v="Sélection / Priorisation"/>
    <x v="8"/>
    <x v="87"/>
    <s v="Bois De Lance"/>
    <m/>
    <m/>
    <m/>
    <m/>
    <s v="WOR2016127NOLIBO"/>
    <n v="1"/>
    <x v="8"/>
    <x v="64"/>
    <e v="#N/A"/>
    <x v="1"/>
  </r>
  <r>
    <s v="World Vision International"/>
    <m/>
    <m/>
    <s v="Réalisé"/>
    <d v="2016-12-07T00:00:00"/>
    <s v="Distribution NFI"/>
    <s v="Matériaux NFI"/>
    <s v="Aquatabs"/>
    <m/>
    <s v="Nombre"/>
    <n v="2520"/>
    <m/>
    <m/>
    <m/>
    <m/>
    <n v="42"/>
    <s v="Sélection / Priorisation"/>
    <x v="4"/>
    <x v="34"/>
    <s v="Pointe A Raquette"/>
    <s v="Trou Bigaille"/>
    <m/>
    <m/>
    <m/>
    <s v="WOR2016127OUPOPO"/>
    <n v="1"/>
    <x v="4"/>
    <x v="34"/>
    <e v="#N/A"/>
    <x v="1"/>
  </r>
  <r>
    <s v="World Vision International"/>
    <m/>
    <m/>
    <s v="Réalisé"/>
    <d v="2016-12-09T00:00:00"/>
    <s v="Distribution NFI"/>
    <s v="Matériaux NFI"/>
    <s v="Seaux"/>
    <m/>
    <s v="Nombre"/>
    <n v="200"/>
    <m/>
    <m/>
    <m/>
    <m/>
    <n v="200"/>
    <s v="Sélection / Priorisation"/>
    <x v="4"/>
    <x v="34"/>
    <s v="Pointe A Raquette"/>
    <s v="Ti palmiste"/>
    <m/>
    <m/>
    <m/>
    <s v="WOR2016129OUPOPO"/>
    <n v="5"/>
    <x v="4"/>
    <x v="34"/>
    <e v="#N/A"/>
    <x v="1"/>
  </r>
  <r>
    <s v="World Vision International"/>
    <m/>
    <m/>
    <s v="Réalisé"/>
    <d v="2016-12-09T00:00:00"/>
    <s v="Distribution NFI"/>
    <s v="Matériaux NFI"/>
    <s v="Bidons"/>
    <m/>
    <s v="Nombre"/>
    <n v="200"/>
    <m/>
    <m/>
    <m/>
    <m/>
    <n v="200"/>
    <s v="Sélection / Priorisation"/>
    <x v="4"/>
    <x v="34"/>
    <s v="Pointe A Raquette"/>
    <s v="Ti palmiste"/>
    <m/>
    <m/>
    <m/>
    <s v="WOR2016129OUPOPO"/>
    <n v="4"/>
    <x v="9"/>
    <x v="66"/>
    <m/>
    <x v="2"/>
  </r>
  <r>
    <s v="World Vision International"/>
    <m/>
    <m/>
    <s v="Réalisé"/>
    <d v="2016-12-09T00:00:00"/>
    <s v="Distribution NFI"/>
    <s v="Matériaux NFI"/>
    <s v="Lampes solaires"/>
    <m/>
    <s v="Nombre"/>
    <n v="200"/>
    <m/>
    <m/>
    <m/>
    <m/>
    <n v="200"/>
    <s v="Sélection / Priorisation"/>
    <x v="4"/>
    <x v="34"/>
    <s v="Pointe A Raquette"/>
    <s v="Ti palmiste"/>
    <m/>
    <m/>
    <m/>
    <s v="WOR2016129OUPOPO"/>
    <n v="3"/>
    <x v="9"/>
    <x v="66"/>
    <m/>
    <x v="2"/>
  </r>
  <r>
    <s v="World Vision International"/>
    <m/>
    <m/>
    <s v="Réalisé"/>
    <d v="2016-12-09T00:00:00"/>
    <s v="Distribution NFI"/>
    <s v="Matériaux NFI"/>
    <s v="Moustiquaires"/>
    <m/>
    <s v="Nombre"/>
    <n v="200"/>
    <m/>
    <m/>
    <m/>
    <m/>
    <n v="200"/>
    <s v="Sélection / Priorisation"/>
    <x v="4"/>
    <x v="34"/>
    <s v="Pointe A Raquette"/>
    <s v="Ti palmiste"/>
    <m/>
    <m/>
    <m/>
    <s v="WOR2016129OUPOPO"/>
    <n v="2"/>
    <x v="9"/>
    <x v="66"/>
    <m/>
    <x v="2"/>
  </r>
  <r>
    <s v="World Vision International"/>
    <m/>
    <m/>
    <s v="Réalisé"/>
    <d v="2016-12-09T00:00:00"/>
    <s v="Intervention Abris"/>
    <s v="Formation"/>
    <s v="Formation"/>
    <m/>
    <s v="Nombre de personnes"/>
    <n v="200"/>
    <m/>
    <m/>
    <m/>
    <m/>
    <n v="200"/>
    <s v="Sélection / Priorisation"/>
    <x v="4"/>
    <x v="34"/>
    <s v="Pointe A Raquette"/>
    <s v="Ti Palmiste"/>
    <m/>
    <m/>
    <m/>
    <s v="WOR2016129OUPOPO"/>
    <n v="1"/>
    <x v="9"/>
    <x v="66"/>
    <m/>
    <x v="2"/>
  </r>
  <r>
    <s v="World Vision International"/>
    <m/>
    <m/>
    <s v="Réalisé"/>
    <d v="2016-12-13T00:00:00"/>
    <s v="Distribution NFI"/>
    <s v="Matériaux NFI"/>
    <s v="Bidons"/>
    <m/>
    <s v="Nombre"/>
    <n v="400"/>
    <m/>
    <m/>
    <m/>
    <m/>
    <n v="400"/>
    <s v="Sélection / Priorisation"/>
    <x v="4"/>
    <x v="34"/>
    <s v="Trou Louis"/>
    <s v="Boidine, Dan Griyen"/>
    <m/>
    <m/>
    <m/>
    <s v="WOR20161213OUPOTR"/>
    <n v="5"/>
    <x v="9"/>
    <x v="66"/>
    <m/>
    <x v="2"/>
  </r>
  <r>
    <s v="World Vision International"/>
    <m/>
    <m/>
    <s v="Réalisé"/>
    <d v="2016-12-13T00:00:00"/>
    <s v="Distribution NFI"/>
    <s v="Matériaux NFI"/>
    <s v="Lampes solaires"/>
    <m/>
    <s v="Nombre"/>
    <n v="400"/>
    <m/>
    <m/>
    <m/>
    <m/>
    <n v="400"/>
    <s v="Sélection / Priorisation"/>
    <x v="4"/>
    <x v="34"/>
    <s v="Trou Louis"/>
    <s v="Boidine, Dan Griyen"/>
    <m/>
    <m/>
    <m/>
    <s v="WOR20161213OUPOTR"/>
    <n v="4"/>
    <x v="9"/>
    <x v="66"/>
    <m/>
    <x v="2"/>
  </r>
  <r>
    <s v="World Vision International"/>
    <m/>
    <m/>
    <s v="Réalisé"/>
    <d v="2016-12-13T00:00:00"/>
    <s v="Distribution NFI"/>
    <s v="Matériaux NFI"/>
    <s v="Moustiquaires"/>
    <m/>
    <s v="Nombre"/>
    <n v="400"/>
    <m/>
    <m/>
    <m/>
    <m/>
    <n v="400"/>
    <s v="Sélection / Priorisation"/>
    <x v="4"/>
    <x v="34"/>
    <s v="Trou Louis"/>
    <s v="Boidine, Dan Griyen"/>
    <m/>
    <m/>
    <m/>
    <s v="WOR20161213OUPOTR"/>
    <n v="3"/>
    <x v="9"/>
    <x v="66"/>
    <m/>
    <x v="2"/>
  </r>
  <r>
    <s v="World Vision International"/>
    <m/>
    <m/>
    <s v="Réalisé"/>
    <d v="2016-12-13T00:00:00"/>
    <s v="Distribution NFI"/>
    <s v="Matériaux NFI"/>
    <s v="Seaux"/>
    <m/>
    <s v="Nombre"/>
    <n v="400"/>
    <m/>
    <m/>
    <m/>
    <m/>
    <n v="400"/>
    <s v="Sélection / Priorisation"/>
    <x v="4"/>
    <x v="34"/>
    <s v="Trou Louis"/>
    <s v="Boidine, Dan Griyen"/>
    <m/>
    <m/>
    <m/>
    <s v="WOR20161213OUPOTR"/>
    <n v="2"/>
    <x v="9"/>
    <x v="66"/>
    <m/>
    <x v="2"/>
  </r>
  <r>
    <s v="World Vision International"/>
    <m/>
    <m/>
    <s v="Réalisé"/>
    <d v="2016-12-13T00:00:00"/>
    <s v="Intervention Abris"/>
    <s v="Formation"/>
    <s v="Formation"/>
    <m/>
    <s v="Nombre de personnes"/>
    <n v="400"/>
    <m/>
    <m/>
    <m/>
    <m/>
    <n v="400"/>
    <s v="Sélection / Priorisation"/>
    <x v="4"/>
    <x v="34"/>
    <s v="Trou Louis"/>
    <s v="Boidine, Dan Griyen"/>
    <m/>
    <m/>
    <m/>
    <s v="WOR20161213OUPOTR"/>
    <n v="1"/>
    <x v="9"/>
    <x v="66"/>
    <m/>
    <x v="2"/>
  </r>
  <r>
    <m/>
    <m/>
    <m/>
    <m/>
    <m/>
    <m/>
    <m/>
    <m/>
    <m/>
    <m/>
    <m/>
    <m/>
    <m/>
    <m/>
    <m/>
    <m/>
    <m/>
    <x v="5"/>
    <x v="28"/>
    <m/>
    <m/>
    <m/>
    <m/>
    <m/>
    <m/>
    <m/>
    <x v="9"/>
    <x v="66"/>
    <m/>
    <x v="2"/>
  </r>
</pivotCacheRecords>
</file>

<file path=xl/pivotCache/pivotCacheRecords2.xml><?xml version="1.0" encoding="utf-8"?>
<pivotCacheRecords xmlns="http://schemas.openxmlformats.org/spreadsheetml/2006/main" xmlns:r="http://schemas.openxmlformats.org/officeDocument/2006/relationships" count="1495">
  <r>
    <x v="0"/>
    <m/>
    <s v="Japan Platform"/>
    <s v="Réalisé"/>
    <d v="2016-10-30T00:00:00"/>
    <s v="Distribution NFI"/>
    <s v="Matériaux NFI"/>
    <s v="Aquatabs"/>
    <m/>
    <s v="Nombre"/>
    <n v="180"/>
    <m/>
    <m/>
    <m/>
    <s v=""/>
    <n v="180"/>
    <s v="Sélection / Priorisation"/>
    <x v="0"/>
    <x v="0"/>
    <m/>
    <m/>
    <m/>
    <m/>
    <m/>
    <s v="AAR20161030GRJE"/>
    <x v="0"/>
    <x v="0"/>
    <x v="0"/>
    <e v="#N/A"/>
  </r>
  <r>
    <x v="0"/>
    <m/>
    <s v="Japan Platform"/>
    <s v="Réalisé"/>
    <d v="2016-10-30T00:00:00"/>
    <s v="Distribution Abris"/>
    <s v="Matériaux Abris"/>
    <s v="Bâches"/>
    <m/>
    <s v="Nombre"/>
    <n v="180"/>
    <m/>
    <m/>
    <m/>
    <s v=""/>
    <n v="180"/>
    <s v="Sélection / Priorisation"/>
    <x v="0"/>
    <x v="0"/>
    <m/>
    <m/>
    <m/>
    <m/>
    <m/>
    <s v="AAR20161030GRJE"/>
    <x v="1"/>
    <x v="0"/>
    <x v="0"/>
    <e v="#N/A"/>
  </r>
  <r>
    <x v="0"/>
    <m/>
    <s v="Japan Platform"/>
    <s v="Réalisé"/>
    <d v="2016-10-30T00:00:00"/>
    <s v="Distribution NFI"/>
    <s v="Matériaux NFI"/>
    <s v="Bidons"/>
    <m/>
    <s v="Nombre"/>
    <n v="180"/>
    <m/>
    <m/>
    <m/>
    <s v=""/>
    <n v="180"/>
    <s v="Sélection / Priorisation"/>
    <x v="0"/>
    <x v="0"/>
    <m/>
    <m/>
    <m/>
    <m/>
    <m/>
    <s v="AAR20161030GRJE"/>
    <x v="2"/>
    <x v="0"/>
    <x v="0"/>
    <e v="#N/A"/>
  </r>
  <r>
    <x v="0"/>
    <m/>
    <s v="Japan Platform"/>
    <s v="Réalisé"/>
    <d v="2016-10-30T00:00:00"/>
    <s v="Distribution Abris"/>
    <s v="Matériaux Abris"/>
    <s v="Bois"/>
    <m/>
    <s v="Nombre"/>
    <m/>
    <m/>
    <m/>
    <m/>
    <s v=""/>
    <n v="180"/>
    <s v="Sélection / Priorisation"/>
    <x v="0"/>
    <x v="0"/>
    <m/>
    <m/>
    <m/>
    <m/>
    <m/>
    <s v="AAR20161030GRJE"/>
    <x v="3"/>
    <x v="0"/>
    <x v="0"/>
    <e v="#N/A"/>
  </r>
  <r>
    <x v="0"/>
    <m/>
    <s v="Japan Platform"/>
    <s v="Réalisé"/>
    <d v="2016-10-30T00:00:00"/>
    <s v="Distribution NFI"/>
    <s v="Matériaux NFI"/>
    <s v="Kit d'hygiène"/>
    <m/>
    <s v="Nombre"/>
    <n v="180"/>
    <m/>
    <m/>
    <m/>
    <s v=""/>
    <n v="180"/>
    <s v="Sélection / Priorisation"/>
    <x v="0"/>
    <x v="0"/>
    <m/>
    <m/>
    <m/>
    <m/>
    <m/>
    <s v="AAR20161030GRJE"/>
    <x v="4"/>
    <x v="0"/>
    <x v="0"/>
    <e v="#N/A"/>
  </r>
  <r>
    <x v="0"/>
    <m/>
    <s v="Japan Platform"/>
    <s v="Réalisé"/>
    <d v="2016-10-30T00:00:00"/>
    <s v="Distribution NFI"/>
    <s v="Matériaux NFI"/>
    <s v="Moustiquaires"/>
    <m/>
    <s v="Nombre"/>
    <n v="180"/>
    <m/>
    <m/>
    <m/>
    <s v=""/>
    <n v="180"/>
    <s v="Sélection / Priorisation"/>
    <x v="0"/>
    <x v="0"/>
    <m/>
    <m/>
    <m/>
    <m/>
    <m/>
    <s v="AAR20161030GRJE"/>
    <x v="5"/>
    <x v="0"/>
    <x v="0"/>
    <e v="#N/A"/>
  </r>
  <r>
    <x v="0"/>
    <m/>
    <s v="Japan Platform"/>
    <s v="Réalisé"/>
    <d v="2016-11-05T00:00:00"/>
    <s v="Distribution NFI"/>
    <s v="Matériaux NFI"/>
    <s v="Aquatabs"/>
    <m/>
    <s v="Nombre"/>
    <n v="300"/>
    <m/>
    <m/>
    <m/>
    <s v=""/>
    <n v="150"/>
    <s v="Sélection / Priorisation"/>
    <x v="1"/>
    <x v="1"/>
    <m/>
    <m/>
    <m/>
    <m/>
    <m/>
    <s v="AAR2016115SULE"/>
    <x v="0"/>
    <x v="1"/>
    <x v="1"/>
    <e v="#N/A"/>
  </r>
  <r>
    <x v="0"/>
    <m/>
    <s v="Japan Platform"/>
    <s v="Réalisé"/>
    <d v="2016-11-05T00:00:00"/>
    <s v="Distribution Abris"/>
    <s v="Matériaux Abris"/>
    <s v="Bâches"/>
    <m/>
    <s v="Nombre"/>
    <n v="150"/>
    <m/>
    <m/>
    <m/>
    <s v=""/>
    <n v="150"/>
    <s v="Sélection / Priorisation"/>
    <x v="1"/>
    <x v="1"/>
    <m/>
    <m/>
    <m/>
    <m/>
    <m/>
    <s v="AAR2016115SULE"/>
    <x v="1"/>
    <x v="1"/>
    <x v="1"/>
    <e v="#N/A"/>
  </r>
  <r>
    <x v="0"/>
    <m/>
    <s v="Japan Platform"/>
    <s v="Réalisé"/>
    <d v="2016-11-05T00:00:00"/>
    <s v="Distribution NFI"/>
    <s v="Matériaux NFI"/>
    <s v="Bidons"/>
    <m/>
    <s v="Nombre"/>
    <n v="150"/>
    <m/>
    <m/>
    <m/>
    <s v=""/>
    <n v="150"/>
    <s v="Sélection / Priorisation"/>
    <x v="1"/>
    <x v="1"/>
    <m/>
    <m/>
    <m/>
    <m/>
    <m/>
    <s v="AAR2016115SULE"/>
    <x v="2"/>
    <x v="1"/>
    <x v="1"/>
    <e v="#N/A"/>
  </r>
  <r>
    <x v="0"/>
    <m/>
    <s v="Japan Platform"/>
    <s v="Réalisé"/>
    <d v="2016-11-05T00:00:00"/>
    <s v="Distribution NFI"/>
    <s v="Matériaux NFI"/>
    <s v="Kit d'hygiène"/>
    <m/>
    <s v="Nombre"/>
    <n v="150"/>
    <m/>
    <m/>
    <m/>
    <s v=""/>
    <n v="150"/>
    <s v="Sélection / Priorisation"/>
    <x v="1"/>
    <x v="1"/>
    <m/>
    <m/>
    <m/>
    <m/>
    <m/>
    <s v="AAR2016115SULE"/>
    <x v="3"/>
    <x v="1"/>
    <x v="1"/>
    <e v="#N/A"/>
  </r>
  <r>
    <x v="0"/>
    <m/>
    <s v="Japan Platform"/>
    <s v="Réalisé"/>
    <d v="2016-11-05T00:00:00"/>
    <s v="Distribution NFI"/>
    <s v="Matériaux NFI"/>
    <s v="Moustiquaires"/>
    <m/>
    <s v="Nombre"/>
    <n v="150"/>
    <m/>
    <m/>
    <m/>
    <s v=""/>
    <n v="150"/>
    <s v="Sélection / Priorisation"/>
    <x v="1"/>
    <x v="1"/>
    <m/>
    <m/>
    <m/>
    <m/>
    <m/>
    <s v="AAR2016115SULE"/>
    <x v="4"/>
    <x v="1"/>
    <x v="1"/>
    <e v="#N/A"/>
  </r>
  <r>
    <x v="0"/>
    <m/>
    <s v="Japan Platform"/>
    <s v="Réalisé"/>
    <d v="2016-11-05T00:00:00"/>
    <s v="Distribution Abris"/>
    <s v="Cash"/>
    <s v="Non conditionel"/>
    <m/>
    <s v="Valeur en HTG"/>
    <m/>
    <m/>
    <m/>
    <m/>
    <s v=""/>
    <n v="150"/>
    <s v="Sélection / Priorisation"/>
    <x v="1"/>
    <x v="1"/>
    <m/>
    <m/>
    <m/>
    <m/>
    <m/>
    <s v="AAR2016115SULE"/>
    <x v="5"/>
    <x v="1"/>
    <x v="1"/>
    <e v="#N/A"/>
  </r>
  <r>
    <x v="0"/>
    <m/>
    <s v="Japan Platform"/>
    <s v="Réalisé"/>
    <d v="2016-11-09T00:00:00"/>
    <s v="Distribution NFI"/>
    <s v="Matériaux NFI"/>
    <s v="Aquatabs"/>
    <m/>
    <s v="Nombre"/>
    <n v="300"/>
    <m/>
    <m/>
    <m/>
    <s v=""/>
    <n v="150"/>
    <s v="Sélection / Priorisation"/>
    <x v="0"/>
    <x v="0"/>
    <m/>
    <m/>
    <m/>
    <m/>
    <m/>
    <s v="AAR2016119GRJE"/>
    <x v="0"/>
    <x v="0"/>
    <x v="0"/>
    <e v="#N/A"/>
  </r>
  <r>
    <x v="0"/>
    <m/>
    <s v="Japan Platform"/>
    <s v="Réalisé"/>
    <d v="2016-11-09T00:00:00"/>
    <s v="Distribution Abris"/>
    <s v="Matériaux Abris"/>
    <s v="Bâches"/>
    <m/>
    <s v="Nombre"/>
    <n v="150"/>
    <m/>
    <m/>
    <m/>
    <s v=""/>
    <n v="150"/>
    <s v="Sélection / Priorisation"/>
    <x v="0"/>
    <x v="0"/>
    <m/>
    <m/>
    <m/>
    <m/>
    <m/>
    <s v="AAR2016119GRJE"/>
    <x v="1"/>
    <x v="0"/>
    <x v="0"/>
    <e v="#N/A"/>
  </r>
  <r>
    <x v="0"/>
    <m/>
    <s v="Japan Platform"/>
    <s v="Réalisé"/>
    <d v="2016-11-09T00:00:00"/>
    <s v="Distribution NFI"/>
    <s v="Matériaux NFI"/>
    <s v="Bidons"/>
    <m/>
    <s v="Nombre"/>
    <n v="150"/>
    <m/>
    <m/>
    <m/>
    <s v=""/>
    <n v="150"/>
    <s v="Sélection / Priorisation"/>
    <x v="0"/>
    <x v="0"/>
    <m/>
    <m/>
    <m/>
    <m/>
    <m/>
    <s v="AAR2016119GRJE"/>
    <x v="2"/>
    <x v="0"/>
    <x v="0"/>
    <e v="#N/A"/>
  </r>
  <r>
    <x v="0"/>
    <m/>
    <s v="Japan Platform"/>
    <s v="Réalisé"/>
    <d v="2016-11-09T00:00:00"/>
    <s v="Distribution NFI"/>
    <s v="Matériaux NFI"/>
    <s v="Kit d'hygiène"/>
    <m/>
    <s v="Nombre"/>
    <n v="150"/>
    <m/>
    <m/>
    <m/>
    <s v=""/>
    <n v="150"/>
    <s v="Sélection / Priorisation"/>
    <x v="0"/>
    <x v="0"/>
    <m/>
    <m/>
    <m/>
    <m/>
    <m/>
    <s v="AAR2016119GRJE"/>
    <x v="3"/>
    <x v="0"/>
    <x v="0"/>
    <e v="#N/A"/>
  </r>
  <r>
    <x v="0"/>
    <m/>
    <s v="Japan Platform"/>
    <s v="Réalisé"/>
    <d v="2016-11-09T00:00:00"/>
    <s v="Distribution NFI"/>
    <s v="Matériaux NFI"/>
    <s v="Moustiquaires"/>
    <m/>
    <s v="Nombre"/>
    <n v="150"/>
    <m/>
    <m/>
    <m/>
    <s v=""/>
    <n v="150"/>
    <s v="Sélection / Priorisation"/>
    <x v="0"/>
    <x v="0"/>
    <m/>
    <m/>
    <m/>
    <m/>
    <m/>
    <s v="AAR2016119GRJE"/>
    <x v="4"/>
    <x v="0"/>
    <x v="0"/>
    <e v="#N/A"/>
  </r>
  <r>
    <x v="0"/>
    <m/>
    <s v="Japan Platform"/>
    <s v="Réalisé"/>
    <d v="2016-11-09T00:00:00"/>
    <s v="Distribution Abris"/>
    <s v="Cash"/>
    <s v="Non conditionel"/>
    <m/>
    <s v="Valeur en HTG"/>
    <m/>
    <m/>
    <m/>
    <m/>
    <s v=""/>
    <n v="150"/>
    <s v="Sélection / Priorisation"/>
    <x v="0"/>
    <x v="0"/>
    <m/>
    <m/>
    <m/>
    <m/>
    <m/>
    <s v="AAR2016119GRJE"/>
    <x v="5"/>
    <x v="0"/>
    <x v="0"/>
    <e v="#N/A"/>
  </r>
  <r>
    <x v="0"/>
    <m/>
    <s v="Japan Platform"/>
    <s v="Réalisé"/>
    <d v="2016-11-16T00:00:00"/>
    <s v="Distribution NFI"/>
    <s v="Matériaux NFI"/>
    <s v="Aquatabs"/>
    <m/>
    <s v="Nombre"/>
    <n v="600"/>
    <m/>
    <m/>
    <m/>
    <s v=""/>
    <n v="300"/>
    <s v="Sélection / Priorisation"/>
    <x v="0"/>
    <x v="0"/>
    <m/>
    <m/>
    <m/>
    <m/>
    <m/>
    <s v="AAR20161116GRJE"/>
    <x v="0"/>
    <x v="0"/>
    <x v="0"/>
    <e v="#N/A"/>
  </r>
  <r>
    <x v="0"/>
    <m/>
    <s v="Japan Platform"/>
    <s v="Réalisé"/>
    <d v="2016-11-16T00:00:00"/>
    <s v="Distribution Abris"/>
    <s v="Matériaux Abris"/>
    <s v="Bâches"/>
    <m/>
    <s v="Nombre"/>
    <n v="300"/>
    <m/>
    <m/>
    <m/>
    <s v=""/>
    <n v="300"/>
    <s v="Sélection / Priorisation"/>
    <x v="0"/>
    <x v="0"/>
    <m/>
    <m/>
    <m/>
    <m/>
    <m/>
    <s v="AAR20161116GRJE"/>
    <x v="1"/>
    <x v="0"/>
    <x v="0"/>
    <e v="#N/A"/>
  </r>
  <r>
    <x v="0"/>
    <m/>
    <s v="Japan Platform"/>
    <s v="Réalisé"/>
    <d v="2016-11-16T00:00:00"/>
    <s v="Distribution NFI"/>
    <s v="Matériaux NFI"/>
    <s v="Bidons"/>
    <m/>
    <s v="Nombre"/>
    <n v="300"/>
    <m/>
    <m/>
    <m/>
    <s v=""/>
    <n v="300"/>
    <s v="Sélection / Priorisation"/>
    <x v="0"/>
    <x v="0"/>
    <m/>
    <m/>
    <m/>
    <m/>
    <m/>
    <s v="AAR20161116GRJE"/>
    <x v="2"/>
    <x v="0"/>
    <x v="0"/>
    <e v="#N/A"/>
  </r>
  <r>
    <x v="0"/>
    <m/>
    <s v="Japan Platform"/>
    <s v="Réalisé"/>
    <d v="2016-11-16T00:00:00"/>
    <s v="Distribution NFI"/>
    <s v="Matériaux NFI"/>
    <s v="Kit d'hygiène"/>
    <m/>
    <s v="Nombre"/>
    <n v="300"/>
    <m/>
    <m/>
    <m/>
    <s v=""/>
    <n v="300"/>
    <s v="Sélection / Priorisation"/>
    <x v="0"/>
    <x v="0"/>
    <m/>
    <m/>
    <m/>
    <m/>
    <m/>
    <s v="AAR20161116GRJE"/>
    <x v="3"/>
    <x v="0"/>
    <x v="0"/>
    <e v="#N/A"/>
  </r>
  <r>
    <x v="0"/>
    <m/>
    <s v="Japan Platform"/>
    <s v="Réalisé"/>
    <d v="2016-11-16T00:00:00"/>
    <s v="Distribution NFI"/>
    <s v="Matériaux NFI"/>
    <s v="Moustiquaires"/>
    <m/>
    <s v="Nombre"/>
    <n v="300"/>
    <m/>
    <m/>
    <m/>
    <s v=""/>
    <n v="300"/>
    <s v="Sélection / Priorisation"/>
    <x v="0"/>
    <x v="0"/>
    <m/>
    <m/>
    <m/>
    <m/>
    <m/>
    <s v="AAR20161116GRJE"/>
    <x v="4"/>
    <x v="0"/>
    <x v="0"/>
    <e v="#N/A"/>
  </r>
  <r>
    <x v="0"/>
    <m/>
    <s v="Japan Platform"/>
    <s v="Réalisé"/>
    <d v="2016-11-16T00:00:00"/>
    <s v="Distribution Abris"/>
    <s v="Cash"/>
    <s v="Non conditionel"/>
    <m/>
    <s v="Valeur en HTG"/>
    <m/>
    <m/>
    <m/>
    <m/>
    <s v=""/>
    <n v="300"/>
    <s v="Sélection / Priorisation"/>
    <x v="0"/>
    <x v="0"/>
    <m/>
    <m/>
    <m/>
    <m/>
    <m/>
    <s v="AAR20161116GRJE"/>
    <x v="5"/>
    <x v="0"/>
    <x v="0"/>
    <e v="#N/A"/>
  </r>
  <r>
    <x v="0"/>
    <m/>
    <s v="Japan Platform"/>
    <s v="Réalisé"/>
    <d v="2016-11-21T00:00:00"/>
    <s v="Distribution NFI"/>
    <s v="Matériaux NFI"/>
    <s v="Aquatabs"/>
    <m/>
    <s v="Nombre"/>
    <n v="400"/>
    <m/>
    <m/>
    <m/>
    <s v=""/>
    <n v="200"/>
    <s v="Sélection / Priorisation"/>
    <x v="1"/>
    <x v="1"/>
    <m/>
    <m/>
    <m/>
    <m/>
    <m/>
    <s v="AAR20161121SULE"/>
    <x v="0"/>
    <x v="1"/>
    <x v="1"/>
    <e v="#N/A"/>
  </r>
  <r>
    <x v="0"/>
    <m/>
    <s v="Japan Platform"/>
    <s v="Réalisé"/>
    <d v="2016-11-21T00:00:00"/>
    <s v="Distribution Abris"/>
    <s v="Matériaux Abris"/>
    <s v="Bâches"/>
    <m/>
    <s v="Nombre"/>
    <n v="200"/>
    <m/>
    <m/>
    <m/>
    <s v=""/>
    <n v="200"/>
    <s v="Sélection / Priorisation"/>
    <x v="1"/>
    <x v="1"/>
    <m/>
    <m/>
    <m/>
    <m/>
    <m/>
    <s v="AAR20161121SULE"/>
    <x v="1"/>
    <x v="1"/>
    <x v="1"/>
    <e v="#N/A"/>
  </r>
  <r>
    <x v="0"/>
    <m/>
    <s v="Japan Platform"/>
    <s v="Réalisé"/>
    <d v="2016-11-21T00:00:00"/>
    <s v="Distribution NFI"/>
    <s v="Matériaux NFI"/>
    <s v="Bidons"/>
    <m/>
    <s v="Nombre"/>
    <n v="200"/>
    <m/>
    <m/>
    <m/>
    <s v=""/>
    <n v="200"/>
    <s v="Sélection / Priorisation"/>
    <x v="1"/>
    <x v="1"/>
    <m/>
    <m/>
    <m/>
    <m/>
    <m/>
    <s v="AAR20161121SULE"/>
    <x v="2"/>
    <x v="1"/>
    <x v="1"/>
    <e v="#N/A"/>
  </r>
  <r>
    <x v="0"/>
    <m/>
    <s v="Japan Platform"/>
    <s v="Réalisé"/>
    <d v="2016-11-21T00:00:00"/>
    <s v="Distribution NFI"/>
    <s v="Matériaux NFI"/>
    <s v="Kit d'hygiène"/>
    <m/>
    <s v="Nombre"/>
    <n v="200"/>
    <m/>
    <m/>
    <m/>
    <s v=""/>
    <n v="200"/>
    <s v="Sélection / Priorisation"/>
    <x v="1"/>
    <x v="1"/>
    <m/>
    <m/>
    <m/>
    <m/>
    <m/>
    <s v="AAR20161121SULE"/>
    <x v="3"/>
    <x v="1"/>
    <x v="1"/>
    <e v="#N/A"/>
  </r>
  <r>
    <x v="0"/>
    <m/>
    <s v="Japan Platform"/>
    <s v="Réalisé"/>
    <d v="2016-11-21T00:00:00"/>
    <s v="Distribution NFI"/>
    <s v="Matériaux NFI"/>
    <s v="Moustiquaires"/>
    <m/>
    <s v="Nombre"/>
    <n v="200"/>
    <m/>
    <m/>
    <m/>
    <s v=""/>
    <n v="200"/>
    <s v="Sélection / Priorisation"/>
    <x v="1"/>
    <x v="1"/>
    <m/>
    <m/>
    <m/>
    <m/>
    <m/>
    <s v="AAR20161121SULE"/>
    <x v="4"/>
    <x v="1"/>
    <x v="1"/>
    <e v="#N/A"/>
  </r>
  <r>
    <x v="0"/>
    <m/>
    <s v="Japan Platform"/>
    <s v="Réalisé"/>
    <d v="2016-11-21T00:00:00"/>
    <s v="Distribution Abris"/>
    <s v="Cash"/>
    <s v="Non conditionel"/>
    <m/>
    <s v="Valeur en HTG"/>
    <m/>
    <m/>
    <m/>
    <m/>
    <s v=""/>
    <n v="200"/>
    <s v="Sélection / Priorisation"/>
    <x v="1"/>
    <x v="1"/>
    <m/>
    <m/>
    <m/>
    <m/>
    <m/>
    <s v="AAR20161121SULE"/>
    <x v="5"/>
    <x v="1"/>
    <x v="1"/>
    <e v="#N/A"/>
  </r>
  <r>
    <x v="1"/>
    <m/>
    <s v="OFDA"/>
    <s v="Réalisé"/>
    <d v="2016-10-19T00:00:00"/>
    <s v="Distribution Abris"/>
    <s v="Matériaux Abris"/>
    <s v="Bâches"/>
    <m/>
    <s v="Nombre"/>
    <n v="563"/>
    <m/>
    <m/>
    <m/>
    <s v=""/>
    <n v="993"/>
    <m/>
    <x v="0"/>
    <x v="0"/>
    <s v="8e Fonds Rouge Dahere"/>
    <s v="caracolie"/>
    <s v="Urbain"/>
    <s v="Quartier"/>
    <m/>
    <s v="ACT20161019GRJE8E"/>
    <x v="4"/>
    <x v="0"/>
    <x v="0"/>
    <s v="HT08811-08"/>
  </r>
  <r>
    <x v="1"/>
    <m/>
    <s v="OFDA"/>
    <s v="Réalisé"/>
    <d v="2016-10-19T00:00:00"/>
    <s v="Distribution NFI"/>
    <s v="Matériaux NFI"/>
    <s v="Kit d'hygiène"/>
    <m/>
    <s v="Nombre"/>
    <n v="563"/>
    <m/>
    <m/>
    <m/>
    <m/>
    <m/>
    <m/>
    <x v="0"/>
    <x v="0"/>
    <s v="8e Fonds Rouge Dahere"/>
    <s v="caracolie"/>
    <s v="Urbain"/>
    <s v="Quartier"/>
    <m/>
    <s v="ACT20161019GRJE8E"/>
    <x v="5"/>
    <x v="0"/>
    <x v="0"/>
    <s v="HT08811-08"/>
  </r>
  <r>
    <x v="1"/>
    <m/>
    <s v="OFDA"/>
    <s v="Réalisé"/>
    <d v="2016-10-20T00:00:00"/>
    <s v="Distribution Abris"/>
    <s v="Matériaux Abris"/>
    <s v="Bâches"/>
    <m/>
    <s v="Nombre"/>
    <n v="942"/>
    <m/>
    <m/>
    <m/>
    <m/>
    <m/>
    <m/>
    <x v="0"/>
    <x v="0"/>
    <s v="8e Fonds Rouge Dahere"/>
    <s v="caracolie"/>
    <s v="Urbain"/>
    <s v="Quartier"/>
    <m/>
    <s v="ACT20161020GRJE8E"/>
    <x v="4"/>
    <x v="0"/>
    <x v="0"/>
    <s v="HT08811-08"/>
  </r>
  <r>
    <x v="1"/>
    <m/>
    <s v="OFDA"/>
    <s v="Réalisé"/>
    <d v="2016-10-20T00:00:00"/>
    <s v="Distribution NFI"/>
    <s v="Matériaux NFI"/>
    <s v="Kit d'hygiène"/>
    <m/>
    <s v="Nombre"/>
    <n v="942"/>
    <m/>
    <m/>
    <m/>
    <m/>
    <m/>
    <m/>
    <x v="0"/>
    <x v="0"/>
    <s v="8e Fonds Rouge Dahere"/>
    <s v="caracolie"/>
    <s v="Urbain"/>
    <s v="Quartier"/>
    <m/>
    <s v="ACT20161020GRJE8E"/>
    <x v="5"/>
    <x v="0"/>
    <x v="0"/>
    <s v="HT08811-08"/>
  </r>
  <r>
    <x v="1"/>
    <m/>
    <s v="OFDA"/>
    <s v="Réalisé"/>
    <d v="2016-10-21T00:00:00"/>
    <s v="Distribution Abris"/>
    <s v="Matériaux Abris"/>
    <s v="Bâches"/>
    <m/>
    <s v="Nombre"/>
    <n v="996"/>
    <m/>
    <m/>
    <m/>
    <s v=""/>
    <n v="993"/>
    <m/>
    <x v="0"/>
    <x v="0"/>
    <s v="8e Fonds Rouge Dahere"/>
    <s v="caracolie"/>
    <s v="Urbain"/>
    <s v="Quartier"/>
    <m/>
    <s v="ACT20161021GRJE8E"/>
    <x v="4"/>
    <x v="0"/>
    <x v="0"/>
    <s v="HT08811-08"/>
  </r>
  <r>
    <x v="1"/>
    <m/>
    <s v="OFDA"/>
    <s v="Réalisé"/>
    <d v="2016-10-21T00:00:00"/>
    <s v="Distribution NFI"/>
    <s v="Matériaux NFI"/>
    <s v="Kit d'hygiène"/>
    <m/>
    <s v="Nombre"/>
    <n v="996"/>
    <m/>
    <m/>
    <m/>
    <s v=""/>
    <n v="993"/>
    <m/>
    <x v="0"/>
    <x v="0"/>
    <s v="8e Fonds Rouge Dahere"/>
    <s v="caracolie"/>
    <s v="Urbain"/>
    <s v="Quartier"/>
    <m/>
    <s v="ACT20161021GRJE8E"/>
    <x v="5"/>
    <x v="0"/>
    <x v="0"/>
    <s v="HT08811-08"/>
  </r>
  <r>
    <x v="1"/>
    <m/>
    <s v="OFDA"/>
    <s v="Réalisé"/>
    <d v="2016-10-22T00:00:00"/>
    <s v="Distribution Abris"/>
    <s v="Matériaux Abris"/>
    <s v="Bâches"/>
    <m/>
    <s v="Nombre"/>
    <n v="1162"/>
    <m/>
    <m/>
    <m/>
    <s v=""/>
    <n v="993"/>
    <m/>
    <x v="0"/>
    <x v="0"/>
    <s v="8e Fonds Rouge Dahere"/>
    <s v="caracolie"/>
    <s v="Urbain"/>
    <s v="Quartier"/>
    <m/>
    <s v="ACT20161022GRJE8E"/>
    <x v="4"/>
    <x v="0"/>
    <x v="0"/>
    <s v="HT08811-08"/>
  </r>
  <r>
    <x v="1"/>
    <m/>
    <s v="OFDA"/>
    <s v="Réalisé"/>
    <d v="2016-10-22T00:00:00"/>
    <s v="Distribution NFI"/>
    <s v="Matériaux NFI"/>
    <s v="Kit d'hygiène"/>
    <m/>
    <s v="Nombre"/>
    <n v="1162"/>
    <m/>
    <m/>
    <m/>
    <s v=""/>
    <n v="993"/>
    <m/>
    <x v="0"/>
    <x v="0"/>
    <s v="8e Fonds Rouge Dahere"/>
    <s v="caracolie"/>
    <s v="Urbain"/>
    <s v="Quartier"/>
    <m/>
    <s v="ACT20161022GRJE8E"/>
    <x v="5"/>
    <x v="0"/>
    <x v="0"/>
    <s v="HT08811-08"/>
  </r>
  <r>
    <x v="1"/>
    <m/>
    <s v="OFDA"/>
    <s v="Réalisé"/>
    <d v="2016-10-23T00:00:00"/>
    <s v="Distribution Abris"/>
    <s v="Matériaux Abris"/>
    <s v="Bâches"/>
    <m/>
    <s v="Nombre"/>
    <n v="918"/>
    <m/>
    <m/>
    <m/>
    <s v=""/>
    <n v="993"/>
    <m/>
    <x v="0"/>
    <x v="0"/>
    <s v="8e Fonds Rouge Dahere"/>
    <s v="Sainte-Hélène"/>
    <s v="Urbain"/>
    <s v="Quartier"/>
    <m/>
    <s v="ACT20161023GRJE8E"/>
    <x v="4"/>
    <x v="0"/>
    <x v="0"/>
    <s v="HT08811-08"/>
  </r>
  <r>
    <x v="1"/>
    <m/>
    <s v="OFDA"/>
    <s v="Réalisé"/>
    <d v="2016-10-23T00:00:00"/>
    <s v="Distribution NFI"/>
    <s v="Matériaux NFI"/>
    <s v="Kit d'hygiène"/>
    <m/>
    <s v="Nombre"/>
    <n v="918"/>
    <m/>
    <m/>
    <m/>
    <s v=""/>
    <n v="993"/>
    <m/>
    <x v="0"/>
    <x v="0"/>
    <s v="8e Fonds Rouge Dahere"/>
    <s v="Sainte-Hélène"/>
    <s v="Urbain"/>
    <s v="Quartier"/>
    <m/>
    <s v="ACT20161023GRJE8E"/>
    <x v="5"/>
    <x v="0"/>
    <x v="0"/>
    <s v="HT08811-08"/>
  </r>
  <r>
    <x v="1"/>
    <m/>
    <s v="OFDA"/>
    <s v="Réalisé"/>
    <d v="2016-10-24T00:00:00"/>
    <s v="Distribution Abris"/>
    <s v="Matériaux Abris"/>
    <s v="Bâches"/>
    <m/>
    <s v="Nombre"/>
    <n v="1115"/>
    <m/>
    <m/>
    <m/>
    <s v=""/>
    <n v="993"/>
    <m/>
    <x v="0"/>
    <x v="0"/>
    <s v="8e Fonds Rouge Dahere"/>
    <s v="Sainte-Hélène"/>
    <s v="Urbain"/>
    <s v="Quartier"/>
    <m/>
    <s v="ACT20161024GRJE8E"/>
    <x v="4"/>
    <x v="0"/>
    <x v="0"/>
    <s v="HT08811-08"/>
  </r>
  <r>
    <x v="1"/>
    <m/>
    <s v="OFDA"/>
    <s v="Réalisé"/>
    <d v="2016-10-24T00:00:00"/>
    <s v="Distribution NFI"/>
    <s v="Matériaux NFI"/>
    <s v="Kit d'hygiène"/>
    <m/>
    <s v="Nombre"/>
    <n v="1115"/>
    <m/>
    <m/>
    <m/>
    <s v=""/>
    <n v="993"/>
    <m/>
    <x v="0"/>
    <x v="0"/>
    <s v="8e Fonds Rouge Dahere"/>
    <s v="Sainte-Hélène"/>
    <s v="Urbain"/>
    <s v="Quartier"/>
    <m/>
    <s v="ACT20161024GRJE8E"/>
    <x v="5"/>
    <x v="0"/>
    <x v="0"/>
    <s v="HT08811-08"/>
  </r>
  <r>
    <x v="1"/>
    <m/>
    <s v="OFDA"/>
    <s v="Réalisé"/>
    <d v="2016-10-26T00:00:00"/>
    <s v="Distribution Abris"/>
    <s v="Matériaux Abris"/>
    <s v="Bâches"/>
    <m/>
    <s v="Nombre"/>
    <n v="1119"/>
    <m/>
    <m/>
    <m/>
    <s v=""/>
    <n v="993"/>
    <m/>
    <x v="0"/>
    <x v="0"/>
    <s v="9e Fonds Rouge Torberck"/>
    <s v="Centre ville"/>
    <s v="Urbain"/>
    <s v="Quartier"/>
    <m/>
    <s v="ACT20161026GRJE9E"/>
    <x v="4"/>
    <x v="0"/>
    <x v="0"/>
    <s v="HT08811-09"/>
  </r>
  <r>
    <x v="1"/>
    <m/>
    <s v="OFDA"/>
    <s v="Réalisé"/>
    <d v="2016-10-26T00:00:00"/>
    <s v="Distribution NFI"/>
    <s v="Matériaux NFI"/>
    <s v="Kit d'hygiène"/>
    <m/>
    <s v="Nombre"/>
    <n v="1119"/>
    <m/>
    <m/>
    <m/>
    <s v=""/>
    <n v="993"/>
    <m/>
    <x v="0"/>
    <x v="0"/>
    <s v="9e Fonds Rouge Torberck"/>
    <s v="Centre ville"/>
    <s v="Urbain"/>
    <s v="Quartier"/>
    <m/>
    <s v="ACT20161026GRJE9E"/>
    <x v="5"/>
    <x v="0"/>
    <x v="0"/>
    <s v="HT08811-09"/>
  </r>
  <r>
    <x v="1"/>
    <m/>
    <s v="OFDA"/>
    <s v="Réalisé"/>
    <d v="2016-10-31T00:00:00"/>
    <s v="Distribution Abris"/>
    <s v="Matériaux Abris"/>
    <s v="Bâches"/>
    <m/>
    <s v="Nombre"/>
    <n v="759"/>
    <m/>
    <m/>
    <m/>
    <s v=""/>
    <n v="993"/>
    <m/>
    <x v="0"/>
    <x v="0"/>
    <s v="4e Basse Guinaudée"/>
    <s v="Chateau"/>
    <s v="Urbain"/>
    <s v="Quartier"/>
    <m/>
    <s v="ACT20161031GRJE4E"/>
    <x v="4"/>
    <x v="0"/>
    <x v="0"/>
    <s v="HT08811-04"/>
  </r>
  <r>
    <x v="1"/>
    <m/>
    <s v="OFDA"/>
    <s v="Réalisé"/>
    <d v="2016-10-31T00:00:00"/>
    <s v="Distribution NFI"/>
    <s v="Matériaux NFI"/>
    <s v="Kit d'hygiène"/>
    <m/>
    <s v="Nombre"/>
    <n v="759"/>
    <m/>
    <m/>
    <m/>
    <s v=""/>
    <n v="993"/>
    <m/>
    <x v="0"/>
    <x v="0"/>
    <s v="4e Basse Guinaudée"/>
    <s v="Chateau"/>
    <s v="Urbain"/>
    <s v="Quartier"/>
    <m/>
    <s v="ACT20161031GRJE4E"/>
    <x v="5"/>
    <x v="0"/>
    <x v="0"/>
    <s v="HT08811-04"/>
  </r>
  <r>
    <x v="1"/>
    <m/>
    <s v="CONCERN"/>
    <s v="Réalisé"/>
    <d v="2016-11-02T00:00:00"/>
    <s v="Distribution Abris"/>
    <s v="Matériaux Abris"/>
    <s v="Kit Abris"/>
    <m/>
    <s v="Nombre"/>
    <n v="500"/>
    <m/>
    <m/>
    <m/>
    <s v=""/>
    <n v="993"/>
    <m/>
    <x v="0"/>
    <x v="2"/>
    <s v="1e Grandoit"/>
    <s v="centre ville zone 1"/>
    <s v="Urbain"/>
    <s v="Quartier"/>
    <m/>
    <s v="ACT2016112GRAN1E"/>
    <x v="1"/>
    <x v="0"/>
    <x v="2"/>
    <s v="HT08821-01"/>
  </r>
  <r>
    <x v="1"/>
    <m/>
    <s v="CONCERN"/>
    <s v="Réalisé"/>
    <d v="2016-11-02T00:00:00"/>
    <s v="Distribution NFI"/>
    <s v="Matériaux NFI"/>
    <s v="Kit d'hygiène"/>
    <m/>
    <s v="Nombre"/>
    <n v="500"/>
    <m/>
    <m/>
    <m/>
    <s v=""/>
    <n v="993"/>
    <m/>
    <x v="0"/>
    <x v="2"/>
    <s v="1e Grandoit"/>
    <s v="centre ville zone 1"/>
    <s v="Urbain"/>
    <s v="Quartier"/>
    <m/>
    <s v="ACT2016112GRAN1E"/>
    <x v="2"/>
    <x v="0"/>
    <x v="2"/>
    <s v="HT08821-01"/>
  </r>
  <r>
    <x v="1"/>
    <m/>
    <s v="CONCERN"/>
    <s v="Réalisé"/>
    <d v="2016-11-02T00:00:00"/>
    <s v="Distribution NFI"/>
    <s v="Matériaux NFI"/>
    <s v="Moustiquaires"/>
    <m/>
    <s v="Nombre"/>
    <n v="500"/>
    <m/>
    <m/>
    <m/>
    <s v=""/>
    <n v="993"/>
    <m/>
    <x v="0"/>
    <x v="2"/>
    <s v="1e Grandoit"/>
    <s v="centre ville zone 1"/>
    <s v="Urbain"/>
    <s v="Quartier"/>
    <m/>
    <s v="ACT2016112GRAN1E"/>
    <x v="3"/>
    <x v="0"/>
    <x v="2"/>
    <s v="HT08821-01"/>
  </r>
  <r>
    <x v="1"/>
    <m/>
    <s v="CONCERN"/>
    <s v="Réalisé"/>
    <d v="2016-11-02T00:00:00"/>
    <s v="Distribution NFI"/>
    <s v="Matériaux NFI"/>
    <s v="Couvertures"/>
    <m/>
    <s v="Nombre"/>
    <n v="500"/>
    <m/>
    <m/>
    <m/>
    <s v=""/>
    <n v="993"/>
    <m/>
    <x v="0"/>
    <x v="2"/>
    <s v="1e Grandoit"/>
    <s v="centre ville zone 1"/>
    <s v="Urbain"/>
    <s v="Quartier"/>
    <m/>
    <s v="ACT2016112GRAN1E"/>
    <x v="4"/>
    <x v="0"/>
    <x v="2"/>
    <s v="HT08821-01"/>
  </r>
  <r>
    <x v="1"/>
    <m/>
    <s v="CONCERN"/>
    <s v="Réalisé"/>
    <d v="2016-11-02T00:00:00"/>
    <s v="Distribution NFI"/>
    <s v="Matériaux NFI"/>
    <s v="Autre, à préciser dans &quot;Commentaires&quot;"/>
    <m/>
    <s v="Nombre"/>
    <n v="500"/>
    <m/>
    <m/>
    <m/>
    <s v=""/>
    <n v="993"/>
    <m/>
    <x v="0"/>
    <x v="2"/>
    <s v="1e Grandoit"/>
    <s v="centre ville zone 1"/>
    <s v="Urbain"/>
    <s v="Quartier"/>
    <s v="bassins"/>
    <s v="ACT2016112GRAN1E"/>
    <x v="5"/>
    <x v="0"/>
    <x v="2"/>
    <s v="HT08821-01"/>
  </r>
  <r>
    <x v="1"/>
    <m/>
    <s v="OFDA"/>
    <s v="Réalisé"/>
    <d v="2016-11-03T00:00:00"/>
    <s v="Distribution Abris"/>
    <s v="Matériaux Abris"/>
    <s v="Bâches"/>
    <m/>
    <s v="Nombre"/>
    <n v="182"/>
    <m/>
    <m/>
    <m/>
    <m/>
    <m/>
    <m/>
    <x v="0"/>
    <x v="0"/>
    <s v="9e Fonds Rouge Torberck"/>
    <s v="source dommage"/>
    <s v="Urbain"/>
    <s v="Centre collectif / d'évacuation d'urgence"/>
    <m/>
    <s v="ACT2016113GRJE9E"/>
    <x v="3"/>
    <x v="0"/>
    <x v="0"/>
    <s v="HT08811-09"/>
  </r>
  <r>
    <x v="1"/>
    <m/>
    <s v="OFDA"/>
    <s v="Réalisé"/>
    <d v="2016-11-03T00:00:00"/>
    <s v="Distribution NFI"/>
    <s v="Matériaux NFI"/>
    <s v="Kit de cuisine"/>
    <m/>
    <s v="Nombre"/>
    <n v="182"/>
    <m/>
    <m/>
    <m/>
    <m/>
    <m/>
    <m/>
    <x v="0"/>
    <x v="0"/>
    <s v="9e Fonds Rouge Torberck"/>
    <s v="source dommage"/>
    <s v="Urbain"/>
    <s v="Centre collectif / d'évacuation d'urgence"/>
    <m/>
    <s v="ACT2016113GRJE9E"/>
    <x v="4"/>
    <x v="0"/>
    <x v="0"/>
    <s v="HT08811-09"/>
  </r>
  <r>
    <x v="1"/>
    <m/>
    <s v="OFDA"/>
    <s v="Réalisé"/>
    <d v="2016-11-03T00:00:00"/>
    <s v="Distribution NFI"/>
    <s v="Matériaux NFI"/>
    <s v="Kit d'hygiène"/>
    <m/>
    <s v="Nombre"/>
    <n v="182"/>
    <m/>
    <m/>
    <m/>
    <m/>
    <m/>
    <m/>
    <x v="0"/>
    <x v="0"/>
    <s v="9e Fonds Rouge Torberck"/>
    <s v="source dommage"/>
    <s v="Urbain"/>
    <s v="Centre collectif / d'évacuation d'urgence"/>
    <m/>
    <s v="ACT2016113GRJE9E"/>
    <x v="5"/>
    <x v="0"/>
    <x v="0"/>
    <s v="HT08811-09"/>
  </r>
  <r>
    <x v="1"/>
    <m/>
    <s v="OFDA"/>
    <s v="Réalisé"/>
    <d v="2016-11-04T00:00:00"/>
    <s v="Distribution Abris"/>
    <s v="Matériaux Abris"/>
    <s v="Bâches"/>
    <m/>
    <s v="Nombre"/>
    <n v="221"/>
    <m/>
    <m/>
    <m/>
    <m/>
    <m/>
    <m/>
    <x v="0"/>
    <x v="0"/>
    <s v="9e Fonds Rouge Torberck"/>
    <s v="platon"/>
    <s v="Urbain"/>
    <s v="Centre collectif / d'évacuation d'urgence"/>
    <m/>
    <s v="ACT2016114GRJE9E"/>
    <x v="3"/>
    <x v="0"/>
    <x v="0"/>
    <s v="HT08811-09"/>
  </r>
  <r>
    <x v="1"/>
    <m/>
    <s v="OFDA"/>
    <s v="Réalisé"/>
    <d v="2016-11-04T00:00:00"/>
    <s v="Distribution NFI"/>
    <s v="Matériaux NFI"/>
    <s v="Kit de cuisine"/>
    <m/>
    <s v="Nombre"/>
    <n v="221"/>
    <m/>
    <m/>
    <m/>
    <m/>
    <m/>
    <m/>
    <x v="0"/>
    <x v="0"/>
    <s v="9e Fonds Rouge Torberck"/>
    <s v="platon"/>
    <s v="Urbain"/>
    <s v="Centre collectif / d'évacuation d'urgence"/>
    <m/>
    <s v="ACT2016114GRJE9E"/>
    <x v="4"/>
    <x v="0"/>
    <x v="0"/>
    <s v="HT08811-09"/>
  </r>
  <r>
    <x v="1"/>
    <m/>
    <s v="OFDA"/>
    <s v="Réalisé"/>
    <d v="2016-11-04T00:00:00"/>
    <s v="Distribution NFI"/>
    <s v="Matériaux NFI"/>
    <s v="Kit d'hygiène"/>
    <m/>
    <s v="Nombre"/>
    <n v="221"/>
    <m/>
    <m/>
    <m/>
    <m/>
    <m/>
    <m/>
    <x v="0"/>
    <x v="0"/>
    <s v="9e Fonds Rouge Torberck"/>
    <s v="platon"/>
    <s v="Urbain"/>
    <s v="Centre collectif / d'évacuation d'urgence"/>
    <m/>
    <s v="ACT2016114GRJE9E"/>
    <x v="5"/>
    <x v="0"/>
    <x v="0"/>
    <s v="HT08811-09"/>
  </r>
  <r>
    <x v="1"/>
    <m/>
    <s v="OFDA"/>
    <s v="Réalisé"/>
    <d v="2016-11-06T00:00:00"/>
    <s v="Distribution Abris"/>
    <s v="Matériaux Abris"/>
    <s v="Bâches"/>
    <m/>
    <s v="Nombre"/>
    <n v="88"/>
    <m/>
    <m/>
    <m/>
    <m/>
    <m/>
    <m/>
    <x v="0"/>
    <x v="0"/>
    <s v="9e Fonds Rouge Torberck"/>
    <s v="source dommage"/>
    <s v="Urbain"/>
    <s v="Centre collectif / d'évacuation d'urgence"/>
    <m/>
    <s v="ACT2016116GRJE9E"/>
    <x v="3"/>
    <x v="0"/>
    <x v="0"/>
    <s v="HT08811-09"/>
  </r>
  <r>
    <x v="1"/>
    <m/>
    <s v="OFDA"/>
    <s v="Réalisé"/>
    <d v="2016-11-06T00:00:00"/>
    <s v="Distribution NFI"/>
    <s v="Matériaux NFI"/>
    <s v="Kit de cuisine"/>
    <m/>
    <s v="Nombre"/>
    <n v="88"/>
    <m/>
    <m/>
    <m/>
    <m/>
    <m/>
    <m/>
    <x v="0"/>
    <x v="0"/>
    <s v="9e Fonds Rouge Torberck"/>
    <s v="source dommage"/>
    <s v="Urbain"/>
    <s v="Centre collectif / d'évacuation d'urgence"/>
    <m/>
    <s v="ACT2016116GRJE9E"/>
    <x v="4"/>
    <x v="0"/>
    <x v="0"/>
    <s v="HT08811-09"/>
  </r>
  <r>
    <x v="1"/>
    <m/>
    <s v="OFDA"/>
    <s v="Réalisé"/>
    <d v="2016-11-06T00:00:00"/>
    <s v="Distribution NFI"/>
    <s v="Matériaux NFI"/>
    <s v="Kit d'hygiène"/>
    <m/>
    <s v="Nombre"/>
    <n v="88"/>
    <m/>
    <m/>
    <m/>
    <m/>
    <m/>
    <m/>
    <x v="0"/>
    <x v="0"/>
    <s v="9e Fonds Rouge Torberck"/>
    <s v="source dommage"/>
    <s v="Urbain"/>
    <s v="Centre collectif / d'évacuation d'urgence"/>
    <m/>
    <s v="ACT2016116GRJE9E"/>
    <x v="5"/>
    <x v="0"/>
    <x v="0"/>
    <s v="HT08811-09"/>
  </r>
  <r>
    <x v="1"/>
    <m/>
    <s v="OFDA"/>
    <s v="Réalisé"/>
    <d v="2016-11-11T00:00:00"/>
    <s v="Distribution Abris"/>
    <s v="Matériaux Abris"/>
    <s v="Bâches"/>
    <m/>
    <s v="Nombre"/>
    <n v="1305"/>
    <m/>
    <m/>
    <m/>
    <s v=""/>
    <n v="993"/>
    <m/>
    <x v="0"/>
    <x v="0"/>
    <s v="9e Fonds Rouge Torberck"/>
    <s v="Gragamoria"/>
    <s v="Urbain"/>
    <s v="Quartier"/>
    <m/>
    <s v="ACT20161111GRJE9E"/>
    <x v="5"/>
    <x v="0"/>
    <x v="0"/>
    <s v="HT08811-09"/>
  </r>
  <r>
    <x v="1"/>
    <m/>
    <s v="OFDA"/>
    <s v="Réalisé"/>
    <d v="2016-11-30T00:00:00"/>
    <s v="Distribution Abris"/>
    <s v="Matériaux Abris"/>
    <s v="Bâches"/>
    <m/>
    <s v="Nombre"/>
    <n v="453"/>
    <m/>
    <m/>
    <m/>
    <m/>
    <m/>
    <m/>
    <x v="0"/>
    <x v="0"/>
    <s v="9e Fonds Rouge Torberck"/>
    <s v="Brouette"/>
    <s v="Urbain"/>
    <s v="Centre collectif / d'évacuation d'urgence"/>
    <m/>
    <s v="ACT20161130GRJE9E"/>
    <x v="3"/>
    <x v="0"/>
    <x v="0"/>
    <s v="HT08811-09"/>
  </r>
  <r>
    <x v="1"/>
    <m/>
    <s v="OFDA"/>
    <s v="Réalisé"/>
    <d v="2016-11-30T00:00:00"/>
    <s v="Distribution NFI"/>
    <s v="Matériaux NFI"/>
    <s v="Kit de cuisine"/>
    <m/>
    <s v="Nombre"/>
    <n v="453"/>
    <m/>
    <m/>
    <m/>
    <m/>
    <m/>
    <m/>
    <x v="0"/>
    <x v="0"/>
    <s v="9e Fonds Rouge Torberck"/>
    <s v="Brouette"/>
    <s v="Urbain"/>
    <s v="Centre collectif / d'évacuation d'urgence"/>
    <m/>
    <s v="ACT20161130GRJE9E"/>
    <x v="4"/>
    <x v="0"/>
    <x v="0"/>
    <s v="HT08811-09"/>
  </r>
  <r>
    <x v="1"/>
    <m/>
    <s v="OFDA"/>
    <s v="Réalisé"/>
    <d v="2016-11-30T00:00:00"/>
    <s v="Distribution NFI"/>
    <s v="Matériaux NFI"/>
    <s v="Kit d'hygiène"/>
    <m/>
    <s v="Nombre"/>
    <n v="453"/>
    <m/>
    <m/>
    <m/>
    <m/>
    <m/>
    <m/>
    <x v="0"/>
    <x v="0"/>
    <s v="9e Fonds Rouge Torberck"/>
    <s v="Brouette"/>
    <s v="Urbain"/>
    <s v="Centre collectif / d'évacuation d'urgence"/>
    <m/>
    <s v="ACT20161130GRJE9E"/>
    <x v="5"/>
    <x v="0"/>
    <x v="0"/>
    <s v="HT08811-09"/>
  </r>
  <r>
    <x v="1"/>
    <m/>
    <s v="OFDA"/>
    <s v="Réalisé"/>
    <s v="01-Nov-2016 - 14-Nov-2016"/>
    <s v="Distribution NFI"/>
    <s v="Matériaux NFI"/>
    <s v="Aquatabs"/>
    <m/>
    <s v="Nombre"/>
    <n v="100000"/>
    <s v="Grande Anse"/>
    <s v="Anse d'Hainault"/>
    <m/>
    <m/>
    <m/>
    <m/>
    <x v="0"/>
    <x v="2"/>
    <s v="1e Grandoit"/>
    <s v="Zone 2 et 4"/>
    <m/>
    <m/>
    <m/>
    <e v="#VALUE!"/>
    <x v="6"/>
    <x v="0"/>
    <x v="2"/>
    <s v="HT08821-01"/>
  </r>
  <r>
    <x v="1"/>
    <m/>
    <s v="OFDA"/>
    <s v="Réalisé"/>
    <s v="01-Nov-2016 - 14-Nov-2016"/>
    <s v="Distribution Abris"/>
    <s v="Matériaux Abris"/>
    <s v="Bâches"/>
    <m/>
    <s v="Nombre"/>
    <n v="993"/>
    <s v="Grande Anse"/>
    <s v="Anse d'Hainault"/>
    <m/>
    <m/>
    <m/>
    <m/>
    <x v="0"/>
    <x v="2"/>
    <s v="1e Grandoit"/>
    <s v="Zone 2 et 4"/>
    <m/>
    <m/>
    <m/>
    <e v="#VALUE!"/>
    <x v="7"/>
    <x v="0"/>
    <x v="2"/>
    <s v="HT08821-01"/>
  </r>
  <r>
    <x v="1"/>
    <m/>
    <s v="OFDA"/>
    <s v="Réalisé"/>
    <s v="01-Nov-2016 - 14-Nov-2016"/>
    <s v="Distribution NFI"/>
    <s v="Matériaux NFI"/>
    <s v="Couvertures"/>
    <m/>
    <s v="Nombre"/>
    <n v="1986"/>
    <s v="Grande Anse"/>
    <s v="Anse d'Hainault"/>
    <m/>
    <m/>
    <m/>
    <m/>
    <x v="0"/>
    <x v="2"/>
    <s v="1e Grandoit"/>
    <s v="Zone 2 et 4"/>
    <m/>
    <m/>
    <m/>
    <e v="#VALUE!"/>
    <x v="8"/>
    <x v="0"/>
    <x v="2"/>
    <s v="HT08821-01"/>
  </r>
  <r>
    <x v="1"/>
    <m/>
    <s v="OFDA"/>
    <s v="Réalisé"/>
    <s v="01-Nov-2016 - 14-Nov-2016"/>
    <s v="Distribution Abris"/>
    <s v="Matériaux Abris"/>
    <s v="Kit Abris"/>
    <m/>
    <s v="Nombre"/>
    <n v="993"/>
    <s v="Grande Anse"/>
    <s v="Anse d'Hainault"/>
    <m/>
    <m/>
    <m/>
    <m/>
    <x v="0"/>
    <x v="2"/>
    <s v="1e Grandoit"/>
    <s v="Zone 2 et 4"/>
    <m/>
    <m/>
    <m/>
    <e v="#VALUE!"/>
    <x v="9"/>
    <x v="0"/>
    <x v="2"/>
    <s v="HT08821-01"/>
  </r>
  <r>
    <x v="1"/>
    <m/>
    <s v="OFDA"/>
    <s v="Réalisé"/>
    <s v="01-Nov-2016 - 14-Nov-2016"/>
    <s v="Distribution NFI"/>
    <s v="Matériaux NFI"/>
    <s v="Kit d'hygiène"/>
    <m/>
    <s v="Nombre"/>
    <n v="993"/>
    <s v="Grande Anse"/>
    <s v="Anse d'Hainault"/>
    <m/>
    <m/>
    <m/>
    <m/>
    <x v="0"/>
    <x v="2"/>
    <s v="1e Grandoit"/>
    <s v="Zone 2 et 4"/>
    <m/>
    <m/>
    <m/>
    <e v="#VALUE!"/>
    <x v="10"/>
    <x v="0"/>
    <x v="2"/>
    <s v="HT08821-01"/>
  </r>
  <r>
    <x v="1"/>
    <m/>
    <s v="OFDA"/>
    <s v="Réalisé"/>
    <s v="01-Nov-2016 - 14-Nov-2016"/>
    <s v="Distribution NFI"/>
    <s v="Matériaux NFI"/>
    <s v="Moustiquaires"/>
    <m/>
    <s v="Nombre"/>
    <n v="1986"/>
    <m/>
    <m/>
    <m/>
    <s v=""/>
    <n v="993"/>
    <m/>
    <x v="0"/>
    <x v="2"/>
    <s v="1e Grandoit"/>
    <s v="Zone 2 et 4"/>
    <m/>
    <m/>
    <m/>
    <e v="#VALUE!"/>
    <x v="11"/>
    <x v="0"/>
    <x v="2"/>
    <s v="HT08821-01"/>
  </r>
  <r>
    <x v="1"/>
    <m/>
    <s v="OFDA"/>
    <s v="En cours"/>
    <m/>
    <s v="Distribution Abris"/>
    <s v="Matériaux Abris"/>
    <s v="Bâches"/>
    <m/>
    <s v="Nombre"/>
    <n v="500"/>
    <m/>
    <m/>
    <m/>
    <s v=""/>
    <n v="500"/>
    <m/>
    <x v="0"/>
    <x v="3"/>
    <m/>
    <m/>
    <m/>
    <m/>
    <m/>
    <s v="ACT190010GRDA"/>
    <x v="5"/>
    <x v="0"/>
    <x v="3"/>
    <e v="#N/A"/>
  </r>
  <r>
    <x v="1"/>
    <m/>
    <s v="OFDA"/>
    <s v="En cours"/>
    <m/>
    <s v="Distribution Abris"/>
    <s v="Matériaux Abris"/>
    <s v="Bâches"/>
    <m/>
    <s v="Nombre"/>
    <n v="500"/>
    <m/>
    <m/>
    <m/>
    <s v=""/>
    <n v="500"/>
    <m/>
    <x v="0"/>
    <x v="4"/>
    <m/>
    <m/>
    <m/>
    <m/>
    <m/>
    <s v="ACT190010GRLE"/>
    <x v="5"/>
    <x v="0"/>
    <x v="4"/>
    <e v="#N/A"/>
  </r>
  <r>
    <x v="2"/>
    <m/>
    <m/>
    <s v="Réalisé"/>
    <d v="2016-11-03T00:00:00"/>
    <s v="Distribution Abris"/>
    <s v="Matériaux Abris"/>
    <s v="Bâches"/>
    <m/>
    <s v="Nombre"/>
    <n v="80"/>
    <m/>
    <m/>
    <m/>
    <s v=""/>
    <n v="40"/>
    <m/>
    <x v="1"/>
    <x v="5"/>
    <s v="Beaulieu"/>
    <m/>
    <m/>
    <m/>
    <s v="nous avons donné 40 unit rainfresh pour traiter l'eau a 40 familles"/>
    <s v="ADR2016113SUROBE"/>
    <x v="4"/>
    <x v="1"/>
    <x v="5"/>
    <e v="#N/A"/>
  </r>
  <r>
    <x v="2"/>
    <m/>
    <m/>
    <s v="Réalisé"/>
    <d v="2016-11-03T00:00:00"/>
    <s v="Distribution Abris"/>
    <s v="Matériaux Abris"/>
    <s v="Bâches"/>
    <m/>
    <s v="Nombre"/>
    <n v="80"/>
    <m/>
    <m/>
    <m/>
    <s v=""/>
    <n v="40"/>
    <m/>
    <x v="1"/>
    <x v="5"/>
    <s v="Boclos"/>
    <m/>
    <m/>
    <m/>
    <s v="nous avons donné 40 unit rainfresh pour traiter l'eau a 40 familles"/>
    <s v="ADR2016113SUROBO"/>
    <x v="4"/>
    <x v="1"/>
    <x v="5"/>
    <e v="#N/A"/>
  </r>
  <r>
    <x v="2"/>
    <m/>
    <m/>
    <s v="Réalisé"/>
    <d v="2016-11-03T00:00:00"/>
    <s v="Distribution Abris"/>
    <s v="Matériaux Abris"/>
    <s v="Bâches"/>
    <m/>
    <s v="Nombre"/>
    <n v="90"/>
    <m/>
    <m/>
    <m/>
    <s v=""/>
    <n v="45"/>
    <m/>
    <x v="1"/>
    <x v="5"/>
    <s v="Renaudin"/>
    <m/>
    <m/>
    <m/>
    <s v="nous avons donné 45 unit rainfresh pour traiter l'eau a 45 familles"/>
    <s v="ADR2016113SURORE"/>
    <x v="4"/>
    <x v="1"/>
    <x v="5"/>
    <e v="#N/A"/>
  </r>
  <r>
    <x v="2"/>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x v="5"/>
    <x v="1"/>
    <x v="5"/>
    <e v="#N/A"/>
  </r>
  <r>
    <x v="2"/>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x v="5"/>
    <x v="1"/>
    <x v="5"/>
    <e v="#N/A"/>
  </r>
  <r>
    <x v="2"/>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x v="5"/>
    <x v="1"/>
    <x v="5"/>
    <e v="#N/A"/>
  </r>
  <r>
    <x v="2"/>
    <m/>
    <m/>
    <s v="Réalisé"/>
    <d v="2016-11-04T00:00:00"/>
    <s v="Distribution Abris"/>
    <s v="Matériaux Abris"/>
    <s v="Bâches"/>
    <m/>
    <s v="Nombre"/>
    <n v="42"/>
    <m/>
    <m/>
    <m/>
    <s v=""/>
    <n v="21"/>
    <m/>
    <x v="1"/>
    <x v="1"/>
    <s v="Laurent"/>
    <m/>
    <m/>
    <m/>
    <m/>
    <s v="ADR2016114SULELA"/>
    <x v="4"/>
    <x v="1"/>
    <x v="1"/>
    <e v="#N/A"/>
  </r>
  <r>
    <x v="2"/>
    <m/>
    <m/>
    <s v="Réalisé"/>
    <d v="2016-11-04T00:00:00"/>
    <s v="Distribution Abris"/>
    <s v="Matériaux Abris"/>
    <s v="Kit Abris"/>
    <s v="Perle, machette, scie,rous,fil de fer,marteau,clous divers."/>
    <s v="Nombre"/>
    <n v="21"/>
    <m/>
    <m/>
    <m/>
    <s v=""/>
    <n v="21"/>
    <s v="Sélection / Priorisation"/>
    <x v="1"/>
    <x v="1"/>
    <s v="Laurent"/>
    <m/>
    <m/>
    <m/>
    <m/>
    <s v="ADR2016114SULELA"/>
    <x v="5"/>
    <x v="1"/>
    <x v="1"/>
    <e v="#N/A"/>
  </r>
  <r>
    <x v="2"/>
    <m/>
    <m/>
    <s v="Réalisé"/>
    <d v="2016-11-08T00:00:00"/>
    <s v="Distribution Abris"/>
    <s v="Matériaux Abris"/>
    <s v="Bâches"/>
    <m/>
    <s v="Nombre"/>
    <n v="116"/>
    <m/>
    <m/>
    <m/>
    <s v=""/>
    <n v="58"/>
    <m/>
    <x v="1"/>
    <x v="6"/>
    <s v="Dory"/>
    <m/>
    <m/>
    <m/>
    <s v="Nous avons donné 58 unt rainfresh pour traiter l'eau a 58 familles"/>
    <s v="ADR2016118SUMADO"/>
    <x v="4"/>
    <x v="1"/>
    <x v="6"/>
    <e v="#N/A"/>
  </r>
  <r>
    <x v="2"/>
    <m/>
    <m/>
    <m/>
    <d v="2016-11-08T00:00:00"/>
    <s v="Distribution Abris"/>
    <s v="Matériaux Abris"/>
    <s v="Bâches"/>
    <m/>
    <s v="Nombre"/>
    <n v="118"/>
    <m/>
    <m/>
    <m/>
    <s v=""/>
    <n v="59"/>
    <m/>
    <x v="1"/>
    <x v="6"/>
    <s v="Mairie de Maniche"/>
    <m/>
    <m/>
    <m/>
    <s v="Nous avons donné 59 unit rainfresh pour traiter l'eau a 59 familles"/>
    <s v="ADR2016118SUMAMA"/>
    <x v="4"/>
    <x v="1"/>
    <x v="6"/>
    <e v="#N/A"/>
  </r>
  <r>
    <x v="2"/>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x v="5"/>
    <x v="1"/>
    <x v="6"/>
    <e v="#N/A"/>
  </r>
  <r>
    <x v="2"/>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x v="5"/>
    <x v="1"/>
    <x v="6"/>
    <e v="#N/A"/>
  </r>
  <r>
    <x v="2"/>
    <m/>
    <m/>
    <s v="Réalisé"/>
    <d v="2016-11-14T00:00:00"/>
    <s v="Distribution Abris"/>
    <s v="Matériaux Abris"/>
    <s v="Bâches"/>
    <m/>
    <s v="Nombre"/>
    <n v="114"/>
    <m/>
    <m/>
    <m/>
    <s v=""/>
    <n v="115"/>
    <m/>
    <x v="1"/>
    <x v="7"/>
    <s v="1er"/>
    <m/>
    <m/>
    <m/>
    <s v="Nous avons donné 115 unit rainfresh pour traiter l'eau a 115 familles"/>
    <s v="ADR20161114SUAR1E"/>
    <x v="4"/>
    <x v="1"/>
    <x v="7"/>
    <e v="#N/A"/>
  </r>
  <r>
    <x v="2"/>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x v="5"/>
    <x v="1"/>
    <x v="7"/>
    <e v="#N/A"/>
  </r>
  <r>
    <x v="2"/>
    <m/>
    <m/>
    <s v="Planifié (financé)"/>
    <d v="2016-11-16T00:00:00"/>
    <s v="Distribution Abris"/>
    <s v="Matériaux Abris"/>
    <s v="Bâches"/>
    <m/>
    <s v="Nombre"/>
    <n v="114"/>
    <m/>
    <m/>
    <m/>
    <s v=""/>
    <n v="123"/>
    <m/>
    <x v="1"/>
    <x v="8"/>
    <s v="2eme"/>
    <m/>
    <m/>
    <m/>
    <s v="Retarder a cause de l'insecurite. Mais nous sommes prets."/>
    <s v="ADR20161116SUTO2E"/>
    <x v="4"/>
    <x v="1"/>
    <x v="8"/>
    <e v="#N/A"/>
  </r>
  <r>
    <x v="2"/>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x v="5"/>
    <x v="1"/>
    <x v="8"/>
    <e v="#N/A"/>
  </r>
  <r>
    <x v="2"/>
    <m/>
    <m/>
    <s v="Planifié (financé)"/>
    <m/>
    <s v="Distribution Abris"/>
    <s v="Matériaux Abris"/>
    <s v="Kit Abris"/>
    <m/>
    <s v="Nombre"/>
    <n v="120"/>
    <m/>
    <m/>
    <m/>
    <s v=""/>
    <m/>
    <s v="Sélection / Priorisation"/>
    <x v="1"/>
    <x v="7"/>
    <m/>
    <m/>
    <m/>
    <m/>
    <m/>
    <s v="ADR190010SUAR"/>
    <x v="5"/>
    <x v="1"/>
    <x v="7"/>
    <e v="#N/A"/>
  </r>
  <r>
    <x v="2"/>
    <m/>
    <m/>
    <s v="Planifié (financé)"/>
    <m/>
    <s v="Distribution Abris"/>
    <s v="Matériaux Abris"/>
    <s v="Kit Abris"/>
    <m/>
    <s v="Nombre"/>
    <n v="31"/>
    <m/>
    <m/>
    <m/>
    <s v=""/>
    <m/>
    <s v="Sélection / Priorisation"/>
    <x v="1"/>
    <x v="1"/>
    <m/>
    <m/>
    <m/>
    <m/>
    <m/>
    <s v="ADR190010SULE"/>
    <x v="5"/>
    <x v="1"/>
    <x v="1"/>
    <e v="#N/A"/>
  </r>
  <r>
    <x v="2"/>
    <m/>
    <m/>
    <s v="Planifié (financé)"/>
    <m/>
    <s v="Distribution Abris"/>
    <s v="Matériaux Abris"/>
    <s v="Kit Abris"/>
    <m/>
    <s v="Nombre"/>
    <n v="120"/>
    <m/>
    <m/>
    <m/>
    <s v=""/>
    <m/>
    <s v="Sélection / Priorisation"/>
    <x v="1"/>
    <x v="6"/>
    <m/>
    <m/>
    <m/>
    <m/>
    <m/>
    <s v="ADR190010SUMA"/>
    <x v="5"/>
    <x v="1"/>
    <x v="6"/>
    <e v="#N/A"/>
  </r>
  <r>
    <x v="2"/>
    <m/>
    <m/>
    <s v="Planifié (financé)"/>
    <m/>
    <s v="Distribution Abris"/>
    <s v="Matériaux Abris"/>
    <s v="Kit Abris"/>
    <m/>
    <s v="Nombre"/>
    <n v="209"/>
    <m/>
    <m/>
    <m/>
    <s v=""/>
    <m/>
    <s v="Sélection / Priorisation"/>
    <x v="1"/>
    <x v="5"/>
    <m/>
    <m/>
    <m/>
    <m/>
    <m/>
    <s v="ADR190010SURO"/>
    <x v="5"/>
    <x v="1"/>
    <x v="5"/>
    <e v="#N/A"/>
  </r>
  <r>
    <x v="2"/>
    <m/>
    <m/>
    <s v="Planifié (financé)"/>
    <m/>
    <s v="Distribution Abris"/>
    <s v="Matériaux Abris"/>
    <s v="Kit Abris"/>
    <m/>
    <s v="Nombre"/>
    <n v="120"/>
    <m/>
    <m/>
    <m/>
    <s v=""/>
    <m/>
    <s v="Sélection / Priorisation"/>
    <x v="1"/>
    <x v="8"/>
    <m/>
    <m/>
    <m/>
    <m/>
    <m/>
    <s v="ADR190010SUTO"/>
    <x v="5"/>
    <x v="1"/>
    <x v="8"/>
    <e v="#N/A"/>
  </r>
  <r>
    <x v="3"/>
    <s v="Haitian RC"/>
    <m/>
    <s v="Réalisé"/>
    <d v="2016-10-11T00:00:00"/>
    <s v="Distribution NFI"/>
    <s v="Matériaux NFI"/>
    <s v="Kit d'hygiène"/>
    <m/>
    <s v="Nombre"/>
    <n v="69"/>
    <m/>
    <m/>
    <m/>
    <s v=""/>
    <n v="69"/>
    <s v="Sélection / Priorisation"/>
    <x v="1"/>
    <x v="9"/>
    <s v="Port-à-Piment Health Center"/>
    <m/>
    <m/>
    <m/>
    <m/>
    <s v="AME20161011SUPOPO"/>
    <x v="5"/>
    <x v="1"/>
    <x v="9"/>
    <e v="#N/A"/>
  </r>
  <r>
    <x v="3"/>
    <s v="Haitian RC"/>
    <m/>
    <s v="Réalisé"/>
    <d v="2016-10-12T00:00:00"/>
    <s v="Distribution NFI"/>
    <s v="Matériaux NFI"/>
    <s v="Couvertures"/>
    <m/>
    <s v="Nombre"/>
    <n v="290"/>
    <m/>
    <m/>
    <m/>
    <s v=""/>
    <n v="145"/>
    <s v="Sélection / Priorisation"/>
    <x v="1"/>
    <x v="1"/>
    <s v="Ecole Nationale Semiramis Telemaque"/>
    <m/>
    <m/>
    <m/>
    <m/>
    <s v="AME20161012SULEEC"/>
    <x v="4"/>
    <x v="1"/>
    <x v="1"/>
    <e v="#N/A"/>
  </r>
  <r>
    <x v="3"/>
    <s v="Haitian RC"/>
    <m/>
    <s v="Réalisé"/>
    <d v="2016-10-12T00:00:00"/>
    <s v="Distribution NFI"/>
    <s v="Matériaux NFI"/>
    <s v="Kit de cuisine"/>
    <m/>
    <s v="Nombre"/>
    <n v="145"/>
    <m/>
    <m/>
    <m/>
    <s v=""/>
    <n v="145"/>
    <s v="Sélection / Priorisation"/>
    <x v="1"/>
    <x v="1"/>
    <s v="Ecole Nationale Semiramis Telemaque"/>
    <m/>
    <m/>
    <m/>
    <m/>
    <s v="AME20161012SULEEC"/>
    <x v="5"/>
    <x v="1"/>
    <x v="1"/>
    <e v="#N/A"/>
  </r>
  <r>
    <x v="3"/>
    <s v="Haitian RC"/>
    <m/>
    <s v="Réalisé"/>
    <d v="2016-10-12T00:00:00"/>
    <s v="Distribution NFI"/>
    <s v="Matériaux NFI"/>
    <s v="Couvertures"/>
    <m/>
    <s v="Nombre"/>
    <n v="64"/>
    <m/>
    <m/>
    <m/>
    <s v=""/>
    <n v="32"/>
    <s v="Sélection / Priorisation"/>
    <x v="2"/>
    <x v="10"/>
    <s v="Jasmin"/>
    <m/>
    <m/>
    <m/>
    <m/>
    <s v="AME20161012NOBAJA"/>
    <x v="3"/>
    <x v="2"/>
    <x v="10"/>
    <e v="#N/A"/>
  </r>
  <r>
    <x v="3"/>
    <s v="Haitian RC"/>
    <m/>
    <s v="Réalisé"/>
    <d v="2016-10-12T00:00:00"/>
    <s v="Distribution NFI"/>
    <s v="Matériaux NFI"/>
    <s v="Kit d'hygiène"/>
    <m/>
    <s v="Nombre"/>
    <n v="32"/>
    <m/>
    <m/>
    <m/>
    <s v=""/>
    <n v="32"/>
    <s v="Sélection / Priorisation"/>
    <x v="2"/>
    <x v="10"/>
    <s v="Jasmin"/>
    <m/>
    <m/>
    <m/>
    <m/>
    <s v="AME20161012NOBAJA"/>
    <x v="4"/>
    <x v="2"/>
    <x v="10"/>
    <e v="#N/A"/>
  </r>
  <r>
    <x v="3"/>
    <s v="Haitian RC"/>
    <m/>
    <s v="Réalisé"/>
    <d v="2016-10-12T00:00:00"/>
    <s v="Distribution NFI"/>
    <s v="Matériaux NFI"/>
    <s v="Kit de cuisine"/>
    <m/>
    <s v="Nombre"/>
    <n v="32"/>
    <m/>
    <m/>
    <m/>
    <s v=""/>
    <n v="32"/>
    <s v="Sélection / Priorisation"/>
    <x v="2"/>
    <x v="10"/>
    <s v="Jasmin"/>
    <m/>
    <m/>
    <m/>
    <m/>
    <s v="AME20161012NOBAJA"/>
    <x v="5"/>
    <x v="2"/>
    <x v="10"/>
    <e v="#N/A"/>
  </r>
  <r>
    <x v="3"/>
    <s v="Haitian RC"/>
    <m/>
    <s v="Réalisé"/>
    <d v="2016-10-12T00:00:00"/>
    <s v="Distribution NFI"/>
    <s v="Matériaux NFI"/>
    <s v="Kit d'hygiène"/>
    <m/>
    <s v="Nombre"/>
    <n v="71"/>
    <m/>
    <m/>
    <m/>
    <s v=""/>
    <n v="71"/>
    <s v="Sélection / Priorisation"/>
    <x v="1"/>
    <x v="11"/>
    <s v="Les Anglais Health Center"/>
    <m/>
    <m/>
    <m/>
    <m/>
    <s v="AME20161012SULELE"/>
    <x v="5"/>
    <x v="1"/>
    <x v="11"/>
    <e v="#N/A"/>
  </r>
  <r>
    <x v="3"/>
    <s v="Haitian RC"/>
    <m/>
    <s v="Réalisé"/>
    <d v="2016-10-12T00:00:00"/>
    <s v="Distribution NFI"/>
    <s v="Matériaux NFI"/>
    <s v="Couvertures"/>
    <m/>
    <s v="Nombre"/>
    <n v="400"/>
    <m/>
    <m/>
    <m/>
    <s v=""/>
    <n v="200"/>
    <m/>
    <x v="2"/>
    <x v="12"/>
    <s v="Mare Rouge"/>
    <m/>
    <m/>
    <m/>
    <m/>
    <s v="AME20161012NOMOMA"/>
    <x v="0"/>
    <x v="2"/>
    <x v="12"/>
    <e v="#N/A"/>
  </r>
  <r>
    <x v="3"/>
    <s v="Haitian RC"/>
    <m/>
    <s v="Réalisé"/>
    <d v="2016-10-12T00:00:00"/>
    <s v="Distribution NFI"/>
    <s v="Matériaux NFI"/>
    <s v="Kit d'hygiène"/>
    <m/>
    <s v="Nombre"/>
    <n v="200"/>
    <m/>
    <m/>
    <m/>
    <s v=""/>
    <n v="200"/>
    <m/>
    <x v="2"/>
    <x v="12"/>
    <s v="Mare Rouge"/>
    <m/>
    <m/>
    <m/>
    <m/>
    <s v="AME20161012NOMOMA"/>
    <x v="1"/>
    <x v="2"/>
    <x v="12"/>
    <e v="#N/A"/>
  </r>
  <r>
    <x v="3"/>
    <s v="Haitian RC"/>
    <m/>
    <s v="Réalisé"/>
    <d v="2016-10-12T00:00:00"/>
    <s v="Distribution NFI"/>
    <s v="Matériaux NFI"/>
    <s v="Couvertures"/>
    <m/>
    <s v="Nombre"/>
    <n v="400"/>
    <m/>
    <m/>
    <m/>
    <s v=""/>
    <n v="200"/>
    <s v="Sélection / Priorisation"/>
    <x v="2"/>
    <x v="12"/>
    <s v="Marre Rouge"/>
    <m/>
    <m/>
    <m/>
    <m/>
    <s v="AME20161012NOMOMA"/>
    <x v="2"/>
    <x v="2"/>
    <x v="12"/>
    <e v="#N/A"/>
  </r>
  <r>
    <x v="3"/>
    <s v="Haitian RC"/>
    <m/>
    <s v="Réalisé"/>
    <d v="2016-10-12T00:00:00"/>
    <s v="Distribution NFI"/>
    <s v="Matériaux NFI"/>
    <s v="Kit d'hygiène"/>
    <m/>
    <s v="Nombre"/>
    <n v="200"/>
    <m/>
    <m/>
    <m/>
    <s v=""/>
    <n v="200"/>
    <s v="Sélection / Priorisation"/>
    <x v="2"/>
    <x v="12"/>
    <s v="Marre Rouge"/>
    <m/>
    <m/>
    <m/>
    <m/>
    <s v="AME20161012NOMOMA"/>
    <x v="3"/>
    <x v="2"/>
    <x v="12"/>
    <e v="#N/A"/>
  </r>
  <r>
    <x v="3"/>
    <s v="Haitian RC"/>
    <m/>
    <s v="Réalisé"/>
    <d v="2016-10-12T00:00:00"/>
    <s v="Distribution NFI"/>
    <s v="Matériaux NFI"/>
    <s v="Kit de cuisine"/>
    <m/>
    <s v="Nombre"/>
    <n v="200"/>
    <m/>
    <m/>
    <m/>
    <s v=""/>
    <n v="200"/>
    <s v="Sélection / Priorisation"/>
    <x v="2"/>
    <x v="12"/>
    <s v="Marre Rouge"/>
    <m/>
    <m/>
    <m/>
    <m/>
    <s v="AME20161012NOMOMA"/>
    <x v="4"/>
    <x v="2"/>
    <x v="12"/>
    <e v="#N/A"/>
  </r>
  <r>
    <x v="3"/>
    <s v="Haitian RC"/>
    <m/>
    <s v="Réalisé"/>
    <d v="2016-10-12T00:00:00"/>
    <s v="Distribution NFI"/>
    <s v="Matériaux NFI"/>
    <s v="Couvertures"/>
    <m/>
    <s v="Nombre"/>
    <n v="158"/>
    <m/>
    <m/>
    <m/>
    <s v=""/>
    <n v="79"/>
    <s v="Sélection / Priorisation"/>
    <x v="1"/>
    <x v="1"/>
    <s v="Parc Larco"/>
    <m/>
    <m/>
    <m/>
    <m/>
    <s v="AME20161012SULEPA"/>
    <x v="5"/>
    <x v="1"/>
    <x v="1"/>
    <e v="#N/A"/>
  </r>
  <r>
    <x v="3"/>
    <s v="Haitian RC"/>
    <m/>
    <s v="Réalisé"/>
    <d v="2016-10-12T00:00:00"/>
    <s v="Distribution NFI"/>
    <s v="Matériaux NFI"/>
    <s v="Couvertures"/>
    <m/>
    <s v="Nombre"/>
    <n v="40"/>
    <m/>
    <m/>
    <m/>
    <s v=""/>
    <n v="20"/>
    <s v="Sélection / Priorisation"/>
    <x v="2"/>
    <x v="10"/>
    <s v="Viard"/>
    <m/>
    <m/>
    <m/>
    <m/>
    <s v="AME20161012NOBAVI"/>
    <x v="3"/>
    <x v="2"/>
    <x v="10"/>
    <e v="#N/A"/>
  </r>
  <r>
    <x v="3"/>
    <s v="Haitian RC"/>
    <m/>
    <s v="Réalisé"/>
    <d v="2016-10-12T00:00:00"/>
    <s v="Distribution NFI"/>
    <s v="Matériaux NFI"/>
    <s v="Kit d'hygiène"/>
    <m/>
    <s v="Nombre"/>
    <n v="20"/>
    <m/>
    <m/>
    <m/>
    <s v=""/>
    <n v="20"/>
    <s v="Sélection / Priorisation"/>
    <x v="2"/>
    <x v="10"/>
    <s v="Viard"/>
    <m/>
    <m/>
    <m/>
    <m/>
    <s v="AME20161012NOBAVI"/>
    <x v="4"/>
    <x v="2"/>
    <x v="10"/>
    <e v="#N/A"/>
  </r>
  <r>
    <x v="3"/>
    <s v="Haitian RC"/>
    <m/>
    <s v="Réalisé"/>
    <d v="2016-10-12T00:00:00"/>
    <s v="Distribution NFI"/>
    <s v="Matériaux NFI"/>
    <s v="Kit de cuisine"/>
    <m/>
    <s v="Nombre"/>
    <n v="20"/>
    <m/>
    <m/>
    <m/>
    <s v=""/>
    <n v="20"/>
    <s v="Sélection / Priorisation"/>
    <x v="2"/>
    <x v="10"/>
    <s v="Viard"/>
    <m/>
    <m/>
    <m/>
    <m/>
    <s v="AME20161012NOBAVI"/>
    <x v="5"/>
    <x v="2"/>
    <x v="10"/>
    <e v="#N/A"/>
  </r>
  <r>
    <x v="3"/>
    <s v="Haitian RC"/>
    <m/>
    <s v="Réalisé"/>
    <d v="2016-10-12T00:00:00"/>
    <s v="Distribution NFI"/>
    <s v="Matériaux NFI"/>
    <s v="Couvertures"/>
    <m/>
    <s v="Nombre"/>
    <n v="448"/>
    <m/>
    <m/>
    <m/>
    <s v=""/>
    <n v="224"/>
    <m/>
    <x v="1"/>
    <x v="1"/>
    <m/>
    <m/>
    <m/>
    <m/>
    <m/>
    <s v="AME20161012SULE"/>
    <x v="4"/>
    <x v="1"/>
    <x v="1"/>
    <e v="#N/A"/>
  </r>
  <r>
    <x v="3"/>
    <s v="Haitian RC"/>
    <m/>
    <s v="Réalisé"/>
    <d v="2016-10-12T00:00:00"/>
    <s v="Distribution NFI"/>
    <s v="Matériaux NFI"/>
    <s v="Kit de cuisine"/>
    <m/>
    <s v="Nombre"/>
    <n v="200"/>
    <m/>
    <m/>
    <m/>
    <s v=""/>
    <n v="200"/>
    <m/>
    <x v="2"/>
    <x v="12"/>
    <s v="Mare Rouge"/>
    <m/>
    <m/>
    <m/>
    <m/>
    <s v="AME20161012NOMOMA"/>
    <x v="5"/>
    <x v="2"/>
    <x v="12"/>
    <e v="#N/A"/>
  </r>
  <r>
    <x v="3"/>
    <s v="Haitian RC"/>
    <m/>
    <s v="Réalisé"/>
    <d v="2016-10-12T00:00:00"/>
    <s v="Distribution NFI"/>
    <s v="Matériaux NFI"/>
    <s v="Kit de cuisine"/>
    <m/>
    <s v="Nombre"/>
    <n v="224"/>
    <m/>
    <m/>
    <m/>
    <s v=""/>
    <n v="224"/>
    <m/>
    <x v="1"/>
    <x v="1"/>
    <m/>
    <m/>
    <m/>
    <m/>
    <m/>
    <s v="AME20161012SULE"/>
    <x v="5"/>
    <x v="1"/>
    <x v="1"/>
    <e v="#N/A"/>
  </r>
  <r>
    <x v="3"/>
    <s v="Haitian RC"/>
    <m/>
    <s v="Réalisé"/>
    <d v="2016-10-13T00:00:00"/>
    <s v="Distribution NFI"/>
    <s v="Matériaux NFI"/>
    <s v="Couvertures"/>
    <m/>
    <s v="Nombre"/>
    <n v="610"/>
    <m/>
    <m/>
    <m/>
    <s v=""/>
    <n v="305"/>
    <s v="Sélection / Priorisation"/>
    <x v="2"/>
    <x v="10"/>
    <s v="Baie de Henne"/>
    <m/>
    <m/>
    <m/>
    <m/>
    <s v="AME20161013NOBABA"/>
    <x v="3"/>
    <x v="2"/>
    <x v="10"/>
    <e v="#N/A"/>
  </r>
  <r>
    <x v="3"/>
    <s v="Haitian RC"/>
    <m/>
    <s v="Réalisé"/>
    <d v="2016-10-13T00:00:00"/>
    <s v="Distribution NFI"/>
    <s v="Matériaux NFI"/>
    <s v="Kit d'hygiène"/>
    <m/>
    <s v="Nombre"/>
    <n v="305"/>
    <m/>
    <m/>
    <m/>
    <s v=""/>
    <n v="305"/>
    <s v="Sélection / Priorisation"/>
    <x v="2"/>
    <x v="10"/>
    <s v="Baie de Henne"/>
    <m/>
    <m/>
    <m/>
    <m/>
    <s v="AME20161013NOBABA"/>
    <x v="4"/>
    <x v="2"/>
    <x v="10"/>
    <e v="#N/A"/>
  </r>
  <r>
    <x v="3"/>
    <s v="Haitian RC"/>
    <m/>
    <s v="Réalisé"/>
    <d v="2016-10-13T00:00:00"/>
    <s v="Distribution NFI"/>
    <s v="Matériaux NFI"/>
    <s v="Kit de cuisine"/>
    <m/>
    <s v="Nombre"/>
    <n v="305"/>
    <m/>
    <m/>
    <m/>
    <s v=""/>
    <n v="305"/>
    <s v="Sélection / Priorisation"/>
    <x v="2"/>
    <x v="10"/>
    <s v="Baie de Henne"/>
    <m/>
    <m/>
    <m/>
    <m/>
    <s v="AME20161013NOBABA"/>
    <x v="5"/>
    <x v="2"/>
    <x v="10"/>
    <e v="#N/A"/>
  </r>
  <r>
    <x v="3"/>
    <s v="Haitian RC"/>
    <m/>
    <s v="Réalisé"/>
    <d v="2016-10-13T00:00:00"/>
    <s v="Distribution NFI"/>
    <s v="Matériaux NFI"/>
    <s v="Couvertures"/>
    <m/>
    <s v="Nombre"/>
    <n v="126"/>
    <m/>
    <m/>
    <m/>
    <s v=""/>
    <n v="63"/>
    <s v="Sélection / Priorisation"/>
    <x v="1"/>
    <x v="1"/>
    <s v="Ecole National Charles Lasegue"/>
    <m/>
    <m/>
    <m/>
    <m/>
    <s v="AME20161013SULEEC"/>
    <x v="4"/>
    <x v="1"/>
    <x v="1"/>
    <e v="#N/A"/>
  </r>
  <r>
    <x v="3"/>
    <s v="Haitian RC"/>
    <m/>
    <s v="Réalisé"/>
    <d v="2016-10-13T00:00:00"/>
    <s v="Distribution NFI"/>
    <s v="Matériaux NFI"/>
    <s v="Kit de cuisine"/>
    <m/>
    <s v="Nombre"/>
    <n v="63"/>
    <m/>
    <m/>
    <m/>
    <s v=""/>
    <n v="63"/>
    <s v="Sélection / Priorisation"/>
    <x v="1"/>
    <x v="1"/>
    <s v="Ecole National Charles Lasegue"/>
    <m/>
    <m/>
    <m/>
    <m/>
    <s v="AME20161013SULEEC"/>
    <x v="5"/>
    <x v="1"/>
    <x v="1"/>
    <e v="#N/A"/>
  </r>
  <r>
    <x v="3"/>
    <s v="Haitian RC"/>
    <m/>
    <s v="Réalisé"/>
    <d v="2016-10-13T00:00:00"/>
    <s v="Distribution NFI"/>
    <s v="Matériaux NFI"/>
    <s v="Couvertures"/>
    <m/>
    <s v="Nombre"/>
    <n v="200"/>
    <m/>
    <m/>
    <m/>
    <s v=""/>
    <n v="100"/>
    <s v="Sélection / Priorisation"/>
    <x v="2"/>
    <x v="13"/>
    <s v="Jean Rabel"/>
    <m/>
    <m/>
    <m/>
    <m/>
    <s v="AME20161013NOJEJE"/>
    <x v="3"/>
    <x v="2"/>
    <x v="13"/>
    <e v="#N/A"/>
  </r>
  <r>
    <x v="3"/>
    <s v="Haitian RC"/>
    <m/>
    <s v="Réalisé"/>
    <d v="2016-10-13T00:00:00"/>
    <s v="Distribution NFI"/>
    <s v="Matériaux NFI"/>
    <s v="Kit d'hygiène"/>
    <m/>
    <s v="Nombre"/>
    <n v="100"/>
    <m/>
    <m/>
    <m/>
    <s v=""/>
    <n v="100"/>
    <s v="Sélection / Priorisation"/>
    <x v="2"/>
    <x v="13"/>
    <s v="Jean Rabel"/>
    <m/>
    <m/>
    <m/>
    <m/>
    <s v="AME20161013NOJEJE"/>
    <x v="4"/>
    <x v="2"/>
    <x v="13"/>
    <e v="#N/A"/>
  </r>
  <r>
    <x v="3"/>
    <s v="Haitian RC"/>
    <m/>
    <s v="Réalisé"/>
    <d v="2016-10-13T00:00:00"/>
    <s v="Distribution NFI"/>
    <s v="Matériaux NFI"/>
    <s v="Kit de cuisine"/>
    <m/>
    <s v="Nombre"/>
    <n v="100"/>
    <m/>
    <m/>
    <m/>
    <s v=""/>
    <n v="100"/>
    <s v="Sélection / Priorisation"/>
    <x v="2"/>
    <x v="13"/>
    <s v="Jean Rabel"/>
    <m/>
    <m/>
    <m/>
    <m/>
    <s v="AME20161013NOJEJE"/>
    <x v="5"/>
    <x v="2"/>
    <x v="13"/>
    <e v="#N/A"/>
  </r>
  <r>
    <x v="3"/>
    <s v="Haitian RC"/>
    <m/>
    <s v="Réalisé"/>
    <d v="2016-10-13T00:00:00"/>
    <s v="Distribution NFI"/>
    <s v="Matériaux NFI"/>
    <s v="Couvertures"/>
    <m/>
    <s v="Nombre"/>
    <n v="323"/>
    <m/>
    <m/>
    <m/>
    <s v=""/>
    <n v="323"/>
    <m/>
    <x v="2"/>
    <x v="10"/>
    <m/>
    <m/>
    <m/>
    <m/>
    <m/>
    <s v="AME20161013NOBA"/>
    <x v="3"/>
    <x v="2"/>
    <x v="10"/>
    <e v="#N/A"/>
  </r>
  <r>
    <x v="3"/>
    <s v="Haitian RC"/>
    <m/>
    <s v="Réalisé"/>
    <d v="2016-10-13T00:00:00"/>
    <s v="Distribution NFI"/>
    <s v="Matériaux NFI"/>
    <s v="Couvertures"/>
    <m/>
    <s v="Nombre"/>
    <n v="100"/>
    <m/>
    <m/>
    <m/>
    <s v=""/>
    <n v="100"/>
    <m/>
    <x v="2"/>
    <x v="13"/>
    <m/>
    <m/>
    <m/>
    <m/>
    <m/>
    <s v="AME20161013NOJE"/>
    <x v="3"/>
    <x v="2"/>
    <x v="13"/>
    <e v="#N/A"/>
  </r>
  <r>
    <x v="3"/>
    <s v="Haitian RC"/>
    <m/>
    <s v="Réalisé"/>
    <d v="2016-10-13T00:00:00"/>
    <s v="Distribution NFI"/>
    <s v="Matériaux NFI"/>
    <s v="Couvertures"/>
    <m/>
    <s v="Nombre"/>
    <n v="126"/>
    <m/>
    <m/>
    <m/>
    <s v=""/>
    <n v="63"/>
    <m/>
    <x v="1"/>
    <x v="1"/>
    <m/>
    <m/>
    <m/>
    <m/>
    <m/>
    <s v="AME20161013SULE"/>
    <x v="3"/>
    <x v="1"/>
    <x v="1"/>
    <e v="#N/A"/>
  </r>
  <r>
    <x v="3"/>
    <s v="Haitian RC"/>
    <m/>
    <s v="Réalisé"/>
    <d v="2016-10-13T00:00:00"/>
    <s v="Distribution NFI"/>
    <s v="Matériaux NFI"/>
    <s v="Kit d'hygiène"/>
    <m/>
    <s v="Nombre"/>
    <n v="646"/>
    <m/>
    <m/>
    <m/>
    <s v=""/>
    <n v="323"/>
    <m/>
    <x v="2"/>
    <x v="10"/>
    <m/>
    <m/>
    <m/>
    <m/>
    <m/>
    <s v="AME20161013NOBA"/>
    <x v="4"/>
    <x v="2"/>
    <x v="10"/>
    <e v="#N/A"/>
  </r>
  <r>
    <x v="3"/>
    <s v="Haitian RC"/>
    <m/>
    <s v="Réalisé"/>
    <d v="2016-10-13T00:00:00"/>
    <s v="Distribution NFI"/>
    <s v="Matériaux NFI"/>
    <s v="Kit d'hygiène"/>
    <m/>
    <s v="Nombre"/>
    <n v="200"/>
    <m/>
    <m/>
    <m/>
    <s v=""/>
    <n v="100"/>
    <m/>
    <x v="2"/>
    <x v="13"/>
    <m/>
    <m/>
    <m/>
    <m/>
    <m/>
    <s v="AME20161013NOJE"/>
    <x v="4"/>
    <x v="2"/>
    <x v="13"/>
    <e v="#N/A"/>
  </r>
  <r>
    <x v="3"/>
    <s v="Haitian RC"/>
    <m/>
    <s v="Réalisé"/>
    <d v="2016-10-13T00:00:00"/>
    <s v="Distribution NFI"/>
    <s v="Matériaux NFI"/>
    <s v="Kit de cuisine"/>
    <m/>
    <s v="Nombre"/>
    <n v="323"/>
    <m/>
    <m/>
    <m/>
    <s v=""/>
    <n v="323"/>
    <m/>
    <x v="2"/>
    <x v="10"/>
    <m/>
    <m/>
    <m/>
    <m/>
    <m/>
    <s v="AME20161013NOBA"/>
    <x v="5"/>
    <x v="2"/>
    <x v="10"/>
    <e v="#N/A"/>
  </r>
  <r>
    <x v="3"/>
    <s v="Haitian RC"/>
    <m/>
    <s v="Réalisé"/>
    <d v="2016-10-13T00:00:00"/>
    <s v="Distribution NFI"/>
    <s v="Matériaux NFI"/>
    <s v="Kit de cuisine"/>
    <m/>
    <s v="Nombre"/>
    <n v="100"/>
    <m/>
    <m/>
    <m/>
    <s v=""/>
    <n v="100"/>
    <m/>
    <x v="2"/>
    <x v="13"/>
    <m/>
    <m/>
    <m/>
    <m/>
    <m/>
    <s v="AME20161013NOJE"/>
    <x v="5"/>
    <x v="2"/>
    <x v="13"/>
    <e v="#N/A"/>
  </r>
  <r>
    <x v="3"/>
    <s v="Haitian RC"/>
    <m/>
    <s v="Réalisé"/>
    <d v="2016-10-13T00:00:00"/>
    <s v="Distribution NFI"/>
    <s v="Matériaux NFI"/>
    <s v="Kit de cuisine"/>
    <m/>
    <s v="Nombre"/>
    <n v="63"/>
    <m/>
    <m/>
    <m/>
    <s v=""/>
    <n v="63"/>
    <m/>
    <x v="1"/>
    <x v="1"/>
    <m/>
    <m/>
    <m/>
    <m/>
    <m/>
    <s v="AME20161013SULE"/>
    <x v="4"/>
    <x v="1"/>
    <x v="1"/>
    <e v="#N/A"/>
  </r>
  <r>
    <x v="3"/>
    <s v="Haitian RC"/>
    <m/>
    <s v="Réalisé"/>
    <d v="2016-10-13T00:00:00"/>
    <s v="Distribution NFI"/>
    <s v="Matériaux NFI"/>
    <s v="Kit de cuisine"/>
    <m/>
    <s v="Nombre"/>
    <n v="125"/>
    <m/>
    <m/>
    <m/>
    <s v=""/>
    <n v="125"/>
    <m/>
    <x v="1"/>
    <x v="1"/>
    <m/>
    <m/>
    <m/>
    <m/>
    <m/>
    <s v="AME20161013SULE"/>
    <x v="5"/>
    <x v="1"/>
    <x v="1"/>
    <e v="#N/A"/>
  </r>
  <r>
    <x v="3"/>
    <s v="Haitian RC"/>
    <m/>
    <s v="Réalisé"/>
    <d v="2016-10-14T00:00:00"/>
    <s v="Distribution NFI"/>
    <s v="Matériaux NFI"/>
    <s v="Kit d'hygiène"/>
    <m/>
    <s v="Nombre"/>
    <n v="35"/>
    <m/>
    <m/>
    <m/>
    <s v=""/>
    <n v="35"/>
    <s v="Sélection / Priorisation"/>
    <x v="1"/>
    <x v="14"/>
    <s v="Les Coteaux Health Center"/>
    <m/>
    <m/>
    <m/>
    <m/>
    <s v="AME20161014SUCOLE"/>
    <x v="5"/>
    <x v="1"/>
    <x v="14"/>
    <e v="#N/A"/>
  </r>
  <r>
    <x v="3"/>
    <s v="Haitian RC"/>
    <m/>
    <s v="Réalisé"/>
    <d v="2016-10-14T00:00:00"/>
    <s v="Distribution NFI"/>
    <s v="Matériaux NFI"/>
    <s v="Kit d'hygiène"/>
    <m/>
    <s v="Nombre"/>
    <n v="35"/>
    <m/>
    <m/>
    <m/>
    <s v=""/>
    <n v="35"/>
    <s v="Sélection / Priorisation"/>
    <x v="1"/>
    <x v="15"/>
    <s v="Port-Salut Health Center"/>
    <m/>
    <m/>
    <m/>
    <m/>
    <s v="AME20161014SUPOPO"/>
    <x v="5"/>
    <x v="1"/>
    <x v="15"/>
    <e v="#N/A"/>
  </r>
  <r>
    <x v="3"/>
    <s v="Haitian RC"/>
    <m/>
    <s v="Réalisé"/>
    <d v="2016-10-16T00:00:00"/>
    <s v="Distribution NFI"/>
    <s v="Matériaux NFI"/>
    <s v="Kit d'hygiène"/>
    <m/>
    <s v="Nombre"/>
    <n v="70"/>
    <m/>
    <m/>
    <m/>
    <s v=""/>
    <n v="70"/>
    <s v="Sélection / Priorisation"/>
    <x v="1"/>
    <x v="14"/>
    <m/>
    <m/>
    <m/>
    <m/>
    <m/>
    <s v="AME20161016SUCO"/>
    <x v="5"/>
    <x v="1"/>
    <x v="14"/>
    <e v="#N/A"/>
  </r>
  <r>
    <x v="3"/>
    <s v="Haitian RC"/>
    <m/>
    <s v="Réalisé"/>
    <d v="2016-10-18T00:00:00"/>
    <s v="Distribution NFI"/>
    <s v="Matériaux NFI"/>
    <s v="Couvertures"/>
    <m/>
    <s v="Nombre"/>
    <n v="236"/>
    <m/>
    <m/>
    <m/>
    <s v=""/>
    <n v="118"/>
    <s v="Sélection / Priorisation"/>
    <x v="1"/>
    <x v="16"/>
    <s v="Crabier, Trichet, Roger"/>
    <m/>
    <m/>
    <m/>
    <m/>
    <s v="AME20161018SUSTCR"/>
    <x v="5"/>
    <x v="1"/>
    <x v="16"/>
    <e v="#N/A"/>
  </r>
  <r>
    <x v="3"/>
    <s v="Haitian RC"/>
    <m/>
    <s v="Réalisé"/>
    <d v="2016-10-18T00:00:00"/>
    <s v="Distribution Abris"/>
    <s v="Matériaux Abris"/>
    <s v="Bâches"/>
    <m/>
    <s v="Nombre"/>
    <n v="236"/>
    <m/>
    <m/>
    <m/>
    <s v=""/>
    <n v="118"/>
    <m/>
    <x v="1"/>
    <x v="16"/>
    <m/>
    <m/>
    <m/>
    <m/>
    <m/>
    <s v="AME20161018SUST"/>
    <x v="3"/>
    <x v="1"/>
    <x v="16"/>
    <e v="#N/A"/>
  </r>
  <r>
    <x v="3"/>
    <s v="Haitian RC"/>
    <m/>
    <s v="Réalisé"/>
    <d v="2016-10-18T00:00:00"/>
    <s v="Distribution NFI"/>
    <s v="Matériaux NFI"/>
    <s v="Couvertures"/>
    <m/>
    <s v="Nombre"/>
    <n v="118"/>
    <m/>
    <m/>
    <m/>
    <s v=""/>
    <n v="118"/>
    <m/>
    <x v="1"/>
    <x v="16"/>
    <m/>
    <m/>
    <m/>
    <m/>
    <m/>
    <s v="AME20161018SUST"/>
    <x v="4"/>
    <x v="1"/>
    <x v="16"/>
    <e v="#N/A"/>
  </r>
  <r>
    <x v="3"/>
    <s v="Haitian RC"/>
    <m/>
    <s v="Réalisé"/>
    <d v="2016-10-18T00:00:00"/>
    <s v="Distribution Abris"/>
    <s v="Matériaux Abris"/>
    <s v="Kit Abris"/>
    <m/>
    <s v="Nombre"/>
    <n v="118"/>
    <m/>
    <m/>
    <m/>
    <s v=""/>
    <n v="118"/>
    <m/>
    <x v="1"/>
    <x v="16"/>
    <m/>
    <m/>
    <m/>
    <m/>
    <m/>
    <s v="AME20161018SUST"/>
    <x v="5"/>
    <x v="1"/>
    <x v="16"/>
    <e v="#N/A"/>
  </r>
  <r>
    <x v="3"/>
    <s v="Haitian RC"/>
    <m/>
    <s v="Réalisé"/>
    <d v="2016-10-19T00:00:00"/>
    <s v="Distribution NFI"/>
    <s v="Matériaux NFI"/>
    <s v="Kit de cuisine"/>
    <m/>
    <s v="Nombre"/>
    <n v="10"/>
    <m/>
    <m/>
    <m/>
    <s v=""/>
    <n v="10"/>
    <s v="Sélection / Priorisation"/>
    <x v="2"/>
    <x v="10"/>
    <s v="1st , Hatte de Lice"/>
    <m/>
    <m/>
    <m/>
    <m/>
    <s v="AME20161019NOBA1S"/>
    <x v="12"/>
    <x v="2"/>
    <x v="10"/>
    <e v="#N/A"/>
  </r>
  <r>
    <x v="3"/>
    <s v="Haitian RC"/>
    <m/>
    <s v="Réalisé"/>
    <d v="2016-10-19T00:00:00"/>
    <s v="Distribution NFI"/>
    <s v="Matériaux NFI"/>
    <s v="Couvertures"/>
    <m/>
    <s v="Nombre"/>
    <n v="20"/>
    <m/>
    <m/>
    <m/>
    <s v=""/>
    <n v="10"/>
    <s v="Sélection / Priorisation"/>
    <x v="2"/>
    <x v="10"/>
    <s v="1st , Hatte de Lice"/>
    <m/>
    <m/>
    <m/>
    <m/>
    <s v="AME20161019NOBA1S"/>
    <x v="13"/>
    <x v="2"/>
    <x v="10"/>
    <e v="#N/A"/>
  </r>
  <r>
    <x v="3"/>
    <s v="Haitian RC"/>
    <m/>
    <s v="Réalisé"/>
    <d v="2016-10-19T00:00:00"/>
    <s v="Distribution NFI"/>
    <s v="Matériaux NFI"/>
    <s v="Kit d'hygiène"/>
    <m/>
    <s v="Nombre"/>
    <n v="10"/>
    <m/>
    <m/>
    <m/>
    <s v=""/>
    <n v="10"/>
    <s v="Sélection / Priorisation"/>
    <x v="2"/>
    <x v="10"/>
    <s v="1st , Hatte de Lice"/>
    <m/>
    <m/>
    <m/>
    <m/>
    <s v="AME20161019NOBA1S"/>
    <x v="14"/>
    <x v="2"/>
    <x v="10"/>
    <e v="#N/A"/>
  </r>
  <r>
    <x v="3"/>
    <s v="Haitian RC"/>
    <m/>
    <s v="Réalisé"/>
    <d v="2016-10-19T00:00:00"/>
    <s v="Distribution NFI"/>
    <s v="Matériaux NFI"/>
    <s v="Kit de cuisine"/>
    <m/>
    <s v="Nombre"/>
    <n v="44"/>
    <m/>
    <m/>
    <m/>
    <s v=""/>
    <n v="44"/>
    <s v="Sélection / Priorisation"/>
    <x v="2"/>
    <x v="10"/>
    <s v="1st, Baie de Henne town"/>
    <m/>
    <m/>
    <m/>
    <m/>
    <s v="AME20161019NOBA1S"/>
    <x v="15"/>
    <x v="2"/>
    <x v="10"/>
    <e v="#N/A"/>
  </r>
  <r>
    <x v="3"/>
    <s v="Haitian RC"/>
    <m/>
    <s v="Réalisé"/>
    <d v="2016-10-19T00:00:00"/>
    <s v="Distribution NFI"/>
    <s v="Matériaux NFI"/>
    <s v="Couvertures"/>
    <m/>
    <s v="Nombre"/>
    <n v="88"/>
    <m/>
    <m/>
    <m/>
    <s v=""/>
    <n v="44"/>
    <s v="Sélection / Priorisation"/>
    <x v="2"/>
    <x v="10"/>
    <s v="1st, Baie de Henne town"/>
    <m/>
    <m/>
    <m/>
    <m/>
    <s v="AME20161019NOBA1S"/>
    <x v="16"/>
    <x v="2"/>
    <x v="10"/>
    <e v="#N/A"/>
  </r>
  <r>
    <x v="3"/>
    <s v="Haitian RC"/>
    <m/>
    <s v="Réalisé"/>
    <d v="2016-10-19T00:00:00"/>
    <s v="Distribution NFI"/>
    <s v="Matériaux NFI"/>
    <s v="Kit d'hygiène"/>
    <m/>
    <s v="Nombre"/>
    <n v="44"/>
    <m/>
    <m/>
    <m/>
    <s v=""/>
    <n v="44"/>
    <s v="Sélection / Priorisation"/>
    <x v="2"/>
    <x v="10"/>
    <s v="1st, Baie de Henne town"/>
    <m/>
    <m/>
    <m/>
    <m/>
    <s v="AME20161019NOBA1S"/>
    <x v="17"/>
    <x v="2"/>
    <x v="10"/>
    <e v="#N/A"/>
  </r>
  <r>
    <x v="3"/>
    <s v="Haitian RC"/>
    <m/>
    <s v="Réalisé"/>
    <d v="2016-10-19T00:00:00"/>
    <s v="Distribution NFI"/>
    <s v="Matériaux NFI"/>
    <s v="Kit de cuisine"/>
    <m/>
    <s v="Nombre"/>
    <n v="10"/>
    <m/>
    <m/>
    <m/>
    <s v=""/>
    <n v="10"/>
    <s v="Sélection / Priorisation"/>
    <x v="2"/>
    <x v="10"/>
    <s v="1st, Buis d'homme"/>
    <m/>
    <m/>
    <m/>
    <m/>
    <s v="AME20161019NOBA1S"/>
    <x v="18"/>
    <x v="2"/>
    <x v="10"/>
    <e v="#N/A"/>
  </r>
  <r>
    <x v="3"/>
    <s v="Haitian RC"/>
    <m/>
    <s v="Réalisé"/>
    <d v="2016-10-19T00:00:00"/>
    <s v="Distribution NFI"/>
    <s v="Matériaux NFI"/>
    <s v="Couvertures"/>
    <m/>
    <s v="Nombre"/>
    <n v="20"/>
    <m/>
    <m/>
    <m/>
    <s v=""/>
    <n v="10"/>
    <s v="Sélection / Priorisation"/>
    <x v="2"/>
    <x v="10"/>
    <s v="1st, Buis d'homme"/>
    <m/>
    <m/>
    <m/>
    <m/>
    <s v="AME20161019NOBA1S"/>
    <x v="19"/>
    <x v="2"/>
    <x v="10"/>
    <e v="#N/A"/>
  </r>
  <r>
    <x v="3"/>
    <s v="Haitian RC"/>
    <m/>
    <s v="Réalisé"/>
    <d v="2016-10-19T00:00:00"/>
    <s v="Distribution NFI"/>
    <s v="Matériaux NFI"/>
    <s v="Kit d'hygiène"/>
    <m/>
    <s v="Nombre"/>
    <n v="10"/>
    <m/>
    <m/>
    <m/>
    <s v=""/>
    <n v="10"/>
    <s v="Sélection / Priorisation"/>
    <x v="2"/>
    <x v="10"/>
    <s v="1st, Buis d'homme"/>
    <m/>
    <m/>
    <m/>
    <m/>
    <s v="AME20161019NOBA1S"/>
    <x v="20"/>
    <x v="2"/>
    <x v="10"/>
    <e v="#N/A"/>
  </r>
  <r>
    <x v="3"/>
    <s v="Haitian RC"/>
    <m/>
    <s v="Réalisé"/>
    <d v="2016-10-19T00:00:00"/>
    <s v="Distribution NFI"/>
    <s v="Matériaux NFI"/>
    <s v="Kit de cuisine"/>
    <m/>
    <s v="Nombre"/>
    <n v="100"/>
    <m/>
    <m/>
    <m/>
    <s v=""/>
    <n v="50"/>
    <s v="Sélection / Priorisation"/>
    <x v="2"/>
    <x v="10"/>
    <s v="1st, Citerne Remy"/>
    <m/>
    <m/>
    <m/>
    <m/>
    <s v="AME20161019NOBA1S"/>
    <x v="21"/>
    <x v="2"/>
    <x v="10"/>
    <e v="#N/A"/>
  </r>
  <r>
    <x v="3"/>
    <s v="Haitian RC"/>
    <m/>
    <s v="Réalisé"/>
    <d v="2016-10-19T00:00:00"/>
    <s v="Distribution NFI"/>
    <s v="Matériaux NFI"/>
    <s v="Couvertures"/>
    <m/>
    <s v="Nombre"/>
    <n v="100"/>
    <m/>
    <m/>
    <m/>
    <s v=""/>
    <n v="50"/>
    <s v="Sélection / Priorisation"/>
    <x v="2"/>
    <x v="10"/>
    <s v="1st, Citerne Remy"/>
    <m/>
    <m/>
    <m/>
    <m/>
    <s v="AME20161019NOBA1S"/>
    <x v="22"/>
    <x v="2"/>
    <x v="10"/>
    <e v="#N/A"/>
  </r>
  <r>
    <x v="3"/>
    <s v="Haitian RC"/>
    <m/>
    <s v="Réalisé"/>
    <d v="2016-10-19T00:00:00"/>
    <s v="Distribution NFI"/>
    <s v="Matériaux NFI"/>
    <s v="Kit d'hygiène"/>
    <m/>
    <s v="Nombre"/>
    <n v="50"/>
    <m/>
    <m/>
    <m/>
    <s v=""/>
    <n v="50"/>
    <s v="Sélection / Priorisation"/>
    <x v="2"/>
    <x v="10"/>
    <s v="1st, Citerne Remy"/>
    <m/>
    <m/>
    <m/>
    <m/>
    <s v="AME20161019NOBA1S"/>
    <x v="23"/>
    <x v="2"/>
    <x v="10"/>
    <e v="#N/A"/>
  </r>
  <r>
    <x v="3"/>
    <s v="Haitian RC"/>
    <m/>
    <s v="Réalisé"/>
    <d v="2016-10-19T00:00:00"/>
    <s v="Distribution NFI"/>
    <s v="Matériaux NFI"/>
    <s v="Kit de cuisine"/>
    <m/>
    <s v="Nombre"/>
    <n v="10"/>
    <m/>
    <m/>
    <m/>
    <s v=""/>
    <n v="10"/>
    <s v="Sélection / Priorisation"/>
    <x v="2"/>
    <x v="10"/>
    <s v="1st, Passe Seche"/>
    <m/>
    <m/>
    <m/>
    <m/>
    <s v="AME20161019NOBA1S"/>
    <x v="0"/>
    <x v="2"/>
    <x v="10"/>
    <e v="#N/A"/>
  </r>
  <r>
    <x v="3"/>
    <s v="Haitian RC"/>
    <m/>
    <s v="Réalisé"/>
    <d v="2016-10-19T00:00:00"/>
    <s v="Distribution NFI"/>
    <s v="Matériaux NFI"/>
    <s v="Couvertures"/>
    <m/>
    <s v="Nombre"/>
    <n v="20"/>
    <m/>
    <m/>
    <m/>
    <s v=""/>
    <n v="10"/>
    <s v="Sélection / Priorisation"/>
    <x v="2"/>
    <x v="10"/>
    <s v="1st, Passe Seche"/>
    <m/>
    <m/>
    <m/>
    <m/>
    <s v="AME20161019NOBA1S"/>
    <x v="1"/>
    <x v="2"/>
    <x v="10"/>
    <e v="#N/A"/>
  </r>
  <r>
    <x v="3"/>
    <s v="Haitian RC"/>
    <m/>
    <s v="Réalisé"/>
    <d v="2016-10-19T00:00:00"/>
    <s v="Distribution NFI"/>
    <s v="Matériaux NFI"/>
    <s v="Kit d'hygiène"/>
    <m/>
    <s v="Nombre"/>
    <n v="10"/>
    <m/>
    <m/>
    <m/>
    <s v=""/>
    <n v="10"/>
    <s v="Sélection / Priorisation"/>
    <x v="2"/>
    <x v="10"/>
    <s v="1st, Passe Seche"/>
    <m/>
    <m/>
    <m/>
    <m/>
    <s v="AME20161019NOBA1S"/>
    <x v="2"/>
    <x v="2"/>
    <x v="10"/>
    <e v="#N/A"/>
  </r>
  <r>
    <x v="3"/>
    <s v="Haitian RC"/>
    <m/>
    <s v="Réalisé"/>
    <d v="2016-10-19T00:00:00"/>
    <s v="Distribution NFI"/>
    <s v="Matériaux NFI"/>
    <s v="Kit de cuisine"/>
    <m/>
    <s v="Nombre"/>
    <n v="5"/>
    <m/>
    <m/>
    <m/>
    <s v=""/>
    <n v="5"/>
    <s v="Sélection / Priorisation"/>
    <x v="2"/>
    <x v="10"/>
    <s v="1st, Via"/>
    <m/>
    <m/>
    <m/>
    <m/>
    <s v="AME20161019NOBA1S"/>
    <x v="3"/>
    <x v="2"/>
    <x v="10"/>
    <e v="#N/A"/>
  </r>
  <r>
    <x v="3"/>
    <s v="Haitian RC"/>
    <m/>
    <s v="Réalisé"/>
    <d v="2016-10-19T00:00:00"/>
    <s v="Distribution NFI"/>
    <s v="Matériaux NFI"/>
    <s v="Couvertures"/>
    <m/>
    <s v="Nombre"/>
    <n v="10"/>
    <m/>
    <m/>
    <m/>
    <s v=""/>
    <n v="5"/>
    <s v="Sélection / Priorisation"/>
    <x v="2"/>
    <x v="10"/>
    <s v="1st, Via"/>
    <m/>
    <m/>
    <m/>
    <m/>
    <s v="AME20161019NOBA1S"/>
    <x v="4"/>
    <x v="2"/>
    <x v="10"/>
    <e v="#N/A"/>
  </r>
  <r>
    <x v="3"/>
    <s v="Haitian RC"/>
    <m/>
    <s v="Réalisé"/>
    <d v="2016-10-19T00:00:00"/>
    <s v="Distribution NFI"/>
    <s v="Matériaux NFI"/>
    <s v="Kit d'hygiène"/>
    <m/>
    <s v="Nombre"/>
    <n v="5"/>
    <m/>
    <m/>
    <m/>
    <s v=""/>
    <n v="5"/>
    <s v="Sélection / Priorisation"/>
    <x v="2"/>
    <x v="10"/>
    <s v="1st, Via"/>
    <m/>
    <m/>
    <m/>
    <m/>
    <s v="AME20161019NOBA1S"/>
    <x v="5"/>
    <x v="2"/>
    <x v="10"/>
    <e v="#N/A"/>
  </r>
  <r>
    <x v="3"/>
    <s v="Haitian RC"/>
    <m/>
    <s v="Réalisé"/>
    <d v="2016-10-19T00:00:00"/>
    <s v="Distribution NFI"/>
    <s v="Matériaux NFI"/>
    <s v="Kit de cuisine"/>
    <m/>
    <s v="Nombre"/>
    <n v="15"/>
    <m/>
    <m/>
    <m/>
    <s v=""/>
    <n v="15"/>
    <s v="Sélection / Priorisation"/>
    <x v="2"/>
    <x v="10"/>
    <s v="4th, Pitit Paradis"/>
    <m/>
    <m/>
    <m/>
    <m/>
    <s v="AME20161019NOBA4T"/>
    <x v="3"/>
    <x v="2"/>
    <x v="10"/>
    <e v="#N/A"/>
  </r>
  <r>
    <x v="3"/>
    <s v="Haitian RC"/>
    <m/>
    <s v="Réalisé"/>
    <d v="2016-10-19T00:00:00"/>
    <s v="Distribution NFI"/>
    <s v="Matériaux NFI"/>
    <s v="Couvertures"/>
    <m/>
    <s v="Nombre"/>
    <n v="30"/>
    <m/>
    <m/>
    <m/>
    <s v=""/>
    <n v="15"/>
    <s v="Sélection / Priorisation"/>
    <x v="2"/>
    <x v="10"/>
    <s v="4th, Pitit Paradis"/>
    <m/>
    <m/>
    <m/>
    <m/>
    <s v="AME20161019NOBA4T"/>
    <x v="4"/>
    <x v="2"/>
    <x v="10"/>
    <e v="#N/A"/>
  </r>
  <r>
    <x v="3"/>
    <s v="Haitian RC"/>
    <m/>
    <s v="Réalisé"/>
    <d v="2016-10-19T00:00:00"/>
    <s v="Distribution NFI"/>
    <s v="Matériaux NFI"/>
    <s v="Kit d'hygiène"/>
    <m/>
    <s v="Nombre"/>
    <n v="15"/>
    <m/>
    <m/>
    <m/>
    <s v=""/>
    <n v="15"/>
    <s v="Sélection / Priorisation"/>
    <x v="2"/>
    <x v="10"/>
    <s v="4th, Pitit Paradis"/>
    <m/>
    <m/>
    <m/>
    <m/>
    <s v="AME20161019NOBA4T"/>
    <x v="5"/>
    <x v="2"/>
    <x v="10"/>
    <e v="#N/A"/>
  </r>
  <r>
    <x v="3"/>
    <s v="Haitian RC"/>
    <m/>
    <s v="Réalisé"/>
    <d v="2016-10-19T00:00:00"/>
    <s v="Distribution NFI"/>
    <s v="Matériaux NFI"/>
    <s v="Couvertures"/>
    <m/>
    <s v="Nombre"/>
    <n v="240"/>
    <m/>
    <m/>
    <m/>
    <s v=""/>
    <n v="120"/>
    <s v="Sélection / Priorisation"/>
    <x v="2"/>
    <x v="13"/>
    <s v="Centre Ville"/>
    <m/>
    <m/>
    <m/>
    <m/>
    <s v="AME20161019NOJECE"/>
    <x v="3"/>
    <x v="2"/>
    <x v="13"/>
    <e v="#N/A"/>
  </r>
  <r>
    <x v="3"/>
    <s v="Haitian RC"/>
    <m/>
    <s v="Réalisé"/>
    <d v="2016-10-19T00:00:00"/>
    <s v="Distribution NFI"/>
    <s v="Matériaux NFI"/>
    <s v="Kit de cuisine"/>
    <m/>
    <s v="Nombre"/>
    <n v="120"/>
    <m/>
    <m/>
    <m/>
    <s v=""/>
    <n v="120"/>
    <s v="Sélection / Priorisation"/>
    <x v="2"/>
    <x v="13"/>
    <s v="Centre Ville"/>
    <m/>
    <m/>
    <m/>
    <m/>
    <s v="AME20161019NOJECE"/>
    <x v="4"/>
    <x v="2"/>
    <x v="13"/>
    <e v="#N/A"/>
  </r>
  <r>
    <x v="3"/>
    <s v="Haitian RC"/>
    <m/>
    <s v="Réalisé"/>
    <d v="2016-10-19T00:00:00"/>
    <s v="Distribution NFI"/>
    <s v="Matériaux NFI"/>
    <s v="Kit d'hygiène"/>
    <m/>
    <s v="Nombre"/>
    <n v="120"/>
    <m/>
    <m/>
    <m/>
    <s v=""/>
    <n v="120"/>
    <s v="Sélection / Priorisation"/>
    <x v="2"/>
    <x v="13"/>
    <s v="Centre Ville"/>
    <m/>
    <m/>
    <m/>
    <m/>
    <s v="AME20161019NOJECE"/>
    <x v="5"/>
    <x v="2"/>
    <x v="13"/>
    <e v="#N/A"/>
  </r>
  <r>
    <x v="3"/>
    <s v="Haitian RC"/>
    <m/>
    <s v="Réalisé"/>
    <d v="2016-10-20T00:00:00"/>
    <s v="Distribution NFI"/>
    <s v="Matériaux NFI"/>
    <s v="Kit de cuisine"/>
    <m/>
    <s v="Nombre"/>
    <n v="10"/>
    <m/>
    <m/>
    <m/>
    <s v=""/>
    <n v="10"/>
    <s v="Sélection / Priorisation"/>
    <x v="2"/>
    <x v="17"/>
    <s v="1st, Granboulay"/>
    <m/>
    <m/>
    <m/>
    <m/>
    <s v="AME20161020NOBO1S"/>
    <x v="3"/>
    <x v="2"/>
    <x v="17"/>
    <e v="#N/A"/>
  </r>
  <r>
    <x v="3"/>
    <s v="Haitian RC"/>
    <m/>
    <s v="Réalisé"/>
    <d v="2016-10-20T00:00:00"/>
    <s v="Distribution NFI"/>
    <s v="Matériaux NFI"/>
    <s v="Couvertures"/>
    <m/>
    <s v="Nombre"/>
    <n v="20"/>
    <m/>
    <m/>
    <m/>
    <s v=""/>
    <n v="10"/>
    <s v="Sélection / Priorisation"/>
    <x v="2"/>
    <x v="17"/>
    <s v="1st, Granboulay"/>
    <m/>
    <m/>
    <m/>
    <m/>
    <s v="AME20161020NOBO1S"/>
    <x v="4"/>
    <x v="2"/>
    <x v="17"/>
    <e v="#N/A"/>
  </r>
  <r>
    <x v="3"/>
    <s v="Haitian RC"/>
    <m/>
    <s v="Réalisé"/>
    <d v="2016-10-20T00:00:00"/>
    <s v="Distribution NFI"/>
    <s v="Matériaux NFI"/>
    <s v="Kit d'hygiène"/>
    <m/>
    <s v="Nombre"/>
    <n v="10"/>
    <m/>
    <m/>
    <m/>
    <s v=""/>
    <n v="10"/>
    <s v="Sélection / Priorisation"/>
    <x v="2"/>
    <x v="17"/>
    <s v="1st, Granboulay"/>
    <m/>
    <m/>
    <m/>
    <m/>
    <s v="AME20161020NOBO1S"/>
    <x v="5"/>
    <x v="2"/>
    <x v="17"/>
    <e v="#N/A"/>
  </r>
  <r>
    <x v="3"/>
    <s v="Haitian RC"/>
    <m/>
    <s v="Réalisé"/>
    <d v="2016-10-20T00:00:00"/>
    <s v="Distribution NFI"/>
    <s v="Matériaux NFI"/>
    <s v="Kit de cuisine"/>
    <m/>
    <s v="Nombre"/>
    <n v="10"/>
    <m/>
    <m/>
    <m/>
    <s v=""/>
    <n v="10"/>
    <s v="Sélection / Priorisation"/>
    <x v="2"/>
    <x v="17"/>
    <s v="2nd, Maturun"/>
    <m/>
    <m/>
    <m/>
    <m/>
    <s v="AME20161020NOBO2N"/>
    <x v="3"/>
    <x v="2"/>
    <x v="17"/>
    <e v="#N/A"/>
  </r>
  <r>
    <x v="3"/>
    <s v="Haitian RC"/>
    <m/>
    <s v="Réalisé"/>
    <d v="2016-10-20T00:00:00"/>
    <s v="Distribution NFI"/>
    <s v="Matériaux NFI"/>
    <s v="Couvertures"/>
    <m/>
    <s v="Nombre"/>
    <n v="20"/>
    <m/>
    <m/>
    <m/>
    <s v=""/>
    <n v="10"/>
    <s v="Sélection / Priorisation"/>
    <x v="2"/>
    <x v="17"/>
    <s v="2nd, Maturun"/>
    <m/>
    <m/>
    <m/>
    <m/>
    <s v="AME20161020NOBO2N"/>
    <x v="4"/>
    <x v="2"/>
    <x v="17"/>
    <e v="#N/A"/>
  </r>
  <r>
    <x v="3"/>
    <s v="Haitian RC"/>
    <m/>
    <s v="Réalisé"/>
    <d v="2016-10-20T00:00:00"/>
    <s v="Distribution NFI"/>
    <s v="Matériaux NFI"/>
    <s v="Kit d'hygiène"/>
    <m/>
    <s v="Nombre"/>
    <n v="10"/>
    <m/>
    <m/>
    <m/>
    <s v=""/>
    <n v="10"/>
    <s v="Sélection / Priorisation"/>
    <x v="2"/>
    <x v="17"/>
    <s v="2nd, Maturun"/>
    <m/>
    <m/>
    <m/>
    <m/>
    <s v="AME20161020NOBO2N"/>
    <x v="5"/>
    <x v="2"/>
    <x v="17"/>
    <e v="#N/A"/>
  </r>
  <r>
    <x v="3"/>
    <s v="Haitian RC"/>
    <m/>
    <s v="Réalisé"/>
    <d v="2016-10-20T00:00:00"/>
    <s v="Distribution NFI"/>
    <s v="Matériaux NFI"/>
    <s v="Kit de cuisine"/>
    <m/>
    <s v="Nombre"/>
    <n v="10"/>
    <m/>
    <m/>
    <m/>
    <s v=""/>
    <n v="10"/>
    <s v="Sélection / Priorisation"/>
    <x v="2"/>
    <x v="17"/>
    <s v="3rd, Desforge"/>
    <m/>
    <m/>
    <m/>
    <m/>
    <s v="AME20161020NOBO3R"/>
    <x v="3"/>
    <x v="2"/>
    <x v="17"/>
    <e v="#N/A"/>
  </r>
  <r>
    <x v="3"/>
    <s v="Haitian RC"/>
    <m/>
    <s v="Réalisé"/>
    <d v="2016-10-20T00:00:00"/>
    <s v="Distribution NFI"/>
    <s v="Matériaux NFI"/>
    <s v="Couvertures"/>
    <m/>
    <s v="Nombre"/>
    <n v="20"/>
    <m/>
    <m/>
    <m/>
    <s v=""/>
    <n v="10"/>
    <s v="Sélection / Priorisation"/>
    <x v="2"/>
    <x v="17"/>
    <s v="3rd, Desforge"/>
    <m/>
    <m/>
    <m/>
    <m/>
    <s v="AME20161020NOBO3R"/>
    <x v="4"/>
    <x v="2"/>
    <x v="17"/>
    <e v="#N/A"/>
  </r>
  <r>
    <x v="3"/>
    <s v="Haitian RC"/>
    <m/>
    <s v="Réalisé"/>
    <d v="2016-10-20T00:00:00"/>
    <s v="Distribution NFI"/>
    <s v="Matériaux NFI"/>
    <s v="Kit d'hygiène"/>
    <m/>
    <s v="Nombre"/>
    <n v="10"/>
    <m/>
    <m/>
    <m/>
    <s v=""/>
    <n v="10"/>
    <s v="Sélection / Priorisation"/>
    <x v="2"/>
    <x v="17"/>
    <s v="3rd, Desforge"/>
    <m/>
    <m/>
    <m/>
    <m/>
    <s v="AME20161020NOBO3R"/>
    <x v="5"/>
    <x v="2"/>
    <x v="17"/>
    <e v="#N/A"/>
  </r>
  <r>
    <x v="3"/>
    <s v="Haitian RC"/>
    <m/>
    <s v="Réalisé"/>
    <d v="2016-10-20T00:00:00"/>
    <s v="Distribution NFI"/>
    <s v="Matériaux NFI"/>
    <s v="Kit de cuisine"/>
    <m/>
    <s v="Nombre"/>
    <n v="11"/>
    <m/>
    <m/>
    <m/>
    <s v=""/>
    <n v="10"/>
    <s v="Sélection / Priorisation"/>
    <x v="2"/>
    <x v="17"/>
    <s v="behind the church, Derriere Leglise"/>
    <m/>
    <m/>
    <m/>
    <m/>
    <s v="AME20161020NOBOBE"/>
    <x v="3"/>
    <x v="2"/>
    <x v="17"/>
    <e v="#N/A"/>
  </r>
  <r>
    <x v="3"/>
    <s v="Haitian RC"/>
    <m/>
    <s v="Réalisé"/>
    <d v="2016-10-20T00:00:00"/>
    <s v="Distribution NFI"/>
    <s v="Matériaux NFI"/>
    <s v="Couvertures"/>
    <m/>
    <s v="Nombre"/>
    <n v="21"/>
    <m/>
    <m/>
    <m/>
    <s v=""/>
    <n v="10"/>
    <s v="Sélection / Priorisation"/>
    <x v="2"/>
    <x v="17"/>
    <s v="behind the church, Derriere Leglise"/>
    <m/>
    <m/>
    <m/>
    <m/>
    <s v="AME20161020NOBOBE"/>
    <x v="4"/>
    <x v="2"/>
    <x v="17"/>
    <e v="#N/A"/>
  </r>
  <r>
    <x v="3"/>
    <s v="Haitian RC"/>
    <m/>
    <s v="Réalisé"/>
    <d v="2016-10-20T00:00:00"/>
    <s v="Distribution NFI"/>
    <s v="Matériaux NFI"/>
    <s v="Kit d'hygiène"/>
    <m/>
    <s v="Nombre"/>
    <n v="10"/>
    <m/>
    <m/>
    <m/>
    <s v=""/>
    <n v="10"/>
    <s v="Sélection / Priorisation"/>
    <x v="2"/>
    <x v="17"/>
    <s v="behind the church, Derriere Leglise"/>
    <m/>
    <m/>
    <m/>
    <m/>
    <s v="AME20161020NOBOBE"/>
    <x v="5"/>
    <x v="2"/>
    <x v="17"/>
    <e v="#N/A"/>
  </r>
  <r>
    <x v="3"/>
    <s v="Haitian RC"/>
    <m/>
    <s v="Réalisé"/>
    <d v="2016-10-20T00:00:00"/>
    <s v="Distribution NFI"/>
    <s v="Matériaux NFI"/>
    <s v="Couvertures"/>
    <m/>
    <s v="Nombre"/>
    <n v="474"/>
    <m/>
    <m/>
    <m/>
    <s v=""/>
    <n v="237"/>
    <s v="Sélection / Priorisation"/>
    <x v="1"/>
    <x v="16"/>
    <s v="Boyer, K-Darline, K-Boyer, K- Sainvil"/>
    <m/>
    <m/>
    <m/>
    <m/>
    <s v="AME20161020SUSTBO"/>
    <x v="4"/>
    <x v="1"/>
    <x v="16"/>
    <e v="#N/A"/>
  </r>
  <r>
    <x v="3"/>
    <s v="Haitian RC"/>
    <m/>
    <s v="Réalisé"/>
    <d v="2016-10-20T00:00:00"/>
    <s v="Distribution Abris"/>
    <s v="Matériaux Abris"/>
    <s v="Kit Abris"/>
    <m/>
    <s v="Nombre"/>
    <n v="237"/>
    <m/>
    <m/>
    <m/>
    <s v=""/>
    <n v="237"/>
    <s v="Sélection / Priorisation"/>
    <x v="1"/>
    <x v="16"/>
    <s v="Boyer, K-Darline, K-Boyer, K- Sainvil"/>
    <m/>
    <m/>
    <m/>
    <m/>
    <s v="AME20161020SUSTBO"/>
    <x v="5"/>
    <x v="1"/>
    <x v="16"/>
    <e v="#N/A"/>
  </r>
  <r>
    <x v="3"/>
    <s v="Haitian RC"/>
    <m/>
    <s v="Réalisé"/>
    <d v="2016-10-20T00:00:00"/>
    <s v="Distribution NFI"/>
    <s v="Matériaux NFI"/>
    <s v="Kit de cuisine"/>
    <m/>
    <s v="Nombre"/>
    <n v="6"/>
    <m/>
    <m/>
    <m/>
    <s v=""/>
    <n v="6"/>
    <s v="Sélection / Priorisation"/>
    <x v="2"/>
    <x v="12"/>
    <s v="HRC Local Committee"/>
    <m/>
    <m/>
    <m/>
    <m/>
    <s v="AME20161020NOMOHR"/>
    <x v="3"/>
    <x v="2"/>
    <x v="12"/>
    <e v="#N/A"/>
  </r>
  <r>
    <x v="3"/>
    <s v="Haitian RC"/>
    <m/>
    <s v="Réalisé"/>
    <d v="2016-10-20T00:00:00"/>
    <s v="Distribution NFI"/>
    <s v="Matériaux NFI"/>
    <s v="Couvertures"/>
    <m/>
    <s v="Nombre"/>
    <n v="6"/>
    <m/>
    <m/>
    <m/>
    <s v=""/>
    <n v="6"/>
    <s v="Sélection / Priorisation"/>
    <x v="2"/>
    <x v="12"/>
    <s v="HRC Local Committee"/>
    <m/>
    <m/>
    <m/>
    <m/>
    <s v="AME20161020NOMOHR"/>
    <x v="4"/>
    <x v="2"/>
    <x v="12"/>
    <e v="#N/A"/>
  </r>
  <r>
    <x v="3"/>
    <s v="Haitian RC"/>
    <m/>
    <s v="Réalisé"/>
    <d v="2016-10-20T00:00:00"/>
    <s v="Distribution NFI"/>
    <s v="Matériaux NFI"/>
    <s v="Kit d'hygiène"/>
    <m/>
    <s v="Nombre"/>
    <n v="6"/>
    <m/>
    <m/>
    <m/>
    <s v=""/>
    <n v="6"/>
    <s v="Sélection / Priorisation"/>
    <x v="2"/>
    <x v="12"/>
    <s v="HRC Local Committee"/>
    <m/>
    <m/>
    <m/>
    <m/>
    <s v="AME20161020NOMOHR"/>
    <x v="5"/>
    <x v="2"/>
    <x v="12"/>
    <e v="#N/A"/>
  </r>
  <r>
    <x v="3"/>
    <s v="Haitian RC"/>
    <m/>
    <s v="Réalisé"/>
    <d v="2016-10-20T00:00:00"/>
    <s v="Distribution NFI"/>
    <s v="Matériaux NFI"/>
    <s v="Kit de cuisine"/>
    <m/>
    <s v="Nombre"/>
    <n v="1"/>
    <m/>
    <m/>
    <m/>
    <s v=""/>
    <n v="1"/>
    <s v="Sélection / Priorisation"/>
    <x v="2"/>
    <x v="17"/>
    <s v="mayor's office"/>
    <m/>
    <m/>
    <m/>
    <m/>
    <s v="AME20161020NOBOMA"/>
    <x v="3"/>
    <x v="2"/>
    <x v="17"/>
    <e v="#N/A"/>
  </r>
  <r>
    <x v="3"/>
    <s v="Haitian RC"/>
    <m/>
    <s v="Réalisé"/>
    <d v="2016-10-20T00:00:00"/>
    <s v="Distribution NFI"/>
    <s v="Matériaux NFI"/>
    <s v="Couvertures"/>
    <m/>
    <s v="Nombre"/>
    <n v="2"/>
    <m/>
    <m/>
    <m/>
    <s v=""/>
    <n v="1"/>
    <s v="Sélection / Priorisation"/>
    <x v="2"/>
    <x v="17"/>
    <s v="mayor's office"/>
    <m/>
    <m/>
    <m/>
    <m/>
    <s v="AME20161020NOBOMA"/>
    <x v="4"/>
    <x v="2"/>
    <x v="17"/>
    <e v="#N/A"/>
  </r>
  <r>
    <x v="3"/>
    <s v="Haitian RC"/>
    <m/>
    <s v="Réalisé"/>
    <d v="2016-10-20T00:00:00"/>
    <s v="Distribution NFI"/>
    <s v="Matériaux NFI"/>
    <s v="Kit d'hygiène"/>
    <m/>
    <s v="Nombre"/>
    <n v="1"/>
    <m/>
    <m/>
    <m/>
    <s v=""/>
    <n v="1"/>
    <s v="Sélection / Priorisation"/>
    <x v="2"/>
    <x v="17"/>
    <s v="mayor's office"/>
    <m/>
    <m/>
    <m/>
    <m/>
    <s v="AME20161020NOBOMA"/>
    <x v="5"/>
    <x v="2"/>
    <x v="17"/>
    <e v="#N/A"/>
  </r>
  <r>
    <x v="3"/>
    <s v="Haitian RC"/>
    <m/>
    <s v="Réalisé"/>
    <d v="2016-10-20T00:00:00"/>
    <s v="Distribution NFI"/>
    <s v="Matériaux NFI"/>
    <s v="Kit de cuisine"/>
    <m/>
    <s v="Nombre"/>
    <n v="63"/>
    <m/>
    <m/>
    <m/>
    <s v=""/>
    <n v="63"/>
    <s v="Sélection / Priorisation"/>
    <x v="2"/>
    <x v="12"/>
    <s v="Presquile"/>
    <m/>
    <m/>
    <m/>
    <m/>
    <s v="AME20161020NOMOPR"/>
    <x v="3"/>
    <x v="2"/>
    <x v="12"/>
    <e v="#N/A"/>
  </r>
  <r>
    <x v="3"/>
    <s v="Haitian RC"/>
    <m/>
    <s v="Réalisé"/>
    <d v="2016-10-20T00:00:00"/>
    <s v="Distribution NFI"/>
    <s v="Matériaux NFI"/>
    <s v="Couvertures"/>
    <m/>
    <s v="Nombre"/>
    <n v="126"/>
    <m/>
    <m/>
    <m/>
    <s v=""/>
    <n v="63"/>
    <s v="Sélection / Priorisation"/>
    <x v="2"/>
    <x v="12"/>
    <s v="Presquile"/>
    <m/>
    <m/>
    <m/>
    <m/>
    <s v="AME20161020NOMOPR"/>
    <x v="4"/>
    <x v="2"/>
    <x v="12"/>
    <e v="#N/A"/>
  </r>
  <r>
    <x v="3"/>
    <s v="Haitian RC"/>
    <m/>
    <s v="Réalisé"/>
    <d v="2016-10-20T00:00:00"/>
    <s v="Distribution NFI"/>
    <s v="Matériaux NFI"/>
    <s v="Kit d'hygiène"/>
    <m/>
    <s v="Nombre"/>
    <n v="63"/>
    <m/>
    <m/>
    <m/>
    <s v=""/>
    <n v="63"/>
    <s v="Sélection / Priorisation"/>
    <x v="2"/>
    <x v="12"/>
    <s v="Presquile"/>
    <m/>
    <m/>
    <m/>
    <m/>
    <s v="AME20161020NOMOPR"/>
    <x v="5"/>
    <x v="2"/>
    <x v="12"/>
    <e v="#N/A"/>
  </r>
  <r>
    <x v="3"/>
    <s v="Haitian RC"/>
    <m/>
    <s v="Réalisé"/>
    <d v="2016-10-20T00:00:00"/>
    <s v="Distribution NFI"/>
    <s v="Matériaux NFI"/>
    <s v="Couvertures"/>
    <m/>
    <s v="Nombre"/>
    <n v="230"/>
    <m/>
    <m/>
    <m/>
    <s v=""/>
    <n v="115"/>
    <s v="Sélection / Priorisation"/>
    <x v="2"/>
    <x v="13"/>
    <s v="Village Vincent"/>
    <m/>
    <m/>
    <m/>
    <m/>
    <s v="AME20161020NOJEVI"/>
    <x v="3"/>
    <x v="2"/>
    <x v="13"/>
    <e v="#N/A"/>
  </r>
  <r>
    <x v="3"/>
    <s v="Haitian RC"/>
    <m/>
    <s v="Réalisé"/>
    <d v="2016-10-20T00:00:00"/>
    <s v="Distribution NFI"/>
    <s v="Matériaux NFI"/>
    <s v="Kit de cuisine"/>
    <m/>
    <s v="Nombre"/>
    <n v="115"/>
    <m/>
    <m/>
    <m/>
    <s v=""/>
    <n v="115"/>
    <s v="Sélection / Priorisation"/>
    <x v="2"/>
    <x v="13"/>
    <s v="Village Vincent"/>
    <m/>
    <m/>
    <m/>
    <m/>
    <s v="AME20161020NOJEVI"/>
    <x v="4"/>
    <x v="2"/>
    <x v="13"/>
    <e v="#N/A"/>
  </r>
  <r>
    <x v="3"/>
    <s v="Haitian RC"/>
    <m/>
    <s v="Réalisé"/>
    <d v="2016-10-20T00:00:00"/>
    <s v="Distribution NFI"/>
    <s v="Matériaux NFI"/>
    <s v="Kit d'hygiène"/>
    <m/>
    <s v="Nombre"/>
    <n v="115"/>
    <m/>
    <m/>
    <m/>
    <s v=""/>
    <n v="115"/>
    <s v="Sélection / Priorisation"/>
    <x v="2"/>
    <x v="13"/>
    <s v="Village Vincent"/>
    <m/>
    <m/>
    <m/>
    <m/>
    <s v="AME20161020NOJEVI"/>
    <x v="5"/>
    <x v="2"/>
    <x v="13"/>
    <e v="#N/A"/>
  </r>
  <r>
    <x v="3"/>
    <s v="Haitian RC"/>
    <m/>
    <s v="Réalisé"/>
    <d v="2016-10-20T00:00:00"/>
    <s v="Distribution Abris"/>
    <s v="Matériaux Abris"/>
    <s v="Bâches"/>
    <m/>
    <s v="Nombre"/>
    <n v="478"/>
    <m/>
    <m/>
    <m/>
    <s v=""/>
    <n v="239"/>
    <m/>
    <x v="1"/>
    <x v="16"/>
    <m/>
    <m/>
    <m/>
    <m/>
    <m/>
    <s v="AME20161020SUST"/>
    <x v="4"/>
    <x v="1"/>
    <x v="16"/>
    <e v="#N/A"/>
  </r>
  <r>
    <x v="3"/>
    <s v="Haitian RC"/>
    <m/>
    <s v="Réalisé"/>
    <d v="2016-10-20T00:00:00"/>
    <s v="Distribution NFI"/>
    <s v="Matériaux NFI"/>
    <s v="Couvertures"/>
    <m/>
    <s v="Nombre"/>
    <n v="239"/>
    <m/>
    <m/>
    <m/>
    <s v=""/>
    <n v="239"/>
    <m/>
    <x v="1"/>
    <x v="16"/>
    <m/>
    <m/>
    <m/>
    <m/>
    <m/>
    <s v="AME20161020SUST"/>
    <x v="5"/>
    <x v="1"/>
    <x v="16"/>
    <e v="#N/A"/>
  </r>
  <r>
    <x v="3"/>
    <s v="Haitian RC"/>
    <m/>
    <s v="Réalisé"/>
    <d v="2016-10-21T00:00:00"/>
    <s v="Distribution NFI"/>
    <s v="Matériaux NFI"/>
    <s v="Bidons"/>
    <m/>
    <s v="Nombre"/>
    <n v="120"/>
    <m/>
    <m/>
    <m/>
    <s v=""/>
    <n v="120"/>
    <m/>
    <x v="2"/>
    <x v="13"/>
    <m/>
    <m/>
    <m/>
    <m/>
    <m/>
    <s v="AME20161021NOJE"/>
    <x v="2"/>
    <x v="2"/>
    <x v="13"/>
    <e v="#N/A"/>
  </r>
  <r>
    <x v="3"/>
    <s v="Haitian RC"/>
    <m/>
    <s v="Réalisé"/>
    <d v="2016-10-21T00:00:00"/>
    <s v="Distribution NFI"/>
    <s v="Matériaux NFI"/>
    <s v="Couvertures"/>
    <m/>
    <s v="Nombre"/>
    <n v="240"/>
    <m/>
    <m/>
    <m/>
    <s v=""/>
    <n v="120"/>
    <m/>
    <x v="2"/>
    <x v="13"/>
    <m/>
    <m/>
    <m/>
    <m/>
    <m/>
    <s v="AME20161021NOJE"/>
    <x v="3"/>
    <x v="2"/>
    <x v="13"/>
    <e v="#N/A"/>
  </r>
  <r>
    <x v="3"/>
    <s v="Haitian RC"/>
    <m/>
    <s v="Réalisé"/>
    <d v="2016-10-21T00:00:00"/>
    <s v="Distribution NFI"/>
    <s v="Matériaux NFI"/>
    <s v="Kit d'hygiène"/>
    <m/>
    <s v="Nombre"/>
    <n v="120"/>
    <m/>
    <m/>
    <m/>
    <s v=""/>
    <n v="120"/>
    <m/>
    <x v="2"/>
    <x v="13"/>
    <m/>
    <m/>
    <m/>
    <m/>
    <m/>
    <s v="AME20161021NOJE"/>
    <x v="4"/>
    <x v="2"/>
    <x v="13"/>
    <e v="#N/A"/>
  </r>
  <r>
    <x v="3"/>
    <s v="Haitian RC"/>
    <m/>
    <s v="Réalisé"/>
    <d v="2016-10-21T00:00:00"/>
    <s v="Distribution NFI"/>
    <s v="Matériaux NFI"/>
    <s v="Kit de cuisine"/>
    <m/>
    <s v="Nombre"/>
    <n v="120"/>
    <m/>
    <m/>
    <m/>
    <s v=""/>
    <n v="120"/>
    <m/>
    <x v="2"/>
    <x v="13"/>
    <m/>
    <m/>
    <m/>
    <m/>
    <m/>
    <s v="AME20161021NOJE"/>
    <x v="5"/>
    <x v="2"/>
    <x v="13"/>
    <e v="#N/A"/>
  </r>
  <r>
    <x v="3"/>
    <s v="Haitian RC"/>
    <m/>
    <s v="Réalisé"/>
    <d v="2016-10-22T00:00:00"/>
    <s v="Distribution NFI"/>
    <s v="Matériaux NFI"/>
    <s v="Kit d'hygiène"/>
    <m/>
    <s v="Nombre"/>
    <n v="84"/>
    <m/>
    <m/>
    <m/>
    <s v=""/>
    <n v="84"/>
    <s v="Sélection / Priorisation"/>
    <x v="1"/>
    <x v="5"/>
    <s v="Sous-Fort"/>
    <m/>
    <m/>
    <m/>
    <m/>
    <s v="AME20161022SUROSO"/>
    <x v="5"/>
    <x v="1"/>
    <x v="5"/>
    <e v="#N/A"/>
  </r>
  <r>
    <x v="3"/>
    <s v="Haitian RC"/>
    <m/>
    <s v="Réalisé"/>
    <d v="2016-10-23T00:00:00"/>
    <s v="Distribution NFI"/>
    <s v="Matériaux NFI"/>
    <s v="Bidons"/>
    <m/>
    <s v="Nombre"/>
    <n v="184"/>
    <m/>
    <m/>
    <m/>
    <s v=""/>
    <n v="309"/>
    <s v="Sélection / Priorisation"/>
    <x v="1"/>
    <x v="7"/>
    <s v="Eglise Saint Augustin de Corail"/>
    <m/>
    <m/>
    <m/>
    <m/>
    <s v="AME20161023SUAREG"/>
    <x v="4"/>
    <x v="1"/>
    <x v="7"/>
    <e v="#N/A"/>
  </r>
  <r>
    <x v="3"/>
    <s v="Haitian RC"/>
    <m/>
    <s v="Réalisé"/>
    <d v="2016-10-23T00:00:00"/>
    <s v="Distribution NFI"/>
    <s v="Matériaux NFI"/>
    <s v="Kit de cuisine"/>
    <m/>
    <s v="Nombre"/>
    <n v="630"/>
    <m/>
    <m/>
    <m/>
    <s v=""/>
    <n v="632"/>
    <s v="Sélection / Priorisation"/>
    <x v="1"/>
    <x v="16"/>
    <s v="National School of Abakou"/>
    <m/>
    <m/>
    <m/>
    <m/>
    <s v="AME20161023SUSTNA"/>
    <x v="2"/>
    <x v="1"/>
    <x v="16"/>
    <e v="#N/A"/>
  </r>
  <r>
    <x v="3"/>
    <s v="Haitian RC"/>
    <m/>
    <s v="Réalisé"/>
    <d v="2016-10-23T00:00:00"/>
    <s v="Distribution NFI"/>
    <s v="Matériaux NFI"/>
    <s v="Bidons"/>
    <m/>
    <s v="Nombre"/>
    <n v="89"/>
    <m/>
    <m/>
    <m/>
    <s v=""/>
    <n v="632"/>
    <s v="Sélection / Priorisation"/>
    <x v="1"/>
    <x v="16"/>
    <s v="National School of Abakou"/>
    <m/>
    <m/>
    <m/>
    <m/>
    <s v="AME20161023SUSTNA"/>
    <x v="3"/>
    <x v="1"/>
    <x v="16"/>
    <e v="#N/A"/>
  </r>
  <r>
    <x v="3"/>
    <s v="Haitian RC"/>
    <m/>
    <s v="Réalisé"/>
    <d v="2016-10-23T00:00:00"/>
    <s v="Distribution Abris"/>
    <s v="Matériaux Abris"/>
    <s v="Kit Abris"/>
    <m/>
    <s v="Nombre"/>
    <n v="2"/>
    <m/>
    <m/>
    <m/>
    <s v=""/>
    <n v="632"/>
    <s v="Sélection / Priorisation"/>
    <x v="1"/>
    <x v="16"/>
    <s v="National School of Abakou"/>
    <m/>
    <m/>
    <m/>
    <m/>
    <s v="AME20161023SUSTNA"/>
    <x v="4"/>
    <x v="1"/>
    <x v="16"/>
    <e v="#N/A"/>
  </r>
  <r>
    <x v="3"/>
    <s v="Haitian RC"/>
    <m/>
    <s v="Réalisé"/>
    <d v="2016-10-23T00:00:00"/>
    <s v="Distribution NFI"/>
    <s v="Matériaux NFI"/>
    <s v="Kit d'hygiène"/>
    <m/>
    <s v="Nombre"/>
    <n v="200"/>
    <m/>
    <m/>
    <m/>
    <s v=""/>
    <n v="632"/>
    <s v="Sélection / Priorisation"/>
    <x v="1"/>
    <x v="16"/>
    <s v="National School of Abakou"/>
    <m/>
    <m/>
    <m/>
    <m/>
    <s v="AME20161023SUSTNA"/>
    <x v="5"/>
    <x v="1"/>
    <x v="16"/>
    <e v="#N/A"/>
  </r>
  <r>
    <x v="3"/>
    <s v="Haitian RC"/>
    <m/>
    <s v="Réalisé"/>
    <d v="2016-10-23T00:00:00"/>
    <s v="Distribution Abris"/>
    <s v="Matériaux Abris"/>
    <s v="Bâches"/>
    <m/>
    <s v="Nombre"/>
    <n v="618"/>
    <m/>
    <m/>
    <m/>
    <s v=""/>
    <n v="309"/>
    <m/>
    <x v="1"/>
    <x v="7"/>
    <m/>
    <m/>
    <m/>
    <m/>
    <m/>
    <s v="AME20161023SUAR"/>
    <x v="3"/>
    <x v="1"/>
    <x v="7"/>
    <e v="#N/A"/>
  </r>
  <r>
    <x v="3"/>
    <s v="Haitian RC"/>
    <m/>
    <s v="Réalisé"/>
    <d v="2016-10-23T00:00:00"/>
    <s v="Distribution Abris"/>
    <s v="Matériaux Abris"/>
    <s v="Bâches"/>
    <m/>
    <s v="Nombre"/>
    <n v="4"/>
    <m/>
    <m/>
    <m/>
    <s v=""/>
    <n v="632"/>
    <m/>
    <x v="1"/>
    <x v="16"/>
    <m/>
    <m/>
    <m/>
    <m/>
    <m/>
    <s v="AME20161023SUST"/>
    <x v="2"/>
    <x v="1"/>
    <x v="16"/>
    <e v="#N/A"/>
  </r>
  <r>
    <x v="3"/>
    <s v="Haitian RC"/>
    <m/>
    <s v="Réalisé"/>
    <d v="2016-10-23T00:00:00"/>
    <s v="Distribution NFI"/>
    <s v="Matériaux NFI"/>
    <s v="Bidons"/>
    <m/>
    <s v="Nombre"/>
    <n v="184"/>
    <m/>
    <m/>
    <m/>
    <s v=""/>
    <n v="309"/>
    <m/>
    <x v="1"/>
    <x v="7"/>
    <m/>
    <m/>
    <m/>
    <m/>
    <m/>
    <s v="AME20161023SUAR"/>
    <x v="4"/>
    <x v="1"/>
    <x v="7"/>
    <e v="#N/A"/>
  </r>
  <r>
    <x v="3"/>
    <s v="Haitian RC"/>
    <m/>
    <s v="Réalisé"/>
    <d v="2016-10-23T00:00:00"/>
    <s v="Distribution NFI"/>
    <s v="Matériaux NFI"/>
    <s v="Bidons"/>
    <m/>
    <s v="Nombre"/>
    <n v="89"/>
    <m/>
    <m/>
    <m/>
    <s v=""/>
    <n v="632"/>
    <m/>
    <x v="1"/>
    <x v="16"/>
    <m/>
    <m/>
    <m/>
    <m/>
    <m/>
    <s v="AME20161023SUST"/>
    <x v="3"/>
    <x v="1"/>
    <x v="16"/>
    <e v="#N/A"/>
  </r>
  <r>
    <x v="3"/>
    <s v="Haitian RC"/>
    <m/>
    <s v="Réalisé"/>
    <d v="2016-10-23T00:00:00"/>
    <s v="Distribution Abris"/>
    <s v="Matériaux Abris"/>
    <s v="Kit Abris"/>
    <m/>
    <s v="Nombre"/>
    <n v="309"/>
    <m/>
    <m/>
    <m/>
    <s v=""/>
    <n v="309"/>
    <m/>
    <x v="1"/>
    <x v="7"/>
    <m/>
    <m/>
    <m/>
    <m/>
    <m/>
    <s v="AME20161023SUAR"/>
    <x v="5"/>
    <x v="1"/>
    <x v="7"/>
    <e v="#N/A"/>
  </r>
  <r>
    <x v="3"/>
    <s v="Haitian RC"/>
    <m/>
    <s v="Réalisé"/>
    <d v="2016-10-23T00:00:00"/>
    <s v="Distribution NFI"/>
    <s v="Matériaux NFI"/>
    <s v="Kit d'hygiène"/>
    <m/>
    <s v="Nombre"/>
    <n v="200"/>
    <m/>
    <m/>
    <m/>
    <s v=""/>
    <n v="632"/>
    <m/>
    <x v="1"/>
    <x v="16"/>
    <m/>
    <m/>
    <m/>
    <m/>
    <m/>
    <s v="AME20161023SUST"/>
    <x v="4"/>
    <x v="1"/>
    <x v="16"/>
    <e v="#N/A"/>
  </r>
  <r>
    <x v="3"/>
    <s v="Haitian RC"/>
    <m/>
    <m/>
    <d v="2016-10-23T00:00:00"/>
    <s v="Distribution Abris"/>
    <s v="Matériaux Abris"/>
    <s v="Kit Abris"/>
    <m/>
    <s v="Nombre"/>
    <n v="309"/>
    <m/>
    <m/>
    <m/>
    <m/>
    <m/>
    <m/>
    <x v="1"/>
    <x v="7"/>
    <s v="Eglise Saint Augustin de Corail"/>
    <m/>
    <m/>
    <m/>
    <m/>
    <s v="AME20161023SUAREG"/>
    <x v="5"/>
    <x v="1"/>
    <x v="7"/>
    <e v="#N/A"/>
  </r>
  <r>
    <x v="3"/>
    <s v="Haitian RC"/>
    <m/>
    <s v="Réalisé"/>
    <d v="2016-10-23T00:00:00"/>
    <s v="Distribution NFI"/>
    <s v="Matériaux NFI"/>
    <s v="Kit de cuisine"/>
    <m/>
    <s v="Nombre"/>
    <n v="630"/>
    <m/>
    <m/>
    <m/>
    <s v=""/>
    <n v="632"/>
    <m/>
    <x v="1"/>
    <x v="16"/>
    <m/>
    <m/>
    <m/>
    <m/>
    <m/>
    <s v="AME20161023SUST"/>
    <x v="5"/>
    <x v="1"/>
    <x v="16"/>
    <e v="#N/A"/>
  </r>
  <r>
    <x v="3"/>
    <s v="Haitian RC"/>
    <m/>
    <s v="Réalisé"/>
    <d v="2016-10-24T00:00:00"/>
    <s v="Distribution NFI"/>
    <s v="Matériaux NFI"/>
    <s v="Kit d'hygiène"/>
    <m/>
    <s v="Nombre"/>
    <n v="80"/>
    <m/>
    <m/>
    <m/>
    <s v=""/>
    <n v="80"/>
    <s v="Sélection / Priorisation"/>
    <x v="1"/>
    <x v="5"/>
    <m/>
    <m/>
    <m/>
    <m/>
    <m/>
    <s v="AME20161024SURO"/>
    <x v="5"/>
    <x v="1"/>
    <x v="5"/>
    <e v="#N/A"/>
  </r>
  <r>
    <x v="3"/>
    <s v="Haitian RC"/>
    <m/>
    <s v="Réalisé"/>
    <d v="2016-10-25T00:00:00"/>
    <s v="Distribution NFI"/>
    <s v="Matériaux NFI"/>
    <s v="Kit d'hygiène"/>
    <m/>
    <s v="Nombre"/>
    <n v="42"/>
    <m/>
    <m/>
    <m/>
    <s v=""/>
    <n v="42"/>
    <s v="Sélection / Priorisation"/>
    <x v="1"/>
    <x v="18"/>
    <s v="CTC at Chardonnière"/>
    <m/>
    <m/>
    <m/>
    <m/>
    <s v="AME20161025SUCHCT"/>
    <x v="5"/>
    <x v="1"/>
    <x v="18"/>
    <e v="#N/A"/>
  </r>
  <r>
    <x v="3"/>
    <s v="Haitian RC"/>
    <m/>
    <s v="Réalisé"/>
    <d v="2016-10-26T00:00:00"/>
    <s v="Distribution NFI"/>
    <s v="Matériaux NFI"/>
    <s v="Kit de cuisine"/>
    <m/>
    <s v="Nombre"/>
    <n v="180"/>
    <m/>
    <m/>
    <m/>
    <s v=""/>
    <n v="180"/>
    <s v="Sélection / Priorisation"/>
    <x v="1"/>
    <x v="7"/>
    <s v="Corail, Morne Welsh, Blaise, Koukout"/>
    <m/>
    <m/>
    <m/>
    <m/>
    <s v="AME20161026SUARCO"/>
    <x v="22"/>
    <x v="1"/>
    <x v="7"/>
    <e v="#N/A"/>
  </r>
  <r>
    <x v="3"/>
    <s v="Haitian RC"/>
    <m/>
    <s v="Réalisé"/>
    <d v="2016-10-26T00:00:00"/>
    <s v="Distribution NFI"/>
    <s v="Matériaux NFI"/>
    <s v="Aquatabs"/>
    <m/>
    <s v="Nombre"/>
    <n v="3600"/>
    <m/>
    <m/>
    <m/>
    <s v=""/>
    <n v="180"/>
    <s v="Sélection / Priorisation"/>
    <x v="1"/>
    <x v="7"/>
    <s v="Corail, Morne Welsh, Blaise, Koukout"/>
    <m/>
    <m/>
    <m/>
    <m/>
    <s v="AME20161026SUARCO"/>
    <x v="23"/>
    <x v="1"/>
    <x v="7"/>
    <e v="#N/A"/>
  </r>
  <r>
    <x v="3"/>
    <s v="Haitian RC"/>
    <m/>
    <s v="Réalisé"/>
    <d v="2016-10-26T00:00:00"/>
    <s v="Distribution Abris"/>
    <s v="Matériaux Abris"/>
    <s v="Bâches"/>
    <m/>
    <s v="Nombre"/>
    <n v="360"/>
    <m/>
    <m/>
    <m/>
    <s v=""/>
    <n v="180"/>
    <m/>
    <x v="1"/>
    <x v="7"/>
    <s v="Corail, Morne Welsh, Blaise, Koukout"/>
    <m/>
    <m/>
    <m/>
    <m/>
    <s v="AME20161026SUARCO"/>
    <x v="0"/>
    <x v="1"/>
    <x v="7"/>
    <e v="#N/A"/>
  </r>
  <r>
    <x v="3"/>
    <s v="Haitian RC"/>
    <m/>
    <s v="Réalisé"/>
    <d v="2016-10-26T00:00:00"/>
    <s v="Distribution NFI"/>
    <s v="Matériaux NFI"/>
    <s v="Bidons"/>
    <m/>
    <s v="Nombre"/>
    <n v="360"/>
    <m/>
    <m/>
    <m/>
    <s v=""/>
    <n v="180"/>
    <s v="Sélection / Priorisation"/>
    <x v="1"/>
    <x v="7"/>
    <s v="Corail, Morne Welsh, Blaise, Koukout"/>
    <m/>
    <m/>
    <m/>
    <m/>
    <s v="AME20161026SUARCO"/>
    <x v="1"/>
    <x v="1"/>
    <x v="7"/>
    <e v="#N/A"/>
  </r>
  <r>
    <x v="3"/>
    <s v="Haitian RC"/>
    <m/>
    <s v="Réalisé"/>
    <d v="2016-10-26T00:00:00"/>
    <s v="Distribution Abris"/>
    <s v="Matériaux Abris"/>
    <s v="Kit Abris"/>
    <m/>
    <s v="Nombre"/>
    <n v="180"/>
    <m/>
    <m/>
    <m/>
    <s v=""/>
    <n v="180"/>
    <s v="Sélection / Priorisation"/>
    <x v="1"/>
    <x v="7"/>
    <s v="Corail, Morne Welsh, Blaise, Koukout"/>
    <m/>
    <m/>
    <m/>
    <m/>
    <s v="AME20161026SUARCO"/>
    <x v="2"/>
    <x v="1"/>
    <x v="7"/>
    <e v="#N/A"/>
  </r>
  <r>
    <x v="3"/>
    <s v="Haitian RC"/>
    <m/>
    <s v="Réalisé"/>
    <d v="2016-10-26T00:00:00"/>
    <s v="Distribution NFI"/>
    <s v="Matériaux NFI"/>
    <s v="Kit d'hygiène"/>
    <m/>
    <s v="Nombre"/>
    <n v="180"/>
    <m/>
    <m/>
    <m/>
    <s v=""/>
    <n v="180"/>
    <s v="Sélection / Priorisation"/>
    <x v="1"/>
    <x v="7"/>
    <s v="Corail, Morne Welsh, Blaise, Koukout"/>
    <m/>
    <m/>
    <m/>
    <m/>
    <s v="AME20161026SUARCO"/>
    <x v="3"/>
    <x v="1"/>
    <x v="7"/>
    <e v="#N/A"/>
  </r>
  <r>
    <x v="3"/>
    <s v="Haitian RC"/>
    <m/>
    <s v="Réalisé"/>
    <d v="2016-10-26T00:00:00"/>
    <s v="Distribution NFI"/>
    <s v="Matériaux NFI"/>
    <s v="Moustiquaires"/>
    <m/>
    <s v="Nombre"/>
    <n v="360"/>
    <m/>
    <m/>
    <m/>
    <s v=""/>
    <n v="180"/>
    <s v="Sélection / Priorisation"/>
    <x v="1"/>
    <x v="7"/>
    <s v="Corail, Morne Welsh, Blaise, Koukout"/>
    <m/>
    <m/>
    <m/>
    <m/>
    <s v="AME20161026SUARCO"/>
    <x v="4"/>
    <x v="1"/>
    <x v="7"/>
    <e v="#N/A"/>
  </r>
  <r>
    <x v="3"/>
    <s v="Haitian RC"/>
    <m/>
    <s v="Réalisé"/>
    <d v="2016-10-26T00:00:00"/>
    <s v="Distribution NFI"/>
    <s v="Matériaux NFI"/>
    <s v="Seaux"/>
    <m/>
    <s v="Nombre"/>
    <n v="180"/>
    <m/>
    <m/>
    <m/>
    <s v=""/>
    <n v="180"/>
    <s v="Sélection / Priorisation"/>
    <x v="1"/>
    <x v="7"/>
    <s v="Corail, Morne Welsh, Blaise, Koukout"/>
    <m/>
    <m/>
    <m/>
    <m/>
    <s v="AME20161026SUARCO"/>
    <x v="5"/>
    <x v="1"/>
    <x v="7"/>
    <e v="#N/A"/>
  </r>
  <r>
    <x v="3"/>
    <s v="Haitian RC"/>
    <m/>
    <s v="Réalisé"/>
    <d v="2016-10-26T00:00:00"/>
    <s v="Distribution Abris"/>
    <s v="Matériaux Abris"/>
    <s v="Kit Abris"/>
    <s v="Family kit - includes 2 tarps, 1 shelter kit, and other kits (I believe hygiene, kitchen, blankets)"/>
    <s v="Nombre"/>
    <n v="180"/>
    <m/>
    <m/>
    <m/>
    <m/>
    <n v="180"/>
    <m/>
    <x v="1"/>
    <x v="7"/>
    <m/>
    <m/>
    <m/>
    <m/>
    <m/>
    <s v="AME20161026SUAR"/>
    <x v="5"/>
    <x v="1"/>
    <x v="7"/>
    <e v="#N/A"/>
  </r>
  <r>
    <x v="3"/>
    <s v="Haitian RC"/>
    <m/>
    <s v="Réalisé"/>
    <d v="2016-10-27T00:00:00"/>
    <s v="Distribution NFI"/>
    <s v="Matériaux NFI"/>
    <s v="Kit d'hygiène"/>
    <m/>
    <s v="Nombre"/>
    <n v="130"/>
    <m/>
    <m/>
    <m/>
    <s v=""/>
    <n v="130"/>
    <s v="Sélection / Priorisation"/>
    <x v="1"/>
    <x v="19"/>
    <s v="Nan Sable"/>
    <m/>
    <m/>
    <m/>
    <m/>
    <s v="AME20161027SUTINA"/>
    <x v="5"/>
    <x v="1"/>
    <x v="19"/>
    <e v="#N/A"/>
  </r>
  <r>
    <x v="3"/>
    <s v="Haitian RC"/>
    <m/>
    <s v="Réalisé"/>
    <d v="2016-10-29T00:00:00"/>
    <s v="Distribution NFI"/>
    <s v="Matériaux NFI"/>
    <s v="Kit de cuisine"/>
    <m/>
    <s v="Nombre"/>
    <n v="168"/>
    <m/>
    <m/>
    <m/>
    <s v=""/>
    <n v="168"/>
    <s v="Sélection / Priorisation"/>
    <x v="2"/>
    <x v="12"/>
    <s v="1st, Centre ville"/>
    <m/>
    <m/>
    <m/>
    <m/>
    <s v="AME20161029NOMO1S"/>
    <x v="2"/>
    <x v="2"/>
    <x v="12"/>
    <e v="#N/A"/>
  </r>
  <r>
    <x v="3"/>
    <s v="Haitian RC"/>
    <m/>
    <s v="Réalisé"/>
    <d v="2016-10-29T00:00:00"/>
    <s v="Distribution NFI"/>
    <s v="Matériaux NFI"/>
    <s v="Bidons"/>
    <m/>
    <s v="Nombre"/>
    <n v="1"/>
    <m/>
    <m/>
    <m/>
    <s v=""/>
    <n v="168"/>
    <s v="Sélection / Priorisation"/>
    <x v="2"/>
    <x v="12"/>
    <s v="1st, Centre ville"/>
    <m/>
    <m/>
    <m/>
    <m/>
    <s v="AME20161029NOMO1S"/>
    <x v="3"/>
    <x v="2"/>
    <x v="12"/>
    <e v="#N/A"/>
  </r>
  <r>
    <x v="3"/>
    <s v="Haitian RC"/>
    <m/>
    <s v="Réalisé"/>
    <d v="2016-10-29T00:00:00"/>
    <s v="Distribution NFI"/>
    <s v="Matériaux NFI"/>
    <s v="Couvertures"/>
    <m/>
    <s v="Nombre"/>
    <n v="336"/>
    <m/>
    <m/>
    <m/>
    <s v=""/>
    <n v="168"/>
    <s v="Sélection / Priorisation"/>
    <x v="2"/>
    <x v="12"/>
    <s v="1st, Centre ville"/>
    <m/>
    <m/>
    <m/>
    <m/>
    <s v="AME20161029NOMO1S"/>
    <x v="4"/>
    <x v="2"/>
    <x v="12"/>
    <e v="#N/A"/>
  </r>
  <r>
    <x v="3"/>
    <s v="Haitian RC"/>
    <m/>
    <s v="Réalisé"/>
    <d v="2016-10-29T00:00:00"/>
    <s v="Distribution NFI"/>
    <s v="Matériaux NFI"/>
    <s v="Kit d'hygiène"/>
    <m/>
    <s v="Nombre"/>
    <n v="168"/>
    <m/>
    <m/>
    <m/>
    <s v=""/>
    <n v="168"/>
    <s v="Sélection / Priorisation"/>
    <x v="2"/>
    <x v="12"/>
    <s v="1st, Centre ville"/>
    <m/>
    <m/>
    <m/>
    <m/>
    <s v="AME20161029NOMO1S"/>
    <x v="5"/>
    <x v="2"/>
    <x v="12"/>
    <e v="#N/A"/>
  </r>
  <r>
    <x v="3"/>
    <s v="Haitian RC"/>
    <m/>
    <s v="Réalisé"/>
    <d v="2016-10-30T00:00:00"/>
    <s v="Distribution NFI"/>
    <s v="Matériaux NFI"/>
    <s v="Kit de cuisine"/>
    <m/>
    <s v="Nombre"/>
    <n v="200"/>
    <m/>
    <m/>
    <m/>
    <s v=""/>
    <n v="200"/>
    <s v="Sélection / Priorisation"/>
    <x v="2"/>
    <x v="17"/>
    <m/>
    <m/>
    <m/>
    <m/>
    <m/>
    <s v="AME20161030NOBO"/>
    <x v="22"/>
    <x v="2"/>
    <x v="17"/>
    <e v="#N/A"/>
  </r>
  <r>
    <x v="3"/>
    <s v="Haitian RC"/>
    <m/>
    <s v="Réalisé"/>
    <d v="2016-10-30T00:00:00"/>
    <s v="Distribution NFI"/>
    <s v="Matériaux NFI"/>
    <s v="Aquatabs"/>
    <m/>
    <s v="Nombre"/>
    <n v="4000"/>
    <m/>
    <m/>
    <m/>
    <s v=""/>
    <n v="200"/>
    <s v="Sélection / Priorisation"/>
    <x v="2"/>
    <x v="17"/>
    <m/>
    <m/>
    <m/>
    <m/>
    <m/>
    <s v="AME20161030NOBO"/>
    <x v="23"/>
    <x v="2"/>
    <x v="17"/>
    <e v="#N/A"/>
  </r>
  <r>
    <x v="3"/>
    <s v="Haitian RC"/>
    <m/>
    <s v="Réalisé"/>
    <d v="2016-10-30T00:00:00"/>
    <s v="Distribution Abris"/>
    <s v="Matériaux Abris"/>
    <s v="Bâches"/>
    <m/>
    <s v="Nombre"/>
    <n v="400"/>
    <m/>
    <m/>
    <m/>
    <s v=""/>
    <n v="200"/>
    <m/>
    <x v="2"/>
    <x v="17"/>
    <m/>
    <m/>
    <m/>
    <m/>
    <m/>
    <s v="AME20161030NOBO"/>
    <x v="0"/>
    <x v="2"/>
    <x v="17"/>
    <e v="#N/A"/>
  </r>
  <r>
    <x v="3"/>
    <s v="Haitian RC"/>
    <m/>
    <s v="Réalisé"/>
    <d v="2016-10-30T00:00:00"/>
    <s v="Distribution NFI"/>
    <s v="Matériaux NFI"/>
    <s v="Bidons"/>
    <m/>
    <s v="Nombre"/>
    <n v="400"/>
    <m/>
    <m/>
    <m/>
    <s v=""/>
    <n v="200"/>
    <s v="Sélection / Priorisation"/>
    <x v="2"/>
    <x v="17"/>
    <m/>
    <m/>
    <m/>
    <m/>
    <m/>
    <s v="AME20161030NOBO"/>
    <x v="1"/>
    <x v="2"/>
    <x v="17"/>
    <e v="#N/A"/>
  </r>
  <r>
    <x v="3"/>
    <s v="Haitian RC"/>
    <m/>
    <s v="Réalisé"/>
    <d v="2016-10-30T00:00:00"/>
    <s v="Distribution Abris"/>
    <s v="Matériaux Abris"/>
    <s v="Kit Abris"/>
    <m/>
    <s v="Nombre"/>
    <n v="200"/>
    <m/>
    <m/>
    <m/>
    <s v=""/>
    <n v="200"/>
    <s v="Sélection / Priorisation"/>
    <x v="2"/>
    <x v="17"/>
    <m/>
    <m/>
    <m/>
    <m/>
    <m/>
    <s v="AME20161030NOBO"/>
    <x v="2"/>
    <x v="2"/>
    <x v="17"/>
    <e v="#N/A"/>
  </r>
  <r>
    <x v="3"/>
    <s v="Haitian RC"/>
    <m/>
    <s v="Réalisé"/>
    <d v="2016-10-30T00:00:00"/>
    <s v="Distribution NFI"/>
    <s v="Matériaux NFI"/>
    <s v="Kit d'hygiène"/>
    <m/>
    <s v="Nombre"/>
    <n v="200"/>
    <m/>
    <m/>
    <m/>
    <s v=""/>
    <n v="200"/>
    <s v="Sélection / Priorisation"/>
    <x v="2"/>
    <x v="17"/>
    <m/>
    <m/>
    <m/>
    <m/>
    <m/>
    <s v="AME20161030NOBO"/>
    <x v="3"/>
    <x v="2"/>
    <x v="17"/>
    <e v="#N/A"/>
  </r>
  <r>
    <x v="3"/>
    <s v="Haitian RC"/>
    <m/>
    <s v="Réalisé"/>
    <d v="2016-10-30T00:00:00"/>
    <s v="Distribution NFI"/>
    <s v="Matériaux NFI"/>
    <s v="Moustiquaires"/>
    <m/>
    <s v="Nombre"/>
    <n v="400"/>
    <m/>
    <m/>
    <m/>
    <s v=""/>
    <n v="200"/>
    <s v="Sélection / Priorisation"/>
    <x v="2"/>
    <x v="17"/>
    <m/>
    <m/>
    <m/>
    <m/>
    <m/>
    <s v="AME20161030NOBO"/>
    <x v="4"/>
    <x v="2"/>
    <x v="17"/>
    <e v="#N/A"/>
  </r>
  <r>
    <x v="3"/>
    <s v="Haitian RC"/>
    <m/>
    <s v="Réalisé"/>
    <d v="2016-10-30T00:00:00"/>
    <s v="Distribution Abris"/>
    <s v="Matériaux Abris"/>
    <s v="Kit Abris"/>
    <m/>
    <s v="Nombre"/>
    <n v="115"/>
    <m/>
    <m/>
    <m/>
    <s v=""/>
    <n v="115"/>
    <s v="Sélection / Priorisation"/>
    <x v="2"/>
    <x v="12"/>
    <m/>
    <m/>
    <m/>
    <m/>
    <m/>
    <s v="AME20161030NOMO"/>
    <x v="4"/>
    <x v="2"/>
    <x v="12"/>
    <e v="#N/A"/>
  </r>
  <r>
    <x v="3"/>
    <s v="Haitian RC"/>
    <m/>
    <s v="Réalisé"/>
    <d v="2016-10-30T00:00:00"/>
    <s v="Distribution NFI"/>
    <s v="Matériaux NFI"/>
    <s v="Seaux"/>
    <m/>
    <s v="Nombre"/>
    <n v="200"/>
    <m/>
    <m/>
    <m/>
    <s v=""/>
    <n v="200"/>
    <s v="Sélection / Priorisation"/>
    <x v="2"/>
    <x v="17"/>
    <m/>
    <m/>
    <m/>
    <m/>
    <m/>
    <s v="AME20161030NOBO"/>
    <x v="5"/>
    <x v="2"/>
    <x v="17"/>
    <e v="#N/A"/>
  </r>
  <r>
    <x v="3"/>
    <s v="Haitian RC"/>
    <m/>
    <s v="Réalisé"/>
    <d v="2016-10-30T00:00:00"/>
    <s v="Distribution NFI"/>
    <s v="Matériaux NFI"/>
    <s v="Kit de cuisine"/>
    <m/>
    <s v="Nombre"/>
    <n v="115"/>
    <m/>
    <m/>
    <m/>
    <s v=""/>
    <n v="115"/>
    <s v="Sélection / Priorisation"/>
    <x v="2"/>
    <x v="12"/>
    <m/>
    <m/>
    <m/>
    <m/>
    <m/>
    <s v="AME20161030NOMO"/>
    <x v="5"/>
    <x v="2"/>
    <x v="12"/>
    <e v="#N/A"/>
  </r>
  <r>
    <x v="3"/>
    <s v="Haitian RC"/>
    <m/>
    <s v="Réalisé"/>
    <d v="2016-11-04T00:00:00"/>
    <s v="Distribution Abris"/>
    <s v="Matériaux Abris"/>
    <s v="Bâches"/>
    <m/>
    <s v="Nombre"/>
    <n v="557"/>
    <m/>
    <m/>
    <m/>
    <s v=""/>
    <n v="277"/>
    <m/>
    <x v="1"/>
    <x v="8"/>
    <m/>
    <m/>
    <m/>
    <m/>
    <m/>
    <s v="AME2016114SUTO"/>
    <x v="23"/>
    <x v="1"/>
    <x v="8"/>
    <e v="#N/A"/>
  </r>
  <r>
    <x v="3"/>
    <s v="Haitian RC"/>
    <m/>
    <s v="Réalisé"/>
    <d v="2016-11-04T00:00:00"/>
    <s v="Distribution NFI"/>
    <s v="Matériaux NFI"/>
    <s v="Bidons"/>
    <m/>
    <s v="Nombre"/>
    <n v="400"/>
    <m/>
    <m/>
    <m/>
    <s v=""/>
    <n v="277"/>
    <s v="Sélection / Priorisation"/>
    <x v="1"/>
    <x v="8"/>
    <m/>
    <m/>
    <m/>
    <m/>
    <m/>
    <s v="AME2016114SUTO"/>
    <x v="0"/>
    <x v="1"/>
    <x v="8"/>
    <e v="#N/A"/>
  </r>
  <r>
    <x v="3"/>
    <s v="Haitian RC"/>
    <m/>
    <s v="Réalisé"/>
    <d v="2016-11-04T00:00:00"/>
    <s v="Distribution Abris"/>
    <s v="Matériaux Abris"/>
    <s v="Kit Abris"/>
    <m/>
    <s v="Nombre"/>
    <n v="90"/>
    <m/>
    <m/>
    <m/>
    <s v=""/>
    <n v="277"/>
    <s v="Sélection / Priorisation"/>
    <x v="1"/>
    <x v="8"/>
    <m/>
    <m/>
    <m/>
    <m/>
    <m/>
    <s v="AME2016114SUTO"/>
    <x v="1"/>
    <x v="1"/>
    <x v="8"/>
    <e v="#N/A"/>
  </r>
  <r>
    <x v="3"/>
    <s v="Haitian RC"/>
    <m/>
    <s v="Réalisé"/>
    <d v="2016-11-04T00:00:00"/>
    <s v="Distribution NFI"/>
    <s v="Matériaux NFI"/>
    <s v="Kit d'hygiène"/>
    <m/>
    <s v="Nombre"/>
    <n v="205"/>
    <m/>
    <m/>
    <m/>
    <s v=""/>
    <n v="277"/>
    <s v="Sélection / Priorisation"/>
    <x v="1"/>
    <x v="8"/>
    <m/>
    <m/>
    <m/>
    <m/>
    <m/>
    <s v="AME2016114SUTO"/>
    <x v="2"/>
    <x v="1"/>
    <x v="8"/>
    <e v="#N/A"/>
  </r>
  <r>
    <x v="3"/>
    <s v="Haitian RC"/>
    <m/>
    <s v="Réalisé"/>
    <d v="2016-11-04T00:00:00"/>
    <s v="Distribution NFI"/>
    <s v="Matériaux NFI"/>
    <s v="Moustiquaires"/>
    <m/>
    <s v="Nombre"/>
    <n v="410"/>
    <m/>
    <m/>
    <m/>
    <s v=""/>
    <n v="277"/>
    <s v="Sélection / Priorisation"/>
    <x v="1"/>
    <x v="8"/>
    <m/>
    <m/>
    <m/>
    <m/>
    <m/>
    <s v="AME2016114SUTO"/>
    <x v="3"/>
    <x v="1"/>
    <x v="8"/>
    <e v="#N/A"/>
  </r>
  <r>
    <x v="3"/>
    <s v="Haitian RC"/>
    <m/>
    <s v="Réalisé"/>
    <d v="2016-11-04T00:00:00"/>
    <s v="Distribution NFI"/>
    <s v="Matériaux NFI"/>
    <s v="Seaux"/>
    <m/>
    <s v="Nombre"/>
    <n v="200"/>
    <m/>
    <m/>
    <m/>
    <s v=""/>
    <n v="277"/>
    <s v="Sélection / Priorisation"/>
    <x v="1"/>
    <x v="8"/>
    <m/>
    <m/>
    <m/>
    <m/>
    <m/>
    <s v="AME2016114SUTO"/>
    <x v="4"/>
    <x v="1"/>
    <x v="8"/>
    <e v="#N/A"/>
  </r>
  <r>
    <x v="3"/>
    <s v="Haitian RC"/>
    <m/>
    <s v="Réalisé"/>
    <d v="2016-11-04T00:00:00"/>
    <s v="Distribution NFI"/>
    <s v="Matériaux NFI"/>
    <s v="Kit de cuisine"/>
    <m/>
    <s v="Nombre"/>
    <n v="200"/>
    <m/>
    <m/>
    <m/>
    <s v=""/>
    <n v="277"/>
    <s v="Sélection / Priorisation"/>
    <x v="1"/>
    <x v="8"/>
    <m/>
    <m/>
    <m/>
    <m/>
    <m/>
    <s v="AME2016114SUTO"/>
    <x v="5"/>
    <x v="1"/>
    <x v="8"/>
    <e v="#N/A"/>
  </r>
  <r>
    <x v="3"/>
    <s v="Haitian RC"/>
    <m/>
    <s v="Réalisé"/>
    <d v="2016-11-05T00:00:00"/>
    <s v="Distribution Abris"/>
    <s v="Matériaux Abris"/>
    <s v="Bâches"/>
    <m/>
    <s v="Nombre"/>
    <n v="204"/>
    <m/>
    <m/>
    <m/>
    <s v=""/>
    <n v="204"/>
    <m/>
    <x v="1"/>
    <x v="20"/>
    <m/>
    <m/>
    <m/>
    <m/>
    <m/>
    <s v="AME2016115SUCH"/>
    <x v="2"/>
    <x v="1"/>
    <x v="20"/>
    <e v="#N/A"/>
  </r>
  <r>
    <x v="3"/>
    <s v="Haitian RC"/>
    <m/>
    <s v="Réalisé"/>
    <d v="2016-11-05T00:00:00"/>
    <s v="Distribution NFI"/>
    <s v="Matériaux NFI"/>
    <s v="Bidons"/>
    <m/>
    <s v="Nombre"/>
    <n v="408"/>
    <m/>
    <m/>
    <m/>
    <s v=""/>
    <n v="204"/>
    <s v="Sélection / Priorisation"/>
    <x v="1"/>
    <x v="20"/>
    <m/>
    <m/>
    <m/>
    <m/>
    <m/>
    <s v="AME2016115SUCH"/>
    <x v="3"/>
    <x v="1"/>
    <x v="20"/>
    <e v="#N/A"/>
  </r>
  <r>
    <x v="3"/>
    <s v="Haitian RC"/>
    <m/>
    <s v="Réalisé"/>
    <d v="2016-11-05T00:00:00"/>
    <s v="Distribution Abris"/>
    <s v="Matériaux Abris"/>
    <s v="Kit Abris"/>
    <m/>
    <s v="Nombre"/>
    <n v="204"/>
    <m/>
    <m/>
    <m/>
    <s v=""/>
    <n v="204"/>
    <s v="Sélection / Priorisation"/>
    <x v="1"/>
    <x v="20"/>
    <m/>
    <m/>
    <m/>
    <m/>
    <m/>
    <s v="AME2016115SUCH"/>
    <x v="4"/>
    <x v="1"/>
    <x v="20"/>
    <e v="#N/A"/>
  </r>
  <r>
    <x v="3"/>
    <s v="Haitian RC"/>
    <m/>
    <s v="Réalisé"/>
    <d v="2016-11-05T00:00:00"/>
    <s v="Distribution NFI"/>
    <s v="Matériaux NFI"/>
    <s v="Kit de cuisine"/>
    <m/>
    <s v="Nombre"/>
    <n v="204"/>
    <m/>
    <m/>
    <m/>
    <s v=""/>
    <n v="204"/>
    <s v="Sélection / Priorisation"/>
    <x v="1"/>
    <x v="20"/>
    <m/>
    <m/>
    <m/>
    <m/>
    <m/>
    <s v="AME2016115SUCH"/>
    <x v="5"/>
    <x v="1"/>
    <x v="20"/>
    <e v="#N/A"/>
  </r>
  <r>
    <x v="3"/>
    <s v="Haitian RC"/>
    <m/>
    <s v="Réalisé"/>
    <d v="2016-11-07T00:00:00"/>
    <s v="Distribution NFI"/>
    <s v="Matériaux NFI"/>
    <s v="Kit de cuisine"/>
    <m/>
    <s v="Nombre"/>
    <n v="60"/>
    <m/>
    <m/>
    <m/>
    <s v=""/>
    <n v="60"/>
    <s v="Sélection / Priorisation"/>
    <x v="2"/>
    <x v="21"/>
    <m/>
    <m/>
    <m/>
    <m/>
    <m/>
    <s v="AME2016117NOLA"/>
    <x v="3"/>
    <x v="2"/>
    <x v="21"/>
    <e v="#N/A"/>
  </r>
  <r>
    <x v="3"/>
    <s v="Haitian RC"/>
    <m/>
    <s v="Réalisé"/>
    <d v="2016-11-07T00:00:00"/>
    <s v="Distribution NFI"/>
    <s v="Matériaux NFI"/>
    <s v="Bidons"/>
    <m/>
    <s v="Nombre"/>
    <n v="150"/>
    <m/>
    <m/>
    <m/>
    <s v=""/>
    <n v="60"/>
    <s v="Sélection / Priorisation"/>
    <x v="2"/>
    <x v="21"/>
    <m/>
    <m/>
    <m/>
    <m/>
    <m/>
    <s v="AME2016117NOLA"/>
    <x v="4"/>
    <x v="2"/>
    <x v="21"/>
    <e v="#N/A"/>
  </r>
  <r>
    <x v="3"/>
    <s v="Haitian RC"/>
    <m/>
    <s v="Réalisé"/>
    <d v="2016-11-07T00:00:00"/>
    <s v="Distribution Abris"/>
    <s v="Matériaux Abris"/>
    <s v="Bâches"/>
    <m/>
    <s v="Nombre"/>
    <n v="445"/>
    <m/>
    <m/>
    <m/>
    <s v=""/>
    <n v="445"/>
    <m/>
    <x v="1"/>
    <x v="8"/>
    <m/>
    <m/>
    <m/>
    <m/>
    <m/>
    <s v="AME2016117SUTO"/>
    <x v="3"/>
    <x v="1"/>
    <x v="8"/>
    <e v="#N/A"/>
  </r>
  <r>
    <x v="3"/>
    <s v="Haitian RC"/>
    <m/>
    <s v="Réalisé"/>
    <d v="2016-11-07T00:00:00"/>
    <s v="Distribution Abris"/>
    <s v="Matériaux Abris"/>
    <s v="Kit Abris"/>
    <m/>
    <s v="Nombre"/>
    <n v="30"/>
    <m/>
    <m/>
    <m/>
    <s v=""/>
    <n v="60"/>
    <s v="Sélection / Priorisation"/>
    <x v="2"/>
    <x v="21"/>
    <m/>
    <m/>
    <m/>
    <m/>
    <m/>
    <s v="AME2016117NOLA"/>
    <x v="5"/>
    <x v="2"/>
    <x v="21"/>
    <e v="#N/A"/>
  </r>
  <r>
    <x v="3"/>
    <s v="Haitian RC"/>
    <m/>
    <s v="Réalisé"/>
    <d v="2016-11-07T00:00:00"/>
    <s v="Distribution NFI"/>
    <s v="Matériaux NFI"/>
    <s v="Bidons"/>
    <m/>
    <s v="Nombre"/>
    <n v="890"/>
    <m/>
    <m/>
    <m/>
    <s v=""/>
    <n v="445"/>
    <s v="Sélection / Priorisation"/>
    <x v="1"/>
    <x v="8"/>
    <m/>
    <m/>
    <m/>
    <m/>
    <m/>
    <s v="AME2016117SUTO"/>
    <x v="4"/>
    <x v="1"/>
    <x v="8"/>
    <e v="#N/A"/>
  </r>
  <r>
    <x v="3"/>
    <s v="Haitian RC"/>
    <m/>
    <s v="Réalisé"/>
    <d v="2016-11-07T00:00:00"/>
    <s v="Distribution NFI"/>
    <s v="Matériaux NFI"/>
    <s v="Kit de cuisine"/>
    <m/>
    <s v="Nombre"/>
    <n v="445"/>
    <m/>
    <m/>
    <m/>
    <s v=""/>
    <n v="445"/>
    <s v="Sélection / Priorisation"/>
    <x v="1"/>
    <x v="8"/>
    <m/>
    <m/>
    <m/>
    <m/>
    <m/>
    <s v="AME2016117SUTO"/>
    <x v="5"/>
    <x v="1"/>
    <x v="8"/>
    <e v="#N/A"/>
  </r>
  <r>
    <x v="3"/>
    <s v="Haitian RC"/>
    <m/>
    <s v="Réalisé"/>
    <d v="2016-11-08T00:00:00"/>
    <s v="Distribution NFI"/>
    <s v="Matériaux NFI"/>
    <s v="Kit de cuisine"/>
    <m/>
    <s v="Nombre"/>
    <n v="250"/>
    <m/>
    <m/>
    <m/>
    <s v=""/>
    <n v="250"/>
    <s v="Sélection / Priorisation"/>
    <x v="1"/>
    <x v="20"/>
    <m/>
    <m/>
    <m/>
    <m/>
    <m/>
    <s v="AME2016118SUCH"/>
    <x v="2"/>
    <x v="1"/>
    <x v="20"/>
    <e v="#N/A"/>
  </r>
  <r>
    <x v="3"/>
    <s v="Haitian RC"/>
    <m/>
    <s v="Réalisé"/>
    <d v="2016-11-08T00:00:00"/>
    <s v="Distribution Abris"/>
    <s v="Matériaux Abris"/>
    <s v="Bâches"/>
    <m/>
    <s v="Nombre"/>
    <n v="250"/>
    <m/>
    <m/>
    <m/>
    <s v=""/>
    <n v="250"/>
    <m/>
    <x v="1"/>
    <x v="20"/>
    <m/>
    <m/>
    <m/>
    <m/>
    <m/>
    <s v="AME2016118SUCH"/>
    <x v="3"/>
    <x v="1"/>
    <x v="20"/>
    <e v="#N/A"/>
  </r>
  <r>
    <x v="3"/>
    <s v="Haitian RC"/>
    <m/>
    <s v="Réalisé"/>
    <d v="2016-11-08T00:00:00"/>
    <s v="Distribution NFI"/>
    <s v="Matériaux NFI"/>
    <s v="Bidons"/>
    <m/>
    <s v="Nombre"/>
    <n v="500"/>
    <m/>
    <m/>
    <m/>
    <s v=""/>
    <n v="250"/>
    <s v="Sélection / Priorisation"/>
    <x v="1"/>
    <x v="20"/>
    <m/>
    <m/>
    <m/>
    <m/>
    <m/>
    <s v="AME2016118SUCH"/>
    <x v="4"/>
    <x v="1"/>
    <x v="20"/>
    <e v="#N/A"/>
  </r>
  <r>
    <x v="3"/>
    <s v="Haitian RC"/>
    <m/>
    <s v="Réalisé"/>
    <d v="2016-11-08T00:00:00"/>
    <s v="Distribution Abris"/>
    <s v="Matériaux Abris"/>
    <s v="Kit Abris"/>
    <m/>
    <s v="Nombre"/>
    <n v="250"/>
    <m/>
    <m/>
    <m/>
    <s v=""/>
    <n v="250"/>
    <s v="Sélection / Priorisation"/>
    <x v="1"/>
    <x v="20"/>
    <m/>
    <m/>
    <m/>
    <m/>
    <m/>
    <s v="AME2016118SUCH"/>
    <x v="5"/>
    <x v="1"/>
    <x v="20"/>
    <e v="#N/A"/>
  </r>
  <r>
    <x v="3"/>
    <s v="Haitian RC"/>
    <m/>
    <s v="Réalisé"/>
    <d v="2016-11-10T00:00:00"/>
    <s v="Distribution NFI"/>
    <s v="Matériaux NFI"/>
    <s v="Kit de cuisine"/>
    <m/>
    <s v="Nombre"/>
    <n v="99"/>
    <m/>
    <m/>
    <m/>
    <s v=""/>
    <n v="116"/>
    <s v="Sélection / Priorisation"/>
    <x v="2"/>
    <x v="13"/>
    <m/>
    <m/>
    <m/>
    <m/>
    <m/>
    <s v="AME20161110NOJE"/>
    <x v="3"/>
    <x v="2"/>
    <x v="13"/>
    <e v="#N/A"/>
  </r>
  <r>
    <x v="3"/>
    <s v="Haitian RC"/>
    <m/>
    <s v="Réalisé"/>
    <d v="2016-11-10T00:00:00"/>
    <s v="Distribution NFI"/>
    <s v="Matériaux NFI"/>
    <s v="Kit de cuisine"/>
    <m/>
    <s v="Nombre"/>
    <n v="60"/>
    <m/>
    <m/>
    <m/>
    <s v=""/>
    <n v="89"/>
    <s v="Sélection / Priorisation"/>
    <x v="2"/>
    <x v="12"/>
    <m/>
    <m/>
    <m/>
    <m/>
    <m/>
    <s v="AME20161110NOMO"/>
    <x v="0"/>
    <x v="2"/>
    <x v="12"/>
    <e v="#N/A"/>
  </r>
  <r>
    <x v="3"/>
    <s v="Haitian RC"/>
    <m/>
    <s v="Réalisé"/>
    <d v="2016-11-10T00:00:00"/>
    <s v="Distribution NFI"/>
    <s v="Matériaux NFI"/>
    <s v="Kit de cuisine"/>
    <m/>
    <s v="Nombre"/>
    <n v="25"/>
    <m/>
    <m/>
    <m/>
    <s v=""/>
    <n v="25"/>
    <s v="Sélection / Priorisation"/>
    <x v="2"/>
    <x v="12"/>
    <m/>
    <m/>
    <m/>
    <m/>
    <m/>
    <s v="AME20161110NOMO"/>
    <x v="1"/>
    <x v="2"/>
    <x v="12"/>
    <e v="#N/A"/>
  </r>
  <r>
    <x v="3"/>
    <s v="Haitian RC"/>
    <m/>
    <s v="Réalisé"/>
    <d v="2016-11-10T00:00:00"/>
    <s v="Distribution NFI"/>
    <s v="Matériaux NFI"/>
    <s v="Bidons"/>
    <m/>
    <s v="Nombre"/>
    <n v="60"/>
    <m/>
    <m/>
    <m/>
    <s v=""/>
    <n v="89"/>
    <s v="Sélection / Priorisation"/>
    <x v="2"/>
    <x v="12"/>
    <m/>
    <m/>
    <m/>
    <m/>
    <m/>
    <s v="AME20161110NOMO"/>
    <x v="2"/>
    <x v="2"/>
    <x v="12"/>
    <e v="#N/A"/>
  </r>
  <r>
    <x v="3"/>
    <s v="Haitian RC"/>
    <m/>
    <s v="Réalisé"/>
    <d v="2016-11-10T00:00:00"/>
    <s v="Distribution Abris"/>
    <s v="Matériaux Abris"/>
    <s v="Bâches"/>
    <m/>
    <s v="Nombre"/>
    <n v="245"/>
    <m/>
    <m/>
    <m/>
    <s v=""/>
    <n v="245"/>
    <m/>
    <x v="1"/>
    <x v="8"/>
    <m/>
    <m/>
    <m/>
    <m/>
    <m/>
    <s v="AME20161110SUTO"/>
    <x v="3"/>
    <x v="1"/>
    <x v="8"/>
    <e v="#N/A"/>
  </r>
  <r>
    <x v="3"/>
    <s v="Haitian RC"/>
    <m/>
    <s v="Réalisé"/>
    <d v="2016-11-10T00:00:00"/>
    <s v="Distribution NFI"/>
    <s v="Matériaux NFI"/>
    <s v="Bidons"/>
    <m/>
    <s v="Nombre"/>
    <n v="116"/>
    <m/>
    <m/>
    <m/>
    <s v=""/>
    <n v="116"/>
    <s v="Sélection / Priorisation"/>
    <x v="2"/>
    <x v="13"/>
    <m/>
    <m/>
    <m/>
    <m/>
    <m/>
    <s v="AME20161110NOJE"/>
    <x v="4"/>
    <x v="2"/>
    <x v="13"/>
    <e v="#N/A"/>
  </r>
  <r>
    <x v="3"/>
    <s v="Haitian RC"/>
    <m/>
    <s v="Réalisé"/>
    <d v="2016-11-10T00:00:00"/>
    <s v="Distribution NFI"/>
    <s v="Matériaux NFI"/>
    <s v="Bidons"/>
    <m/>
    <s v="Nombre"/>
    <n v="25"/>
    <m/>
    <m/>
    <m/>
    <s v=""/>
    <n v="25"/>
    <s v="Sélection / Priorisation"/>
    <x v="2"/>
    <x v="12"/>
    <m/>
    <m/>
    <m/>
    <m/>
    <m/>
    <s v="AME20161110NOMO"/>
    <x v="3"/>
    <x v="2"/>
    <x v="12"/>
    <e v="#N/A"/>
  </r>
  <r>
    <x v="3"/>
    <s v="Haitian RC"/>
    <m/>
    <s v="Réalisé"/>
    <d v="2016-11-10T00:00:00"/>
    <s v="Distribution Abris"/>
    <s v="Matériaux Abris"/>
    <s v="Kit Abris"/>
    <m/>
    <s v="Nombre"/>
    <n v="29"/>
    <m/>
    <m/>
    <m/>
    <s v=""/>
    <n v="89"/>
    <s v="Sélection / Priorisation"/>
    <x v="2"/>
    <x v="12"/>
    <m/>
    <m/>
    <m/>
    <m/>
    <m/>
    <s v="AME20161110NOMO"/>
    <x v="4"/>
    <x v="2"/>
    <x v="12"/>
    <e v="#N/A"/>
  </r>
  <r>
    <x v="3"/>
    <s v="Haitian RC"/>
    <m/>
    <s v="Réalisé"/>
    <d v="2016-11-10T00:00:00"/>
    <s v="Distribution NFI"/>
    <s v="Matériaux NFI"/>
    <s v="Bidons"/>
    <m/>
    <s v="Nombre"/>
    <n v="490"/>
    <m/>
    <m/>
    <m/>
    <s v=""/>
    <n v="245"/>
    <s v="Sélection / Priorisation"/>
    <x v="1"/>
    <x v="8"/>
    <m/>
    <m/>
    <m/>
    <m/>
    <m/>
    <s v="AME20161110SUTO"/>
    <x v="4"/>
    <x v="1"/>
    <x v="8"/>
    <e v="#N/A"/>
  </r>
  <r>
    <x v="3"/>
    <s v="Haitian RC"/>
    <m/>
    <s v="Réalisé"/>
    <d v="2016-11-10T00:00:00"/>
    <s v="Distribution Abris"/>
    <s v="Matériaux Abris"/>
    <s v="Kit Abris"/>
    <m/>
    <s v="Nombre"/>
    <n v="17"/>
    <m/>
    <m/>
    <m/>
    <s v=""/>
    <n v="116"/>
    <s v="Sélection / Priorisation"/>
    <x v="2"/>
    <x v="13"/>
    <m/>
    <m/>
    <m/>
    <m/>
    <m/>
    <s v="AME20161110NOJE"/>
    <x v="5"/>
    <x v="2"/>
    <x v="13"/>
    <e v="#N/A"/>
  </r>
  <r>
    <x v="3"/>
    <s v="Haitian RC"/>
    <m/>
    <s v="Réalisé"/>
    <d v="2016-11-10T00:00:00"/>
    <s v="Distribution Abris"/>
    <s v="Matériaux Abris"/>
    <s v="Kit Abris"/>
    <m/>
    <s v="Nombre"/>
    <n v="25"/>
    <m/>
    <m/>
    <m/>
    <s v=""/>
    <n v="25"/>
    <s v="Sélection / Priorisation"/>
    <x v="2"/>
    <x v="12"/>
    <m/>
    <m/>
    <m/>
    <m/>
    <m/>
    <s v="AME20161110NOMO"/>
    <x v="5"/>
    <x v="2"/>
    <x v="12"/>
    <e v="#N/A"/>
  </r>
  <r>
    <x v="3"/>
    <s v="Haitian RC"/>
    <m/>
    <s v="Réalisé"/>
    <d v="2016-11-10T00:00:00"/>
    <s v="Distribution NFI"/>
    <s v="Matériaux NFI"/>
    <s v="Kit de cuisine"/>
    <m/>
    <s v="Nombre"/>
    <n v="245"/>
    <m/>
    <m/>
    <m/>
    <s v=""/>
    <n v="245"/>
    <s v="Sélection / Priorisation"/>
    <x v="1"/>
    <x v="8"/>
    <m/>
    <m/>
    <m/>
    <m/>
    <m/>
    <s v="AME20161110SUTO"/>
    <x v="5"/>
    <x v="1"/>
    <x v="8"/>
    <e v="#N/A"/>
  </r>
  <r>
    <x v="3"/>
    <s v="Haitian RC"/>
    <m/>
    <s v="Réalisé"/>
    <d v="2016-11-11T00:00:00"/>
    <s v="Distribution NFI"/>
    <s v="Matériaux NFI"/>
    <s v="Kit de cuisine"/>
    <m/>
    <s v="Nombre"/>
    <n v="23"/>
    <m/>
    <m/>
    <m/>
    <s v=""/>
    <n v="63"/>
    <s v="Sélection / Priorisation"/>
    <x v="2"/>
    <x v="10"/>
    <m/>
    <m/>
    <m/>
    <m/>
    <m/>
    <s v="AME20161111NOBA"/>
    <x v="0"/>
    <x v="2"/>
    <x v="10"/>
    <e v="#N/A"/>
  </r>
  <r>
    <x v="3"/>
    <s v="Haitian RC"/>
    <m/>
    <s v="Réalisé"/>
    <d v="2016-11-11T00:00:00"/>
    <s v="Distribution NFI"/>
    <s v="Matériaux NFI"/>
    <s v="Kit de cuisine"/>
    <m/>
    <s v="Nombre"/>
    <n v="330"/>
    <m/>
    <m/>
    <m/>
    <s v=""/>
    <n v="438"/>
    <s v="Sélection / Priorisation"/>
    <x v="2"/>
    <x v="10"/>
    <m/>
    <m/>
    <m/>
    <m/>
    <m/>
    <s v="AME20161111NOBA"/>
    <x v="1"/>
    <x v="2"/>
    <x v="10"/>
    <e v="#N/A"/>
  </r>
  <r>
    <x v="3"/>
    <s v="Haitian RC"/>
    <m/>
    <s v="Réalisé"/>
    <d v="2016-11-11T00:00:00"/>
    <s v="Distribution NFI"/>
    <s v="Matériaux NFI"/>
    <s v="Kit de cuisine"/>
    <m/>
    <s v="Nombre"/>
    <n v="32"/>
    <m/>
    <m/>
    <m/>
    <s v=""/>
    <n v="50"/>
    <s v="Sélection / Priorisation"/>
    <x v="2"/>
    <x v="17"/>
    <m/>
    <m/>
    <m/>
    <m/>
    <m/>
    <s v="AME20161111NOBO"/>
    <x v="20"/>
    <x v="2"/>
    <x v="17"/>
    <e v="#N/A"/>
  </r>
  <r>
    <x v="3"/>
    <s v="Haitian RC"/>
    <m/>
    <s v="Réalisé"/>
    <d v="2016-11-11T00:00:00"/>
    <s v="Distribution NFI"/>
    <s v="Matériaux NFI"/>
    <s v="Kit de cuisine"/>
    <m/>
    <s v="Nombre"/>
    <n v="73"/>
    <m/>
    <m/>
    <m/>
    <s v=""/>
    <n v="110"/>
    <s v="Sélection / Priorisation"/>
    <x v="2"/>
    <x v="17"/>
    <m/>
    <m/>
    <m/>
    <m/>
    <m/>
    <s v="AME20161111NOBO"/>
    <x v="21"/>
    <x v="2"/>
    <x v="17"/>
    <e v="#N/A"/>
  </r>
  <r>
    <x v="3"/>
    <s v="Haitian RC"/>
    <m/>
    <s v="Réalisé"/>
    <d v="2016-11-11T00:00:00"/>
    <s v="Distribution NFI"/>
    <s v="Matériaux NFI"/>
    <s v="Kit de cuisine"/>
    <m/>
    <s v="Nombre"/>
    <n v="46"/>
    <m/>
    <m/>
    <m/>
    <s v=""/>
    <n v="68"/>
    <s v="Sélection / Priorisation"/>
    <x v="2"/>
    <x v="17"/>
    <m/>
    <m/>
    <m/>
    <m/>
    <m/>
    <s v="AME20161111NOBO"/>
    <x v="22"/>
    <x v="2"/>
    <x v="17"/>
    <e v="#N/A"/>
  </r>
  <r>
    <x v="3"/>
    <s v="Haitian RC"/>
    <m/>
    <s v="Réalisé"/>
    <d v="2016-11-11T00:00:00"/>
    <s v="Distribution NFI"/>
    <s v="Matériaux NFI"/>
    <s v="Kit de cuisine"/>
    <m/>
    <s v="Nombre"/>
    <n v="169"/>
    <m/>
    <m/>
    <m/>
    <s v=""/>
    <n v="232"/>
    <s v="Sélection / Priorisation"/>
    <x v="2"/>
    <x v="12"/>
    <m/>
    <m/>
    <m/>
    <m/>
    <m/>
    <s v="AME20161111NOMO"/>
    <x v="3"/>
    <x v="2"/>
    <x v="12"/>
    <e v="#N/A"/>
  </r>
  <r>
    <x v="3"/>
    <s v="Haitian RC"/>
    <m/>
    <s v="Réalisé"/>
    <d v="2016-11-11T00:00:00"/>
    <s v="Distribution NFI"/>
    <s v="Matériaux NFI"/>
    <s v="Bidons"/>
    <m/>
    <s v="Nombre"/>
    <n v="126"/>
    <m/>
    <m/>
    <m/>
    <s v=""/>
    <n v="63"/>
    <s v="Sélection / Priorisation"/>
    <x v="2"/>
    <x v="10"/>
    <m/>
    <m/>
    <m/>
    <m/>
    <m/>
    <s v="AME20161111NOBA"/>
    <x v="2"/>
    <x v="2"/>
    <x v="10"/>
    <e v="#N/A"/>
  </r>
  <r>
    <x v="3"/>
    <s v="Haitian RC"/>
    <m/>
    <s v="Réalisé"/>
    <d v="2016-11-11T00:00:00"/>
    <s v="Distribution NFI"/>
    <s v="Matériaux NFI"/>
    <s v="Bidons"/>
    <m/>
    <s v="Nombre"/>
    <n v="590"/>
    <m/>
    <m/>
    <m/>
    <s v=""/>
    <n v="438"/>
    <s v="Sélection / Priorisation"/>
    <x v="2"/>
    <x v="10"/>
    <m/>
    <m/>
    <m/>
    <m/>
    <m/>
    <s v="AME20161111NOBA"/>
    <x v="3"/>
    <x v="2"/>
    <x v="10"/>
    <e v="#N/A"/>
  </r>
  <r>
    <x v="3"/>
    <s v="Haitian RC"/>
    <m/>
    <s v="Réalisé"/>
    <d v="2016-11-11T00:00:00"/>
    <s v="Distribution NFI"/>
    <s v="Matériaux NFI"/>
    <s v="Bidons"/>
    <m/>
    <s v="Nombre"/>
    <n v="50"/>
    <m/>
    <m/>
    <m/>
    <s v=""/>
    <n v="50"/>
    <s v="Sélection / Priorisation"/>
    <x v="2"/>
    <x v="17"/>
    <m/>
    <m/>
    <m/>
    <m/>
    <m/>
    <s v="AME20161111NOBO"/>
    <x v="23"/>
    <x v="2"/>
    <x v="17"/>
    <e v="#N/A"/>
  </r>
  <r>
    <x v="3"/>
    <s v="Haitian RC"/>
    <m/>
    <s v="Réalisé"/>
    <d v="2016-11-11T00:00:00"/>
    <s v="Distribution NFI"/>
    <s v="Matériaux NFI"/>
    <s v="Bidons"/>
    <m/>
    <s v="Nombre"/>
    <n v="110"/>
    <m/>
    <m/>
    <m/>
    <s v=""/>
    <n v="110"/>
    <s v="Sélection / Priorisation"/>
    <x v="2"/>
    <x v="17"/>
    <m/>
    <m/>
    <m/>
    <m/>
    <m/>
    <s v="AME20161111NOBO"/>
    <x v="0"/>
    <x v="2"/>
    <x v="17"/>
    <e v="#N/A"/>
  </r>
  <r>
    <x v="3"/>
    <s v="Haitian RC"/>
    <m/>
    <s v="Réalisé"/>
    <d v="2016-11-11T00:00:00"/>
    <s v="Distribution NFI"/>
    <s v="Matériaux NFI"/>
    <s v="Bidons"/>
    <m/>
    <s v="Nombre"/>
    <n v="68"/>
    <m/>
    <m/>
    <m/>
    <s v=""/>
    <n v="68"/>
    <s v="Sélection / Priorisation"/>
    <x v="2"/>
    <x v="17"/>
    <m/>
    <m/>
    <m/>
    <m/>
    <m/>
    <s v="AME20161111NOBO"/>
    <x v="1"/>
    <x v="2"/>
    <x v="17"/>
    <e v="#N/A"/>
  </r>
  <r>
    <x v="3"/>
    <s v="Haitian RC"/>
    <m/>
    <s v="Réalisé"/>
    <d v="2016-11-11T00:00:00"/>
    <s v="Distribution NFI"/>
    <s v="Matériaux NFI"/>
    <s v="Bidons"/>
    <m/>
    <s v="Nombre"/>
    <n v="150"/>
    <m/>
    <m/>
    <m/>
    <s v=""/>
    <n v="232"/>
    <s v="Sélection / Priorisation"/>
    <x v="2"/>
    <x v="12"/>
    <m/>
    <m/>
    <m/>
    <m/>
    <m/>
    <s v="AME20161111NOMO"/>
    <x v="4"/>
    <x v="2"/>
    <x v="12"/>
    <e v="#N/A"/>
  </r>
  <r>
    <x v="3"/>
    <s v="Haitian RC"/>
    <m/>
    <s v="Réalisé"/>
    <d v="2016-11-11T00:00:00"/>
    <s v="Distribution Abris"/>
    <s v="Matériaux Abris"/>
    <s v="Kit Abris"/>
    <m/>
    <s v="Nombre"/>
    <n v="60"/>
    <m/>
    <m/>
    <m/>
    <s v=""/>
    <n v="63"/>
    <s v="Sélection / Priorisation"/>
    <x v="2"/>
    <x v="10"/>
    <m/>
    <m/>
    <m/>
    <m/>
    <m/>
    <s v="AME20161111NOBA"/>
    <x v="4"/>
    <x v="2"/>
    <x v="10"/>
    <e v="#N/A"/>
  </r>
  <r>
    <x v="3"/>
    <s v="Haitian RC"/>
    <m/>
    <s v="Réalisé"/>
    <d v="2016-11-11T00:00:00"/>
    <s v="Distribution Abris"/>
    <s v="Matériaux Abris"/>
    <s v="Kit Abris"/>
    <m/>
    <s v="Nombre"/>
    <n v="115"/>
    <m/>
    <m/>
    <m/>
    <s v=""/>
    <n v="438"/>
    <s v="Sélection / Priorisation"/>
    <x v="2"/>
    <x v="10"/>
    <m/>
    <m/>
    <m/>
    <m/>
    <m/>
    <s v="AME20161111NOBA"/>
    <x v="5"/>
    <x v="2"/>
    <x v="10"/>
    <e v="#N/A"/>
  </r>
  <r>
    <x v="3"/>
    <s v="Haitian RC"/>
    <m/>
    <s v="Réalisé"/>
    <d v="2016-11-11T00:00:00"/>
    <s v="Distribution Abris"/>
    <s v="Matériaux Abris"/>
    <s v="Kit Abris"/>
    <m/>
    <s v="Nombre"/>
    <n v="5"/>
    <m/>
    <m/>
    <m/>
    <s v=""/>
    <n v="68"/>
    <s v="Sélection / Priorisation"/>
    <x v="2"/>
    <x v="17"/>
    <m/>
    <m/>
    <m/>
    <m/>
    <m/>
    <s v="AME20161111NOBO"/>
    <x v="2"/>
    <x v="2"/>
    <x v="17"/>
    <e v="#N/A"/>
  </r>
  <r>
    <x v="3"/>
    <s v="Haitian RC"/>
    <m/>
    <s v="Réalisé"/>
    <d v="2016-11-11T00:00:00"/>
    <s v="Distribution Abris"/>
    <s v="Matériaux Abris"/>
    <s v="Kit Abris"/>
    <m/>
    <s v="Nombre"/>
    <n v="18"/>
    <m/>
    <m/>
    <m/>
    <s v=""/>
    <n v="50"/>
    <s v="Sélection / Priorisation"/>
    <x v="2"/>
    <x v="17"/>
    <m/>
    <m/>
    <m/>
    <m/>
    <m/>
    <s v="AME20161111NOBO"/>
    <x v="3"/>
    <x v="2"/>
    <x v="17"/>
    <e v="#N/A"/>
  </r>
  <r>
    <x v="3"/>
    <s v="Haitian RC"/>
    <m/>
    <s v="Réalisé"/>
    <d v="2016-11-11T00:00:00"/>
    <s v="Distribution Abris"/>
    <s v="Matériaux Abris"/>
    <s v="Kit Abris"/>
    <m/>
    <s v="Nombre"/>
    <n v="37"/>
    <m/>
    <m/>
    <m/>
    <s v=""/>
    <n v="110"/>
    <s v="Sélection / Priorisation"/>
    <x v="2"/>
    <x v="17"/>
    <m/>
    <m/>
    <m/>
    <m/>
    <m/>
    <s v="AME20161111NOBO"/>
    <x v="4"/>
    <x v="2"/>
    <x v="17"/>
    <e v="#N/A"/>
  </r>
  <r>
    <x v="3"/>
    <s v="Haitian RC"/>
    <m/>
    <s v="Réalisé"/>
    <d v="2016-11-11T00:00:00"/>
    <s v="Distribution Abris"/>
    <s v="Matériaux Abris"/>
    <s v="Kit Abris"/>
    <m/>
    <s v="Nombre"/>
    <n v="17"/>
    <m/>
    <m/>
    <m/>
    <s v=""/>
    <n v="68"/>
    <s v="Sélection / Priorisation"/>
    <x v="2"/>
    <x v="17"/>
    <m/>
    <m/>
    <m/>
    <m/>
    <m/>
    <s v="AME20161111NOBO"/>
    <x v="5"/>
    <x v="2"/>
    <x v="17"/>
    <e v="#N/A"/>
  </r>
  <r>
    <x v="3"/>
    <s v="Haitian RC"/>
    <m/>
    <s v="Réalisé"/>
    <d v="2016-11-11T00:00:00"/>
    <s v="Distribution Abris"/>
    <s v="Matériaux Abris"/>
    <s v="Kit Abris"/>
    <m/>
    <s v="Nombre"/>
    <n v="63"/>
    <m/>
    <m/>
    <m/>
    <s v=""/>
    <n v="232"/>
    <s v="Sélection / Priorisation"/>
    <x v="2"/>
    <x v="12"/>
    <m/>
    <m/>
    <m/>
    <m/>
    <m/>
    <s v="AME20161111NOMO"/>
    <x v="5"/>
    <x v="2"/>
    <x v="12"/>
    <e v="#N/A"/>
  </r>
  <r>
    <x v="3"/>
    <s v="Haitian RC"/>
    <m/>
    <s v="Réalisé"/>
    <d v="2016-11-12T00:00:00"/>
    <s v="Distribution NFI"/>
    <s v="Matériaux NFI"/>
    <s v="Kit de cuisine"/>
    <m/>
    <s v="Nombre"/>
    <n v="25"/>
    <m/>
    <m/>
    <m/>
    <s v=""/>
    <n v="25"/>
    <s v="Sélection / Priorisation"/>
    <x v="2"/>
    <x v="22"/>
    <m/>
    <m/>
    <m/>
    <m/>
    <m/>
    <s v="AME20161112NOBA"/>
    <x v="4"/>
    <x v="2"/>
    <x v="22"/>
    <e v="#N/A"/>
  </r>
  <r>
    <x v="3"/>
    <s v="Haitian RC"/>
    <m/>
    <s v="Réalisé"/>
    <d v="2016-11-12T00:00:00"/>
    <s v="Distribution NFI"/>
    <s v="Matériaux NFI"/>
    <s v="Kit de cuisine"/>
    <m/>
    <s v="Nombre"/>
    <n v="25"/>
    <m/>
    <m/>
    <m/>
    <s v=""/>
    <n v="25"/>
    <s v="Sélection / Priorisation"/>
    <x v="2"/>
    <x v="23"/>
    <m/>
    <m/>
    <m/>
    <m/>
    <m/>
    <s v="AME20161112NOCH"/>
    <x v="4"/>
    <x v="2"/>
    <x v="23"/>
    <e v="#N/A"/>
  </r>
  <r>
    <x v="3"/>
    <s v="Haitian RC"/>
    <m/>
    <s v="Réalisé"/>
    <d v="2016-11-12T00:00:00"/>
    <s v="Distribution Abris"/>
    <s v="Matériaux Abris"/>
    <s v="Kit Abris"/>
    <m/>
    <s v="Nombre"/>
    <n v="25"/>
    <m/>
    <m/>
    <m/>
    <s v=""/>
    <n v="25"/>
    <s v="Sélection / Priorisation"/>
    <x v="2"/>
    <x v="22"/>
    <m/>
    <m/>
    <m/>
    <m/>
    <m/>
    <s v="AME20161112NOBA"/>
    <x v="5"/>
    <x v="2"/>
    <x v="22"/>
    <e v="#N/A"/>
  </r>
  <r>
    <x v="3"/>
    <s v="Haitian RC"/>
    <m/>
    <s v="Réalisé"/>
    <d v="2016-11-12T00:00:00"/>
    <s v="Distribution Abris"/>
    <s v="Matériaux Abris"/>
    <s v="Kit Abris"/>
    <m/>
    <s v="Nombre"/>
    <n v="25"/>
    <m/>
    <m/>
    <m/>
    <s v=""/>
    <n v="25"/>
    <s v="Sélection / Priorisation"/>
    <x v="2"/>
    <x v="23"/>
    <m/>
    <m/>
    <m/>
    <m/>
    <m/>
    <s v="AME20161112NOCH"/>
    <x v="5"/>
    <x v="2"/>
    <x v="23"/>
    <e v="#N/A"/>
  </r>
  <r>
    <x v="3"/>
    <s v="Haitian RC"/>
    <m/>
    <s v="Réalisé"/>
    <d v="2016-11-13T00:00:00"/>
    <s v="Distribution Abris"/>
    <s v="Matériaux Abris"/>
    <s v="Bâches"/>
    <m/>
    <s v="Nombre"/>
    <n v="111"/>
    <m/>
    <m/>
    <m/>
    <s v=""/>
    <n v="111"/>
    <m/>
    <x v="3"/>
    <x v="24"/>
    <m/>
    <m/>
    <m/>
    <m/>
    <m/>
    <s v="AME20161113NIMI"/>
    <x v="4"/>
    <x v="3"/>
    <x v="24"/>
    <e v="#N/A"/>
  </r>
  <r>
    <x v="3"/>
    <s v="Haitian RC"/>
    <m/>
    <s v="Réalisé"/>
    <d v="2016-11-13T00:00:00"/>
    <s v="Distribution Abris"/>
    <s v="Matériaux Abris"/>
    <s v="Bâches"/>
    <m/>
    <s v="Nombre"/>
    <n v="7"/>
    <m/>
    <m/>
    <m/>
    <s v=""/>
    <n v="7"/>
    <m/>
    <x v="1"/>
    <x v="8"/>
    <m/>
    <m/>
    <m/>
    <m/>
    <m/>
    <s v="AME20161113SUTO"/>
    <x v="3"/>
    <x v="1"/>
    <x v="8"/>
    <e v="#N/A"/>
  </r>
  <r>
    <x v="3"/>
    <s v="Haitian RC"/>
    <m/>
    <s v="Réalisé"/>
    <d v="2016-11-13T00:00:00"/>
    <s v="Distribution NFI"/>
    <s v="Matériaux NFI"/>
    <s v="Bidons"/>
    <m/>
    <s v="Nombre"/>
    <n v="14"/>
    <m/>
    <m/>
    <m/>
    <s v=""/>
    <n v="7"/>
    <s v="Sélection / Priorisation"/>
    <x v="1"/>
    <x v="8"/>
    <m/>
    <m/>
    <m/>
    <m/>
    <m/>
    <s v="AME20161113SUTO"/>
    <x v="4"/>
    <x v="1"/>
    <x v="8"/>
    <e v="#N/A"/>
  </r>
  <r>
    <x v="3"/>
    <s v="Haitian RC"/>
    <m/>
    <s v="Réalisé"/>
    <d v="2016-11-13T00:00:00"/>
    <s v="Distribution Abris"/>
    <s v="Matériaux Abris"/>
    <s v="Kit Abris"/>
    <m/>
    <s v="Nombre"/>
    <n v="111"/>
    <m/>
    <m/>
    <m/>
    <s v=""/>
    <n v="111"/>
    <s v="Sélection / Priorisation"/>
    <x v="3"/>
    <x v="24"/>
    <m/>
    <m/>
    <m/>
    <m/>
    <m/>
    <s v="AME20161113NIMI"/>
    <x v="5"/>
    <x v="3"/>
    <x v="24"/>
    <e v="#N/A"/>
  </r>
  <r>
    <x v="3"/>
    <s v="Haitian RC"/>
    <m/>
    <s v="Réalisé"/>
    <d v="2016-11-13T00:00:00"/>
    <s v="Distribution NFI"/>
    <s v="Matériaux NFI"/>
    <s v="Kit de cuisine"/>
    <m/>
    <s v="Nombre"/>
    <n v="7"/>
    <m/>
    <m/>
    <m/>
    <s v=""/>
    <n v="7"/>
    <s v="Sélection / Priorisation"/>
    <x v="1"/>
    <x v="8"/>
    <m/>
    <m/>
    <m/>
    <m/>
    <m/>
    <s v="AME20161113SUTO"/>
    <x v="5"/>
    <x v="1"/>
    <x v="8"/>
    <e v="#N/A"/>
  </r>
  <r>
    <x v="3"/>
    <s v="Haitian RC"/>
    <m/>
    <s v="Réalisé"/>
    <d v="2016-11-14T00:00:00"/>
    <s v="Distribution Abris"/>
    <s v="Matériaux Abris"/>
    <s v="Bâches"/>
    <m/>
    <s v="Nombre"/>
    <n v="225"/>
    <m/>
    <m/>
    <m/>
    <s v=""/>
    <n v="225"/>
    <m/>
    <x v="1"/>
    <x v="8"/>
    <m/>
    <m/>
    <m/>
    <m/>
    <m/>
    <s v="AME20161114SUTO"/>
    <x v="3"/>
    <x v="1"/>
    <x v="8"/>
    <e v="#N/A"/>
  </r>
  <r>
    <x v="3"/>
    <s v="Haitian RC"/>
    <m/>
    <s v="Réalisé"/>
    <d v="2016-11-14T00:00:00"/>
    <s v="Distribution NFI"/>
    <s v="Matériaux NFI"/>
    <s v="Bidons"/>
    <m/>
    <s v="Nombre"/>
    <n v="450"/>
    <m/>
    <m/>
    <m/>
    <s v=""/>
    <n v="225"/>
    <s v="Sélection / Priorisation"/>
    <x v="1"/>
    <x v="8"/>
    <m/>
    <m/>
    <m/>
    <m/>
    <m/>
    <s v="AME20161114SUTO"/>
    <x v="4"/>
    <x v="1"/>
    <x v="8"/>
    <e v="#N/A"/>
  </r>
  <r>
    <x v="3"/>
    <s v="Haitian RC"/>
    <m/>
    <s v="Réalisé"/>
    <d v="2016-11-14T00:00:00"/>
    <s v="Distribution NFI"/>
    <s v="Matériaux NFI"/>
    <s v="Kit de cuisine"/>
    <m/>
    <s v="Nombre"/>
    <n v="225"/>
    <m/>
    <m/>
    <m/>
    <s v=""/>
    <n v="225"/>
    <s v="Sélection / Priorisation"/>
    <x v="1"/>
    <x v="8"/>
    <m/>
    <m/>
    <m/>
    <m/>
    <m/>
    <s v="AME20161114SUTO"/>
    <x v="5"/>
    <x v="1"/>
    <x v="8"/>
    <e v="#N/A"/>
  </r>
  <r>
    <x v="3"/>
    <s v="Haitian RC"/>
    <m/>
    <s v="Réalisé"/>
    <d v="2016-11-15T00:00:00"/>
    <s v="Distribution Abris"/>
    <s v="Matériaux Abris"/>
    <s v="Bâches"/>
    <m/>
    <s v="Nombre"/>
    <n v="340"/>
    <m/>
    <m/>
    <m/>
    <s v=""/>
    <n v="340"/>
    <m/>
    <x v="1"/>
    <x v="20"/>
    <m/>
    <m/>
    <m/>
    <m/>
    <m/>
    <s v="AME20161115SUCH"/>
    <x v="2"/>
    <x v="1"/>
    <x v="20"/>
    <e v="#N/A"/>
  </r>
  <r>
    <x v="3"/>
    <s v="Haitian RC"/>
    <m/>
    <s v="Réalisé"/>
    <d v="2016-11-15T00:00:00"/>
    <s v="Distribution NFI"/>
    <s v="Matériaux NFI"/>
    <s v="Bidons"/>
    <m/>
    <s v="Nombre"/>
    <n v="680"/>
    <m/>
    <m/>
    <m/>
    <s v=""/>
    <n v="340"/>
    <s v="Sélection / Priorisation"/>
    <x v="1"/>
    <x v="20"/>
    <m/>
    <m/>
    <m/>
    <m/>
    <m/>
    <s v="AME20161115SUCH"/>
    <x v="3"/>
    <x v="1"/>
    <x v="20"/>
    <e v="#N/A"/>
  </r>
  <r>
    <x v="3"/>
    <s v="Haitian RC"/>
    <m/>
    <s v="Réalisé"/>
    <d v="2016-11-15T00:00:00"/>
    <s v="Distribution Abris"/>
    <s v="Matériaux Abris"/>
    <s v="Kit Abris"/>
    <m/>
    <s v="Nombre"/>
    <n v="340"/>
    <m/>
    <m/>
    <m/>
    <s v=""/>
    <n v="340"/>
    <s v="Sélection / Priorisation"/>
    <x v="1"/>
    <x v="20"/>
    <m/>
    <m/>
    <m/>
    <m/>
    <m/>
    <s v="AME20161115SUCH"/>
    <x v="4"/>
    <x v="1"/>
    <x v="20"/>
    <e v="#N/A"/>
  </r>
  <r>
    <x v="3"/>
    <s v="Haitian RC"/>
    <m/>
    <s v="Réalisé"/>
    <d v="2016-11-15T00:00:00"/>
    <s v="Distribution NFI"/>
    <s v="Matériaux NFI"/>
    <s v="Kit de cuisine"/>
    <m/>
    <s v="Nombre"/>
    <n v="340"/>
    <m/>
    <m/>
    <m/>
    <s v=""/>
    <n v="340"/>
    <s v="Sélection / Priorisation"/>
    <x v="1"/>
    <x v="20"/>
    <m/>
    <m/>
    <m/>
    <m/>
    <m/>
    <s v="AME20161115SUCH"/>
    <x v="5"/>
    <x v="1"/>
    <x v="20"/>
    <e v="#N/A"/>
  </r>
  <r>
    <x v="3"/>
    <s v="Haitian RC"/>
    <m/>
    <s v="Réalisé"/>
    <d v="2016-11-16T00:00:00"/>
    <s v="Distribution Abris"/>
    <s v="Matériaux Abris"/>
    <s v="Bâches"/>
    <m/>
    <s v="Nombre"/>
    <n v="33"/>
    <m/>
    <m/>
    <m/>
    <s v=""/>
    <n v="33"/>
    <m/>
    <x v="4"/>
    <x v="25"/>
    <m/>
    <m/>
    <m/>
    <m/>
    <m/>
    <s v="AME20161116OUCR"/>
    <x v="4"/>
    <x v="4"/>
    <x v="25"/>
    <e v="#N/A"/>
  </r>
  <r>
    <x v="3"/>
    <s v="Haitian RC"/>
    <m/>
    <s v="Réalisé"/>
    <d v="2016-11-16T00:00:00"/>
    <s v="Distribution Abris"/>
    <s v="Matériaux Abris"/>
    <s v="Kit Abris"/>
    <m/>
    <s v="Nombre"/>
    <n v="33"/>
    <m/>
    <m/>
    <m/>
    <s v=""/>
    <n v="33"/>
    <s v="Sélection / Priorisation"/>
    <x v="4"/>
    <x v="25"/>
    <m/>
    <m/>
    <m/>
    <m/>
    <m/>
    <s v="AME20161116OUCR"/>
    <x v="5"/>
    <x v="4"/>
    <x v="25"/>
    <e v="#N/A"/>
  </r>
  <r>
    <x v="3"/>
    <s v="Haitian RC"/>
    <m/>
    <s v="Réalisé"/>
    <d v="2016-11-17T00:00:00"/>
    <s v="Distribution NFI"/>
    <s v="Matériaux NFI"/>
    <s v="Kit d'hygiène"/>
    <m/>
    <s v="Nombre"/>
    <n v="50"/>
    <m/>
    <m/>
    <m/>
    <s v=""/>
    <n v="50"/>
    <s v="Sélection / Priorisation"/>
    <x v="1"/>
    <x v="1"/>
    <m/>
    <m/>
    <m/>
    <m/>
    <m/>
    <s v="AME20161117SULE"/>
    <x v="5"/>
    <x v="1"/>
    <x v="1"/>
    <e v="#N/A"/>
  </r>
  <r>
    <x v="3"/>
    <s v="Haitian RC"/>
    <m/>
    <m/>
    <d v="2016-11-24T00:00:00"/>
    <s v="Distribution Abris"/>
    <s v="Matériaux Abris"/>
    <s v="Bâches"/>
    <m/>
    <s v="Nombre"/>
    <n v="219"/>
    <m/>
    <m/>
    <m/>
    <s v=""/>
    <n v="219"/>
    <m/>
    <x v="3"/>
    <x v="26"/>
    <m/>
    <m/>
    <m/>
    <m/>
    <m/>
    <s v="AME20161124NIPA"/>
    <x v="4"/>
    <x v="3"/>
    <x v="26"/>
    <e v="#N/A"/>
  </r>
  <r>
    <x v="3"/>
    <s v="Haitian RC"/>
    <m/>
    <m/>
    <d v="2016-11-24T00:00:00"/>
    <s v="Distribution Abris"/>
    <s v="Matériaux Abris"/>
    <s v="Kit Abris"/>
    <m/>
    <s v="Nombre"/>
    <n v="219"/>
    <m/>
    <m/>
    <m/>
    <s v=""/>
    <n v="219"/>
    <m/>
    <x v="3"/>
    <x v="26"/>
    <m/>
    <m/>
    <m/>
    <m/>
    <m/>
    <s v="AME20161124NIPA"/>
    <x v="5"/>
    <x v="3"/>
    <x v="26"/>
    <e v="#N/A"/>
  </r>
  <r>
    <x v="3"/>
    <s v="Haitian RC"/>
    <m/>
    <s v="Réalisé"/>
    <d v="2016-11-25T00:00:00"/>
    <s v="Distribution Abris"/>
    <s v="Matériaux Abris"/>
    <s v="Bâches"/>
    <m/>
    <s v="Nombre"/>
    <n v="299"/>
    <n v="80"/>
    <s v="Sélection / Priorisation"/>
    <s v="SUD"/>
    <s v="Roche-A-Bateau"/>
    <n v="299"/>
    <m/>
    <x v="1"/>
    <x v="7"/>
    <m/>
    <m/>
    <m/>
    <m/>
    <m/>
    <s v="AME20161125SUAR"/>
    <x v="22"/>
    <x v="1"/>
    <x v="7"/>
    <e v="#N/A"/>
  </r>
  <r>
    <x v="3"/>
    <s v="Haitian RC"/>
    <m/>
    <s v="Réalisé"/>
    <d v="2016-11-25T00:00:00"/>
    <s v="Distribution NFI"/>
    <s v="Matériaux NFI"/>
    <s v="Bidons"/>
    <m/>
    <s v="Nombre"/>
    <n v="598"/>
    <m/>
    <m/>
    <m/>
    <m/>
    <n v="299"/>
    <m/>
    <x v="1"/>
    <x v="7"/>
    <m/>
    <m/>
    <m/>
    <m/>
    <m/>
    <s v="AME20161125SUAR"/>
    <x v="23"/>
    <x v="1"/>
    <x v="7"/>
    <e v="#N/A"/>
  </r>
  <r>
    <x v="3"/>
    <s v="Haitian RC"/>
    <m/>
    <s v="Réalisé"/>
    <d v="2016-11-25T00:00:00"/>
    <s v="Distribution Abris"/>
    <s v="Matériaux Abris"/>
    <s v="Kit Abris"/>
    <m/>
    <s v="Nombre"/>
    <n v="299"/>
    <m/>
    <m/>
    <m/>
    <m/>
    <n v="299"/>
    <m/>
    <x v="1"/>
    <x v="7"/>
    <m/>
    <m/>
    <m/>
    <m/>
    <m/>
    <s v="AME20161125SUAR"/>
    <x v="0"/>
    <x v="1"/>
    <x v="7"/>
    <e v="#N/A"/>
  </r>
  <r>
    <x v="3"/>
    <s v="Haitian RC"/>
    <m/>
    <s v="Réalisé"/>
    <d v="2016-11-25T00:00:00"/>
    <s v="Distribution NFI"/>
    <s v="Matériaux NFI"/>
    <s v="Kit de cuisine"/>
    <m/>
    <s v="Nombre"/>
    <n v="299"/>
    <m/>
    <m/>
    <m/>
    <m/>
    <n v="299"/>
    <m/>
    <x v="1"/>
    <x v="7"/>
    <m/>
    <m/>
    <m/>
    <m/>
    <m/>
    <s v="AME20161125SUAR"/>
    <x v="1"/>
    <x v="1"/>
    <x v="7"/>
    <e v="#N/A"/>
  </r>
  <r>
    <x v="3"/>
    <s v="Haitian RC"/>
    <m/>
    <s v="Réalisé"/>
    <d v="2016-11-25T00:00:00"/>
    <s v="Distribution NFI"/>
    <s v="Matériaux NFI"/>
    <s v="Kit d'hygiène"/>
    <m/>
    <s v="Nombre"/>
    <n v="84"/>
    <n v="299"/>
    <m/>
    <s v="SUD"/>
    <s v="Arniquet"/>
    <n v="84"/>
    <m/>
    <x v="1"/>
    <x v="11"/>
    <m/>
    <m/>
    <m/>
    <m/>
    <m/>
    <s v="AME20161125SULE"/>
    <x v="4"/>
    <x v="1"/>
    <x v="11"/>
    <e v="#N/A"/>
  </r>
  <r>
    <x v="3"/>
    <s v="Haitian RC"/>
    <m/>
    <s v="Réalisé"/>
    <d v="2016-11-25T00:00:00"/>
    <s v="Distribution NFI"/>
    <s v="Matériaux NFI"/>
    <s v="Kit d'hygiène"/>
    <m/>
    <s v="Nombre"/>
    <n v="50"/>
    <n v="84"/>
    <m/>
    <s v="SUD"/>
    <s v="Les Anglais"/>
    <n v="50"/>
    <m/>
    <x v="1"/>
    <x v="1"/>
    <m/>
    <m/>
    <m/>
    <m/>
    <m/>
    <s v="AME20161125SULE"/>
    <x v="5"/>
    <x v="1"/>
    <x v="1"/>
    <e v="#N/A"/>
  </r>
  <r>
    <x v="3"/>
    <s v="Haitian RC"/>
    <m/>
    <m/>
    <d v="2016-11-25T00:00:00"/>
    <s v="Distribution Abris"/>
    <s v="Matériaux Abris"/>
    <s v="Bâches"/>
    <m/>
    <s v="Nombre"/>
    <n v="4"/>
    <m/>
    <m/>
    <m/>
    <s v=""/>
    <n v="4"/>
    <m/>
    <x v="1"/>
    <x v="7"/>
    <m/>
    <m/>
    <m/>
    <m/>
    <m/>
    <s v="AME20161125SUAR"/>
    <x v="2"/>
    <x v="1"/>
    <x v="7"/>
    <e v="#N/A"/>
  </r>
  <r>
    <x v="3"/>
    <s v="Haitian RC"/>
    <m/>
    <m/>
    <d v="2016-11-25T00:00:00"/>
    <s v="Distribution Abris"/>
    <s v="Matériaux Abris"/>
    <s v="Bâches"/>
    <m/>
    <s v="Nombre"/>
    <n v="352"/>
    <m/>
    <m/>
    <m/>
    <s v=""/>
    <n v="352"/>
    <m/>
    <x v="3"/>
    <x v="27"/>
    <m/>
    <m/>
    <m/>
    <m/>
    <m/>
    <s v="AME20161125NIFO"/>
    <x v="4"/>
    <x v="3"/>
    <x v="27"/>
    <e v="#N/A"/>
  </r>
  <r>
    <x v="3"/>
    <s v="Haitian RC"/>
    <m/>
    <m/>
    <d v="2016-11-25T00:00:00"/>
    <s v="Distribution Abris"/>
    <s v="Matériaux Abris"/>
    <s v="Bâches"/>
    <m/>
    <s v="Nombre"/>
    <n v="415"/>
    <m/>
    <m/>
    <m/>
    <s v=""/>
    <n v="415"/>
    <m/>
    <x v="1"/>
    <x v="16"/>
    <m/>
    <m/>
    <m/>
    <m/>
    <m/>
    <s v="AME20161125SUST"/>
    <x v="2"/>
    <x v="1"/>
    <x v="16"/>
    <e v="#N/A"/>
  </r>
  <r>
    <x v="3"/>
    <s v="Haitian RC"/>
    <m/>
    <m/>
    <d v="2016-11-25T00:00:00"/>
    <s v="Distribution NFI"/>
    <s v="Matériaux NFI"/>
    <s v="Bidons"/>
    <m/>
    <s v="Nombre"/>
    <n v="8"/>
    <m/>
    <m/>
    <m/>
    <s v=""/>
    <n v="4"/>
    <m/>
    <x v="1"/>
    <x v="7"/>
    <m/>
    <m/>
    <m/>
    <m/>
    <m/>
    <s v="AME20161125SUAR"/>
    <x v="3"/>
    <x v="1"/>
    <x v="7"/>
    <e v="#N/A"/>
  </r>
  <r>
    <x v="3"/>
    <s v="Haitian RC"/>
    <m/>
    <m/>
    <d v="2016-11-25T00:00:00"/>
    <s v="Distribution NFI"/>
    <s v="Matériaux NFI"/>
    <s v="Bidons"/>
    <m/>
    <s v="Nombre"/>
    <n v="830"/>
    <m/>
    <m/>
    <m/>
    <s v=""/>
    <n v="415"/>
    <m/>
    <x v="1"/>
    <x v="16"/>
    <m/>
    <m/>
    <m/>
    <m/>
    <m/>
    <s v="AME20161125SUST"/>
    <x v="3"/>
    <x v="1"/>
    <x v="16"/>
    <e v="#N/A"/>
  </r>
  <r>
    <x v="3"/>
    <s v="Haitian RC"/>
    <m/>
    <m/>
    <d v="2016-11-25T00:00:00"/>
    <s v="Distribution NFI"/>
    <s v="Matériaux NFI"/>
    <s v="Kit de cuisine"/>
    <m/>
    <s v="Nombre"/>
    <n v="4"/>
    <m/>
    <m/>
    <m/>
    <s v=""/>
    <n v="4"/>
    <m/>
    <x v="1"/>
    <x v="7"/>
    <m/>
    <m/>
    <m/>
    <m/>
    <m/>
    <s v="AME20161125SUAR"/>
    <x v="4"/>
    <x v="1"/>
    <x v="7"/>
    <e v="#N/A"/>
  </r>
  <r>
    <x v="3"/>
    <s v="Haitian RC"/>
    <m/>
    <m/>
    <d v="2016-11-25T00:00:00"/>
    <s v="Distribution Abris"/>
    <s v="Matériaux Abris"/>
    <s v="Kit Abris"/>
    <m/>
    <s v="Nombre"/>
    <n v="4"/>
    <m/>
    <m/>
    <m/>
    <s v=""/>
    <n v="4"/>
    <m/>
    <x v="1"/>
    <x v="7"/>
    <m/>
    <m/>
    <m/>
    <m/>
    <m/>
    <s v="AME20161125SUAR"/>
    <x v="5"/>
    <x v="1"/>
    <x v="7"/>
    <e v="#N/A"/>
  </r>
  <r>
    <x v="3"/>
    <s v="Haitian RC"/>
    <m/>
    <m/>
    <d v="2016-11-25T00:00:00"/>
    <s v="Distribution NFI"/>
    <s v="Matériaux NFI"/>
    <s v="Kit de cuisine"/>
    <m/>
    <s v="Nombre"/>
    <n v="415"/>
    <m/>
    <m/>
    <m/>
    <s v=""/>
    <n v="415"/>
    <m/>
    <x v="1"/>
    <x v="16"/>
    <m/>
    <m/>
    <m/>
    <m/>
    <m/>
    <s v="AME20161125SUST"/>
    <x v="4"/>
    <x v="1"/>
    <x v="16"/>
    <e v="#N/A"/>
  </r>
  <r>
    <x v="3"/>
    <s v="Haitian RC"/>
    <m/>
    <m/>
    <d v="2016-11-25T00:00:00"/>
    <s v="Distribution Abris"/>
    <s v="Matériaux Abris"/>
    <s v="Kit Abris"/>
    <m/>
    <s v="Nombre"/>
    <n v="415"/>
    <m/>
    <m/>
    <m/>
    <s v=""/>
    <n v="415"/>
    <m/>
    <x v="1"/>
    <x v="16"/>
    <m/>
    <m/>
    <m/>
    <m/>
    <m/>
    <s v="AME20161125SUST"/>
    <x v="5"/>
    <x v="1"/>
    <x v="16"/>
    <e v="#N/A"/>
  </r>
  <r>
    <x v="3"/>
    <s v="Haitian RC"/>
    <m/>
    <m/>
    <d v="2016-11-25T00:00:00"/>
    <s v="Distribution Abris"/>
    <s v="Matériaux Abris"/>
    <s v="Kit Abris"/>
    <m/>
    <s v="Nombre"/>
    <n v="352"/>
    <m/>
    <m/>
    <m/>
    <s v=""/>
    <n v="352"/>
    <m/>
    <x v="3"/>
    <x v="27"/>
    <m/>
    <m/>
    <m/>
    <m/>
    <m/>
    <s v="AME20161125NIFO"/>
    <x v="5"/>
    <x v="3"/>
    <x v="27"/>
    <e v="#N/A"/>
  </r>
  <r>
    <x v="3"/>
    <s v="Haitian RC"/>
    <m/>
    <s v="Réalisé"/>
    <s v="19-Oct-2016 - 20-Oct-2016"/>
    <s v="Distribution NFI"/>
    <s v="Matériaux NFI"/>
    <s v="Bidons"/>
    <m/>
    <s v="Nombre"/>
    <n v="235"/>
    <m/>
    <m/>
    <m/>
    <s v=""/>
    <n v="235"/>
    <m/>
    <x v="2"/>
    <x v="13"/>
    <m/>
    <m/>
    <m/>
    <m/>
    <m/>
    <e v="#VALUE!"/>
    <x v="9"/>
    <x v="2"/>
    <x v="13"/>
    <e v="#N/A"/>
  </r>
  <r>
    <x v="3"/>
    <s v="Haitian RC"/>
    <m/>
    <s v="Réalisé"/>
    <s v="19-Oct-2016 - 20-Oct-2016"/>
    <s v="Distribution NFI"/>
    <s v="Matériaux NFI"/>
    <s v="Couvertures"/>
    <m/>
    <s v="Nombre"/>
    <n v="470"/>
    <m/>
    <m/>
    <m/>
    <s v=""/>
    <n v="235"/>
    <m/>
    <x v="2"/>
    <x v="13"/>
    <m/>
    <m/>
    <m/>
    <m/>
    <m/>
    <e v="#VALUE!"/>
    <x v="10"/>
    <x v="2"/>
    <x v="13"/>
    <e v="#N/A"/>
  </r>
  <r>
    <x v="3"/>
    <s v="Haitian RC"/>
    <m/>
    <s v="Réalisé"/>
    <s v="19-Oct-2016 - 20-Oct-2016"/>
    <s v="Distribution NFI"/>
    <s v="Matériaux NFI"/>
    <s v="Kit d'hygiène"/>
    <m/>
    <s v="Nombre"/>
    <n v="235"/>
    <m/>
    <m/>
    <m/>
    <s v=""/>
    <n v="235"/>
    <m/>
    <x v="2"/>
    <x v="13"/>
    <m/>
    <m/>
    <m/>
    <m/>
    <m/>
    <e v="#VALUE!"/>
    <x v="11"/>
    <x v="2"/>
    <x v="13"/>
    <e v="#N/A"/>
  </r>
  <r>
    <x v="3"/>
    <s v="Haitian RC"/>
    <m/>
    <s v="Réalisé"/>
    <s v="19-Oct-2016 - 20-Oct-2016"/>
    <s v="Distribution NFI"/>
    <s v="Matériaux NFI"/>
    <s v="Kit de cuisine"/>
    <m/>
    <s v="Nombre"/>
    <n v="235"/>
    <m/>
    <m/>
    <m/>
    <s v=""/>
    <n v="235"/>
    <m/>
    <x v="2"/>
    <x v="13"/>
    <m/>
    <m/>
    <m/>
    <m/>
    <m/>
    <e v="#VALUE!"/>
    <x v="24"/>
    <x v="2"/>
    <x v="13"/>
    <e v="#N/A"/>
  </r>
  <r>
    <x v="4"/>
    <m/>
    <m/>
    <s v="Réalisé"/>
    <d v="2016-10-02T00:00:00"/>
    <s v="Distribution NFI"/>
    <s v="Matériaux NFI"/>
    <s v="Couvertures"/>
    <m/>
    <s v="Nombre"/>
    <n v="180"/>
    <s v="Grande Anse"/>
    <s v="Jeremie"/>
    <m/>
    <m/>
    <m/>
    <s v="Ménage"/>
    <x v="5"/>
    <x v="28"/>
    <m/>
    <m/>
    <m/>
    <m/>
    <m/>
    <s v="CAR2016102"/>
    <x v="17"/>
    <x v="5"/>
    <x v="28"/>
    <e v="#N/A"/>
  </r>
  <r>
    <x v="4"/>
    <m/>
    <m/>
    <s v="Réalisé"/>
    <d v="2016-10-02T00:00:00"/>
    <s v="Distribution NFI"/>
    <s v="Matériaux NFI"/>
    <s v="Couvertures"/>
    <m/>
    <s v="Nombre"/>
    <n v="360"/>
    <s v="Grande Anse"/>
    <s v="Roseaux"/>
    <m/>
    <m/>
    <m/>
    <s v="Ménage"/>
    <x v="5"/>
    <x v="28"/>
    <m/>
    <m/>
    <m/>
    <m/>
    <m/>
    <s v="CAR2016102"/>
    <x v="18"/>
    <x v="5"/>
    <x v="28"/>
    <e v="#N/A"/>
  </r>
  <r>
    <x v="4"/>
    <m/>
    <m/>
    <s v="Réalisé"/>
    <d v="2016-10-02T00:00:00"/>
    <s v="Distribution NFI"/>
    <s v="Matériaux NFI"/>
    <s v="Couvertures"/>
    <m/>
    <s v="Nombre"/>
    <n v="360"/>
    <s v="Grande Anse"/>
    <s v="Dame-Marie"/>
    <m/>
    <m/>
    <m/>
    <s v="Ménage"/>
    <x v="5"/>
    <x v="28"/>
    <m/>
    <m/>
    <m/>
    <m/>
    <m/>
    <s v="CAR2016102"/>
    <x v="19"/>
    <x v="5"/>
    <x v="28"/>
    <e v="#N/A"/>
  </r>
  <r>
    <x v="4"/>
    <m/>
    <m/>
    <s v="Réalisé"/>
    <d v="2016-10-02T00:00:00"/>
    <s v="Distribution NFI"/>
    <s v="Matériaux NFI"/>
    <s v="Couvertures"/>
    <m/>
    <s v="Nombre"/>
    <n v="180"/>
    <s v="Grande Anse"/>
    <s v="Chambellan"/>
    <m/>
    <m/>
    <m/>
    <s v="Ménage"/>
    <x v="5"/>
    <x v="28"/>
    <m/>
    <m/>
    <m/>
    <m/>
    <m/>
    <s v="CAR2016102"/>
    <x v="20"/>
    <x v="5"/>
    <x v="28"/>
    <e v="#N/A"/>
  </r>
  <r>
    <x v="4"/>
    <m/>
    <m/>
    <s v="Réalisé"/>
    <d v="2016-10-02T00:00:00"/>
    <s v="Distribution NFI"/>
    <s v="Matériaux NFI"/>
    <s v="Couvertures"/>
    <m/>
    <s v="Nombre"/>
    <n v="180"/>
    <s v="Grande Anse"/>
    <s v="Moron"/>
    <m/>
    <m/>
    <m/>
    <s v="Ménage"/>
    <x v="5"/>
    <x v="28"/>
    <m/>
    <m/>
    <m/>
    <m/>
    <m/>
    <s v="CAR2016102"/>
    <x v="21"/>
    <x v="5"/>
    <x v="28"/>
    <e v="#N/A"/>
  </r>
  <r>
    <x v="4"/>
    <m/>
    <m/>
    <s v="Réalisé"/>
    <d v="2016-10-02T00:00:00"/>
    <s v="Distribution NFI"/>
    <s v="Matériaux NFI"/>
    <s v="Couvertures"/>
    <m/>
    <s v="Nombre"/>
    <n v="180"/>
    <s v="Grande Anse"/>
    <s v="Abricots"/>
    <m/>
    <m/>
    <m/>
    <s v="Ménage"/>
    <x v="5"/>
    <x v="28"/>
    <m/>
    <m/>
    <m/>
    <m/>
    <m/>
    <s v="CAR2016102"/>
    <x v="22"/>
    <x v="5"/>
    <x v="28"/>
    <e v="#N/A"/>
  </r>
  <r>
    <x v="4"/>
    <m/>
    <m/>
    <s v="Réalisé"/>
    <d v="2016-10-02T00:00:00"/>
    <s v="Distribution Abris"/>
    <s v="Matériaux Abris"/>
    <s v="Bâches"/>
    <m/>
    <s v="Nombre"/>
    <n v="6"/>
    <s v="Grande Anse"/>
    <s v="Jeremie"/>
    <m/>
    <m/>
    <m/>
    <s v="Ménage"/>
    <x v="5"/>
    <x v="28"/>
    <m/>
    <m/>
    <m/>
    <m/>
    <m/>
    <s v="CAR2016102"/>
    <x v="23"/>
    <x v="5"/>
    <x v="28"/>
    <e v="#N/A"/>
  </r>
  <r>
    <x v="4"/>
    <m/>
    <m/>
    <s v="Réalisé"/>
    <d v="2016-10-02T00:00:00"/>
    <s v="Distribution Abris"/>
    <s v="Matériaux Abris"/>
    <s v="Bâches"/>
    <m/>
    <s v="Nombre"/>
    <n v="184"/>
    <s v="Grande Anse"/>
    <s v="Roseaux"/>
    <m/>
    <m/>
    <m/>
    <s v="Ménage"/>
    <x v="5"/>
    <x v="28"/>
    <m/>
    <m/>
    <m/>
    <m/>
    <m/>
    <s v="CAR2016102"/>
    <x v="0"/>
    <x v="5"/>
    <x v="28"/>
    <e v="#N/A"/>
  </r>
  <r>
    <x v="4"/>
    <m/>
    <m/>
    <s v="Réalisé"/>
    <d v="2016-10-02T00:00:00"/>
    <s v="Distribution Abris"/>
    <s v="Matériaux Abris"/>
    <s v="Bâches"/>
    <m/>
    <s v="Nombre"/>
    <n v="60"/>
    <s v="Grande Anse"/>
    <s v="Dame-Marie"/>
    <m/>
    <m/>
    <m/>
    <s v="Ménage"/>
    <x v="5"/>
    <x v="28"/>
    <m/>
    <m/>
    <m/>
    <m/>
    <m/>
    <s v="CAR2016102"/>
    <x v="1"/>
    <x v="5"/>
    <x v="28"/>
    <e v="#N/A"/>
  </r>
  <r>
    <x v="4"/>
    <m/>
    <m/>
    <s v="Réalisé"/>
    <d v="2016-10-02T00:00:00"/>
    <s v="Distribution Abris"/>
    <s v="Matériaux Abris"/>
    <s v="Bâches"/>
    <m/>
    <s v="Nombre"/>
    <n v="113"/>
    <s v="Grande Anse"/>
    <s v="Chambellan"/>
    <m/>
    <m/>
    <m/>
    <s v="Ménage"/>
    <x v="5"/>
    <x v="28"/>
    <m/>
    <m/>
    <m/>
    <m/>
    <m/>
    <s v="CAR2016102"/>
    <x v="2"/>
    <x v="5"/>
    <x v="28"/>
    <e v="#N/A"/>
  </r>
  <r>
    <x v="4"/>
    <m/>
    <m/>
    <s v="Réalisé"/>
    <d v="2016-10-02T00:00:00"/>
    <s v="Distribution Abris"/>
    <s v="Matériaux Abris"/>
    <s v="Bâches"/>
    <m/>
    <s v="Nombre"/>
    <n v="110"/>
    <s v="Grande Anse"/>
    <s v="Moron"/>
    <m/>
    <m/>
    <m/>
    <s v="Ménage"/>
    <x v="5"/>
    <x v="28"/>
    <m/>
    <m/>
    <m/>
    <m/>
    <m/>
    <s v="CAR2016102"/>
    <x v="3"/>
    <x v="5"/>
    <x v="28"/>
    <e v="#N/A"/>
  </r>
  <r>
    <x v="4"/>
    <m/>
    <m/>
    <s v="Réalisé"/>
    <d v="2016-10-02T00:00:00"/>
    <s v="Distribution Abris"/>
    <s v="Matériaux Abris"/>
    <s v="Bâches"/>
    <m/>
    <s v="Nombre"/>
    <n v="125"/>
    <s v="Grande Anse"/>
    <s v="Abricots"/>
    <m/>
    <m/>
    <m/>
    <s v="Ménage"/>
    <x v="5"/>
    <x v="28"/>
    <m/>
    <m/>
    <m/>
    <m/>
    <m/>
    <s v="CAR2016102"/>
    <x v="4"/>
    <x v="5"/>
    <x v="28"/>
    <e v="#N/A"/>
  </r>
  <r>
    <x v="4"/>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x v="5"/>
    <x v="5"/>
    <x v="28"/>
    <e v="#N/A"/>
  </r>
  <r>
    <x v="4"/>
    <m/>
    <m/>
    <s v="Réalisé"/>
    <d v="2016-10-04T00:00:00"/>
    <s v="Distribution NFI"/>
    <s v="Matériaux NFI"/>
    <s v="Couvertures"/>
    <m/>
    <s v="Nombre"/>
    <n v="80"/>
    <s v="Ouest"/>
    <s v="Carrefour"/>
    <m/>
    <m/>
    <m/>
    <s v="Centre collectif / d'évacuation d'urgence"/>
    <x v="5"/>
    <x v="28"/>
    <m/>
    <m/>
    <m/>
    <m/>
    <m/>
    <s v="CAR2016104"/>
    <x v="4"/>
    <x v="5"/>
    <x v="28"/>
    <e v="#N/A"/>
  </r>
  <r>
    <x v="4"/>
    <m/>
    <m/>
    <s v="Réalisé"/>
    <d v="2016-10-04T00:00:00"/>
    <s v="Distribution NFI"/>
    <s v="Matériaux NFI"/>
    <s v="Couvertures"/>
    <m/>
    <s v="Nombre"/>
    <n v="80"/>
    <s v="Ouest"/>
    <s v="Port-au-Prince"/>
    <m/>
    <m/>
    <m/>
    <s v="Centre collectif / d'évacuation d'urgence"/>
    <x v="5"/>
    <x v="28"/>
    <m/>
    <m/>
    <m/>
    <m/>
    <m/>
    <s v="CAR2016104"/>
    <x v="5"/>
    <x v="5"/>
    <x v="28"/>
    <e v="#N/A"/>
  </r>
  <r>
    <x v="4"/>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x v="5"/>
    <x v="5"/>
    <x v="28"/>
    <e v="#N/A"/>
  </r>
  <r>
    <x v="4"/>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x v="5"/>
    <x v="5"/>
    <x v="28"/>
    <e v="#N/A"/>
  </r>
  <r>
    <x v="4"/>
    <m/>
    <m/>
    <s v="Réalisé"/>
    <d v="2016-10-09T00:00:00"/>
    <s v="Distribution Abris"/>
    <s v="Matériaux Abris"/>
    <s v="Bâches"/>
    <m/>
    <s v="Nombre"/>
    <n v="100"/>
    <s v="Grande Anse"/>
    <s v="Roseaux"/>
    <m/>
    <m/>
    <m/>
    <s v="Ménage"/>
    <x v="5"/>
    <x v="28"/>
    <m/>
    <m/>
    <m/>
    <m/>
    <m/>
    <s v="CAR2016109"/>
    <x v="1"/>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x v="2"/>
    <x v="5"/>
    <x v="28"/>
    <e v="#N/A"/>
  </r>
  <r>
    <x v="4"/>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x v="3"/>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x v="4"/>
    <x v="5"/>
    <x v="28"/>
    <e v="#N/A"/>
  </r>
  <r>
    <x v="4"/>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x v="5"/>
    <x v="5"/>
    <x v="28"/>
    <e v="#N/A"/>
  </r>
  <r>
    <x v="4"/>
    <m/>
    <m/>
    <s v="Réalisé"/>
    <d v="2016-10-10T00:00:00"/>
    <s v="Distribution Abris"/>
    <s v="Matériaux Abris"/>
    <s v="Bâches"/>
    <m/>
    <s v="Nombre"/>
    <n v="400"/>
    <s v="Grande Anse"/>
    <s v="Beaumont"/>
    <m/>
    <m/>
    <m/>
    <m/>
    <x v="5"/>
    <x v="28"/>
    <m/>
    <m/>
    <m/>
    <m/>
    <m/>
    <s v="CAR20161010"/>
    <x v="3"/>
    <x v="5"/>
    <x v="28"/>
    <e v="#N/A"/>
  </r>
  <r>
    <x v="4"/>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x v="4"/>
    <x v="5"/>
    <x v="28"/>
    <e v="#N/A"/>
  </r>
  <r>
    <x v="4"/>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x v="5"/>
    <x v="5"/>
    <x v="28"/>
    <e v="#N/A"/>
  </r>
  <r>
    <x v="4"/>
    <m/>
    <m/>
    <s v="Réalisé"/>
    <d v="2016-10-11T00:00:00"/>
    <s v="Distribution Abris"/>
    <s v="Matériaux Abris"/>
    <s v="Bâches"/>
    <m/>
    <s v="Nombre"/>
    <n v="400"/>
    <s v="Grande Anse"/>
    <s v="Roseaux"/>
    <m/>
    <m/>
    <m/>
    <s v="Ménage"/>
    <x v="5"/>
    <x v="28"/>
    <m/>
    <m/>
    <m/>
    <m/>
    <m/>
    <s v="CAR20161011"/>
    <x v="4"/>
    <x v="5"/>
    <x v="28"/>
    <e v="#N/A"/>
  </r>
  <r>
    <x v="4"/>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x v="5"/>
    <x v="5"/>
    <x v="28"/>
    <e v="#N/A"/>
  </r>
  <r>
    <x v="4"/>
    <m/>
    <m/>
    <s v="Réalisé"/>
    <d v="2016-10-12T00:00:00"/>
    <s v="Distribution Abris"/>
    <s v="Matériaux Abris"/>
    <s v="Bâches"/>
    <m/>
    <s v="Nombre"/>
    <n v="400"/>
    <s v="Grande Anse"/>
    <s v="Moron"/>
    <m/>
    <m/>
    <m/>
    <s v="Ménage"/>
    <x v="5"/>
    <x v="28"/>
    <m/>
    <m/>
    <m/>
    <m/>
    <m/>
    <s v="CAR20161012"/>
    <x v="1"/>
    <x v="5"/>
    <x v="28"/>
    <e v="#N/A"/>
  </r>
  <r>
    <x v="4"/>
    <m/>
    <m/>
    <s v="Réalisé"/>
    <d v="2016-10-12T00:00:00"/>
    <s v="Distribution Abris"/>
    <s v="Matériaux Abris"/>
    <s v="Bâches"/>
    <m/>
    <s v="Nombre"/>
    <n v="250"/>
    <s v="Sud-Est"/>
    <s v="Marigot"/>
    <m/>
    <m/>
    <m/>
    <s v="Ménage"/>
    <x v="5"/>
    <x v="28"/>
    <m/>
    <m/>
    <m/>
    <m/>
    <m/>
    <s v="CAR20161012"/>
    <x v="2"/>
    <x v="5"/>
    <x v="28"/>
    <e v="#N/A"/>
  </r>
  <r>
    <x v="4"/>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x v="3"/>
    <x v="5"/>
    <x v="28"/>
    <e v="#N/A"/>
  </r>
  <r>
    <x v="4"/>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x v="4"/>
    <x v="5"/>
    <x v="28"/>
    <e v="#N/A"/>
  </r>
  <r>
    <x v="4"/>
    <m/>
    <m/>
    <s v="Réalisé"/>
    <d v="2016-10-12T00:00:00"/>
    <s v="Distribution NFI"/>
    <s v="Matériaux NFI"/>
    <s v="Aquatabs"/>
    <m/>
    <s v="Nombre"/>
    <n v="750"/>
    <s v="Sud-Est"/>
    <s v="Marigot"/>
    <m/>
    <m/>
    <m/>
    <m/>
    <x v="5"/>
    <x v="28"/>
    <m/>
    <m/>
    <m/>
    <m/>
    <m/>
    <s v="CAR20161012"/>
    <x v="5"/>
    <x v="5"/>
    <x v="28"/>
    <e v="#N/A"/>
  </r>
  <r>
    <x v="4"/>
    <m/>
    <m/>
    <s v="Réalisé"/>
    <d v="2016-10-14T00:00:00"/>
    <s v="Distribution NFI"/>
    <s v="Matériaux NFI"/>
    <s v="Aquatabs"/>
    <m/>
    <s v="Nombre"/>
    <n v="46746"/>
    <s v="Grande Anse"/>
    <s v="Moron"/>
    <m/>
    <m/>
    <m/>
    <s v="Ménage"/>
    <x v="5"/>
    <x v="28"/>
    <m/>
    <m/>
    <m/>
    <m/>
    <m/>
    <s v="CAR20161014"/>
    <x v="2"/>
    <x v="5"/>
    <x v="28"/>
    <e v="#N/A"/>
  </r>
  <r>
    <x v="4"/>
    <m/>
    <m/>
    <s v="Réalisé"/>
    <d v="2016-10-14T00:00:00"/>
    <s v="Distribution Abris"/>
    <s v="Matériaux Abris"/>
    <s v="Bâches"/>
    <m/>
    <s v="Nombre"/>
    <n v="250"/>
    <s v="Sud-Est"/>
    <s v="La Vallee"/>
    <m/>
    <m/>
    <m/>
    <s v="Ménage"/>
    <x v="5"/>
    <x v="28"/>
    <m/>
    <m/>
    <m/>
    <m/>
    <m/>
    <s v="CAR20161014"/>
    <x v="3"/>
    <x v="5"/>
    <x v="28"/>
    <e v="#N/A"/>
  </r>
  <r>
    <x v="4"/>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x v="4"/>
    <x v="5"/>
    <x v="28"/>
    <e v="#N/A"/>
  </r>
  <r>
    <x v="4"/>
    <m/>
    <m/>
    <s v="Réalisé"/>
    <d v="2016-10-14T00:00:00"/>
    <s v="Distribution NFI"/>
    <s v="Matériaux NFI"/>
    <s v="Aquatabs"/>
    <m/>
    <s v="Nombre"/>
    <n v="750"/>
    <s v="Sud-Est"/>
    <s v="La Vallee"/>
    <m/>
    <m/>
    <m/>
    <m/>
    <x v="5"/>
    <x v="28"/>
    <m/>
    <m/>
    <m/>
    <m/>
    <m/>
    <s v="CAR20161014"/>
    <x v="5"/>
    <x v="5"/>
    <x v="28"/>
    <e v="#N/A"/>
  </r>
  <r>
    <x v="4"/>
    <m/>
    <m/>
    <s v="Réalisé"/>
    <d v="2016-10-17T00:00:00"/>
    <s v="Distribution Abris"/>
    <s v="Matériaux Abris"/>
    <s v="Bâches"/>
    <m/>
    <s v="Nombre"/>
    <n v="576"/>
    <s v="Grande Anse"/>
    <s v="Moron"/>
    <m/>
    <m/>
    <m/>
    <s v="Centre collectif / d'évacuation d'urgence"/>
    <x v="5"/>
    <x v="28"/>
    <m/>
    <m/>
    <m/>
    <m/>
    <m/>
    <s v="CAR20161017"/>
    <x v="5"/>
    <x v="5"/>
    <x v="28"/>
    <e v="#N/A"/>
  </r>
  <r>
    <x v="4"/>
    <m/>
    <m/>
    <s v="Réalisé"/>
    <d v="2016-10-18T00:00:00"/>
    <s v="Distribution NFI"/>
    <s v="Matériaux NFI"/>
    <s v="Aquatabs"/>
    <m/>
    <s v="Nombre"/>
    <n v="12195"/>
    <s v="Grande Anse"/>
    <s v="Jeremie"/>
    <m/>
    <m/>
    <m/>
    <s v="Centre collectif / d'évacuation d'urgence"/>
    <x v="5"/>
    <x v="28"/>
    <m/>
    <m/>
    <m/>
    <m/>
    <m/>
    <s v="CAR20161018"/>
    <x v="5"/>
    <x v="5"/>
    <x v="28"/>
    <e v="#N/A"/>
  </r>
  <r>
    <x v="4"/>
    <m/>
    <m/>
    <s v="Réalisé"/>
    <d v="2016-10-20T00:00:00"/>
    <s v="Distribution NFI"/>
    <s v="Matériaux NFI"/>
    <s v="Aquatabs"/>
    <m/>
    <s v="Nombre"/>
    <n v="6400"/>
    <s v="Grande Anse"/>
    <s v="Chambellan"/>
    <m/>
    <m/>
    <m/>
    <s v="Ménage"/>
    <x v="5"/>
    <x v="28"/>
    <m/>
    <m/>
    <m/>
    <m/>
    <m/>
    <s v="CAR20161020"/>
    <x v="4"/>
    <x v="5"/>
    <x v="28"/>
    <e v="#N/A"/>
  </r>
  <r>
    <x v="4"/>
    <m/>
    <m/>
    <s v="Réalisé"/>
    <d v="2016-10-20T00:00:00"/>
    <s v="Distribution NFI"/>
    <s v="Matériaux NFI"/>
    <s v="Aquatabs"/>
    <m/>
    <s v="Nombre"/>
    <n v="5060"/>
    <s v="Sud-Est"/>
    <s v="Thiotte"/>
    <m/>
    <m/>
    <m/>
    <s v="Ménage"/>
    <x v="5"/>
    <x v="28"/>
    <m/>
    <m/>
    <m/>
    <m/>
    <m/>
    <s v="CAR20161020"/>
    <x v="5"/>
    <x v="5"/>
    <x v="28"/>
    <e v="#N/A"/>
  </r>
  <r>
    <x v="4"/>
    <m/>
    <m/>
    <s v="Réalisé"/>
    <d v="2016-10-22T00:00:00"/>
    <s v="Distribution Abris"/>
    <s v="Matériaux Abris"/>
    <s v="Bâches"/>
    <m/>
    <s v="Nombre"/>
    <n v="435"/>
    <s v="Grande Anse"/>
    <s v="Moron"/>
    <m/>
    <m/>
    <m/>
    <s v="Centre collectif / d'évacuation d'urgence"/>
    <x v="5"/>
    <x v="28"/>
    <m/>
    <m/>
    <m/>
    <m/>
    <m/>
    <s v="CAR20161022"/>
    <x v="5"/>
    <x v="5"/>
    <x v="28"/>
    <e v="#N/A"/>
  </r>
  <r>
    <x v="4"/>
    <m/>
    <m/>
    <s v="Réalisé"/>
    <d v="2016-10-23T00:00:00"/>
    <s v="Distribution Abris"/>
    <s v="Matériaux Abris"/>
    <s v="Bâches"/>
    <m/>
    <s v="Nombre"/>
    <n v="515"/>
    <s v="Grande Anse"/>
    <s v="Moron"/>
    <m/>
    <m/>
    <m/>
    <s v="Centre collectif / d'évacuation d'urgence"/>
    <x v="5"/>
    <x v="28"/>
    <m/>
    <m/>
    <m/>
    <m/>
    <m/>
    <s v="CAR20161023"/>
    <x v="5"/>
    <x v="5"/>
    <x v="28"/>
    <e v="#N/A"/>
  </r>
  <r>
    <x v="4"/>
    <m/>
    <m/>
    <s v="Réalisé"/>
    <d v="2016-10-24T00:00:00"/>
    <s v="Distribution Abris"/>
    <s v="Matériaux Abris"/>
    <s v="Bâches"/>
    <m/>
    <s v="Nombre"/>
    <n v="966"/>
    <s v="Grande Anse"/>
    <s v="Moron"/>
    <m/>
    <m/>
    <m/>
    <s v="Centre collectif / d'évacuation d'urgence"/>
    <x v="5"/>
    <x v="28"/>
    <m/>
    <m/>
    <m/>
    <m/>
    <m/>
    <s v="CAR20161024"/>
    <x v="5"/>
    <x v="5"/>
    <x v="28"/>
    <e v="#N/A"/>
  </r>
  <r>
    <x v="4"/>
    <m/>
    <m/>
    <s v="Réalisé"/>
    <d v="2016-10-26T00:00:00"/>
    <s v="Distribution Abris"/>
    <s v="Matériaux Abris"/>
    <s v="Bâches"/>
    <m/>
    <s v="Nombre"/>
    <n v="1076"/>
    <s v="Grande Anse"/>
    <s v="Moron"/>
    <m/>
    <m/>
    <m/>
    <s v="Centre collectif / d'évacuation d'urgence"/>
    <x v="5"/>
    <x v="28"/>
    <m/>
    <m/>
    <m/>
    <m/>
    <m/>
    <s v="CAR20161026"/>
    <x v="5"/>
    <x v="5"/>
    <x v="28"/>
    <e v="#N/A"/>
  </r>
  <r>
    <x v="4"/>
    <m/>
    <m/>
    <s v="Réalisé"/>
    <d v="2016-10-27T00:00:00"/>
    <s v="Distribution NFI"/>
    <s v="Matériaux NFI"/>
    <s v="Aquatabs"/>
    <m/>
    <s v="Nombre"/>
    <n v="28800"/>
    <s v="Grande Anse"/>
    <s v="Chambellan"/>
    <m/>
    <m/>
    <m/>
    <m/>
    <x v="5"/>
    <x v="28"/>
    <m/>
    <m/>
    <m/>
    <m/>
    <m/>
    <s v="CAR20161027"/>
    <x v="5"/>
    <x v="5"/>
    <x v="28"/>
    <e v="#N/A"/>
  </r>
  <r>
    <x v="4"/>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x v="4"/>
    <x v="5"/>
    <x v="28"/>
    <e v="#N/A"/>
  </r>
  <r>
    <x v="4"/>
    <m/>
    <m/>
    <s v="Réalisé"/>
    <d v="2016-10-28T00:00:00"/>
    <s v="Distribution NFI"/>
    <s v="Matériaux NFI"/>
    <s v="Aquatabs"/>
    <m/>
    <s v="Nombre"/>
    <n v="900"/>
    <s v="Sud-Est"/>
    <s v="Bainet"/>
    <m/>
    <m/>
    <m/>
    <s v="Ménage"/>
    <x v="5"/>
    <x v="28"/>
    <m/>
    <m/>
    <m/>
    <m/>
    <m/>
    <s v="CAR20161028"/>
    <x v="5"/>
    <x v="5"/>
    <x v="28"/>
    <e v="#N/A"/>
  </r>
  <r>
    <x v="4"/>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x v="23"/>
    <x v="5"/>
    <x v="28"/>
    <e v="#N/A"/>
  </r>
  <r>
    <x v="4"/>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x v="0"/>
    <x v="5"/>
    <x v="28"/>
    <e v="#N/A"/>
  </r>
  <r>
    <x v="4"/>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x v="1"/>
    <x v="5"/>
    <x v="28"/>
    <e v="#N/A"/>
  </r>
  <r>
    <x v="4"/>
    <m/>
    <m/>
    <s v="Réalisé"/>
    <d v="2016-10-29T00:00:00"/>
    <s v="Distribution NFI"/>
    <s v="Matériaux NFI"/>
    <s v="Aquatabs"/>
    <m/>
    <s v="Nombre"/>
    <n v="3828"/>
    <s v="Sud-Est"/>
    <s v="Grand Gosier"/>
    <m/>
    <m/>
    <m/>
    <s v="Ménage"/>
    <x v="5"/>
    <x v="28"/>
    <m/>
    <m/>
    <m/>
    <m/>
    <m/>
    <s v="CAR20161029"/>
    <x v="2"/>
    <x v="5"/>
    <x v="28"/>
    <e v="#N/A"/>
  </r>
  <r>
    <x v="4"/>
    <m/>
    <m/>
    <s v="Réalisé"/>
    <d v="2016-10-29T00:00:00"/>
    <s v="Distribution NFI"/>
    <s v="Matériaux NFI"/>
    <s v="Aquatabs"/>
    <m/>
    <s v="Nombre"/>
    <n v="4400"/>
    <s v="Sud-Est"/>
    <s v="Anse A Pitre"/>
    <m/>
    <m/>
    <m/>
    <s v="Ménage"/>
    <x v="5"/>
    <x v="28"/>
    <m/>
    <m/>
    <m/>
    <m/>
    <m/>
    <s v="CAR20161029"/>
    <x v="3"/>
    <x v="5"/>
    <x v="28"/>
    <e v="#N/A"/>
  </r>
  <r>
    <x v="4"/>
    <m/>
    <m/>
    <s v="Réalisé"/>
    <d v="2016-10-29T00:00:00"/>
    <s v="Distribution NFI"/>
    <s v="Matériaux NFI"/>
    <s v="Aquatabs"/>
    <m/>
    <s v="Nombre"/>
    <n v="1050"/>
    <s v="Sud-Est"/>
    <s v="Jacmel"/>
    <m/>
    <m/>
    <m/>
    <s v="Ménage"/>
    <x v="5"/>
    <x v="28"/>
    <m/>
    <m/>
    <m/>
    <m/>
    <m/>
    <s v="CAR20161029"/>
    <x v="4"/>
    <x v="5"/>
    <x v="28"/>
    <e v="#N/A"/>
  </r>
  <r>
    <x v="4"/>
    <m/>
    <m/>
    <s v="Réalisé"/>
    <d v="2016-10-29T00:00:00"/>
    <s v="Distribution Abris"/>
    <s v="Matériaux Abris"/>
    <s v="Bâches"/>
    <m/>
    <s v="Nombre"/>
    <n v="354"/>
    <s v="Grande Anse"/>
    <s v="Moron"/>
    <m/>
    <m/>
    <m/>
    <s v="Centre collectif / d'évacuation d'urgence"/>
    <x v="5"/>
    <x v="28"/>
    <m/>
    <m/>
    <m/>
    <m/>
    <m/>
    <s v="CAR20161029"/>
    <x v="5"/>
    <x v="5"/>
    <x v="28"/>
    <e v="#N/A"/>
  </r>
  <r>
    <x v="4"/>
    <m/>
    <m/>
    <s v="Réalisé"/>
    <d v="2016-11-03T00:00:00"/>
    <s v="Distribution Abris"/>
    <s v="Matériaux Abris"/>
    <s v="Bâches"/>
    <m/>
    <s v="Nombre"/>
    <n v="176"/>
    <s v="Grande Anse"/>
    <s v="Moron"/>
    <m/>
    <m/>
    <m/>
    <s v="Centre collectif / d'évacuation d'urgence"/>
    <x v="5"/>
    <x v="28"/>
    <m/>
    <m/>
    <m/>
    <m/>
    <m/>
    <s v="CAR2016113"/>
    <x v="4"/>
    <x v="5"/>
    <x v="28"/>
    <e v="#N/A"/>
  </r>
  <r>
    <x v="4"/>
    <m/>
    <m/>
    <s v="Réalisé"/>
    <d v="2016-11-03T00:00:00"/>
    <s v="Distribution NFI"/>
    <s v="Matériaux NFI"/>
    <s v="Aquatabs"/>
    <m/>
    <s v="Nombre"/>
    <n v="8000"/>
    <s v="Grande Anse"/>
    <s v="Moron"/>
    <m/>
    <m/>
    <m/>
    <s v="Ménage"/>
    <x v="5"/>
    <x v="28"/>
    <m/>
    <m/>
    <m/>
    <m/>
    <m/>
    <s v="CAR2016113"/>
    <x v="5"/>
    <x v="5"/>
    <x v="28"/>
    <e v="#N/A"/>
  </r>
  <r>
    <x v="4"/>
    <m/>
    <m/>
    <s v="Réalisé"/>
    <d v="2016-11-13T00:00:00"/>
    <s v="Distribution Abris"/>
    <s v="Matériaux Abris"/>
    <s v="Bâches"/>
    <m/>
    <s v="Nombre"/>
    <n v="38"/>
    <s v="Grande Anse"/>
    <s v="Moron"/>
    <m/>
    <m/>
    <m/>
    <s v="Centre collectif / d'évacuation d'urgence"/>
    <x v="5"/>
    <x v="28"/>
    <m/>
    <m/>
    <m/>
    <m/>
    <m/>
    <s v="CAR20161113"/>
    <x v="5"/>
    <x v="5"/>
    <x v="28"/>
    <e v="#N/A"/>
  </r>
  <r>
    <x v="4"/>
    <m/>
    <m/>
    <s v="Réalisé"/>
    <d v="2016-11-14T00:00:00"/>
    <s v="Distribution Abris"/>
    <s v="Matériaux Abris"/>
    <s v="Bâches"/>
    <m/>
    <s v="Nombre"/>
    <n v="477"/>
    <s v="Sud-Est"/>
    <s v="Belle Anse"/>
    <m/>
    <m/>
    <m/>
    <s v="Ménage"/>
    <x v="5"/>
    <x v="28"/>
    <m/>
    <m/>
    <m/>
    <m/>
    <m/>
    <s v="CAR20161114"/>
    <x v="4"/>
    <x v="5"/>
    <x v="28"/>
    <e v="#N/A"/>
  </r>
  <r>
    <x v="4"/>
    <m/>
    <m/>
    <s v="Réalisé"/>
    <d v="2016-11-14T00:00:00"/>
    <s v="Distribution NFI"/>
    <s v="Matériaux NFI"/>
    <s v="Aquatabs"/>
    <m/>
    <s v="Nombre"/>
    <n v="3339"/>
    <s v="Sud-Est"/>
    <s v="Belle Anse"/>
    <m/>
    <m/>
    <m/>
    <s v="Ménage"/>
    <x v="5"/>
    <x v="28"/>
    <m/>
    <m/>
    <m/>
    <m/>
    <m/>
    <s v="CAR20161114"/>
    <x v="5"/>
    <x v="5"/>
    <x v="28"/>
    <e v="#N/A"/>
  </r>
  <r>
    <x v="4"/>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x v="5"/>
    <x v="5"/>
    <x v="28"/>
    <e v="#N/A"/>
  </r>
  <r>
    <x v="4"/>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x v="5"/>
    <x v="5"/>
    <x v="28"/>
    <e v="#N/A"/>
  </r>
  <r>
    <x v="4"/>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x v="4"/>
    <x v="5"/>
    <x v="28"/>
    <e v="#N/A"/>
  </r>
  <r>
    <x v="4"/>
    <m/>
    <m/>
    <s v="Réalisé"/>
    <d v="2016-12-07T00:00:00"/>
    <s v="Distribution Abris"/>
    <s v="Matériaux Abris"/>
    <s v="Bâches"/>
    <m/>
    <s v="Nombre"/>
    <n v="517"/>
    <s v="Sud-Est"/>
    <s v="Cotes de Fer"/>
    <m/>
    <m/>
    <m/>
    <m/>
    <x v="5"/>
    <x v="28"/>
    <m/>
    <m/>
    <m/>
    <m/>
    <m/>
    <s v="CAR2016127"/>
    <x v="5"/>
    <x v="5"/>
    <x v="28"/>
    <e v="#N/A"/>
  </r>
  <r>
    <x v="4"/>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x v="5"/>
    <x v="5"/>
    <x v="28"/>
    <e v="#N/A"/>
  </r>
  <r>
    <x v="4"/>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x v="5"/>
    <x v="5"/>
    <x v="28"/>
    <e v="#N/A"/>
  </r>
  <r>
    <x v="4"/>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x v="5"/>
    <x v="5"/>
    <x v="28"/>
    <e v="#N/A"/>
  </r>
  <r>
    <x v="4"/>
    <m/>
    <m/>
    <s v="Planifié (financé)"/>
    <m/>
    <s v="Distribution Abris"/>
    <s v="Matériaux Abris"/>
    <s v="Bâches"/>
    <m/>
    <s v="Nombre"/>
    <n v="100"/>
    <s v="Ouest"/>
    <s v="Anse A Galet"/>
    <m/>
    <m/>
    <m/>
    <m/>
    <x v="5"/>
    <x v="28"/>
    <m/>
    <m/>
    <m/>
    <m/>
    <m/>
    <s v="CAR190010"/>
    <x v="1"/>
    <x v="5"/>
    <x v="28"/>
    <e v="#N/A"/>
  </r>
  <r>
    <x v="4"/>
    <m/>
    <m/>
    <s v="Planifié (financé)"/>
    <m/>
    <s v="Distribution Abris"/>
    <s v="Matériaux Abris"/>
    <s v="Bâches"/>
    <m/>
    <s v="Nombre"/>
    <n v="500"/>
    <s v="Grande Anse"/>
    <m/>
    <m/>
    <m/>
    <m/>
    <m/>
    <x v="5"/>
    <x v="28"/>
    <m/>
    <m/>
    <m/>
    <m/>
    <m/>
    <s v="CAR190010"/>
    <x v="2"/>
    <x v="5"/>
    <x v="28"/>
    <e v="#N/A"/>
  </r>
  <r>
    <x v="4"/>
    <m/>
    <m/>
    <s v="Planifié (financé)"/>
    <m/>
    <s v="Distribution Abris"/>
    <s v="Matériaux Abris"/>
    <s v="Bâches"/>
    <m/>
    <s v="Nombre"/>
    <n v="200"/>
    <s v="Sud-Est"/>
    <m/>
    <m/>
    <m/>
    <m/>
    <m/>
    <x v="5"/>
    <x v="28"/>
    <m/>
    <m/>
    <m/>
    <m/>
    <m/>
    <s v="CAR190010"/>
    <x v="3"/>
    <x v="5"/>
    <x v="28"/>
    <e v="#N/A"/>
  </r>
  <r>
    <x v="4"/>
    <m/>
    <m/>
    <s v="Planifié (financé)"/>
    <m/>
    <s v="Distribution Abris"/>
    <s v="Matériaux Abris"/>
    <s v="Bâches"/>
    <m/>
    <s v="Nombre"/>
    <n v="800"/>
    <s v="Sud-Est"/>
    <m/>
    <m/>
    <m/>
    <m/>
    <m/>
    <x v="5"/>
    <x v="28"/>
    <m/>
    <m/>
    <m/>
    <m/>
    <m/>
    <s v="CAR190010"/>
    <x v="4"/>
    <x v="5"/>
    <x v="28"/>
    <e v="#N/A"/>
  </r>
  <r>
    <x v="4"/>
    <m/>
    <m/>
    <s v="Planifié (financé)"/>
    <m/>
    <s v="Distribution Abris"/>
    <s v="Matériaux Abris"/>
    <s v="Kit d'outils"/>
    <s v="Cisailles d’étain / main scie 28'' / pioche / griffe marteau / pelle (brésilien)"/>
    <s v="Nombre"/>
    <n v="1038"/>
    <s v="Grande Anse"/>
    <m/>
    <m/>
    <m/>
    <m/>
    <m/>
    <x v="5"/>
    <x v="28"/>
    <m/>
    <m/>
    <m/>
    <m/>
    <m/>
    <s v="CAR190010"/>
    <x v="5"/>
    <x v="5"/>
    <x v="28"/>
    <e v="#N/A"/>
  </r>
  <r>
    <x v="4"/>
    <m/>
    <m/>
    <s v="Planifié (financé)"/>
    <m/>
    <s v="Distribution Abris"/>
    <s v="Matériaux Abris"/>
    <s v="Kit de tôles"/>
    <s v="Métal de feuille 0,40 mm 3'' x 6'' / métal feuille 0,40 mm 3'' x 6'' / Clous (2'') / Fil / une longueur de corde (6 / 8 mm)"/>
    <s v="Nombre"/>
    <n v="2075"/>
    <s v="Grande Anse"/>
    <m/>
    <m/>
    <m/>
    <m/>
    <m/>
    <x v="5"/>
    <x v="28"/>
    <m/>
    <m/>
    <m/>
    <m/>
    <m/>
    <m/>
    <x v="25"/>
    <x v="5"/>
    <x v="28"/>
    <e v="#N/A"/>
  </r>
  <r>
    <x v="5"/>
    <m/>
    <m/>
    <s v="Planifié (financé)"/>
    <m/>
    <s v="Distribution Abris"/>
    <s v="Cash en USD"/>
    <s v="Non conditionel "/>
    <m/>
    <s v="Valeur en USD"/>
    <m/>
    <m/>
    <m/>
    <m/>
    <s v=""/>
    <n v="1500"/>
    <m/>
    <x v="1"/>
    <x v="7"/>
    <m/>
    <m/>
    <m/>
    <m/>
    <s v="Cash Support, planned"/>
    <s v="CAR190010SUAR"/>
    <x v="4"/>
    <x v="1"/>
    <x v="7"/>
    <e v="#N/A"/>
  </r>
  <r>
    <x v="5"/>
    <m/>
    <m/>
    <s v="Planifié (financé)"/>
    <m/>
    <s v="Distribution Abris"/>
    <s v="Cash en USD"/>
    <s v="Non conditionel "/>
    <m/>
    <s v="Valeur en USD"/>
    <m/>
    <m/>
    <m/>
    <m/>
    <s v=""/>
    <n v="1500"/>
    <m/>
    <x v="1"/>
    <x v="7"/>
    <m/>
    <m/>
    <m/>
    <m/>
    <s v="Cash Support, planned"/>
    <s v="CAR190010SUAR"/>
    <x v="5"/>
    <x v="1"/>
    <x v="7"/>
    <e v="#N/A"/>
  </r>
  <r>
    <x v="6"/>
    <m/>
    <s v="OFDA"/>
    <s v="Réalisé"/>
    <d v="2016-10-13T00:00:00"/>
    <s v="Distribution Abris"/>
    <s v="Matériaux Abris"/>
    <s v="Bâches"/>
    <s v="cordes, Jerrican, Kit d'hygiene, couverture, baches"/>
    <s v="Nombre"/>
    <n v="600"/>
    <m/>
    <m/>
    <m/>
    <s v=""/>
    <n v="800"/>
    <m/>
    <x v="0"/>
    <x v="0"/>
    <s v="Centre Ville Jeremie"/>
    <m/>
    <m/>
    <m/>
    <m/>
    <s v="CAT20161013GRJECE"/>
    <x v="5"/>
    <x v="0"/>
    <x v="0"/>
    <e v="#N/A"/>
  </r>
  <r>
    <x v="6"/>
    <m/>
    <s v="OFDA"/>
    <s v="Réalisé"/>
    <d v="2016-10-14T00:00:00"/>
    <s v="Distribution Abris"/>
    <s v="Matériaux Abris"/>
    <s v="Bâches"/>
    <m/>
    <s v="Nombre"/>
    <n v="670"/>
    <m/>
    <m/>
    <m/>
    <s v=""/>
    <n v="670"/>
    <m/>
    <x v="0"/>
    <x v="3"/>
    <s v="Desormeau"/>
    <m/>
    <m/>
    <m/>
    <s v="On-going presence in DM"/>
    <s v="CAT20161014GRDADE"/>
    <x v="5"/>
    <x v="0"/>
    <x v="3"/>
    <e v="#N/A"/>
  </r>
  <r>
    <x v="6"/>
    <m/>
    <s v="OFDA"/>
    <s v="Réalisé"/>
    <d v="2016-10-15T00:00:00"/>
    <s v="Distribution Abris"/>
    <s v="Matériaux Abris"/>
    <s v="Bâches"/>
    <m/>
    <s v="Nombre"/>
    <n v="50"/>
    <m/>
    <m/>
    <m/>
    <s v=""/>
    <n v="50"/>
    <m/>
    <x v="0"/>
    <x v="3"/>
    <s v="Petite Riviere"/>
    <m/>
    <m/>
    <m/>
    <m/>
    <s v="CAT20161015GRDAPE"/>
    <x v="5"/>
    <x v="0"/>
    <x v="3"/>
    <e v="#N/A"/>
  </r>
  <r>
    <x v="6"/>
    <m/>
    <s v="OFDA"/>
    <s v="Réalisé"/>
    <d v="2016-10-17T00:00:00"/>
    <s v="Distribution Abris"/>
    <s v="Matériaux Abris"/>
    <s v="Bâches"/>
    <m/>
    <s v="Nombre"/>
    <n v="50"/>
    <m/>
    <m/>
    <m/>
    <s v=""/>
    <n v="50"/>
    <m/>
    <x v="0"/>
    <x v="3"/>
    <s v="Bariadelle"/>
    <m/>
    <m/>
    <m/>
    <m/>
    <s v="CAT20161017GRDABA"/>
    <x v="5"/>
    <x v="0"/>
    <x v="3"/>
    <e v="#N/A"/>
  </r>
  <r>
    <x v="6"/>
    <m/>
    <s v="OFDA"/>
    <s v="Réalisé"/>
    <d v="2016-10-18T00:00:00"/>
    <s v="Distribution Abris"/>
    <s v="Matériaux Abris"/>
    <s v="Bâches"/>
    <m/>
    <s v="Nombre"/>
    <n v="50"/>
    <m/>
    <m/>
    <m/>
    <s v=""/>
    <n v="50"/>
    <m/>
    <x v="0"/>
    <x v="3"/>
    <s v="Dallier"/>
    <m/>
    <m/>
    <m/>
    <m/>
    <s v="CAT20161018GRDADA"/>
    <x v="5"/>
    <x v="0"/>
    <x v="3"/>
    <e v="#N/A"/>
  </r>
  <r>
    <x v="6"/>
    <m/>
    <s v="OFDA"/>
    <s v="Réalisé"/>
    <d v="2016-11-16T00:00:00"/>
    <s v="Distribution Abris"/>
    <s v="Matériaux Abris"/>
    <s v="Bâches"/>
    <s v="Cordes, baches, fil a legature et clous"/>
    <s v="Nombre"/>
    <n v="980"/>
    <m/>
    <m/>
    <m/>
    <s v=""/>
    <n v="980"/>
    <m/>
    <x v="0"/>
    <x v="29"/>
    <s v="2eme Boucan"/>
    <m/>
    <m/>
    <m/>
    <m/>
    <s v="CAT20161116GRMO2E"/>
    <x v="5"/>
    <x v="0"/>
    <x v="29"/>
    <e v="#N/A"/>
  </r>
  <r>
    <x v="6"/>
    <m/>
    <s v="OFDA"/>
    <s v="Réalisé"/>
    <d v="2016-11-28T00:00:00"/>
    <s v="Distribution Abris"/>
    <s v="Matériaux Abris"/>
    <s v="Bâches"/>
    <s v="Cordes, baches, fil a legature et clous"/>
    <s v="Nombre"/>
    <n v="845"/>
    <m/>
    <m/>
    <m/>
    <s v=""/>
    <n v="845"/>
    <m/>
    <x v="0"/>
    <x v="29"/>
    <s v="Centre Ville de Moron"/>
    <m/>
    <m/>
    <m/>
    <m/>
    <s v="CAT20161128GRMOCE"/>
    <x v="5"/>
    <x v="0"/>
    <x v="29"/>
    <e v="#N/A"/>
  </r>
  <r>
    <x v="6"/>
    <m/>
    <s v="OFDA"/>
    <s v="Réalisé"/>
    <s v="10/24 &amp; 29/2016"/>
    <s v="Distribution Abris"/>
    <s v="Matériaux Abris"/>
    <s v="Bâches"/>
    <s v="Cordes, baches"/>
    <s v="Nombre"/>
    <n v="1067"/>
    <m/>
    <m/>
    <m/>
    <s v=""/>
    <n v="1067"/>
    <m/>
    <x v="0"/>
    <x v="0"/>
    <s v="Marfranc"/>
    <m/>
    <m/>
    <m/>
    <m/>
    <e v="#VALUE!"/>
    <x v="26"/>
    <x v="0"/>
    <x v="0"/>
    <e v="#N/A"/>
  </r>
  <r>
    <x v="6"/>
    <m/>
    <s v="OFDA"/>
    <s v="Réalisé"/>
    <s v="11/5,15,26 &amp; 30/2016"/>
    <s v="Distribution Abris"/>
    <s v="Matériaux Abris"/>
    <s v="Bâches"/>
    <s v="Cordes, baches et clous"/>
    <s v="Nombre"/>
    <n v="4224"/>
    <m/>
    <m/>
    <m/>
    <s v=""/>
    <n v="4224"/>
    <m/>
    <x v="0"/>
    <x v="30"/>
    <s v="1 Anotte + Centre Ville"/>
    <m/>
    <m/>
    <m/>
    <m/>
    <e v="#VALUE!"/>
    <x v="6"/>
    <x v="0"/>
    <x v="30"/>
    <e v="#N/A"/>
  </r>
  <r>
    <x v="6"/>
    <m/>
    <s v="OFDA"/>
    <s v="Réalisé"/>
    <s v="11/8 &amp;12/2016"/>
    <s v="Distribution Abris"/>
    <s v="Matériaux Abris"/>
    <s v="Bâches"/>
    <s v="Cordes, baches, fil a legature et clous"/>
    <s v="Nombre"/>
    <n v="1795"/>
    <m/>
    <m/>
    <m/>
    <s v=""/>
    <n v="1795"/>
    <m/>
    <x v="0"/>
    <x v="29"/>
    <s v="Dejean 2 eme Boucan"/>
    <m/>
    <m/>
    <m/>
    <m/>
    <e v="#VALUE!"/>
    <x v="7"/>
    <x v="0"/>
    <x v="29"/>
    <e v="#N/A"/>
  </r>
  <r>
    <x v="6"/>
    <m/>
    <s v="OFDA"/>
    <s v="Réalisé"/>
    <s v="dates"/>
    <s v="Distribution Abris"/>
    <s v="Matériaux Abris"/>
    <s v="Bâches"/>
    <m/>
    <s v="Nombre"/>
    <n v="50"/>
    <m/>
    <m/>
    <m/>
    <s v=""/>
    <n v="50"/>
    <m/>
    <x v="0"/>
    <x v="3"/>
    <s v="Baliverne"/>
    <m/>
    <m/>
    <m/>
    <m/>
    <e v="#VALUE!"/>
    <x v="8"/>
    <x v="0"/>
    <x v="3"/>
    <e v="#N/A"/>
  </r>
  <r>
    <x v="6"/>
    <m/>
    <s v="OFDA"/>
    <s v="Réalisé"/>
    <s v="dates"/>
    <s v="Distribution Abris"/>
    <s v="Matériaux Abris"/>
    <s v="Bâches"/>
    <m/>
    <s v="Nombre"/>
    <n v="50"/>
    <m/>
    <m/>
    <m/>
    <s v=""/>
    <n v="50"/>
    <m/>
    <x v="0"/>
    <x v="3"/>
    <s v="Dallier"/>
    <m/>
    <m/>
    <m/>
    <m/>
    <e v="#VALUE!"/>
    <x v="9"/>
    <x v="0"/>
    <x v="3"/>
    <e v="#N/A"/>
  </r>
  <r>
    <x v="6"/>
    <m/>
    <s v="OFDA"/>
    <s v="Réalisé"/>
    <m/>
    <s v="Distribution NFI"/>
    <s v="Matériaux NFI"/>
    <s v="Aquatabs"/>
    <m/>
    <s v="Nombre"/>
    <n v="8000"/>
    <m/>
    <m/>
    <m/>
    <s v=""/>
    <n v="1921"/>
    <m/>
    <x v="1"/>
    <x v="1"/>
    <m/>
    <m/>
    <m/>
    <m/>
    <m/>
    <s v="CAT190010SULE"/>
    <x v="14"/>
    <x v="1"/>
    <x v="1"/>
    <e v="#N/A"/>
  </r>
  <r>
    <x v="6"/>
    <m/>
    <s v="OFDA"/>
    <s v="Réalisé"/>
    <m/>
    <s v="Distribution Abris"/>
    <s v="Matériaux Abris"/>
    <s v="Bâches"/>
    <m/>
    <s v="Nombre"/>
    <n v="1000"/>
    <m/>
    <m/>
    <m/>
    <s v=""/>
    <n v="1200"/>
    <m/>
    <x v="1"/>
    <x v="7"/>
    <s v="Arniquet"/>
    <m/>
    <m/>
    <m/>
    <m/>
    <s v="CAT190010SUARAR"/>
    <x v="2"/>
    <x v="1"/>
    <x v="7"/>
    <e v="#N/A"/>
  </r>
  <r>
    <x v="6"/>
    <m/>
    <s v="OFDA"/>
    <s v="Réalisé"/>
    <m/>
    <s v="Distribution Abris"/>
    <s v="Matériaux Abris"/>
    <s v="Bâches"/>
    <m/>
    <s v="Nombre"/>
    <n v="200"/>
    <m/>
    <m/>
    <m/>
    <s v=""/>
    <n v="200"/>
    <m/>
    <x v="1"/>
    <x v="31"/>
    <s v="Champlois"/>
    <m/>
    <m/>
    <m/>
    <m/>
    <s v="CAT190010SUCACH"/>
    <x v="3"/>
    <x v="1"/>
    <x v="31"/>
    <e v="#N/A"/>
  </r>
  <r>
    <x v="6"/>
    <m/>
    <s v="OFDA"/>
    <s v="Réalisé"/>
    <m/>
    <s v="Distribution Abris"/>
    <s v="Matériaux Abris"/>
    <s v="Bâches"/>
    <m/>
    <s v="Nombre"/>
    <n v="2200"/>
    <m/>
    <m/>
    <m/>
    <s v=""/>
    <n v="4370"/>
    <m/>
    <x v="1"/>
    <x v="1"/>
    <m/>
    <m/>
    <m/>
    <m/>
    <s v="The below two lines merged into this line."/>
    <s v="CAT190010SULE"/>
    <x v="15"/>
    <x v="1"/>
    <x v="1"/>
    <e v="#N/A"/>
  </r>
  <r>
    <x v="6"/>
    <m/>
    <s v="OFDA"/>
    <s v="Réalisé"/>
    <m/>
    <s v="Distribution Abris"/>
    <s v="Matériaux Abris"/>
    <s v="Bâches"/>
    <m/>
    <s v="Nombre"/>
    <n v="50"/>
    <m/>
    <m/>
    <m/>
    <s v=""/>
    <n v="50"/>
    <m/>
    <x v="1"/>
    <x v="15"/>
    <s v="Lezard"/>
    <m/>
    <m/>
    <m/>
    <m/>
    <s v="CAT190010SUPOLE"/>
    <x v="4"/>
    <x v="1"/>
    <x v="15"/>
    <e v="#N/A"/>
  </r>
  <r>
    <x v="6"/>
    <m/>
    <s v="OFDA"/>
    <s v="Réalisé"/>
    <m/>
    <s v="Distribution Abris"/>
    <s v="Matériaux Abris"/>
    <s v="Bâches"/>
    <m/>
    <s v="Nombre"/>
    <n v="50"/>
    <m/>
    <m/>
    <m/>
    <s v=""/>
    <n v="50"/>
    <m/>
    <x v="1"/>
    <x v="5"/>
    <s v="Renaudin"/>
    <m/>
    <m/>
    <m/>
    <m/>
    <s v="CAT190010SURORE"/>
    <x v="4"/>
    <x v="1"/>
    <x v="5"/>
    <e v="#N/A"/>
  </r>
  <r>
    <x v="6"/>
    <m/>
    <s v="OFDA"/>
    <s v="Réalisé"/>
    <m/>
    <s v="Distribution NFI"/>
    <s v="Matériaux NFI"/>
    <s v="Bidons"/>
    <m/>
    <s v="Nombre"/>
    <n v="1000"/>
    <m/>
    <m/>
    <m/>
    <s v=""/>
    <n v="1200"/>
    <s v="Sélection / Priorisation"/>
    <x v="1"/>
    <x v="7"/>
    <s v="Arniquet"/>
    <m/>
    <m/>
    <m/>
    <m/>
    <s v="CAT190010SUARAR"/>
    <x v="3"/>
    <x v="1"/>
    <x v="7"/>
    <e v="#N/A"/>
  </r>
  <r>
    <x v="6"/>
    <m/>
    <s v="OFDA"/>
    <s v="Réalisé"/>
    <m/>
    <s v="Distribution NFI"/>
    <s v="Matériaux NFI"/>
    <s v="Bidons"/>
    <m/>
    <s v="Nombre"/>
    <n v="800"/>
    <m/>
    <m/>
    <m/>
    <s v=""/>
    <n v="1921"/>
    <m/>
    <x v="1"/>
    <x v="1"/>
    <m/>
    <m/>
    <m/>
    <m/>
    <m/>
    <s v="CAT190010SULE"/>
    <x v="16"/>
    <x v="1"/>
    <x v="1"/>
    <e v="#N/A"/>
  </r>
  <r>
    <x v="6"/>
    <m/>
    <s v="OFDA"/>
    <s v="Réalisé"/>
    <m/>
    <s v="Distribution NFI"/>
    <s v="Matériaux NFI"/>
    <s v="Bidons"/>
    <m/>
    <s v="Nombre"/>
    <n v="1000"/>
    <m/>
    <m/>
    <m/>
    <s v=""/>
    <n v="4370"/>
    <m/>
    <x v="1"/>
    <x v="1"/>
    <m/>
    <m/>
    <m/>
    <m/>
    <s v="The below two lines merged into this line."/>
    <s v="CAT190010SULE"/>
    <x v="17"/>
    <x v="1"/>
    <x v="1"/>
    <e v="#N/A"/>
  </r>
  <r>
    <x v="6"/>
    <m/>
    <s v="OFDA"/>
    <s v="Réalisé"/>
    <m/>
    <s v="Distribution NFI"/>
    <s v="Matériaux NFI"/>
    <s v="Bidons"/>
    <m/>
    <s v="Nombre"/>
    <n v="1000"/>
    <m/>
    <m/>
    <m/>
    <s v=""/>
    <n v="1000"/>
    <s v="Sélection / Priorisation"/>
    <x v="1"/>
    <x v="16"/>
    <m/>
    <m/>
    <m/>
    <m/>
    <m/>
    <s v="CAT190010SUST"/>
    <x v="23"/>
    <x v="1"/>
    <x v="16"/>
    <e v="#N/A"/>
  </r>
  <r>
    <x v="6"/>
    <m/>
    <s v="OFDA"/>
    <s v="Réalisé"/>
    <m/>
    <s v="Distribution NFI"/>
    <s v="Matériaux NFI"/>
    <s v="Couvertures"/>
    <m/>
    <s v="Nombre"/>
    <n v="1200"/>
    <m/>
    <m/>
    <m/>
    <s v=""/>
    <n v="1200"/>
    <s v="Sélection / Priorisation"/>
    <x v="1"/>
    <x v="7"/>
    <s v="Arniquet"/>
    <m/>
    <m/>
    <m/>
    <m/>
    <s v="CAT190010SUARAR"/>
    <x v="4"/>
    <x v="1"/>
    <x v="7"/>
    <e v="#N/A"/>
  </r>
  <r>
    <x v="6"/>
    <m/>
    <s v="OFDA"/>
    <s v="Réalisé"/>
    <m/>
    <s v="Distribution NFI"/>
    <s v="Matériaux NFI"/>
    <s v="Couvertures"/>
    <m/>
    <s v="Nombre"/>
    <s v="1000+"/>
    <m/>
    <m/>
    <m/>
    <s v=""/>
    <n v="1000"/>
    <m/>
    <x v="1"/>
    <x v="7"/>
    <m/>
    <m/>
    <m/>
    <m/>
    <s v="Hygiene kits + Kitchen kits + Blankets + Water"/>
    <s v="CAT190010SUAR"/>
    <x v="3"/>
    <x v="1"/>
    <x v="7"/>
    <e v="#N/A"/>
  </r>
  <r>
    <x v="6"/>
    <m/>
    <s v="OFDA"/>
    <s v="Réalisé"/>
    <m/>
    <s v="Distribution NFI"/>
    <s v="Matériaux NFI"/>
    <s v="Couvertures"/>
    <m/>
    <s v="Nombre"/>
    <n v="200"/>
    <m/>
    <m/>
    <m/>
    <s v=""/>
    <n v="200"/>
    <s v="Sélection / Priorisation"/>
    <x v="1"/>
    <x v="31"/>
    <s v="Champlois"/>
    <m/>
    <m/>
    <m/>
    <m/>
    <s v="CAT190010SUCACH"/>
    <x v="4"/>
    <x v="1"/>
    <x v="31"/>
    <e v="#N/A"/>
  </r>
  <r>
    <x v="6"/>
    <m/>
    <s v="OFDA"/>
    <s v="Planifié (financé)"/>
    <m/>
    <s v="Distribution NFI"/>
    <s v="Matériaux NFI"/>
    <s v="Couvertures"/>
    <m/>
    <s v="Nombre"/>
    <s v="1000+"/>
    <m/>
    <m/>
    <m/>
    <s v=""/>
    <n v="1000"/>
    <m/>
    <x v="1"/>
    <x v="31"/>
    <m/>
    <m/>
    <m/>
    <m/>
    <s v="Hygiene kits + Kitchen kits + Blankets + Water"/>
    <s v="CAT190010SUCA"/>
    <x v="3"/>
    <x v="1"/>
    <x v="31"/>
    <e v="#N/A"/>
  </r>
  <r>
    <x v="6"/>
    <m/>
    <s v="OFDA"/>
    <s v="Planifié (financé)"/>
    <m/>
    <s v="Distribution NFI"/>
    <s v="Matériaux NFI"/>
    <s v="Couvertures"/>
    <m/>
    <s v="Nombre"/>
    <s v="1000+"/>
    <m/>
    <m/>
    <m/>
    <s v=""/>
    <n v="1000"/>
    <m/>
    <x v="1"/>
    <x v="20"/>
    <m/>
    <m/>
    <m/>
    <m/>
    <s v="Hygiene kits + Kitchen kits + Blankets + Water"/>
    <s v="CAT190010SUCH"/>
    <x v="3"/>
    <x v="1"/>
    <x v="20"/>
    <e v="#N/A"/>
  </r>
  <r>
    <x v="6"/>
    <m/>
    <s v="OFDA"/>
    <s v="Planifié (financé)"/>
    <m/>
    <s v="Distribution NFI"/>
    <s v="Matériaux NFI"/>
    <s v="Couvertures"/>
    <m/>
    <s v="Nombre"/>
    <s v="1000+"/>
    <m/>
    <m/>
    <m/>
    <s v=""/>
    <n v="1000"/>
    <m/>
    <x v="1"/>
    <x v="14"/>
    <m/>
    <m/>
    <m/>
    <m/>
    <s v="Hygiene kits + Kitchen kits + Blankets + Water"/>
    <s v="CAT190010SUCO"/>
    <x v="3"/>
    <x v="1"/>
    <x v="14"/>
    <e v="#N/A"/>
  </r>
  <r>
    <x v="6"/>
    <m/>
    <s v="OFDA"/>
    <s v="Réalisé"/>
    <m/>
    <s v="Distribution NFI"/>
    <s v="Matériaux NFI"/>
    <s v="Couvertures"/>
    <m/>
    <s v="Nombre"/>
    <n v="450"/>
    <m/>
    <m/>
    <m/>
    <s v=""/>
    <n v="1921"/>
    <m/>
    <x v="1"/>
    <x v="1"/>
    <m/>
    <m/>
    <m/>
    <m/>
    <m/>
    <s v="CAT190010SULE"/>
    <x v="18"/>
    <x v="1"/>
    <x v="1"/>
    <e v="#N/A"/>
  </r>
  <r>
    <x v="6"/>
    <m/>
    <s v="OFDA"/>
    <s v="Réalisé"/>
    <m/>
    <s v="Distribution NFI"/>
    <s v="Matériaux NFI"/>
    <s v="Couvertures"/>
    <m/>
    <s v="Nombre"/>
    <n v="2875"/>
    <m/>
    <m/>
    <m/>
    <s v=""/>
    <n v="4370"/>
    <m/>
    <x v="1"/>
    <x v="1"/>
    <m/>
    <m/>
    <m/>
    <m/>
    <s v="The below two lines merged into this line."/>
    <s v="CAT190010SULE"/>
    <x v="19"/>
    <x v="1"/>
    <x v="1"/>
    <e v="#N/A"/>
  </r>
  <r>
    <x v="6"/>
    <m/>
    <s v="OFDA"/>
    <s v="Réalisé"/>
    <m/>
    <s v="Distribution NFI"/>
    <s v="Matériaux NFI"/>
    <s v="Couvertures"/>
    <m/>
    <s v="Nombre"/>
    <n v="450"/>
    <m/>
    <m/>
    <m/>
    <s v=""/>
    <n v="1921"/>
    <s v="Sélection / Priorisation"/>
    <x v="1"/>
    <x v="1"/>
    <m/>
    <m/>
    <m/>
    <m/>
    <m/>
    <s v="CAT190010SULE"/>
    <x v="20"/>
    <x v="1"/>
    <x v="1"/>
    <e v="#N/A"/>
  </r>
  <r>
    <x v="6"/>
    <m/>
    <s v="OFDA"/>
    <s v="Réalisé"/>
    <m/>
    <s v="Distribution NFI"/>
    <s v="Matériaux NFI"/>
    <s v="Couvertures"/>
    <m/>
    <s v="Nombre"/>
    <n v="1000"/>
    <m/>
    <m/>
    <m/>
    <s v=""/>
    <n v="1000"/>
    <s v="Sélection / Priorisation"/>
    <x v="1"/>
    <x v="6"/>
    <s v="Maniche"/>
    <m/>
    <m/>
    <m/>
    <m/>
    <s v="CAT190010SUMAMA"/>
    <x v="3"/>
    <x v="1"/>
    <x v="6"/>
    <e v="#N/A"/>
  </r>
  <r>
    <x v="6"/>
    <m/>
    <s v="OFDA"/>
    <s v="Planifié (financé)"/>
    <m/>
    <s v="Distribution NFI"/>
    <s v="Matériaux NFI"/>
    <s v="Couvertures"/>
    <m/>
    <s v="Nombre"/>
    <s v="1000+"/>
    <m/>
    <m/>
    <m/>
    <s v=""/>
    <n v="1000"/>
    <m/>
    <x v="1"/>
    <x v="6"/>
    <m/>
    <m/>
    <m/>
    <m/>
    <s v="Hygiene kits + Kitchen kits + Blankets + Water"/>
    <s v="CAT190010SUMA"/>
    <x v="3"/>
    <x v="1"/>
    <x v="6"/>
    <e v="#N/A"/>
  </r>
  <r>
    <x v="6"/>
    <m/>
    <s v="OFDA"/>
    <s v="Réalisé"/>
    <m/>
    <s v="Distribution NFI"/>
    <s v="Matériaux NFI"/>
    <s v="Couvertures"/>
    <m/>
    <s v="Nombre"/>
    <s v="1000+"/>
    <m/>
    <m/>
    <m/>
    <s v=""/>
    <n v="1000"/>
    <m/>
    <x v="1"/>
    <x v="15"/>
    <m/>
    <m/>
    <m/>
    <m/>
    <s v="Hygiene kits + Kitchen kits + Blankets + Water"/>
    <s v="CAT190010SUPO"/>
    <x v="3"/>
    <x v="1"/>
    <x v="15"/>
    <e v="#N/A"/>
  </r>
  <r>
    <x v="6"/>
    <m/>
    <s v="OFDA"/>
    <s v="Réalisé"/>
    <m/>
    <s v="Distribution NFI"/>
    <s v="Matériaux NFI"/>
    <s v="Couvertures"/>
    <m/>
    <s v="Nombre"/>
    <s v="1000+"/>
    <m/>
    <m/>
    <m/>
    <s v=""/>
    <n v="1000"/>
    <m/>
    <x v="1"/>
    <x v="5"/>
    <m/>
    <m/>
    <m/>
    <m/>
    <s v="Hygiene kits + Kitchen kits + Blankets + Water"/>
    <s v="CAT190010SURO"/>
    <x v="3"/>
    <x v="1"/>
    <x v="5"/>
    <e v="#N/A"/>
  </r>
  <r>
    <x v="6"/>
    <m/>
    <s v="OFDA"/>
    <s v="Réalisé"/>
    <m/>
    <s v="Distribution NFI"/>
    <s v="Matériaux NFI"/>
    <s v="Couvertures"/>
    <m/>
    <s v="Nombre"/>
    <s v="1000+"/>
    <m/>
    <m/>
    <m/>
    <s v=""/>
    <n v="1000"/>
    <m/>
    <x v="1"/>
    <x v="16"/>
    <m/>
    <m/>
    <m/>
    <m/>
    <s v="Hygiene kits + Kitchen kits + Blankets + Water"/>
    <s v="CAT190010SUST"/>
    <x v="0"/>
    <x v="1"/>
    <x v="16"/>
    <e v="#N/A"/>
  </r>
  <r>
    <x v="6"/>
    <m/>
    <s v="OFDA"/>
    <s v="Réalisé"/>
    <m/>
    <s v="Distribution NFI"/>
    <s v="Matériaux NFI"/>
    <s v="Couvertures"/>
    <m/>
    <s v="Nombre"/>
    <n v="1000"/>
    <m/>
    <m/>
    <m/>
    <s v=""/>
    <n v="1000"/>
    <s v="Sélection / Priorisation"/>
    <x v="1"/>
    <x v="16"/>
    <m/>
    <m/>
    <m/>
    <m/>
    <m/>
    <s v="CAT190010SUST"/>
    <x v="1"/>
    <x v="1"/>
    <x v="16"/>
    <e v="#N/A"/>
  </r>
  <r>
    <x v="6"/>
    <m/>
    <s v="OFDA"/>
    <s v="Réalisé"/>
    <m/>
    <s v="Distribution NFI"/>
    <s v="Matériaux NFI"/>
    <s v="Couvertures"/>
    <m/>
    <s v="Nombre"/>
    <s v="1000+"/>
    <m/>
    <m/>
    <m/>
    <s v=""/>
    <n v="1000"/>
    <m/>
    <x v="1"/>
    <x v="8"/>
    <m/>
    <m/>
    <m/>
    <m/>
    <s v="Hygiene kits + Kitchen kits + Blankets + Water"/>
    <s v="CAT190010SUTO"/>
    <x v="3"/>
    <x v="1"/>
    <x v="8"/>
    <e v="#N/A"/>
  </r>
  <r>
    <x v="6"/>
    <m/>
    <s v="OFDA"/>
    <s v="Réalisé"/>
    <m/>
    <s v="Distribution Abris"/>
    <s v="Matériaux Abris"/>
    <s v="Kit Abris"/>
    <m/>
    <s v="Nombre"/>
    <n v="4370"/>
    <m/>
    <m/>
    <m/>
    <s v=""/>
    <n v="4370"/>
    <m/>
    <x v="1"/>
    <x v="1"/>
    <m/>
    <m/>
    <m/>
    <m/>
    <s v="The below two lines merged into this line."/>
    <s v="CAT190010SULE"/>
    <x v="21"/>
    <x v="1"/>
    <x v="1"/>
    <e v="#N/A"/>
  </r>
  <r>
    <x v="6"/>
    <m/>
    <s v="OFDA"/>
    <s v="Réalisé"/>
    <m/>
    <s v="Distribution NFI"/>
    <s v="Matériaux NFI"/>
    <s v="Kit de cuisine"/>
    <m/>
    <s v="Nombre"/>
    <n v="1000"/>
    <m/>
    <m/>
    <m/>
    <s v=""/>
    <n v="1000"/>
    <m/>
    <x v="1"/>
    <x v="7"/>
    <m/>
    <m/>
    <m/>
    <m/>
    <s v="Hygiene kits + Kitchen kits + Blankets + Water"/>
    <s v="CAT190010SUAR"/>
    <x v="4"/>
    <x v="1"/>
    <x v="7"/>
    <e v="#N/A"/>
  </r>
  <r>
    <x v="6"/>
    <m/>
    <s v="OFDA"/>
    <s v="Planifié (financé)"/>
    <m/>
    <s v="Distribution NFI"/>
    <s v="Matériaux NFI"/>
    <s v="Kit de cuisine"/>
    <m/>
    <s v="Nombre"/>
    <n v="1000"/>
    <m/>
    <m/>
    <m/>
    <s v=""/>
    <n v="1000"/>
    <m/>
    <x v="1"/>
    <x v="31"/>
    <m/>
    <m/>
    <m/>
    <m/>
    <s v="Hygiene kits + Kitchen kits + Blankets + Water"/>
    <s v="CAT190010SUCA"/>
    <x v="4"/>
    <x v="1"/>
    <x v="31"/>
    <e v="#N/A"/>
  </r>
  <r>
    <x v="6"/>
    <m/>
    <s v="OFDA"/>
    <s v="Planifié (financé)"/>
    <m/>
    <s v="Distribution NFI"/>
    <s v="Matériaux NFI"/>
    <s v="Kit de cuisine"/>
    <m/>
    <s v="Nombre"/>
    <n v="1000"/>
    <m/>
    <m/>
    <m/>
    <s v=""/>
    <n v="1000"/>
    <m/>
    <x v="1"/>
    <x v="20"/>
    <m/>
    <m/>
    <m/>
    <m/>
    <s v="Hygiene kits + Kitchen kits + Blankets + Water"/>
    <s v="CAT190010SUCH"/>
    <x v="4"/>
    <x v="1"/>
    <x v="20"/>
    <e v="#N/A"/>
  </r>
  <r>
    <x v="6"/>
    <m/>
    <s v="OFDA"/>
    <s v="Planifié (financé)"/>
    <m/>
    <s v="Distribution NFI"/>
    <s v="Matériaux NFI"/>
    <s v="Kit de cuisine"/>
    <m/>
    <s v="Nombre"/>
    <n v="1000"/>
    <m/>
    <m/>
    <m/>
    <s v=""/>
    <n v="1000"/>
    <m/>
    <x v="1"/>
    <x v="14"/>
    <m/>
    <m/>
    <m/>
    <m/>
    <s v="Hygiene kits + Kitchen kits + Blankets + Water"/>
    <s v="CAT190010SUCO"/>
    <x v="4"/>
    <x v="1"/>
    <x v="14"/>
    <e v="#N/A"/>
  </r>
  <r>
    <x v="6"/>
    <m/>
    <s v="OFDA"/>
    <s v="Réalisé"/>
    <m/>
    <s v="Distribution NFI"/>
    <s v="Matériaux NFI"/>
    <s v="Kit de cuisine"/>
    <m/>
    <s v="Nombre"/>
    <n v="1000"/>
    <m/>
    <m/>
    <m/>
    <s v=""/>
    <n v="4370"/>
    <m/>
    <x v="1"/>
    <x v="1"/>
    <m/>
    <m/>
    <m/>
    <m/>
    <s v="The below two lines merged into this line."/>
    <s v="CAT190010SULE"/>
    <x v="22"/>
    <x v="1"/>
    <x v="1"/>
    <e v="#N/A"/>
  </r>
  <r>
    <x v="6"/>
    <m/>
    <s v="OFDA"/>
    <s v="Réalisé"/>
    <m/>
    <s v="Distribution NFI"/>
    <s v="Matériaux NFI"/>
    <s v="Kit de cuisine"/>
    <m/>
    <s v="Nombre"/>
    <n v="1000"/>
    <m/>
    <m/>
    <m/>
    <s v=""/>
    <n v="1000"/>
    <s v="Sélection / Priorisation"/>
    <x v="1"/>
    <x v="6"/>
    <s v="Maniche"/>
    <m/>
    <m/>
    <m/>
    <m/>
    <s v="CAT190010SUMAMA"/>
    <x v="4"/>
    <x v="1"/>
    <x v="6"/>
    <e v="#N/A"/>
  </r>
  <r>
    <x v="6"/>
    <m/>
    <s v="OFDA"/>
    <s v="Planifié (financé)"/>
    <m/>
    <s v="Distribution NFI"/>
    <s v="Matériaux NFI"/>
    <s v="Kit de cuisine"/>
    <m/>
    <s v="Nombre"/>
    <n v="1000"/>
    <m/>
    <m/>
    <m/>
    <s v=""/>
    <n v="1000"/>
    <m/>
    <x v="1"/>
    <x v="6"/>
    <m/>
    <m/>
    <m/>
    <m/>
    <s v="Hygiene kits + Kitchen kits + Blankets + Water"/>
    <s v="CAT190010SUMA"/>
    <x v="4"/>
    <x v="1"/>
    <x v="6"/>
    <e v="#N/A"/>
  </r>
  <r>
    <x v="6"/>
    <m/>
    <s v="OFDA"/>
    <s v="Réalisé"/>
    <m/>
    <s v="Distribution NFI"/>
    <s v="Matériaux NFI"/>
    <s v="Kit de cuisine"/>
    <m/>
    <s v="Nombre"/>
    <n v="1000"/>
    <m/>
    <m/>
    <m/>
    <s v=""/>
    <n v="1000"/>
    <m/>
    <x v="1"/>
    <x v="15"/>
    <m/>
    <m/>
    <m/>
    <m/>
    <s v="Hygiene kits + Kitchen kits + Blankets + Water"/>
    <s v="CAT190010SUPO"/>
    <x v="4"/>
    <x v="1"/>
    <x v="15"/>
    <e v="#N/A"/>
  </r>
  <r>
    <x v="6"/>
    <m/>
    <s v="OFDA"/>
    <s v="Réalisé"/>
    <m/>
    <s v="Distribution NFI"/>
    <s v="Matériaux NFI"/>
    <s v="Kit de cuisine"/>
    <m/>
    <s v="Nombre"/>
    <n v="1000"/>
    <m/>
    <m/>
    <m/>
    <s v=""/>
    <n v="1000"/>
    <m/>
    <x v="1"/>
    <x v="5"/>
    <m/>
    <m/>
    <m/>
    <m/>
    <s v="Hygiene kits + Kitchen kits + Blankets + Water"/>
    <s v="CAT190010SURO"/>
    <x v="4"/>
    <x v="1"/>
    <x v="5"/>
    <e v="#N/A"/>
  </r>
  <r>
    <x v="6"/>
    <m/>
    <s v="OFDA"/>
    <s v="Réalisé"/>
    <m/>
    <s v="Distribution NFI"/>
    <s v="Matériaux NFI"/>
    <s v="Kit de cuisine"/>
    <m/>
    <s v="Nombre"/>
    <n v="1000"/>
    <m/>
    <m/>
    <m/>
    <s v=""/>
    <n v="1000"/>
    <m/>
    <x v="1"/>
    <x v="16"/>
    <m/>
    <m/>
    <m/>
    <m/>
    <s v="Hygiene kits + Kitchen kits + Blankets + Water"/>
    <s v="CAT190010SUST"/>
    <x v="2"/>
    <x v="1"/>
    <x v="16"/>
    <e v="#N/A"/>
  </r>
  <r>
    <x v="6"/>
    <m/>
    <s v="OFDA"/>
    <s v="Réalisé"/>
    <m/>
    <s v="Distribution NFI"/>
    <s v="Matériaux NFI"/>
    <s v="Kit de cuisine"/>
    <m/>
    <s v="Nombre"/>
    <n v="1000"/>
    <m/>
    <m/>
    <m/>
    <s v=""/>
    <n v="1000"/>
    <s v="Sélection / Priorisation"/>
    <x v="1"/>
    <x v="16"/>
    <m/>
    <m/>
    <m/>
    <m/>
    <m/>
    <s v="CAT190010SUST"/>
    <x v="3"/>
    <x v="1"/>
    <x v="16"/>
    <e v="#N/A"/>
  </r>
  <r>
    <x v="6"/>
    <m/>
    <s v="OFDA"/>
    <s v="Réalisé"/>
    <m/>
    <s v="Distribution NFI"/>
    <s v="Matériaux NFI"/>
    <s v="Kit de cuisine"/>
    <m/>
    <s v="Nombre"/>
    <n v="1000"/>
    <m/>
    <m/>
    <m/>
    <s v=""/>
    <n v="1000"/>
    <m/>
    <x v="1"/>
    <x v="8"/>
    <m/>
    <m/>
    <m/>
    <m/>
    <s v="Hygiene kits + Kitchen kits + Blankets + Water"/>
    <s v="CAT190010SUTO"/>
    <x v="4"/>
    <x v="1"/>
    <x v="8"/>
    <e v="#N/A"/>
  </r>
  <r>
    <x v="6"/>
    <m/>
    <s v="OFDA"/>
    <s v="Réalisé"/>
    <m/>
    <s v="Distribution NFI"/>
    <s v="Matériaux NFI"/>
    <s v="Kit d'hygiène"/>
    <m/>
    <s v="Nombre"/>
    <n v="1200"/>
    <m/>
    <m/>
    <m/>
    <s v=""/>
    <n v="1200"/>
    <s v="Sélection / Priorisation"/>
    <x v="1"/>
    <x v="7"/>
    <s v="Arniquet"/>
    <m/>
    <m/>
    <m/>
    <m/>
    <s v="CAT190010SUARAR"/>
    <x v="5"/>
    <x v="1"/>
    <x v="7"/>
    <e v="#N/A"/>
  </r>
  <r>
    <x v="6"/>
    <m/>
    <s v="OFDA"/>
    <s v="Réalisé"/>
    <m/>
    <s v="Distribution NFI"/>
    <s v="Matériaux NFI"/>
    <s v="Kit d'hygiène"/>
    <m/>
    <s v="Nombre"/>
    <n v="1000"/>
    <m/>
    <m/>
    <m/>
    <s v=""/>
    <n v="1000"/>
    <m/>
    <x v="1"/>
    <x v="7"/>
    <m/>
    <m/>
    <m/>
    <m/>
    <s v="Hygiene kits + Kitchen kits + Blankets + Water"/>
    <s v="CAT190010SUAR"/>
    <x v="5"/>
    <x v="1"/>
    <x v="7"/>
    <e v="#N/A"/>
  </r>
  <r>
    <x v="6"/>
    <m/>
    <s v="OFDA"/>
    <s v="Réalisé"/>
    <m/>
    <s v="Distribution NFI"/>
    <s v="Matériaux NFI"/>
    <s v="Kit d'hygiène"/>
    <m/>
    <s v="Nombre"/>
    <n v="200"/>
    <m/>
    <m/>
    <m/>
    <s v=""/>
    <n v="200"/>
    <s v="Sélection / Priorisation"/>
    <x v="1"/>
    <x v="31"/>
    <s v="Champlois"/>
    <m/>
    <m/>
    <m/>
    <m/>
    <s v="CAT190010SUCACH"/>
    <x v="5"/>
    <x v="1"/>
    <x v="31"/>
    <e v="#N/A"/>
  </r>
  <r>
    <x v="6"/>
    <m/>
    <s v="OFDA"/>
    <s v="Planifié (financé)"/>
    <m/>
    <s v="Distribution NFI"/>
    <s v="Matériaux NFI"/>
    <s v="Kit d'hygiène"/>
    <m/>
    <s v="Nombre"/>
    <n v="1000"/>
    <m/>
    <m/>
    <m/>
    <s v=""/>
    <n v="1000"/>
    <m/>
    <x v="1"/>
    <x v="31"/>
    <m/>
    <m/>
    <m/>
    <m/>
    <s v="Hygiene kits + Kitchen kits + Blankets + Water"/>
    <s v="CAT190010SUCA"/>
    <x v="5"/>
    <x v="1"/>
    <x v="31"/>
    <e v="#N/A"/>
  </r>
  <r>
    <x v="6"/>
    <m/>
    <s v="OFDA"/>
    <s v="Planifié (financé)"/>
    <m/>
    <s v="Distribution NFI"/>
    <s v="Matériaux NFI"/>
    <s v="Kit d'hygiène"/>
    <m/>
    <s v="Nombre"/>
    <n v="1000"/>
    <m/>
    <m/>
    <m/>
    <s v=""/>
    <n v="1000"/>
    <m/>
    <x v="1"/>
    <x v="20"/>
    <m/>
    <m/>
    <m/>
    <m/>
    <s v="Hygiene kits + Kitchen kits + Blankets + Water"/>
    <s v="CAT190010SUCH"/>
    <x v="5"/>
    <x v="1"/>
    <x v="20"/>
    <e v="#N/A"/>
  </r>
  <r>
    <x v="6"/>
    <m/>
    <s v="OFDA"/>
    <s v="Planifié (financé)"/>
    <m/>
    <s v="Distribution NFI"/>
    <s v="Matériaux NFI"/>
    <s v="Kit d'hygiène"/>
    <m/>
    <s v="Nombre"/>
    <n v="1000"/>
    <m/>
    <m/>
    <m/>
    <s v=""/>
    <n v="1000"/>
    <m/>
    <x v="1"/>
    <x v="14"/>
    <m/>
    <m/>
    <m/>
    <m/>
    <s v="Hygiene kits + Kitchen kits + Blankets + Water"/>
    <s v="CAT190010SUCO"/>
    <x v="5"/>
    <x v="1"/>
    <x v="14"/>
    <e v="#N/A"/>
  </r>
  <r>
    <x v="6"/>
    <m/>
    <s v="OFDA"/>
    <s v="Réalisé"/>
    <m/>
    <s v="Distribution NFI"/>
    <s v="Matériaux NFI"/>
    <s v="Kit d'hygiène"/>
    <m/>
    <s v="Nombre"/>
    <n v="500"/>
    <m/>
    <m/>
    <m/>
    <s v=""/>
    <n v="1921"/>
    <m/>
    <x v="1"/>
    <x v="1"/>
    <m/>
    <m/>
    <m/>
    <m/>
    <m/>
    <s v="CAT190010SULE"/>
    <x v="23"/>
    <x v="1"/>
    <x v="1"/>
    <e v="#N/A"/>
  </r>
  <r>
    <x v="6"/>
    <m/>
    <s v="OFDA"/>
    <s v="Réalisé"/>
    <m/>
    <s v="Distribution NFI"/>
    <s v="Matériaux NFI"/>
    <s v="Kit d'hygiène"/>
    <m/>
    <s v="Nombre"/>
    <n v="3000"/>
    <m/>
    <m/>
    <m/>
    <s v=""/>
    <n v="4370"/>
    <m/>
    <x v="1"/>
    <x v="1"/>
    <m/>
    <m/>
    <m/>
    <m/>
    <s v="The below two lines merged into this line."/>
    <s v="CAT190010SULE"/>
    <x v="0"/>
    <x v="1"/>
    <x v="1"/>
    <e v="#N/A"/>
  </r>
  <r>
    <x v="6"/>
    <m/>
    <s v="OFDA"/>
    <s v="Réalisé"/>
    <m/>
    <s v="Distribution NFI"/>
    <s v="Matériaux NFI"/>
    <s v="Kit d'hygiène"/>
    <m/>
    <s v="Nombre"/>
    <n v="1000"/>
    <m/>
    <m/>
    <m/>
    <s v=""/>
    <n v="1000"/>
    <s v="Sélection / Priorisation"/>
    <x v="1"/>
    <x v="6"/>
    <s v="Maniche"/>
    <m/>
    <m/>
    <m/>
    <m/>
    <s v="CAT190010SUMAMA"/>
    <x v="5"/>
    <x v="1"/>
    <x v="6"/>
    <e v="#N/A"/>
  </r>
  <r>
    <x v="6"/>
    <m/>
    <s v="OFDA"/>
    <s v="Planifié (financé)"/>
    <m/>
    <s v="Distribution NFI"/>
    <s v="Matériaux NFI"/>
    <s v="Kit d'hygiène"/>
    <m/>
    <s v="Nombre"/>
    <n v="1000"/>
    <m/>
    <m/>
    <m/>
    <s v=""/>
    <n v="1000"/>
    <m/>
    <x v="1"/>
    <x v="6"/>
    <m/>
    <m/>
    <m/>
    <m/>
    <s v="Hygiene kits + Kitchen kits + Blankets + Water"/>
    <s v="CAT190010SUMA"/>
    <x v="5"/>
    <x v="1"/>
    <x v="6"/>
    <e v="#N/A"/>
  </r>
  <r>
    <x v="6"/>
    <m/>
    <s v="OFDA"/>
    <s v="Réalisé"/>
    <m/>
    <s v="Distribution NFI"/>
    <s v="Matériaux NFI"/>
    <s v="Kit d'hygiène"/>
    <m/>
    <s v="Nombre"/>
    <n v="200"/>
    <m/>
    <m/>
    <m/>
    <s v=""/>
    <n v="50"/>
    <s v="Sélection / Priorisation"/>
    <x v="1"/>
    <x v="15"/>
    <s v="Lezard"/>
    <m/>
    <m/>
    <m/>
    <m/>
    <s v="CAT190010SUPOLE"/>
    <x v="5"/>
    <x v="1"/>
    <x v="15"/>
    <e v="#N/A"/>
  </r>
  <r>
    <x v="6"/>
    <m/>
    <s v="OFDA"/>
    <s v="Réalisé"/>
    <m/>
    <s v="Distribution NFI"/>
    <s v="Matériaux NFI"/>
    <s v="Kit d'hygiène"/>
    <m/>
    <s v="Nombre"/>
    <n v="1000"/>
    <m/>
    <m/>
    <m/>
    <s v=""/>
    <n v="1000"/>
    <m/>
    <x v="1"/>
    <x v="15"/>
    <m/>
    <m/>
    <m/>
    <m/>
    <s v="Hygiene kits + Kitchen kits + Blankets + Water"/>
    <s v="CAT190010SUPO"/>
    <x v="5"/>
    <x v="1"/>
    <x v="15"/>
    <e v="#N/A"/>
  </r>
  <r>
    <x v="6"/>
    <m/>
    <s v="OFDA"/>
    <s v="Réalisé"/>
    <m/>
    <s v="Distribution NFI"/>
    <s v="Matériaux NFI"/>
    <s v="Kit d'hygiène"/>
    <m/>
    <s v="Nombre"/>
    <n v="200"/>
    <m/>
    <m/>
    <m/>
    <s v=""/>
    <n v="50"/>
    <s v="Sélection / Priorisation"/>
    <x v="1"/>
    <x v="5"/>
    <s v="Renaudin"/>
    <m/>
    <m/>
    <m/>
    <m/>
    <s v="CAT190010SURORE"/>
    <x v="5"/>
    <x v="1"/>
    <x v="5"/>
    <e v="#N/A"/>
  </r>
  <r>
    <x v="6"/>
    <m/>
    <s v="OFDA"/>
    <s v="Réalisé"/>
    <m/>
    <s v="Distribution NFI"/>
    <s v="Matériaux NFI"/>
    <s v="Kit d'hygiène"/>
    <m/>
    <s v="Nombre"/>
    <n v="1000"/>
    <m/>
    <m/>
    <m/>
    <s v=""/>
    <n v="1000"/>
    <m/>
    <x v="1"/>
    <x v="5"/>
    <m/>
    <m/>
    <m/>
    <m/>
    <s v="Hygiene kits + Kitchen kits + Blankets + Water"/>
    <s v="CAT190010SURO"/>
    <x v="5"/>
    <x v="1"/>
    <x v="5"/>
    <e v="#N/A"/>
  </r>
  <r>
    <x v="6"/>
    <m/>
    <s v="OFDA"/>
    <s v="Réalisé"/>
    <m/>
    <s v="Distribution NFI"/>
    <s v="Matériaux NFI"/>
    <s v="Kit d'hygiène"/>
    <m/>
    <s v="Nombre"/>
    <n v="1000"/>
    <m/>
    <m/>
    <m/>
    <s v=""/>
    <n v="1000"/>
    <m/>
    <x v="1"/>
    <x v="16"/>
    <m/>
    <m/>
    <m/>
    <m/>
    <s v="Hygiene kits + Kitchen kits + Blankets + Water"/>
    <s v="CAT190010SUST"/>
    <x v="4"/>
    <x v="1"/>
    <x v="16"/>
    <e v="#N/A"/>
  </r>
  <r>
    <x v="6"/>
    <m/>
    <s v="OFDA"/>
    <s v="Réalisé"/>
    <m/>
    <s v="Distribution NFI"/>
    <s v="Matériaux NFI"/>
    <s v="Kit d'hygiène"/>
    <m/>
    <s v="Nombre"/>
    <n v="1000"/>
    <m/>
    <m/>
    <m/>
    <s v=""/>
    <n v="1000"/>
    <s v="Sélection / Priorisation"/>
    <x v="1"/>
    <x v="16"/>
    <m/>
    <m/>
    <m/>
    <m/>
    <m/>
    <s v="CAT190010SUST"/>
    <x v="5"/>
    <x v="1"/>
    <x v="16"/>
    <e v="#N/A"/>
  </r>
  <r>
    <x v="6"/>
    <m/>
    <s v="OFDA"/>
    <s v="Réalisé"/>
    <m/>
    <s v="Distribution NFI"/>
    <s v="Matériaux NFI"/>
    <s v="Kit d'hygiène"/>
    <m/>
    <s v="Nombre"/>
    <n v="1000"/>
    <m/>
    <m/>
    <m/>
    <s v=""/>
    <n v="1000"/>
    <m/>
    <x v="1"/>
    <x v="8"/>
    <m/>
    <m/>
    <m/>
    <m/>
    <s v="Hygiene kits + Kitchen kits + Blankets + Water"/>
    <s v="CAT190010SUTO"/>
    <x v="5"/>
    <x v="1"/>
    <x v="8"/>
    <e v="#N/A"/>
  </r>
  <r>
    <x v="6"/>
    <m/>
    <s v="OFDA"/>
    <s v="Réalisé"/>
    <m/>
    <s v="Distribution NFI"/>
    <s v="Matériaux NFI"/>
    <s v="Lampes solaires"/>
    <m/>
    <s v="Nombre"/>
    <n v="150"/>
    <m/>
    <m/>
    <m/>
    <s v=""/>
    <n v="1921"/>
    <m/>
    <x v="1"/>
    <x v="1"/>
    <m/>
    <m/>
    <m/>
    <m/>
    <m/>
    <s v="CAT190010SULE"/>
    <x v="1"/>
    <x v="1"/>
    <x v="1"/>
    <e v="#N/A"/>
  </r>
  <r>
    <x v="6"/>
    <m/>
    <s v="OFDA"/>
    <s v="Réalisé"/>
    <m/>
    <s v="Distribution Abris"/>
    <s v="Cash en HTG"/>
    <s v="Non conditionel"/>
    <m/>
    <s v="Valeur en HTG"/>
    <n v="160"/>
    <m/>
    <m/>
    <m/>
    <s v=""/>
    <n v="621"/>
    <s v="Sélection / Priorisation"/>
    <x v="1"/>
    <x v="1"/>
    <m/>
    <m/>
    <m/>
    <m/>
    <m/>
    <s v="CAT190010SULE"/>
    <x v="2"/>
    <x v="1"/>
    <x v="1"/>
    <e v="#N/A"/>
  </r>
  <r>
    <x v="6"/>
    <m/>
    <s v="OFDA"/>
    <s v="Réalisé"/>
    <m/>
    <s v="Distribution Abris"/>
    <s v="Cash en USD"/>
    <s v="Non conditionel "/>
    <m/>
    <s v="Valeur en USD"/>
    <m/>
    <m/>
    <m/>
    <m/>
    <m/>
    <n v="3000"/>
    <m/>
    <x v="1"/>
    <x v="1"/>
    <m/>
    <m/>
    <m/>
    <m/>
    <s v="The below two lines merged into this line."/>
    <s v="CAT190010SULE"/>
    <x v="3"/>
    <x v="1"/>
    <x v="1"/>
    <e v="#N/A"/>
  </r>
  <r>
    <x v="6"/>
    <m/>
    <s v="OFDA"/>
    <s v="En cours"/>
    <m/>
    <s v="Distribution Abris"/>
    <s v="Cash en USD"/>
    <s v="Non conditionel "/>
    <m/>
    <s v="Valeur en USD"/>
    <m/>
    <m/>
    <m/>
    <m/>
    <s v=""/>
    <n v="400"/>
    <m/>
    <x v="1"/>
    <x v="1"/>
    <m/>
    <m/>
    <m/>
    <m/>
    <s v="cash support"/>
    <s v="CAT190010SULE"/>
    <x v="4"/>
    <x v="1"/>
    <x v="1"/>
    <e v="#N/A"/>
  </r>
  <r>
    <x v="6"/>
    <m/>
    <s v="OFDA"/>
    <s v="Planifié (financé)"/>
    <m/>
    <s v="Distribution Abris"/>
    <s v="Cash en USD"/>
    <s v="Non conditionel "/>
    <m/>
    <s v="Valeur en USD"/>
    <m/>
    <m/>
    <m/>
    <m/>
    <s v=""/>
    <n v="350"/>
    <m/>
    <x v="1"/>
    <x v="1"/>
    <m/>
    <m/>
    <m/>
    <m/>
    <s v="cash support"/>
    <s v="CAT190010SULE"/>
    <x v="5"/>
    <x v="1"/>
    <x v="1"/>
    <e v="#N/A"/>
  </r>
  <r>
    <x v="7"/>
    <m/>
    <m/>
    <s v="Réalisé"/>
    <m/>
    <s v="Distribution NFI"/>
    <s v="Matériaux NFI"/>
    <s v="Kit de cuisine"/>
    <m/>
    <s v="Nombre"/>
    <n v="200"/>
    <m/>
    <m/>
    <m/>
    <s v=""/>
    <n v="325"/>
    <m/>
    <x v="1"/>
    <x v="31"/>
    <s v="2e Section Champlois"/>
    <m/>
    <m/>
    <m/>
    <s v="plus food"/>
    <s v="CEC190010SUCA2E"/>
    <x v="2"/>
    <x v="1"/>
    <x v="31"/>
    <e v="#N/A"/>
  </r>
  <r>
    <x v="7"/>
    <m/>
    <m/>
    <s v="Planifié (financé)"/>
    <m/>
    <s v="Distribution NFI"/>
    <s v="Matériaux NFI"/>
    <s v="Kit de cuisine"/>
    <m/>
    <s v="Nombre"/>
    <n v="185"/>
    <m/>
    <m/>
    <m/>
    <s v=""/>
    <n v="245"/>
    <m/>
    <x v="1"/>
    <x v="31"/>
    <s v="2e Section Champlois"/>
    <m/>
    <m/>
    <m/>
    <s v="plus food, planned"/>
    <s v="CEC190010SUCA2E"/>
    <x v="3"/>
    <x v="1"/>
    <x v="31"/>
    <e v="#N/A"/>
  </r>
  <r>
    <x v="7"/>
    <m/>
    <m/>
    <s v="Réalisé"/>
    <m/>
    <s v="Distribution NFI"/>
    <s v="Matériaux NFI"/>
    <s v="Kit de cuisine"/>
    <m/>
    <s v="Nombre"/>
    <n v="315"/>
    <m/>
    <m/>
    <m/>
    <s v=""/>
    <n v="328"/>
    <m/>
    <x v="1"/>
    <x v="1"/>
    <s v="1re Section Bourdet"/>
    <m/>
    <m/>
    <m/>
    <s v="plus food"/>
    <s v="CEC190010SULE1R"/>
    <x v="4"/>
    <x v="1"/>
    <x v="1"/>
    <e v="#N/A"/>
  </r>
  <r>
    <x v="7"/>
    <m/>
    <m/>
    <s v="Réalisé"/>
    <m/>
    <s v="Distribution NFI"/>
    <s v="Matériaux NFI"/>
    <s v="Kit de cuisine"/>
    <m/>
    <s v="Nombre"/>
    <n v="200"/>
    <m/>
    <m/>
    <m/>
    <s v=""/>
    <n v="250"/>
    <m/>
    <x v="1"/>
    <x v="6"/>
    <s v="2e Section Dory"/>
    <m/>
    <m/>
    <m/>
    <m/>
    <s v="CEC190010SUMA2E"/>
    <x v="4"/>
    <x v="1"/>
    <x v="6"/>
    <e v="#N/A"/>
  </r>
  <r>
    <x v="7"/>
    <m/>
    <m/>
    <s v="Réalisé"/>
    <m/>
    <s v="Distribution NFI"/>
    <s v="Matériaux NFI"/>
    <s v="Kit de cuisine"/>
    <m/>
    <s v="Nombre"/>
    <n v="200"/>
    <m/>
    <m/>
    <m/>
    <s v=""/>
    <n v="270"/>
    <m/>
    <x v="1"/>
    <x v="6"/>
    <s v="3e Section Melon"/>
    <m/>
    <m/>
    <m/>
    <m/>
    <s v="CEC190010SUMA3E"/>
    <x v="4"/>
    <x v="1"/>
    <x v="6"/>
    <e v="#N/A"/>
  </r>
  <r>
    <x v="7"/>
    <m/>
    <m/>
    <s v="Réalisé"/>
    <m/>
    <s v="Distribution NFI"/>
    <s v="Matériaux NFI"/>
    <s v="Kit d'hygiène"/>
    <m/>
    <s v="Nombre"/>
    <n v="200"/>
    <m/>
    <m/>
    <m/>
    <s v=""/>
    <n v="325"/>
    <m/>
    <x v="1"/>
    <x v="31"/>
    <s v="2e Section Champlois"/>
    <m/>
    <m/>
    <m/>
    <s v="plus food"/>
    <s v="CEC190010SUCA2E"/>
    <x v="4"/>
    <x v="1"/>
    <x v="31"/>
    <e v="#N/A"/>
  </r>
  <r>
    <x v="7"/>
    <m/>
    <m/>
    <s v="Planifié (financé)"/>
    <m/>
    <s v="Distribution NFI"/>
    <s v="Matériaux NFI"/>
    <s v="Kit d'hygiène"/>
    <m/>
    <s v="Nombre"/>
    <n v="185"/>
    <m/>
    <m/>
    <m/>
    <s v=""/>
    <n v="245"/>
    <m/>
    <x v="1"/>
    <x v="31"/>
    <s v="2e Section Champlois"/>
    <m/>
    <m/>
    <m/>
    <s v="plus food, planned"/>
    <s v="CEC190010SUCA2E"/>
    <x v="5"/>
    <x v="1"/>
    <x v="31"/>
    <e v="#N/A"/>
  </r>
  <r>
    <x v="7"/>
    <m/>
    <m/>
    <s v="Réalisé"/>
    <m/>
    <s v="Distribution NFI"/>
    <s v="Matériaux NFI"/>
    <s v="Kit d'hygiène"/>
    <m/>
    <s v="Nombre"/>
    <n v="315"/>
    <m/>
    <m/>
    <m/>
    <s v=""/>
    <n v="328"/>
    <m/>
    <x v="1"/>
    <x v="1"/>
    <s v="1re Section Bourdet"/>
    <m/>
    <m/>
    <m/>
    <s v="plus food"/>
    <s v="CEC190010SULE1R"/>
    <x v="5"/>
    <x v="1"/>
    <x v="1"/>
    <e v="#N/A"/>
  </r>
  <r>
    <x v="7"/>
    <m/>
    <m/>
    <s v="Réalisé"/>
    <m/>
    <s v="Distribution NFI"/>
    <s v="Matériaux NFI"/>
    <s v="Kit d'hygiène"/>
    <m/>
    <s v="Nombre"/>
    <n v="200"/>
    <m/>
    <m/>
    <m/>
    <s v=""/>
    <n v="250"/>
    <m/>
    <x v="1"/>
    <x v="6"/>
    <s v="2e Section Dory"/>
    <m/>
    <m/>
    <m/>
    <m/>
    <s v="CEC190010SUMA2E"/>
    <x v="5"/>
    <x v="1"/>
    <x v="6"/>
    <e v="#N/A"/>
  </r>
  <r>
    <x v="7"/>
    <m/>
    <m/>
    <s v="Réalisé"/>
    <m/>
    <s v="Distribution NFI"/>
    <s v="Matériaux NFI"/>
    <s v="Kit d'hygiène"/>
    <m/>
    <s v="Nombre"/>
    <n v="200"/>
    <m/>
    <m/>
    <m/>
    <s v=""/>
    <n v="270"/>
    <m/>
    <x v="1"/>
    <x v="6"/>
    <s v="3e Section Melon"/>
    <m/>
    <m/>
    <m/>
    <m/>
    <s v="CEC190010SUMA3E"/>
    <x v="5"/>
    <x v="1"/>
    <x v="6"/>
    <e v="#N/A"/>
  </r>
  <r>
    <x v="8"/>
    <m/>
    <m/>
    <s v="Réalisé"/>
    <m/>
    <s v="Distribution Abris"/>
    <s v="Matériaux Abris"/>
    <s v="Bâches"/>
    <m/>
    <s v="Nombre"/>
    <n v="90"/>
    <m/>
    <m/>
    <m/>
    <s v=""/>
    <n v="90"/>
    <m/>
    <x v="1"/>
    <x v="32"/>
    <m/>
    <m/>
    <m/>
    <m/>
    <m/>
    <s v="CES190010SUAQ"/>
    <x v="5"/>
    <x v="1"/>
    <x v="32"/>
    <e v="#N/A"/>
  </r>
  <r>
    <x v="9"/>
    <m/>
    <m/>
    <s v="Réalisé"/>
    <d v="2016-10-05T00:00:00"/>
    <s v="Distribution NFI"/>
    <s v="Matériaux NFI"/>
    <s v="Couvertures"/>
    <m/>
    <s v="Nombre"/>
    <n v="150"/>
    <m/>
    <m/>
    <m/>
    <s v=""/>
    <n v="150"/>
    <s v="Sélection / Priorisation"/>
    <x v="4"/>
    <x v="33"/>
    <m/>
    <m/>
    <m/>
    <m/>
    <m/>
    <s v="CON2016105OUAN"/>
    <x v="5"/>
    <x v="4"/>
    <x v="33"/>
    <e v="#N/A"/>
  </r>
  <r>
    <x v="9"/>
    <s v="Joint distribution with World Wision"/>
    <m/>
    <s v="Réalisé"/>
    <d v="2016-10-11T00:00:00"/>
    <s v="Distribution NFI"/>
    <s v="Matériaux NFI"/>
    <s v="Aquatabs"/>
    <m/>
    <s v="Nombre"/>
    <n v="3200"/>
    <m/>
    <m/>
    <m/>
    <s v=""/>
    <n v="320"/>
    <s v="Sélection / Priorisation"/>
    <x v="4"/>
    <x v="34"/>
    <s v="Grand Vide"/>
    <m/>
    <m/>
    <m/>
    <m/>
    <s v="CON20161011OUPOGR"/>
    <x v="4"/>
    <x v="4"/>
    <x v="34"/>
    <e v="#N/A"/>
  </r>
  <r>
    <x v="9"/>
    <s v="Joint distribution with World Wision"/>
    <m/>
    <s v="Réalisé"/>
    <d v="2016-10-11T00:00:00"/>
    <s v="Distribution NFI"/>
    <s v="Matériaux NFI"/>
    <s v="Kit d'hygiène"/>
    <m/>
    <s v="Nombre"/>
    <n v="320"/>
    <m/>
    <m/>
    <m/>
    <s v=""/>
    <n v="320"/>
    <s v="Sélection / Priorisation"/>
    <x v="4"/>
    <x v="34"/>
    <s v="Grand Vide"/>
    <m/>
    <m/>
    <m/>
    <m/>
    <s v="CON20161011OUPOGR"/>
    <x v="5"/>
    <x v="4"/>
    <x v="34"/>
    <e v="#N/A"/>
  </r>
  <r>
    <x v="9"/>
    <s v="Joint distribution with World Wision"/>
    <m/>
    <s v="Réalisé"/>
    <d v="2016-10-14T00:00:00"/>
    <s v="Distribution NFI"/>
    <s v="Matériaux NFI"/>
    <s v="Aquatabs"/>
    <m/>
    <s v="Nombre"/>
    <n v="1500"/>
    <m/>
    <m/>
    <m/>
    <s v=""/>
    <n v="150"/>
    <s v="Sélection / Priorisation"/>
    <x v="4"/>
    <x v="33"/>
    <s v="Palma"/>
    <m/>
    <m/>
    <m/>
    <m/>
    <s v="CON20161014OUANPA"/>
    <x v="4"/>
    <x v="4"/>
    <x v="33"/>
    <e v="#N/A"/>
  </r>
  <r>
    <x v="9"/>
    <s v="Joint distribution with World Wision"/>
    <m/>
    <s v="Réalisé"/>
    <d v="2016-10-14T00:00:00"/>
    <s v="Distribution NFI"/>
    <s v="Matériaux NFI"/>
    <s v="Kit d'hygiène"/>
    <m/>
    <s v="Nombre"/>
    <n v="150"/>
    <m/>
    <m/>
    <m/>
    <s v=""/>
    <n v="150"/>
    <s v="Sélection / Priorisation"/>
    <x v="4"/>
    <x v="33"/>
    <s v="Palma"/>
    <m/>
    <m/>
    <m/>
    <m/>
    <s v="CON20161014OUANPA"/>
    <x v="5"/>
    <x v="4"/>
    <x v="33"/>
    <e v="#N/A"/>
  </r>
  <r>
    <x v="9"/>
    <s v="Joint distribution with World Wision"/>
    <m/>
    <s v="Réalisé"/>
    <d v="2016-10-16T00:00:00"/>
    <s v="Distribution NFI"/>
    <s v="Matériaux NFI"/>
    <s v="Aquatabs"/>
    <m/>
    <s v="Nombre"/>
    <n v="2500"/>
    <m/>
    <m/>
    <m/>
    <s v=""/>
    <n v="250"/>
    <s v="Sélection / Priorisation"/>
    <x v="4"/>
    <x v="33"/>
    <s v="Grand Lagon"/>
    <m/>
    <m/>
    <m/>
    <m/>
    <s v="CON20161016OUANGR"/>
    <x v="3"/>
    <x v="4"/>
    <x v="33"/>
    <e v="#N/A"/>
  </r>
  <r>
    <x v="9"/>
    <s v="Joint distribution with World Wision"/>
    <m/>
    <s v="Réalisé"/>
    <d v="2016-10-16T00:00:00"/>
    <s v="Distribution NFI"/>
    <s v="Matériaux NFI"/>
    <s v="Couvertures"/>
    <m/>
    <s v="Nombre"/>
    <n v="250"/>
    <m/>
    <m/>
    <m/>
    <s v=""/>
    <n v="250"/>
    <s v="Sélection / Priorisation"/>
    <x v="4"/>
    <x v="33"/>
    <s v="Grand Lagon"/>
    <m/>
    <m/>
    <m/>
    <m/>
    <s v="CON20161016OUANGR"/>
    <x v="4"/>
    <x v="4"/>
    <x v="33"/>
    <e v="#N/A"/>
  </r>
  <r>
    <x v="9"/>
    <s v="Joint distribution with World Wision"/>
    <m/>
    <s v="Réalisé"/>
    <d v="2016-10-16T00:00:00"/>
    <s v="Distribution NFI"/>
    <s v="Matériaux NFI"/>
    <s v="Kit d'hygiène"/>
    <m/>
    <s v="Nombre"/>
    <n v="250"/>
    <m/>
    <m/>
    <m/>
    <s v=""/>
    <n v="250"/>
    <s v="Sélection / Priorisation"/>
    <x v="4"/>
    <x v="33"/>
    <s v="Grand Lagon"/>
    <m/>
    <m/>
    <m/>
    <m/>
    <s v="CON20161016OUANGR"/>
    <x v="5"/>
    <x v="4"/>
    <x v="33"/>
    <e v="#N/A"/>
  </r>
  <r>
    <x v="9"/>
    <s v="Joint distribution with World Wision"/>
    <m/>
    <s v="Réalisé"/>
    <d v="2016-10-24T00:00:00"/>
    <s v="Distribution NFI"/>
    <s v="Matériaux NFI"/>
    <s v="Aquatabs"/>
    <m/>
    <s v="Nombre"/>
    <n v="1000"/>
    <m/>
    <m/>
    <m/>
    <s v=""/>
    <n v="100"/>
    <s v="Sélection / Priorisation"/>
    <x v="4"/>
    <x v="34"/>
    <s v="Trou Louis"/>
    <m/>
    <m/>
    <m/>
    <m/>
    <s v="CON20161024OUPOTR"/>
    <x v="2"/>
    <x v="4"/>
    <x v="34"/>
    <e v="#N/A"/>
  </r>
  <r>
    <x v="9"/>
    <s v="Joint distribution with World Wision"/>
    <m/>
    <s v="Réalisé"/>
    <d v="2016-10-24T00:00:00"/>
    <s v="Distribution Abris"/>
    <s v="Matériaux Abris"/>
    <s v="Bâches"/>
    <m/>
    <s v="Nombre"/>
    <n v="100"/>
    <m/>
    <m/>
    <m/>
    <s v=""/>
    <n v="100"/>
    <m/>
    <x v="4"/>
    <x v="34"/>
    <s v="Trou Louis"/>
    <m/>
    <m/>
    <m/>
    <m/>
    <s v="CON20161024OUPOTR"/>
    <x v="3"/>
    <x v="4"/>
    <x v="34"/>
    <e v="#N/A"/>
  </r>
  <r>
    <x v="9"/>
    <s v="Joint distribution with World Wision"/>
    <m/>
    <s v="Réalisé"/>
    <d v="2016-10-24T00:00:00"/>
    <s v="Distribution NFI"/>
    <s v="Matériaux NFI"/>
    <s v="Couvertures"/>
    <m/>
    <s v="Nombre"/>
    <n v="100"/>
    <m/>
    <m/>
    <m/>
    <s v=""/>
    <n v="100"/>
    <s v="Sélection / Priorisation"/>
    <x v="4"/>
    <x v="34"/>
    <s v="Trou Louis"/>
    <m/>
    <m/>
    <m/>
    <m/>
    <s v="CON20161024OUPOTR"/>
    <x v="4"/>
    <x v="4"/>
    <x v="34"/>
    <e v="#N/A"/>
  </r>
  <r>
    <x v="9"/>
    <s v="Joint distribution with World Wision"/>
    <m/>
    <s v="Réalisé"/>
    <d v="2016-10-24T00:00:00"/>
    <s v="Distribution NFI"/>
    <s v="Matériaux NFI"/>
    <s v="Kit d'hygiène"/>
    <m/>
    <s v="Nombre"/>
    <n v="100"/>
    <m/>
    <m/>
    <m/>
    <s v=""/>
    <n v="100"/>
    <s v="Sélection / Priorisation"/>
    <x v="4"/>
    <x v="34"/>
    <s v="Trou Louis"/>
    <m/>
    <m/>
    <m/>
    <m/>
    <s v="CON20161024OUPOTR"/>
    <x v="5"/>
    <x v="4"/>
    <x v="34"/>
    <e v="#N/A"/>
  </r>
  <r>
    <x v="9"/>
    <m/>
    <m/>
    <s v="Réalisé"/>
    <d v="2016-10-25T00:00:00"/>
    <s v="Distribution NFI"/>
    <s v="Matériaux NFI"/>
    <s v="Aquatabs"/>
    <m/>
    <s v="Nombre"/>
    <n v="800"/>
    <m/>
    <m/>
    <m/>
    <s v=""/>
    <n v="80"/>
    <s v="Sélection / Priorisation"/>
    <x v="4"/>
    <x v="33"/>
    <s v="Grande Source"/>
    <m/>
    <m/>
    <m/>
    <m/>
    <s v="CON20161025OUANGR"/>
    <x v="2"/>
    <x v="4"/>
    <x v="33"/>
    <e v="#N/A"/>
  </r>
  <r>
    <x v="9"/>
    <m/>
    <m/>
    <s v="Réalisé"/>
    <d v="2016-10-25T00:00:00"/>
    <s v="Distribution Abris"/>
    <s v="Matériaux Abris"/>
    <s v="Bâches"/>
    <m/>
    <s v="Nombre"/>
    <n v="80"/>
    <m/>
    <m/>
    <m/>
    <s v=""/>
    <n v="80"/>
    <m/>
    <x v="4"/>
    <x v="33"/>
    <s v="Grande Source"/>
    <m/>
    <m/>
    <m/>
    <m/>
    <s v="CON20161025OUANGR"/>
    <x v="3"/>
    <x v="4"/>
    <x v="33"/>
    <e v="#N/A"/>
  </r>
  <r>
    <x v="9"/>
    <m/>
    <m/>
    <s v="Réalisé"/>
    <d v="2016-10-25T00:00:00"/>
    <s v="Distribution NFI"/>
    <s v="Matériaux NFI"/>
    <s v="Couvertures"/>
    <m/>
    <s v="Nombre"/>
    <n v="80"/>
    <m/>
    <m/>
    <m/>
    <s v=""/>
    <n v="80"/>
    <s v="Sélection / Priorisation"/>
    <x v="4"/>
    <x v="33"/>
    <s v="Grande Source"/>
    <m/>
    <m/>
    <m/>
    <m/>
    <s v="CON20161025OUANGR"/>
    <x v="4"/>
    <x v="4"/>
    <x v="33"/>
    <e v="#N/A"/>
  </r>
  <r>
    <x v="9"/>
    <m/>
    <m/>
    <s v="Réalisé"/>
    <d v="2016-10-25T00:00:00"/>
    <s v="Distribution NFI"/>
    <s v="Matériaux NFI"/>
    <s v="Kit d'hygiène"/>
    <m/>
    <s v="Nombre"/>
    <n v="80"/>
    <m/>
    <m/>
    <m/>
    <s v=""/>
    <n v="80"/>
    <s v="Sélection / Priorisation"/>
    <x v="4"/>
    <x v="33"/>
    <s v="Grande Source"/>
    <m/>
    <m/>
    <m/>
    <m/>
    <s v="CON20161025OUANGR"/>
    <x v="5"/>
    <x v="4"/>
    <x v="33"/>
    <e v="#N/A"/>
  </r>
  <r>
    <x v="9"/>
    <m/>
    <m/>
    <s v="Réalisé"/>
    <d v="2016-10-26T00:00:00"/>
    <s v="Distribution NFI"/>
    <s v="Matériaux NFI"/>
    <s v="Aquatabs"/>
    <m/>
    <s v="Nombre"/>
    <n v="1610"/>
    <m/>
    <m/>
    <m/>
    <s v=""/>
    <n v="161"/>
    <s v="Sélection / Priorisation"/>
    <x v="4"/>
    <x v="33"/>
    <s v="Petite Source"/>
    <m/>
    <m/>
    <m/>
    <m/>
    <s v="CON20161026OUANPE"/>
    <x v="2"/>
    <x v="4"/>
    <x v="33"/>
    <e v="#N/A"/>
  </r>
  <r>
    <x v="9"/>
    <m/>
    <m/>
    <s v="Réalisé"/>
    <d v="2016-10-26T00:00:00"/>
    <s v="Distribution Abris"/>
    <s v="Matériaux Abris"/>
    <s v="Bâches"/>
    <m/>
    <s v="Nombre"/>
    <n v="161"/>
    <m/>
    <m/>
    <m/>
    <s v=""/>
    <n v="161"/>
    <m/>
    <x v="4"/>
    <x v="33"/>
    <s v="Petite Source"/>
    <m/>
    <m/>
    <m/>
    <m/>
    <s v="CON20161026OUANPE"/>
    <x v="3"/>
    <x v="4"/>
    <x v="33"/>
    <e v="#N/A"/>
  </r>
  <r>
    <x v="9"/>
    <m/>
    <m/>
    <s v="Réalisé"/>
    <d v="2016-10-26T00:00:00"/>
    <s v="Distribution NFI"/>
    <s v="Matériaux NFI"/>
    <s v="Couvertures"/>
    <m/>
    <s v="Nombre"/>
    <n v="161"/>
    <m/>
    <m/>
    <m/>
    <s v=""/>
    <n v="161"/>
    <s v="Sélection / Priorisation"/>
    <x v="4"/>
    <x v="33"/>
    <s v="Petite Source"/>
    <m/>
    <m/>
    <m/>
    <m/>
    <s v="CON20161026OUANPE"/>
    <x v="4"/>
    <x v="4"/>
    <x v="33"/>
    <e v="#N/A"/>
  </r>
  <r>
    <x v="9"/>
    <m/>
    <m/>
    <s v="Réalisé"/>
    <d v="2016-10-26T00:00:00"/>
    <s v="Distribution NFI"/>
    <s v="Matériaux NFI"/>
    <s v="Kit d'hygiène"/>
    <m/>
    <s v="Nombre"/>
    <n v="161"/>
    <m/>
    <m/>
    <m/>
    <s v=""/>
    <n v="161"/>
    <s v="Sélection / Priorisation"/>
    <x v="4"/>
    <x v="33"/>
    <s v="Petite Source"/>
    <m/>
    <m/>
    <m/>
    <m/>
    <s v="CON20161026OUANPE"/>
    <x v="5"/>
    <x v="4"/>
    <x v="33"/>
    <e v="#N/A"/>
  </r>
  <r>
    <x v="9"/>
    <m/>
    <m/>
    <s v="Réalisé"/>
    <d v="2016-10-28T00:00:00"/>
    <s v="Distribution NFI"/>
    <s v="Matériaux NFI"/>
    <s v="Aquatabs"/>
    <m/>
    <s v="Nombre"/>
    <n v="1120"/>
    <m/>
    <m/>
    <m/>
    <s v=""/>
    <n v="112"/>
    <s v="Sélection / Priorisation"/>
    <x v="4"/>
    <x v="34"/>
    <s v="Grand Vide"/>
    <m/>
    <m/>
    <m/>
    <m/>
    <s v="CON20161028OUPOGR"/>
    <x v="2"/>
    <x v="4"/>
    <x v="34"/>
    <e v="#N/A"/>
  </r>
  <r>
    <x v="9"/>
    <m/>
    <m/>
    <s v="Réalisé"/>
    <d v="2016-10-28T00:00:00"/>
    <s v="Distribution Abris"/>
    <s v="Matériaux Abris"/>
    <s v="Bâches"/>
    <m/>
    <s v="Nombre"/>
    <n v="112"/>
    <m/>
    <m/>
    <m/>
    <s v=""/>
    <n v="112"/>
    <m/>
    <x v="4"/>
    <x v="34"/>
    <s v="Grand Vide"/>
    <m/>
    <m/>
    <m/>
    <m/>
    <s v="CON20161028OUPOGR"/>
    <x v="3"/>
    <x v="4"/>
    <x v="34"/>
    <e v="#N/A"/>
  </r>
  <r>
    <x v="9"/>
    <m/>
    <m/>
    <s v="Réalisé"/>
    <d v="2016-10-28T00:00:00"/>
    <s v="Distribution NFI"/>
    <s v="Matériaux NFI"/>
    <s v="Couvertures"/>
    <m/>
    <s v="Nombre"/>
    <n v="112"/>
    <m/>
    <m/>
    <m/>
    <s v=""/>
    <n v="112"/>
    <s v="Sélection / Priorisation"/>
    <x v="4"/>
    <x v="34"/>
    <s v="Grand Vide"/>
    <m/>
    <m/>
    <m/>
    <m/>
    <s v="CON20161028OUPOGR"/>
    <x v="4"/>
    <x v="4"/>
    <x v="34"/>
    <e v="#N/A"/>
  </r>
  <r>
    <x v="9"/>
    <m/>
    <m/>
    <s v="Réalisé"/>
    <d v="2016-10-28T00:00:00"/>
    <s v="Distribution NFI"/>
    <s v="Matériaux NFI"/>
    <s v="Kit d'hygiène"/>
    <m/>
    <s v="Nombre"/>
    <n v="112"/>
    <m/>
    <m/>
    <m/>
    <s v=""/>
    <n v="112"/>
    <s v="Sélection / Priorisation"/>
    <x v="4"/>
    <x v="34"/>
    <s v="Grand Vide"/>
    <m/>
    <m/>
    <m/>
    <m/>
    <s v="CON20161028OUPOGR"/>
    <x v="5"/>
    <x v="4"/>
    <x v="34"/>
    <e v="#N/A"/>
  </r>
  <r>
    <x v="9"/>
    <s v="Joint distribution with ACTED"/>
    <m/>
    <s v="Réalisé"/>
    <d v="2016-11-01T00:00:00"/>
    <s v="Distribution NFI"/>
    <s v="Matériaux NFI"/>
    <s v="Aquatabs"/>
    <m/>
    <s v="Nombre"/>
    <n v="100000"/>
    <m/>
    <m/>
    <m/>
    <s v=""/>
    <n v="500"/>
    <s v="Sélection / Priorisation"/>
    <x v="0"/>
    <x v="2"/>
    <m/>
    <m/>
    <m/>
    <m/>
    <m/>
    <s v="CON2016111GRAN"/>
    <x v="0"/>
    <x v="0"/>
    <x v="2"/>
    <e v="#N/A"/>
  </r>
  <r>
    <x v="9"/>
    <s v="Joint distribution with ACTED"/>
    <m/>
    <s v="Réalisé"/>
    <d v="2016-11-01T00:00:00"/>
    <s v="Distribution Abris"/>
    <s v="Matériaux Abris"/>
    <s v="Bâches"/>
    <m/>
    <s v="Nombre"/>
    <n v="500"/>
    <m/>
    <m/>
    <m/>
    <s v=""/>
    <n v="500"/>
    <m/>
    <x v="0"/>
    <x v="2"/>
    <m/>
    <m/>
    <m/>
    <m/>
    <m/>
    <s v="CON2016111GRAN"/>
    <x v="1"/>
    <x v="0"/>
    <x v="2"/>
    <e v="#N/A"/>
  </r>
  <r>
    <x v="9"/>
    <s v="Joint distribution with ACTED"/>
    <m/>
    <s v="Réalisé"/>
    <d v="2016-11-01T00:00:00"/>
    <s v="Distribution NFI"/>
    <s v="Matériaux NFI"/>
    <s v="Couvertures"/>
    <m/>
    <s v="Nombre"/>
    <n v="1000"/>
    <m/>
    <m/>
    <m/>
    <s v=""/>
    <n v="500"/>
    <s v="Sélection / Priorisation"/>
    <x v="0"/>
    <x v="2"/>
    <m/>
    <m/>
    <m/>
    <m/>
    <m/>
    <s v="CON2016111GRAN"/>
    <x v="2"/>
    <x v="0"/>
    <x v="2"/>
    <e v="#N/A"/>
  </r>
  <r>
    <x v="9"/>
    <s v="Joint distribution with ACTED"/>
    <m/>
    <s v="Réalisé"/>
    <d v="2016-11-01T00:00:00"/>
    <s v="Distribution Abris"/>
    <s v="Matériaux Abris"/>
    <s v="Kit Abris"/>
    <s v="1 bache 4x6, 1 corde"/>
    <s v="Nombre"/>
    <n v="500"/>
    <m/>
    <m/>
    <m/>
    <s v=""/>
    <n v="500"/>
    <s v="Sélection / Priorisation"/>
    <x v="0"/>
    <x v="2"/>
    <m/>
    <m/>
    <m/>
    <m/>
    <m/>
    <s v="CON2016111GRAN"/>
    <x v="3"/>
    <x v="0"/>
    <x v="2"/>
    <e v="#N/A"/>
  </r>
  <r>
    <x v="9"/>
    <s v="Joint distribution with ACTED"/>
    <m/>
    <s v="Réalisé"/>
    <d v="2016-11-01T00:00:00"/>
    <s v="Distribution NFI"/>
    <s v="Matériaux NFI"/>
    <s v="Kit d'hygiène"/>
    <m/>
    <s v="Nombre"/>
    <n v="500"/>
    <m/>
    <m/>
    <m/>
    <s v=""/>
    <n v="500"/>
    <s v="Sélection / Priorisation"/>
    <x v="0"/>
    <x v="2"/>
    <m/>
    <m/>
    <m/>
    <m/>
    <m/>
    <s v="CON2016111GRAN"/>
    <x v="4"/>
    <x v="0"/>
    <x v="2"/>
    <e v="#N/A"/>
  </r>
  <r>
    <x v="9"/>
    <s v="Joint distribution with ACTED"/>
    <m/>
    <s v="Réalisé"/>
    <d v="2016-11-01T00:00:00"/>
    <s v="Distribution NFI"/>
    <s v="Matériaux NFI"/>
    <s v="Moustiquaires"/>
    <m/>
    <s v="Nombre"/>
    <n v="1000"/>
    <m/>
    <m/>
    <m/>
    <s v=""/>
    <n v="500"/>
    <s v="Sélection / Priorisation"/>
    <x v="0"/>
    <x v="2"/>
    <m/>
    <m/>
    <m/>
    <m/>
    <m/>
    <s v="CON2016111GRAN"/>
    <x v="5"/>
    <x v="0"/>
    <x v="2"/>
    <e v="#N/A"/>
  </r>
  <r>
    <x v="9"/>
    <m/>
    <m/>
    <s v="Réalisé"/>
    <d v="2016-11-04T00:00:00"/>
    <s v="Distribution NFI"/>
    <s v="Matériaux NFI"/>
    <s v="Aquatabs"/>
    <m/>
    <s v="Nombre"/>
    <n v="24700"/>
    <m/>
    <m/>
    <m/>
    <s v=""/>
    <n v="494"/>
    <s v="Sélection / Priorisation"/>
    <x v="4"/>
    <x v="34"/>
    <s v="Grand Vide"/>
    <m/>
    <m/>
    <m/>
    <m/>
    <s v="CON2016114OUPOGR"/>
    <x v="2"/>
    <x v="4"/>
    <x v="34"/>
    <e v="#N/A"/>
  </r>
  <r>
    <x v="9"/>
    <m/>
    <m/>
    <s v="Réalisé"/>
    <d v="2016-11-04T00:00:00"/>
    <s v="Distribution Abris"/>
    <s v="Matériaux Abris"/>
    <s v="Bâches"/>
    <m/>
    <s v="Nombre"/>
    <n v="494"/>
    <m/>
    <m/>
    <m/>
    <s v=""/>
    <n v="494"/>
    <m/>
    <x v="4"/>
    <x v="34"/>
    <s v="Grand Vide"/>
    <m/>
    <m/>
    <m/>
    <m/>
    <s v="CON2016114OUPOGR"/>
    <x v="3"/>
    <x v="4"/>
    <x v="34"/>
    <e v="#N/A"/>
  </r>
  <r>
    <x v="9"/>
    <m/>
    <m/>
    <s v="Réalisé"/>
    <d v="2016-11-04T00:00:00"/>
    <s v="Distribution NFI"/>
    <s v="Matériaux NFI"/>
    <s v="Couvertures"/>
    <m/>
    <s v="Nombre"/>
    <n v="494"/>
    <m/>
    <m/>
    <m/>
    <s v=""/>
    <n v="494"/>
    <s v="Sélection / Priorisation"/>
    <x v="4"/>
    <x v="34"/>
    <s v="Grand Vide"/>
    <m/>
    <m/>
    <m/>
    <m/>
    <s v="CON2016114OUPOGR"/>
    <x v="4"/>
    <x v="4"/>
    <x v="34"/>
    <e v="#N/A"/>
  </r>
  <r>
    <x v="9"/>
    <m/>
    <m/>
    <s v="Réalisé"/>
    <d v="2016-11-04T00:00:00"/>
    <s v="Distribution NFI"/>
    <s v="Matériaux NFI"/>
    <s v="Kit d'hygiène"/>
    <m/>
    <s v="Nombre"/>
    <n v="494"/>
    <m/>
    <m/>
    <m/>
    <s v=""/>
    <n v="494"/>
    <s v="Sélection / Priorisation"/>
    <x v="4"/>
    <x v="34"/>
    <s v="Grand Vide"/>
    <m/>
    <m/>
    <m/>
    <m/>
    <s v="CON2016114OUPOGR"/>
    <x v="5"/>
    <x v="4"/>
    <x v="34"/>
    <e v="#N/A"/>
  </r>
  <r>
    <x v="9"/>
    <m/>
    <m/>
    <s v="Réalisé"/>
    <d v="2016-11-11T00:00:00"/>
    <s v="Distribution Abris"/>
    <s v="Cash en HTG"/>
    <s v="Non conditionel"/>
    <m/>
    <s v="Valeur en HTG"/>
    <n v="350"/>
    <m/>
    <m/>
    <m/>
    <s v=""/>
    <n v="40"/>
    <m/>
    <x v="4"/>
    <x v="34"/>
    <m/>
    <m/>
    <m/>
    <m/>
    <m/>
    <s v="CON20161111OUPO"/>
    <x v="4"/>
    <x v="4"/>
    <x v="34"/>
    <e v="#N/A"/>
  </r>
  <r>
    <x v="9"/>
    <m/>
    <m/>
    <s v="Réalisé"/>
    <d v="2016-11-11T00:00:00"/>
    <s v="Distribution Abris"/>
    <s v="Cash en HTG"/>
    <s v="Non conditionel"/>
    <m/>
    <s v="Valeur en HTG"/>
    <n v="350"/>
    <m/>
    <m/>
    <m/>
    <s v=""/>
    <n v="80"/>
    <m/>
    <x v="4"/>
    <x v="34"/>
    <m/>
    <m/>
    <m/>
    <m/>
    <m/>
    <s v="CON20161111OUPO"/>
    <x v="5"/>
    <x v="4"/>
    <x v="34"/>
    <e v="#N/A"/>
  </r>
  <r>
    <x v="9"/>
    <s v="Joint distribution with ACTED"/>
    <m/>
    <s v="Réalisé"/>
    <d v="2016-11-14T00:00:00"/>
    <s v="Distribution Abris"/>
    <s v="Matériaux Abris"/>
    <s v="Bâches"/>
    <m/>
    <s v="Nombre"/>
    <n v="500"/>
    <m/>
    <m/>
    <m/>
    <s v=""/>
    <n v="500"/>
    <m/>
    <x v="0"/>
    <x v="2"/>
    <m/>
    <m/>
    <m/>
    <m/>
    <m/>
    <s v="CON20161114GRAN"/>
    <x v="1"/>
    <x v="0"/>
    <x v="2"/>
    <e v="#N/A"/>
  </r>
  <r>
    <x v="9"/>
    <s v="Joint distribution with ACTED"/>
    <m/>
    <s v="Réalisé"/>
    <d v="2016-11-14T00:00:00"/>
    <s v="Distribution NFI"/>
    <s v="Matériaux NFI"/>
    <s v="Couvertures"/>
    <m/>
    <s v="Nombre"/>
    <n v="1000"/>
    <m/>
    <m/>
    <m/>
    <s v=""/>
    <n v="500"/>
    <s v="Sélection / Priorisation"/>
    <x v="0"/>
    <x v="2"/>
    <m/>
    <m/>
    <m/>
    <m/>
    <m/>
    <s v="CON20161114GRAN"/>
    <x v="2"/>
    <x v="0"/>
    <x v="2"/>
    <e v="#N/A"/>
  </r>
  <r>
    <x v="9"/>
    <s v="Joint distribution with ACTED"/>
    <m/>
    <s v="Réalisé"/>
    <d v="2016-11-14T00:00:00"/>
    <s v="Distribution Abris"/>
    <s v="Matériaux Abris"/>
    <s v="Kit Abris"/>
    <s v="1 bache 4x6, 1 corde"/>
    <s v="Nombre"/>
    <n v="500"/>
    <m/>
    <m/>
    <m/>
    <s v=""/>
    <n v="500"/>
    <s v="Sélection / Priorisation"/>
    <x v="0"/>
    <x v="2"/>
    <m/>
    <m/>
    <m/>
    <m/>
    <m/>
    <s v="CON20161114GRAN"/>
    <x v="3"/>
    <x v="0"/>
    <x v="2"/>
    <e v="#N/A"/>
  </r>
  <r>
    <x v="9"/>
    <s v="Joint distribution with ACTED"/>
    <m/>
    <s v="Réalisé"/>
    <d v="2016-11-14T00:00:00"/>
    <s v="Distribution NFI"/>
    <s v="Matériaux NFI"/>
    <s v="Kit d'hygiène"/>
    <m/>
    <s v="Nombre"/>
    <n v="500"/>
    <m/>
    <m/>
    <m/>
    <s v=""/>
    <n v="500"/>
    <s v="Sélection / Priorisation"/>
    <x v="0"/>
    <x v="2"/>
    <m/>
    <m/>
    <m/>
    <m/>
    <m/>
    <s v="CON20161114GRAN"/>
    <x v="4"/>
    <x v="0"/>
    <x v="2"/>
    <e v="#N/A"/>
  </r>
  <r>
    <x v="9"/>
    <s v="Joint distribution with ACTED"/>
    <m/>
    <s v="Réalisé"/>
    <d v="2016-11-14T00:00:00"/>
    <s v="Distribution NFI"/>
    <s v="Matériaux NFI"/>
    <s v="Moustiquaires"/>
    <m/>
    <s v="Nombre"/>
    <n v="1000"/>
    <m/>
    <m/>
    <m/>
    <s v=""/>
    <n v="500"/>
    <s v="Sélection / Priorisation"/>
    <x v="0"/>
    <x v="2"/>
    <m/>
    <m/>
    <m/>
    <m/>
    <m/>
    <s v="CON20161114GRAN"/>
    <x v="5"/>
    <x v="0"/>
    <x v="2"/>
    <e v="#N/A"/>
  </r>
  <r>
    <x v="9"/>
    <m/>
    <m/>
    <s v="Réalisé"/>
    <d v="2016-11-15T00:00:00"/>
    <s v="Distribution Abris"/>
    <s v="Cash en HTG"/>
    <s v="Non conditionel"/>
    <m/>
    <s v="Valeur en HTG"/>
    <n v="350"/>
    <m/>
    <m/>
    <m/>
    <s v=""/>
    <n v="120"/>
    <m/>
    <x v="4"/>
    <x v="33"/>
    <s v="Palma"/>
    <m/>
    <m/>
    <m/>
    <m/>
    <s v="CON20161115OUANPA"/>
    <x v="5"/>
    <x v="4"/>
    <x v="33"/>
    <e v="#N/A"/>
  </r>
  <r>
    <x v="9"/>
    <s v="Joint distribution with ACTED"/>
    <m/>
    <s v="Planifié (financé)"/>
    <s v="tbc"/>
    <s v="Distribution NFI"/>
    <s v="Matériaux NFI"/>
    <s v="Aquatabs"/>
    <m/>
    <s v="Nombre"/>
    <n v="200000"/>
    <m/>
    <m/>
    <m/>
    <s v=""/>
    <n v="1000"/>
    <s v="Sélection / Priorisation"/>
    <x v="0"/>
    <x v="4"/>
    <m/>
    <m/>
    <m/>
    <m/>
    <m/>
    <e v="#VALUE!"/>
    <x v="10"/>
    <x v="0"/>
    <x v="4"/>
    <e v="#N/A"/>
  </r>
  <r>
    <x v="9"/>
    <s v="Joint distribution with ACTED"/>
    <m/>
    <s v="Planifié (financé)"/>
    <s v="tbc"/>
    <s v="Distribution Abris"/>
    <s v="Matériaux Abris"/>
    <s v="Bâches"/>
    <m/>
    <s v="Nombre"/>
    <n v="1000"/>
    <m/>
    <m/>
    <m/>
    <s v=""/>
    <n v="1000"/>
    <m/>
    <x v="0"/>
    <x v="4"/>
    <m/>
    <m/>
    <m/>
    <m/>
    <m/>
    <e v="#VALUE!"/>
    <x v="11"/>
    <x v="0"/>
    <x v="4"/>
    <e v="#N/A"/>
  </r>
  <r>
    <x v="9"/>
    <s v="Joint distribution with ACTED"/>
    <m/>
    <s v="Planifié (financé)"/>
    <s v="tbc"/>
    <s v="Distribution NFI"/>
    <s v="Matériaux NFI"/>
    <s v="Couvertures"/>
    <m/>
    <s v="Nombre"/>
    <n v="2000"/>
    <m/>
    <m/>
    <m/>
    <s v=""/>
    <n v="1000"/>
    <s v="Sélection / Priorisation"/>
    <x v="0"/>
    <x v="4"/>
    <m/>
    <m/>
    <m/>
    <m/>
    <m/>
    <e v="#VALUE!"/>
    <x v="24"/>
    <x v="0"/>
    <x v="4"/>
    <e v="#N/A"/>
  </r>
  <r>
    <x v="9"/>
    <s v="Joint distribution with ACTED"/>
    <m/>
    <s v="Planifié (financé)"/>
    <s v="tbc"/>
    <s v="Distribution Abris"/>
    <s v="Matériaux Abris"/>
    <s v="Kit Abris"/>
    <s v="1 bache 4x6, 1 corde"/>
    <s v="Nombre"/>
    <n v="1000"/>
    <m/>
    <m/>
    <m/>
    <s v=""/>
    <n v="1000"/>
    <s v="Sélection / Priorisation"/>
    <x v="0"/>
    <x v="4"/>
    <m/>
    <m/>
    <m/>
    <m/>
    <m/>
    <e v="#VALUE!"/>
    <x v="27"/>
    <x v="0"/>
    <x v="4"/>
    <e v="#N/A"/>
  </r>
  <r>
    <x v="9"/>
    <s v="Joint distribution with ACTED"/>
    <m/>
    <s v="Planifié (financé)"/>
    <s v="tbc"/>
    <s v="Distribution NFI"/>
    <s v="Matériaux NFI"/>
    <s v="Kit d'hygiène"/>
    <m/>
    <s v="Nombre"/>
    <n v="1000"/>
    <m/>
    <m/>
    <m/>
    <s v=""/>
    <n v="1000"/>
    <s v="Sélection / Priorisation"/>
    <x v="0"/>
    <x v="4"/>
    <m/>
    <m/>
    <m/>
    <m/>
    <m/>
    <e v="#VALUE!"/>
    <x v="28"/>
    <x v="0"/>
    <x v="4"/>
    <e v="#N/A"/>
  </r>
  <r>
    <x v="9"/>
    <s v="Joint distribution with ACTED"/>
    <m/>
    <s v="Planifié (financé)"/>
    <s v="tbc"/>
    <s v="Distribution NFI"/>
    <s v="Matériaux NFI"/>
    <s v="Moustiquaires"/>
    <m/>
    <s v="Nombre"/>
    <n v="2000"/>
    <m/>
    <m/>
    <m/>
    <s v=""/>
    <n v="1000"/>
    <s v="Sélection / Priorisation"/>
    <x v="0"/>
    <x v="4"/>
    <m/>
    <m/>
    <m/>
    <m/>
    <m/>
    <e v="#VALUE!"/>
    <x v="29"/>
    <x v="0"/>
    <x v="4"/>
    <e v="#N/A"/>
  </r>
  <r>
    <x v="10"/>
    <m/>
    <s v="OFDA"/>
    <s v="Réalisé"/>
    <m/>
    <s v="Distribution Abris"/>
    <s v="Matériaux Abris"/>
    <s v="Bâches"/>
    <m/>
    <s v="Nombre"/>
    <n v="900"/>
    <m/>
    <m/>
    <m/>
    <s v=""/>
    <n v="900"/>
    <m/>
    <x v="1"/>
    <x v="28"/>
    <m/>
    <m/>
    <m/>
    <m/>
    <m/>
    <s v="CVM190010SU"/>
    <x v="5"/>
    <x v="1"/>
    <x v="28"/>
    <e v="#N/A"/>
  </r>
  <r>
    <x v="11"/>
    <s v="KORAL"/>
    <s v="German Foreign Office (AA)"/>
    <s v="Réalisé"/>
    <d v="2016-10-14T00:00:00"/>
    <s v="Distribution NFI"/>
    <s v="Matériaux NFI"/>
    <s v="Aquatabs"/>
    <m/>
    <s v="Nombre"/>
    <n v="176"/>
    <m/>
    <m/>
    <m/>
    <s v=""/>
    <m/>
    <m/>
    <x v="1"/>
    <x v="35"/>
    <s v="Targeted"/>
    <m/>
    <m/>
    <m/>
    <m/>
    <s v="DIA20161014SUCHTA"/>
    <x v="4"/>
    <x v="1"/>
    <x v="28"/>
    <e v="#N/A"/>
  </r>
  <r>
    <x v="11"/>
    <s v="KORAL"/>
    <s v="German Foreign Office (AA)"/>
    <s v="Réalisé"/>
    <d v="2016-10-14T00:00:00"/>
    <s v="Intervention Abris"/>
    <s v="Formation"/>
    <s v="Formation"/>
    <m/>
    <s v=""/>
    <n v="176"/>
    <m/>
    <m/>
    <m/>
    <s v=""/>
    <m/>
    <s v="Sélection / Priorisation"/>
    <x v="1"/>
    <x v="35"/>
    <m/>
    <m/>
    <m/>
    <m/>
    <m/>
    <s v="DIA20161014SUCH"/>
    <x v="5"/>
    <x v="1"/>
    <x v="28"/>
    <e v="#N/A"/>
  </r>
  <r>
    <x v="11"/>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x v="5"/>
    <x v="1"/>
    <x v="28"/>
    <e v="#N/A"/>
  </r>
  <r>
    <x v="11"/>
    <s v="KORAL"/>
    <s v="German Foreign Office (AA)"/>
    <s v="Réalisé"/>
    <d v="2016-10-17T00:00:00"/>
    <s v="Distribution NFI"/>
    <s v="Matériaux NFI"/>
    <s v="Aquatabs"/>
    <m/>
    <s v="Nombre"/>
    <n v="125"/>
    <m/>
    <m/>
    <m/>
    <s v=""/>
    <m/>
    <m/>
    <x v="1"/>
    <x v="36"/>
    <s v="Targeted"/>
    <m/>
    <m/>
    <m/>
    <m/>
    <s v="DIA20161017SUBETA"/>
    <x v="4"/>
    <x v="1"/>
    <x v="28"/>
    <e v="#N/A"/>
  </r>
  <r>
    <x v="11"/>
    <s v="KORAL"/>
    <s v="German Foreign Office (AA)"/>
    <s v="Réalisé"/>
    <d v="2016-10-17T00:00:00"/>
    <s v="Intervention Abris"/>
    <s v="Formation"/>
    <s v="Formation"/>
    <m/>
    <s v=""/>
    <n v="125"/>
    <m/>
    <m/>
    <m/>
    <s v=""/>
    <m/>
    <s v="Sélection / Priorisation"/>
    <x v="1"/>
    <x v="36"/>
    <m/>
    <m/>
    <m/>
    <m/>
    <m/>
    <s v="DIA20161017SUBE"/>
    <x v="5"/>
    <x v="1"/>
    <x v="28"/>
    <e v="#N/A"/>
  </r>
  <r>
    <x v="11"/>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x v="5"/>
    <x v="1"/>
    <x v="28"/>
    <e v="#N/A"/>
  </r>
  <r>
    <x v="11"/>
    <s v="KORAL"/>
    <s v="German Foreign Office (AA)"/>
    <s v="Réalisé"/>
    <d v="2016-10-20T00:00:00"/>
    <s v="Distribution NFI"/>
    <s v="Matériaux NFI"/>
    <s v="Aquatabs"/>
    <m/>
    <s v="Nombre"/>
    <n v="95"/>
    <m/>
    <m/>
    <m/>
    <s v=""/>
    <m/>
    <m/>
    <x v="1"/>
    <x v="37"/>
    <s v="Targeted"/>
    <m/>
    <m/>
    <m/>
    <m/>
    <s v="DIA20161020SUFOTA"/>
    <x v="4"/>
    <x v="1"/>
    <x v="28"/>
    <e v="#N/A"/>
  </r>
  <r>
    <x v="11"/>
    <s v="KORAL"/>
    <s v="German Foreign Office (AA)"/>
    <s v="Réalisé"/>
    <d v="2016-10-20T00:00:00"/>
    <s v="Intervention Abris"/>
    <s v="Formation"/>
    <s v="Formation"/>
    <m/>
    <s v=""/>
    <n v="95"/>
    <m/>
    <m/>
    <m/>
    <s v=""/>
    <m/>
    <s v="Sélection / Priorisation"/>
    <x v="1"/>
    <x v="37"/>
    <m/>
    <m/>
    <m/>
    <m/>
    <m/>
    <s v="DIA20161020SUFO"/>
    <x v="5"/>
    <x v="1"/>
    <x v="28"/>
    <e v="#N/A"/>
  </r>
  <r>
    <x v="11"/>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x v="5"/>
    <x v="1"/>
    <x v="28"/>
    <e v="#N/A"/>
  </r>
  <r>
    <x v="11"/>
    <s v="KORAL"/>
    <s v="German Foreign Office (AA)"/>
    <s v="Réalisé"/>
    <d v="2016-10-23T00:00:00"/>
    <s v="Distribution NFI"/>
    <s v="Matériaux NFI"/>
    <s v="Aquatabs"/>
    <m/>
    <s v="Nombre"/>
    <n v="50"/>
    <m/>
    <m/>
    <m/>
    <s v=""/>
    <m/>
    <m/>
    <x v="1"/>
    <x v="38"/>
    <s v="Targeted"/>
    <m/>
    <m/>
    <m/>
    <m/>
    <s v="DIA20161023SURATA"/>
    <x v="4"/>
    <x v="1"/>
    <x v="28"/>
    <e v="#N/A"/>
  </r>
  <r>
    <x v="11"/>
    <s v="KORAL"/>
    <s v="German Foreign Office (AA)"/>
    <s v="Réalisé"/>
    <d v="2016-10-23T00:00:00"/>
    <s v="Intervention Abris"/>
    <s v="Formation"/>
    <s v="Formation"/>
    <m/>
    <s v=""/>
    <n v="50"/>
    <m/>
    <m/>
    <m/>
    <s v=""/>
    <m/>
    <s v="Sélection / Priorisation"/>
    <x v="1"/>
    <x v="38"/>
    <m/>
    <m/>
    <m/>
    <m/>
    <m/>
    <s v="DIA20161023SURA"/>
    <x v="5"/>
    <x v="1"/>
    <x v="28"/>
    <e v="#N/A"/>
  </r>
  <r>
    <x v="11"/>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x v="5"/>
    <x v="1"/>
    <x v="28"/>
    <e v="#N/A"/>
  </r>
  <r>
    <x v="11"/>
    <s v="KORAL"/>
    <s v="German Foreign Office (AA)"/>
    <s v="Réalisé"/>
    <d v="2016-10-25T00:00:00"/>
    <s v="Distribution NFI"/>
    <s v="Matériaux NFI"/>
    <s v="Aquatabs"/>
    <m/>
    <s v="Nombre"/>
    <n v="160"/>
    <m/>
    <m/>
    <m/>
    <s v=""/>
    <m/>
    <m/>
    <x v="1"/>
    <x v="39"/>
    <s v="Targeted"/>
    <m/>
    <m/>
    <m/>
    <m/>
    <s v="DIA20161025SUDETA"/>
    <x v="4"/>
    <x v="1"/>
    <x v="28"/>
    <e v="#N/A"/>
  </r>
  <r>
    <x v="11"/>
    <s v="KORAL"/>
    <s v="German Foreign Office (AA)"/>
    <s v="Réalisé"/>
    <d v="2016-10-25T00:00:00"/>
    <s v="Intervention Abris"/>
    <s v="Formation"/>
    <s v="Formation"/>
    <m/>
    <s v=""/>
    <n v="160"/>
    <m/>
    <m/>
    <m/>
    <s v=""/>
    <m/>
    <s v="Sélection / Priorisation"/>
    <x v="1"/>
    <x v="39"/>
    <m/>
    <m/>
    <m/>
    <m/>
    <m/>
    <s v="DIA20161025SUDE"/>
    <x v="5"/>
    <x v="1"/>
    <x v="28"/>
    <e v="#N/A"/>
  </r>
  <r>
    <x v="11"/>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x v="5"/>
    <x v="1"/>
    <x v="28"/>
    <e v="#N/A"/>
  </r>
  <r>
    <x v="11"/>
    <s v="ATEPASE"/>
    <m/>
    <s v="Réalisé"/>
    <s v="08.10.2017 - 13.10.2016"/>
    <s v="Distribution NFI"/>
    <s v="Matériaux NFI"/>
    <s v="Aquatabs"/>
    <m/>
    <s v="Nombre"/>
    <n v="57"/>
    <m/>
    <m/>
    <m/>
    <s v=""/>
    <m/>
    <m/>
    <x v="6"/>
    <x v="40"/>
    <s v="Targeted"/>
    <m/>
    <m/>
    <m/>
    <m/>
    <e v="#VALUE!"/>
    <x v="30"/>
    <x v="6"/>
    <x v="28"/>
    <e v="#N/A"/>
  </r>
  <r>
    <x v="11"/>
    <s v="ATEPASE"/>
    <m/>
    <s v="Réalisé"/>
    <s v="08.10.2017 - 13.10.2016"/>
    <s v="Distribution NFI"/>
    <s v="Matériaux NFI"/>
    <s v="Aquatabs"/>
    <m/>
    <s v="Nombre"/>
    <n v="40"/>
    <m/>
    <m/>
    <m/>
    <s v=""/>
    <m/>
    <m/>
    <x v="6"/>
    <x v="41"/>
    <s v="Targeted"/>
    <m/>
    <m/>
    <m/>
    <m/>
    <e v="#VALUE!"/>
    <x v="31"/>
    <x v="6"/>
    <x v="28"/>
    <e v="#N/A"/>
  </r>
  <r>
    <x v="11"/>
    <s v="ATEPASE"/>
    <m/>
    <s v="Réalisé"/>
    <s v="08.10.2017 - 13.10.2016"/>
    <s v="Distribution NFI"/>
    <s v="Matériaux NFI"/>
    <s v="Aquatabs"/>
    <m/>
    <s v="Nombre"/>
    <n v="113"/>
    <m/>
    <m/>
    <m/>
    <s v=""/>
    <m/>
    <m/>
    <x v="6"/>
    <x v="42"/>
    <s v="Targeted"/>
    <m/>
    <m/>
    <m/>
    <m/>
    <e v="#VALUE!"/>
    <x v="32"/>
    <x v="6"/>
    <x v="28"/>
    <e v="#N/A"/>
  </r>
  <r>
    <x v="11"/>
    <s v="ATEPASE"/>
    <s v="Diakonie Katastrophenhilfe"/>
    <s v="Réalisé"/>
    <s v="08.10.2017 - 13.10.2016"/>
    <s v="Distribution NFI"/>
    <s v="Matériaux NFI"/>
    <s v="Aquatabs"/>
    <m/>
    <s v="Nombre"/>
    <n v="63"/>
    <m/>
    <m/>
    <m/>
    <s v=""/>
    <m/>
    <m/>
    <x v="6"/>
    <x v="43"/>
    <s v="Targeted"/>
    <m/>
    <m/>
    <m/>
    <m/>
    <e v="#VALUE!"/>
    <x v="33"/>
    <x v="6"/>
    <x v="28"/>
    <e v="#N/A"/>
  </r>
  <r>
    <x v="11"/>
    <s v="ATEPASE"/>
    <s v="Diakonie Katastrophenhilfe"/>
    <s v="Réalisé"/>
    <s v="08.10.2017 - 13.10.2016"/>
    <s v="Distribution NFI"/>
    <s v="Matériaux NFI"/>
    <s v="Aquatabs"/>
    <m/>
    <s v="Nombre"/>
    <n v="43"/>
    <m/>
    <m/>
    <m/>
    <s v=""/>
    <m/>
    <m/>
    <x v="6"/>
    <x v="44"/>
    <s v="Targeted"/>
    <m/>
    <m/>
    <m/>
    <m/>
    <e v="#VALUE!"/>
    <x v="34"/>
    <x v="6"/>
    <x v="28"/>
    <e v="#N/A"/>
  </r>
  <r>
    <x v="11"/>
    <s v="ATEPASE"/>
    <s v="Diakonie Katastrophenhilfe"/>
    <s v="Réalisé"/>
    <s v="08.10.2017 - 13.10.2016"/>
    <s v="Distribution NFI"/>
    <s v="Matériaux NFI"/>
    <s v="Aquatabs"/>
    <m/>
    <s v="Nombre"/>
    <n v="128"/>
    <m/>
    <m/>
    <m/>
    <s v=""/>
    <m/>
    <m/>
    <x v="6"/>
    <x v="45"/>
    <s v="Targeted"/>
    <m/>
    <m/>
    <m/>
    <m/>
    <e v="#VALUE!"/>
    <x v="35"/>
    <x v="6"/>
    <x v="28"/>
    <e v="#N/A"/>
  </r>
  <r>
    <x v="11"/>
    <s v="ATEPASE"/>
    <s v="Diakonie Katastrophenhilfe"/>
    <s v="Réalisé"/>
    <s v="08.10.2017 - 13.10.2016"/>
    <s v="Distribution NFI"/>
    <s v="Matériaux NFI"/>
    <s v="Aquatabs"/>
    <m/>
    <s v="Nombre"/>
    <n v="80"/>
    <m/>
    <m/>
    <m/>
    <s v=""/>
    <m/>
    <m/>
    <x v="6"/>
    <x v="46"/>
    <s v="Targeted"/>
    <m/>
    <m/>
    <m/>
    <m/>
    <e v="#VALUE!"/>
    <x v="36"/>
    <x v="6"/>
    <x v="35"/>
    <e v="#N/A"/>
  </r>
  <r>
    <x v="11"/>
    <s v="ATEPASE"/>
    <s v="Diakonie Katastrophenhilfe"/>
    <s v="Réalisé"/>
    <s v="08.10.2017 - 13.10.2016"/>
    <s v="Distribution NFI"/>
    <s v="Matériaux NFI"/>
    <s v="Aquatabs"/>
    <m/>
    <s v="Nombre"/>
    <n v="57"/>
    <m/>
    <m/>
    <m/>
    <s v=""/>
    <m/>
    <m/>
    <x v="6"/>
    <x v="47"/>
    <s v="Targeted"/>
    <m/>
    <m/>
    <m/>
    <m/>
    <e v="#VALUE!"/>
    <x v="37"/>
    <x v="6"/>
    <x v="28"/>
    <e v="#N/A"/>
  </r>
  <r>
    <x v="11"/>
    <s v="ATEPASE"/>
    <s v="Diakonie Katastrophenhilfe"/>
    <s v="Réalisé"/>
    <s v="08.10.2017 - 13.10.2016"/>
    <s v="Distribution NFI"/>
    <s v="Matériaux NFI"/>
    <s v="Aquatabs"/>
    <m/>
    <s v="Nombre"/>
    <n v="67"/>
    <m/>
    <m/>
    <m/>
    <s v=""/>
    <m/>
    <m/>
    <x v="6"/>
    <x v="48"/>
    <s v="Targeted"/>
    <m/>
    <m/>
    <m/>
    <m/>
    <e v="#VALUE!"/>
    <x v="38"/>
    <x v="6"/>
    <x v="28"/>
    <e v="#N/A"/>
  </r>
  <r>
    <x v="11"/>
    <s v="ATEPASE"/>
    <s v="Diakonie Katastrophenhilfe"/>
    <s v="Réalisé"/>
    <s v="08.10.2017 - 13.10.2016"/>
    <s v="Intervention Abris"/>
    <s v="Formation"/>
    <s v="Formation"/>
    <m/>
    <s v=""/>
    <n v="57"/>
    <m/>
    <m/>
    <m/>
    <s v=""/>
    <n v="57"/>
    <s v="Sélection / Priorisation"/>
    <x v="6"/>
    <x v="40"/>
    <s v="Targeted"/>
    <m/>
    <m/>
    <m/>
    <m/>
    <e v="#VALUE!"/>
    <x v="39"/>
    <x v="6"/>
    <x v="28"/>
    <e v="#N/A"/>
  </r>
  <r>
    <x v="11"/>
    <s v="ATEPASE"/>
    <s v="Diakonie Katastrophenhilfe"/>
    <s v="Réalisé"/>
    <s v="08.10.2017 - 13.10.2016"/>
    <s v="Intervention Abris"/>
    <s v="Formation"/>
    <s v="Formation"/>
    <m/>
    <s v=""/>
    <n v="40"/>
    <m/>
    <m/>
    <m/>
    <s v=""/>
    <n v="40"/>
    <s v="Sélection / Priorisation"/>
    <x v="6"/>
    <x v="41"/>
    <s v="Targeted"/>
    <m/>
    <m/>
    <m/>
    <m/>
    <e v="#VALUE!"/>
    <x v="40"/>
    <x v="6"/>
    <x v="28"/>
    <e v="#N/A"/>
  </r>
  <r>
    <x v="11"/>
    <s v="ATEPASE"/>
    <s v="Diakonie Katastrophenhilfe"/>
    <s v="Réalisé"/>
    <s v="08.10.2017 - 13.10.2016"/>
    <s v="Intervention Abris"/>
    <s v="Formation"/>
    <s v="Formation"/>
    <m/>
    <s v=""/>
    <n v="113"/>
    <m/>
    <m/>
    <m/>
    <s v=""/>
    <n v="113"/>
    <s v="Sélection / Priorisation"/>
    <x v="6"/>
    <x v="42"/>
    <s v="Targeted"/>
    <m/>
    <m/>
    <m/>
    <m/>
    <e v="#VALUE!"/>
    <x v="41"/>
    <x v="6"/>
    <x v="28"/>
    <e v="#N/A"/>
  </r>
  <r>
    <x v="11"/>
    <s v="ATEPASE"/>
    <s v="Diakonie Katastrophenhilfe"/>
    <s v="Réalisé"/>
    <s v="08.10.2017 - 13.10.2016"/>
    <s v="Intervention Abris"/>
    <s v="Formation"/>
    <s v="Formation"/>
    <m/>
    <s v=""/>
    <n v="63"/>
    <m/>
    <m/>
    <m/>
    <s v=""/>
    <n v="63"/>
    <s v="Sélection / Priorisation"/>
    <x v="6"/>
    <x v="43"/>
    <s v="Targeted"/>
    <m/>
    <m/>
    <m/>
    <m/>
    <e v="#VALUE!"/>
    <x v="42"/>
    <x v="6"/>
    <x v="28"/>
    <e v="#N/A"/>
  </r>
  <r>
    <x v="11"/>
    <s v="ATEPASE"/>
    <s v="Diakonie Katastrophenhilfe"/>
    <s v="Réalisé"/>
    <s v="08.10.2017 - 13.10.2016"/>
    <s v="Intervention Abris"/>
    <s v="Formation"/>
    <s v="Formation"/>
    <m/>
    <s v=""/>
    <n v="43"/>
    <m/>
    <m/>
    <m/>
    <s v=""/>
    <n v="43"/>
    <s v="Sélection / Priorisation"/>
    <x v="6"/>
    <x v="44"/>
    <s v="Targeted"/>
    <m/>
    <m/>
    <m/>
    <m/>
    <e v="#VALUE!"/>
    <x v="43"/>
    <x v="6"/>
    <x v="28"/>
    <e v="#N/A"/>
  </r>
  <r>
    <x v="11"/>
    <s v="ATEPASE"/>
    <s v="Diakonie Katastrophenhilfe"/>
    <s v="Réalisé"/>
    <s v="08.10.2017 - 13.10.2016"/>
    <s v="Intervention Abris"/>
    <s v="Formation"/>
    <s v="Formation"/>
    <m/>
    <s v=""/>
    <n v="128"/>
    <m/>
    <m/>
    <m/>
    <s v=""/>
    <n v="128"/>
    <s v="Sélection / Priorisation"/>
    <x v="6"/>
    <x v="45"/>
    <s v="Targeted"/>
    <m/>
    <m/>
    <m/>
    <m/>
    <e v="#VALUE!"/>
    <x v="44"/>
    <x v="6"/>
    <x v="28"/>
    <e v="#N/A"/>
  </r>
  <r>
    <x v="11"/>
    <s v="ATEPASE"/>
    <s v="Diakonie Katastrophenhilfe"/>
    <s v="Réalisé"/>
    <s v="08.10.2017 - 13.10.2016"/>
    <s v="Intervention Abris"/>
    <s v="Formation"/>
    <s v="Formation"/>
    <m/>
    <s v=""/>
    <n v="80"/>
    <m/>
    <m/>
    <m/>
    <s v=""/>
    <n v="80"/>
    <s v="Sélection / Priorisation"/>
    <x v="6"/>
    <x v="46"/>
    <s v="Targeted"/>
    <m/>
    <m/>
    <m/>
    <m/>
    <e v="#VALUE!"/>
    <x v="45"/>
    <x v="6"/>
    <x v="35"/>
    <e v="#N/A"/>
  </r>
  <r>
    <x v="11"/>
    <s v="ATEPASE"/>
    <s v="Diakonie Katastrophenhilfe"/>
    <s v="Réalisé"/>
    <s v="08.10.2017 - 13.10.2016"/>
    <s v="Intervention Abris"/>
    <s v="Formation"/>
    <s v="Formation"/>
    <m/>
    <s v=""/>
    <n v="57"/>
    <m/>
    <m/>
    <m/>
    <s v=""/>
    <n v="57"/>
    <s v="Sélection / Priorisation"/>
    <x v="6"/>
    <x v="47"/>
    <s v="Targeted"/>
    <m/>
    <m/>
    <m/>
    <m/>
    <e v="#VALUE!"/>
    <x v="46"/>
    <x v="6"/>
    <x v="28"/>
    <e v="#N/A"/>
  </r>
  <r>
    <x v="11"/>
    <s v="ATEPASE"/>
    <s v="Diakonie Katastrophenhilfe"/>
    <s v="Réalisé"/>
    <s v="08.10.2017 - 13.10.2016"/>
    <s v="Intervention Abris"/>
    <s v="Formation"/>
    <s v="Formation"/>
    <m/>
    <s v=""/>
    <n v="67"/>
    <m/>
    <m/>
    <m/>
    <s v=""/>
    <n v="67"/>
    <s v="Sélection / Priorisation"/>
    <x v="6"/>
    <x v="48"/>
    <s v="Targeted"/>
    <m/>
    <m/>
    <m/>
    <m/>
    <e v="#VALUE!"/>
    <x v="47"/>
    <x v="6"/>
    <x v="28"/>
    <e v="#N/A"/>
  </r>
  <r>
    <x v="11"/>
    <s v="KORAL"/>
    <s v="German Foreign Office (AA)"/>
    <s v="Réalisé"/>
    <s v="09.10.2016 - 10.10.2016"/>
    <s v="Distribution NFI"/>
    <s v="Matériaux NFI"/>
    <s v="Aquatabs"/>
    <m/>
    <s v="Nombre"/>
    <n v="250"/>
    <m/>
    <m/>
    <m/>
    <s v=""/>
    <m/>
    <m/>
    <x v="1"/>
    <x v="49"/>
    <s v="Targeted"/>
    <m/>
    <m/>
    <m/>
    <m/>
    <e v="#VALUE!"/>
    <x v="48"/>
    <x v="1"/>
    <x v="28"/>
    <e v="#N/A"/>
  </r>
  <r>
    <x v="11"/>
    <s v="KORAL"/>
    <s v="German Foreign Office (AA)"/>
    <s v="Réalisé"/>
    <s v="09.10.2016 - 10.10.2016"/>
    <s v="Intervention Abris"/>
    <s v="Formation"/>
    <s v="Formation"/>
    <m/>
    <s v=""/>
    <n v="250"/>
    <m/>
    <m/>
    <m/>
    <s v=""/>
    <m/>
    <s v="Sélection / Priorisation"/>
    <x v="1"/>
    <x v="49"/>
    <m/>
    <m/>
    <m/>
    <m/>
    <m/>
    <e v="#VALUE!"/>
    <x v="49"/>
    <x v="1"/>
    <x v="28"/>
    <e v="#N/A"/>
  </r>
  <r>
    <x v="11"/>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x v="50"/>
    <x v="1"/>
    <x v="28"/>
    <e v="#N/A"/>
  </r>
  <r>
    <x v="11"/>
    <s v="KORAL"/>
    <s v="German Foreign Office (AA)"/>
    <s v="Réalisé"/>
    <s v="09.10.2016 - 25.10.2016"/>
    <s v="Distribution NFI"/>
    <s v="Matériaux NFI"/>
    <s v="Aquatabs"/>
    <m/>
    <s v="Nombre"/>
    <n v="252"/>
    <m/>
    <m/>
    <m/>
    <s v=""/>
    <m/>
    <m/>
    <x v="1"/>
    <x v="50"/>
    <s v="Targeted"/>
    <m/>
    <m/>
    <m/>
    <m/>
    <e v="#VALUE!"/>
    <x v="51"/>
    <x v="1"/>
    <x v="28"/>
    <e v="#N/A"/>
  </r>
  <r>
    <x v="11"/>
    <s v="KORAL"/>
    <s v="German Foreign Office (AA)"/>
    <s v="Réalisé"/>
    <s v="09.10.2016 - 25.10.2016"/>
    <s v="Intervention Abris"/>
    <s v="Formation"/>
    <s v="Formation"/>
    <m/>
    <s v=""/>
    <n v="252"/>
    <m/>
    <m/>
    <m/>
    <s v=""/>
    <m/>
    <s v="Sélection / Priorisation"/>
    <x v="1"/>
    <x v="50"/>
    <m/>
    <m/>
    <m/>
    <m/>
    <m/>
    <e v="#VALUE!"/>
    <x v="52"/>
    <x v="1"/>
    <x v="28"/>
    <e v="#N/A"/>
  </r>
  <r>
    <x v="11"/>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x v="53"/>
    <x v="1"/>
    <x v="28"/>
    <e v="#N/A"/>
  </r>
  <r>
    <x v="11"/>
    <s v="FNGA"/>
    <s v="Diakonie Katastrophenhilfe"/>
    <s v="Planifié (financé)"/>
    <s v="15.11.2016 - 16.11.2016"/>
    <s v="Intervention Abris"/>
    <s v="Formation"/>
    <s v="Formation"/>
    <m/>
    <s v=""/>
    <n v="200"/>
    <m/>
    <m/>
    <m/>
    <s v=""/>
    <m/>
    <s v="Sélection / Priorisation"/>
    <x v="0"/>
    <x v="51"/>
    <m/>
    <m/>
    <m/>
    <m/>
    <m/>
    <e v="#VALUE!"/>
    <x v="54"/>
    <x v="0"/>
    <x v="28"/>
    <e v="#N/A"/>
  </r>
  <r>
    <x v="11"/>
    <m/>
    <s v="Diakonie Katastrophenhilfe"/>
    <s v="Planifié (financé)"/>
    <s v="15.11.2016 - 16.11.2016"/>
    <s v="Distribution NFI"/>
    <s v="Matériaux NFI"/>
    <s v="Kit de cuisine"/>
    <m/>
    <s v="Nombre"/>
    <n v="200"/>
    <m/>
    <m/>
    <m/>
    <s v=""/>
    <m/>
    <m/>
    <x v="0"/>
    <x v="51"/>
    <s v="Targeted"/>
    <m/>
    <m/>
    <m/>
    <s v="Kits d'abri : 1 bache, 2 laines, 15m de cordes"/>
    <e v="#VALUE!"/>
    <x v="55"/>
    <x v="0"/>
    <x v="28"/>
    <e v="#N/A"/>
  </r>
  <r>
    <x v="11"/>
    <s v="KORAL"/>
    <s v="German Foreign Office (AA)"/>
    <s v="Réalisé"/>
    <s v="17.10.2016 - 31.10.2016"/>
    <s v="Distribution NFI"/>
    <s v="Matériaux NFI"/>
    <s v="Aquatabs"/>
    <m/>
    <s v="Nombre"/>
    <n v="125"/>
    <m/>
    <m/>
    <m/>
    <s v=""/>
    <m/>
    <m/>
    <x v="1"/>
    <x v="52"/>
    <s v="Targeted"/>
    <m/>
    <m/>
    <m/>
    <m/>
    <e v="#VALUE!"/>
    <x v="56"/>
    <x v="1"/>
    <x v="28"/>
    <e v="#N/A"/>
  </r>
  <r>
    <x v="11"/>
    <s v="KORAL"/>
    <s v="German Foreign Office (AA)"/>
    <s v="Réalisé"/>
    <s v="17.10.2016 - 31.10.2016"/>
    <s v="Intervention Abris"/>
    <s v="Formation"/>
    <s v="Formation"/>
    <m/>
    <s v=""/>
    <n v="125"/>
    <m/>
    <m/>
    <m/>
    <s v=""/>
    <m/>
    <s v="Sélection / Priorisation"/>
    <x v="1"/>
    <x v="52"/>
    <m/>
    <m/>
    <m/>
    <m/>
    <m/>
    <e v="#VALUE!"/>
    <x v="57"/>
    <x v="1"/>
    <x v="28"/>
    <e v="#N/A"/>
  </r>
  <r>
    <x v="11"/>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x v="58"/>
    <x v="1"/>
    <x v="28"/>
    <e v="#N/A"/>
  </r>
  <r>
    <x v="11"/>
    <s v="KORAL"/>
    <s v="German Foreign Office (AA)"/>
    <s v="Réalisé"/>
    <s v="20.10.2016 - 28.10.2016"/>
    <s v="Distribution NFI"/>
    <s v="Matériaux NFI"/>
    <s v="Aquatabs"/>
    <m/>
    <s v="Nombre"/>
    <n v="85"/>
    <m/>
    <m/>
    <m/>
    <s v=""/>
    <m/>
    <m/>
    <x v="1"/>
    <x v="53"/>
    <s v="Targeted"/>
    <m/>
    <m/>
    <m/>
    <m/>
    <e v="#VALUE!"/>
    <x v="59"/>
    <x v="1"/>
    <x v="28"/>
    <e v="#N/A"/>
  </r>
  <r>
    <x v="11"/>
    <s v="KORAL"/>
    <s v="German Foreign Office (AA)"/>
    <s v="Réalisé"/>
    <s v="20.10.2016 - 28.10.2016"/>
    <s v="Intervention Abris"/>
    <s v="Formation"/>
    <s v="Formation"/>
    <m/>
    <s v=""/>
    <n v="85"/>
    <m/>
    <m/>
    <m/>
    <s v=""/>
    <m/>
    <s v="Sélection / Priorisation"/>
    <x v="1"/>
    <x v="53"/>
    <m/>
    <m/>
    <m/>
    <m/>
    <m/>
    <e v="#VALUE!"/>
    <x v="60"/>
    <x v="1"/>
    <x v="28"/>
    <e v="#N/A"/>
  </r>
  <r>
    <x v="11"/>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x v="61"/>
    <x v="1"/>
    <x v="28"/>
    <e v="#N/A"/>
  </r>
  <r>
    <x v="11"/>
    <s v="KORAL"/>
    <s v="German Foreign Office (AA)"/>
    <s v="En cours"/>
    <s v="28.10.2016 - 17.11.2016"/>
    <s v="Distribution NFI"/>
    <s v="Matériaux NFI"/>
    <s v="Aquatabs"/>
    <m/>
    <s v="Nombre"/>
    <n v="160"/>
    <m/>
    <m/>
    <m/>
    <s v=""/>
    <m/>
    <m/>
    <x v="1"/>
    <x v="54"/>
    <s v="Targeted"/>
    <m/>
    <m/>
    <m/>
    <m/>
    <e v="#VALUE!"/>
    <x v="62"/>
    <x v="1"/>
    <x v="28"/>
    <e v="#N/A"/>
  </r>
  <r>
    <x v="11"/>
    <s v="KORAL"/>
    <s v="German Foreign Office (AA)"/>
    <s v="En cours"/>
    <s v="28.10.2016 - 17.11.2016"/>
    <s v="Intervention Abris"/>
    <s v="Formation"/>
    <s v="Formation"/>
    <m/>
    <s v=""/>
    <n v="160"/>
    <m/>
    <m/>
    <m/>
    <s v=""/>
    <m/>
    <s v="Sélection / Priorisation"/>
    <x v="1"/>
    <x v="54"/>
    <m/>
    <m/>
    <m/>
    <m/>
    <m/>
    <e v="#VALUE!"/>
    <x v="63"/>
    <x v="1"/>
    <x v="28"/>
    <e v="#N/A"/>
  </r>
  <r>
    <x v="11"/>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x v="64"/>
    <x v="1"/>
    <x v="28"/>
    <e v="#N/A"/>
  </r>
  <r>
    <x v="11"/>
    <s v="FNGA"/>
    <s v="Diakonie Katastrophenhilfe"/>
    <s v="Réalisé"/>
    <s v="4.11.2016 - 5.11.2016"/>
    <s v="Intervention Abris"/>
    <s v="Formation"/>
    <s v="Formation"/>
    <m/>
    <s v=""/>
    <n v="200"/>
    <m/>
    <m/>
    <m/>
    <s v=""/>
    <m/>
    <s v="Sélection / Priorisation"/>
    <x v="0"/>
    <x v="55"/>
    <m/>
    <m/>
    <m/>
    <m/>
    <m/>
    <e v="#VALUE!"/>
    <x v="65"/>
    <x v="0"/>
    <x v="28"/>
    <e v="#N/A"/>
  </r>
  <r>
    <x v="11"/>
    <m/>
    <s v="Diakonie Katastrophenhilfe"/>
    <s v="Réalisé"/>
    <s v="4.11.2016 - 5.11.2016"/>
    <s v="Distribution NFI"/>
    <s v="Matériaux NFI"/>
    <s v="Kit de cuisine"/>
    <m/>
    <s v="Nombre"/>
    <n v="200"/>
    <m/>
    <m/>
    <m/>
    <s v=""/>
    <m/>
    <m/>
    <x v="0"/>
    <x v="55"/>
    <s v="Targeted"/>
    <m/>
    <m/>
    <m/>
    <s v="Kits d'abri : 1 bache, 2 laines, 15m de cordes"/>
    <e v="#VALUE!"/>
    <x v="66"/>
    <x v="0"/>
    <x v="28"/>
    <e v="#N/A"/>
  </r>
  <r>
    <x v="12"/>
    <s v="Haitian RC"/>
    <m/>
    <s v="Réalisé"/>
    <d v="2016-10-25T00:00:00"/>
    <s v="Distribution Abris"/>
    <s v="Matériaux Abris"/>
    <s v="Bâches"/>
    <m/>
    <s v="Nombre"/>
    <n v="51"/>
    <m/>
    <m/>
    <m/>
    <s v=""/>
    <n v="200"/>
    <m/>
    <x v="4"/>
    <x v="34"/>
    <s v="Pointe A Raquette"/>
    <m/>
    <m/>
    <m/>
    <m/>
    <s v="FRE20161025OUPOPO"/>
    <x v="2"/>
    <x v="4"/>
    <x v="34"/>
    <e v="#N/A"/>
  </r>
  <r>
    <x v="12"/>
    <s v="Haitian RC"/>
    <m/>
    <s v="Réalisé"/>
    <d v="2016-10-25T00:00:00"/>
    <s v="Distribution NFI"/>
    <s v="Matériaux NFI"/>
    <s v="Kit de cuisine"/>
    <m/>
    <s v="Nombre"/>
    <n v="200"/>
    <m/>
    <m/>
    <m/>
    <m/>
    <n v="200"/>
    <m/>
    <x v="4"/>
    <x v="34"/>
    <s v="Pointe A Raquette"/>
    <m/>
    <m/>
    <m/>
    <m/>
    <s v="FRE20161025OUPOPO"/>
    <x v="3"/>
    <x v="4"/>
    <x v="34"/>
    <e v="#N/A"/>
  </r>
  <r>
    <x v="12"/>
    <s v="Haitian RC"/>
    <m/>
    <s v="Réalisé"/>
    <d v="2016-10-25T00:00:00"/>
    <s v="Distribution NFI"/>
    <s v="Matériaux NFI"/>
    <s v="Kit d'hygiène"/>
    <m/>
    <s v="Nombre"/>
    <n v="200"/>
    <m/>
    <m/>
    <m/>
    <s v=""/>
    <n v="200"/>
    <s v="Sélection / Priorisation"/>
    <x v="4"/>
    <x v="34"/>
    <s v="Pointe A Raquette"/>
    <m/>
    <m/>
    <m/>
    <m/>
    <s v="FRE20161025OUPOPO"/>
    <x v="4"/>
    <x v="4"/>
    <x v="34"/>
    <e v="#N/A"/>
  </r>
  <r>
    <x v="12"/>
    <s v="Haitian RC"/>
    <m/>
    <s v="Réalisé"/>
    <d v="2016-10-25T00:00:00"/>
    <s v="Distribution NFI"/>
    <s v="Matériaux NFI"/>
    <s v="Moustiquaires"/>
    <m/>
    <s v="Nombre"/>
    <n v="200"/>
    <m/>
    <m/>
    <m/>
    <s v=""/>
    <n v="200"/>
    <s v="Sélection / Priorisation"/>
    <x v="4"/>
    <x v="34"/>
    <s v="Pointe A Raquette"/>
    <m/>
    <m/>
    <m/>
    <m/>
    <s v="FRE20161025OUPOPO"/>
    <x v="5"/>
    <x v="4"/>
    <x v="34"/>
    <e v="#N/A"/>
  </r>
  <r>
    <x v="12"/>
    <s v="Haitian RC"/>
    <m/>
    <s v="Réalisé"/>
    <d v="2016-10-26T00:00:00"/>
    <s v="Distribution Abris"/>
    <s v="Matériaux Abris"/>
    <s v="Bâches"/>
    <m/>
    <s v="Nombre"/>
    <n v="110"/>
    <m/>
    <m/>
    <m/>
    <s v=""/>
    <n v="195"/>
    <s v="Sélection / Priorisation"/>
    <x v="4"/>
    <x v="56"/>
    <s v="Plaisance and bois pain"/>
    <m/>
    <m/>
    <m/>
    <m/>
    <s v="FRE20161026OUPLPL"/>
    <x v="1"/>
    <x v="4"/>
    <x v="36"/>
    <e v="#N/A"/>
  </r>
  <r>
    <x v="12"/>
    <s v="Haitian RC"/>
    <m/>
    <s v="Réalisé"/>
    <d v="2016-10-26T00:00:00"/>
    <s v="Distribution Abris"/>
    <s v="Matériaux Abris"/>
    <s v="Kit Abris"/>
    <m/>
    <s v="Nombre"/>
    <n v="110"/>
    <m/>
    <m/>
    <m/>
    <s v=""/>
    <n v="195"/>
    <s v="Sélection / Priorisation"/>
    <x v="4"/>
    <x v="56"/>
    <s v="Plaisance and bois pain"/>
    <m/>
    <m/>
    <m/>
    <m/>
    <s v="FRE20161026OUPLPL"/>
    <x v="2"/>
    <x v="4"/>
    <x v="36"/>
    <e v="#N/A"/>
  </r>
  <r>
    <x v="12"/>
    <s v="Haitian RC"/>
    <m/>
    <s v="Réalisé"/>
    <d v="2016-10-26T00:00:00"/>
    <s v="Distribution NFI"/>
    <s v="Matériaux NFI"/>
    <s v="Kit de cuisine"/>
    <m/>
    <s v="Nombre"/>
    <n v="195"/>
    <m/>
    <m/>
    <m/>
    <m/>
    <n v="195"/>
    <s v="Sélection / Priorisation"/>
    <x v="4"/>
    <x v="56"/>
    <s v="Plaisance and bois pain"/>
    <m/>
    <m/>
    <m/>
    <m/>
    <s v="FRE20161026OUPLPL"/>
    <x v="3"/>
    <x v="4"/>
    <x v="36"/>
    <e v="#N/A"/>
  </r>
  <r>
    <x v="12"/>
    <s v="Haitian RC"/>
    <m/>
    <s v="Réalisé"/>
    <d v="2016-10-26T00:00:00"/>
    <s v="Distribution NFI"/>
    <s v="Matériaux NFI"/>
    <s v="Kit d'hygiène"/>
    <m/>
    <s v="Nombre"/>
    <n v="195"/>
    <m/>
    <m/>
    <m/>
    <s v=""/>
    <n v="195"/>
    <s v="Sélection / Priorisation"/>
    <x v="4"/>
    <x v="56"/>
    <s v="Plaisance and bois pain"/>
    <m/>
    <m/>
    <m/>
    <m/>
    <s v="FRE20161026OUPLPL"/>
    <x v="4"/>
    <x v="4"/>
    <x v="36"/>
    <e v="#N/A"/>
  </r>
  <r>
    <x v="12"/>
    <s v="Haitian RC"/>
    <m/>
    <s v="Réalisé"/>
    <d v="2016-10-26T00:00:00"/>
    <s v="Distribution NFI"/>
    <s v="Matériaux NFI"/>
    <s v="Moustiquaires"/>
    <m/>
    <s v="Nombre"/>
    <n v="195"/>
    <m/>
    <m/>
    <m/>
    <s v=""/>
    <n v="195"/>
    <s v="Sélection / Priorisation"/>
    <x v="4"/>
    <x v="56"/>
    <s v="Plaisance and bois pain"/>
    <m/>
    <m/>
    <m/>
    <m/>
    <s v="FRE20161026OUPLPL"/>
    <x v="5"/>
    <x v="4"/>
    <x v="36"/>
    <e v="#N/A"/>
  </r>
  <r>
    <x v="12"/>
    <s v="Haitian RC"/>
    <m/>
    <s v="Réalisé"/>
    <d v="2016-10-27T00:00:00"/>
    <s v="Distribution Abris"/>
    <s v="Matériaux Abris"/>
    <s v="Bâches"/>
    <m/>
    <s v="Nombre"/>
    <n v="57"/>
    <m/>
    <m/>
    <m/>
    <s v=""/>
    <n v="123"/>
    <s v="Sélection / Priorisation"/>
    <x v="4"/>
    <x v="34"/>
    <s v="Latorre"/>
    <m/>
    <m/>
    <m/>
    <m/>
    <s v="FRE20161027OUPOLA"/>
    <x v="1"/>
    <x v="4"/>
    <x v="34"/>
    <e v="#N/A"/>
  </r>
  <r>
    <x v="12"/>
    <s v="Haitian RC"/>
    <m/>
    <s v="Réalisé"/>
    <d v="2016-10-27T00:00:00"/>
    <s v="Distribution Abris"/>
    <s v="Matériaux Abris"/>
    <s v="Kit Abris"/>
    <m/>
    <s v="Nombre"/>
    <n v="57"/>
    <m/>
    <m/>
    <m/>
    <s v=""/>
    <n v="123"/>
    <s v="Sélection / Priorisation"/>
    <x v="4"/>
    <x v="34"/>
    <s v="Latorre"/>
    <m/>
    <m/>
    <m/>
    <m/>
    <s v="FRE20161027OUPOLA"/>
    <x v="2"/>
    <x v="4"/>
    <x v="34"/>
    <e v="#N/A"/>
  </r>
  <r>
    <x v="12"/>
    <s v="Haitian RC"/>
    <m/>
    <s v="Réalisé"/>
    <d v="2016-10-27T00:00:00"/>
    <s v="Distribution NFI"/>
    <s v="Matériaux NFI"/>
    <s v="Kit de cuisine"/>
    <m/>
    <s v="Nombre"/>
    <n v="123"/>
    <m/>
    <m/>
    <m/>
    <m/>
    <n v="123"/>
    <s v="Sélection / Priorisation"/>
    <x v="4"/>
    <x v="34"/>
    <s v="Latorre"/>
    <m/>
    <m/>
    <m/>
    <m/>
    <s v="FRE20161027OUPOLA"/>
    <x v="3"/>
    <x v="4"/>
    <x v="34"/>
    <e v="#N/A"/>
  </r>
  <r>
    <x v="12"/>
    <s v="Haitian RC"/>
    <m/>
    <s v="Réalisé"/>
    <d v="2016-10-27T00:00:00"/>
    <s v="Distribution NFI"/>
    <s v="Matériaux NFI"/>
    <s v="Kit d'hygiène"/>
    <m/>
    <s v="Nombre"/>
    <n v="123"/>
    <m/>
    <m/>
    <m/>
    <s v=""/>
    <n v="123"/>
    <s v="Sélection / Priorisation"/>
    <x v="4"/>
    <x v="34"/>
    <s v="Latorre"/>
    <m/>
    <m/>
    <m/>
    <m/>
    <s v="FRE20161027OUPOLA"/>
    <x v="4"/>
    <x v="4"/>
    <x v="34"/>
    <e v="#N/A"/>
  </r>
  <r>
    <x v="12"/>
    <s v="Haitian RC"/>
    <m/>
    <s v="Réalisé"/>
    <d v="2016-10-27T00:00:00"/>
    <s v="Distribution NFI"/>
    <s v="Matériaux NFI"/>
    <s v="Moustiquaires"/>
    <m/>
    <s v="Nombre"/>
    <n v="123"/>
    <m/>
    <m/>
    <m/>
    <s v=""/>
    <n v="123"/>
    <s v="Sélection / Priorisation"/>
    <x v="4"/>
    <x v="34"/>
    <s v="Latorre"/>
    <m/>
    <m/>
    <m/>
    <m/>
    <s v="FRE20161027OUPOLA"/>
    <x v="5"/>
    <x v="4"/>
    <x v="34"/>
    <e v="#N/A"/>
  </r>
  <r>
    <x v="12"/>
    <s v="Haitian RC"/>
    <m/>
    <s v="Réalisé"/>
    <d v="2016-10-31T00:00:00"/>
    <s v="Distribution Abris"/>
    <s v="Matériaux Abris"/>
    <s v="Bâches"/>
    <m/>
    <s v="Nombre"/>
    <n v="71"/>
    <m/>
    <m/>
    <m/>
    <s v=""/>
    <n v="288"/>
    <s v="Sélection / Priorisation"/>
    <x v="4"/>
    <x v="34"/>
    <s v="TI PALMISTE"/>
    <m/>
    <m/>
    <m/>
    <m/>
    <s v="FRE20161031OUPOTI"/>
    <x v="1"/>
    <x v="4"/>
    <x v="34"/>
    <e v="#N/A"/>
  </r>
  <r>
    <x v="12"/>
    <s v="Haitian RC"/>
    <m/>
    <s v="Réalisé"/>
    <d v="2016-10-31T00:00:00"/>
    <s v="Distribution Abris"/>
    <s v="Matériaux Abris"/>
    <s v="Kit Abris"/>
    <m/>
    <s v="Nombre"/>
    <n v="71"/>
    <m/>
    <m/>
    <m/>
    <s v=""/>
    <n v="288"/>
    <s v="Sélection / Priorisation"/>
    <x v="4"/>
    <x v="34"/>
    <s v="TI PALMISTE"/>
    <m/>
    <m/>
    <m/>
    <m/>
    <s v="FRE20161031OUPOTI"/>
    <x v="2"/>
    <x v="4"/>
    <x v="34"/>
    <e v="#N/A"/>
  </r>
  <r>
    <x v="12"/>
    <s v="Haitian RC"/>
    <m/>
    <s v="Réalisé"/>
    <d v="2016-10-31T00:00:00"/>
    <s v="Distribution NFI"/>
    <s v="Matériaux NFI"/>
    <s v="Kit de cuisine"/>
    <m/>
    <s v="Nombre"/>
    <n v="288"/>
    <m/>
    <m/>
    <m/>
    <s v=""/>
    <n v="288"/>
    <s v="Sélection / Priorisation"/>
    <x v="4"/>
    <x v="34"/>
    <s v="TI PALMISTE"/>
    <m/>
    <m/>
    <m/>
    <m/>
    <s v="FRE20161031OUPOTI"/>
    <x v="3"/>
    <x v="4"/>
    <x v="34"/>
    <e v="#N/A"/>
  </r>
  <r>
    <x v="12"/>
    <s v="Haitian RC"/>
    <m/>
    <s v="Réalisé"/>
    <d v="2016-10-31T00:00:00"/>
    <s v="Distribution NFI"/>
    <s v="Matériaux NFI"/>
    <s v="Kit d'hygiène"/>
    <m/>
    <s v="Nombre"/>
    <n v="288"/>
    <m/>
    <m/>
    <m/>
    <s v=""/>
    <n v="288"/>
    <s v="Sélection / Priorisation"/>
    <x v="4"/>
    <x v="34"/>
    <s v="TI PALMISTE"/>
    <m/>
    <m/>
    <m/>
    <m/>
    <s v="FRE20161031OUPOTI"/>
    <x v="4"/>
    <x v="4"/>
    <x v="34"/>
    <e v="#N/A"/>
  </r>
  <r>
    <x v="12"/>
    <s v="Haitian RC"/>
    <m/>
    <s v="Réalisé"/>
    <d v="2016-10-31T00:00:00"/>
    <s v="Distribution NFI"/>
    <s v="Matériaux NFI"/>
    <s v="Moustiquaires"/>
    <m/>
    <s v="Nombre"/>
    <n v="288"/>
    <m/>
    <m/>
    <m/>
    <s v=""/>
    <n v="288"/>
    <s v="Sélection / Priorisation"/>
    <x v="4"/>
    <x v="34"/>
    <s v="TI PALMISTE"/>
    <m/>
    <m/>
    <m/>
    <m/>
    <s v="FRE20161031OUPOTI"/>
    <x v="5"/>
    <x v="4"/>
    <x v="34"/>
    <e v="#N/A"/>
  </r>
  <r>
    <x v="12"/>
    <s v="Haitian RC"/>
    <m/>
    <s v="Réalisé"/>
    <d v="2016-11-01T00:00:00"/>
    <s v="Distribution Abris"/>
    <s v="Matériaux Abris"/>
    <s v="Bâches"/>
    <m/>
    <s v="Nombre"/>
    <n v="70"/>
    <m/>
    <m/>
    <m/>
    <s v=""/>
    <n v="121"/>
    <s v="Sélection / Priorisation"/>
    <x v="4"/>
    <x v="34"/>
    <s v="Trou Louis"/>
    <m/>
    <m/>
    <m/>
    <m/>
    <s v="FRE2016111OUPOTR"/>
    <x v="3"/>
    <x v="4"/>
    <x v="34"/>
    <e v="#N/A"/>
  </r>
  <r>
    <x v="12"/>
    <s v="Haitian RC"/>
    <m/>
    <s v="Réalisé"/>
    <d v="2016-11-01T00:00:00"/>
    <s v="Distribution Abris"/>
    <s v="Matériaux Abris"/>
    <s v="Kit Abris"/>
    <m/>
    <s v="Nombre"/>
    <n v="121"/>
    <m/>
    <m/>
    <m/>
    <s v=""/>
    <n v="121"/>
    <s v="Sélection / Priorisation"/>
    <x v="4"/>
    <x v="34"/>
    <s v="Trou Louis"/>
    <m/>
    <m/>
    <m/>
    <m/>
    <s v="FRE2016111OUPOTR"/>
    <x v="4"/>
    <x v="4"/>
    <x v="34"/>
    <e v="#N/A"/>
  </r>
  <r>
    <x v="12"/>
    <s v="Haitian RC"/>
    <m/>
    <s v="Réalisé"/>
    <d v="2016-11-01T00:00:00"/>
    <s v="Distribution NFI"/>
    <s v="Matériaux NFI"/>
    <s v="Kit d'hygiène"/>
    <m/>
    <s v="Nombre"/>
    <n v="121"/>
    <m/>
    <m/>
    <m/>
    <s v=""/>
    <n v="121"/>
    <s v="Sélection / Priorisation"/>
    <x v="4"/>
    <x v="34"/>
    <s v="Trou Louis"/>
    <m/>
    <m/>
    <m/>
    <m/>
    <s v="FRE2016111OUPOTR"/>
    <x v="5"/>
    <x v="4"/>
    <x v="34"/>
    <e v="#N/A"/>
  </r>
  <r>
    <x v="12"/>
    <s v="Haitian RC"/>
    <m/>
    <s v="Réalisé"/>
    <d v="2016-11-02T00:00:00"/>
    <s v="Distribution Abris"/>
    <s v="Matériaux Abris"/>
    <s v="Bâches"/>
    <m/>
    <s v="Nombre"/>
    <n v="70"/>
    <m/>
    <m/>
    <m/>
    <s v=""/>
    <n v="241"/>
    <s v="Sélection / Priorisation"/>
    <x v="4"/>
    <x v="34"/>
    <s v="Source Philippe"/>
    <m/>
    <m/>
    <m/>
    <m/>
    <s v="FRE2016112OUPOSO"/>
    <x v="2"/>
    <x v="4"/>
    <x v="34"/>
    <e v="#N/A"/>
  </r>
  <r>
    <x v="12"/>
    <s v="Haitian RC"/>
    <m/>
    <s v="Réalisé"/>
    <d v="2016-11-02T00:00:00"/>
    <s v="Distribution NFI"/>
    <s v="Matériaux NFI"/>
    <s v="Kit de cuisine"/>
    <m/>
    <s v="Nombre"/>
    <n v="180"/>
    <m/>
    <m/>
    <m/>
    <s v=""/>
    <n v="241"/>
    <s v="Sélection / Priorisation"/>
    <x v="4"/>
    <x v="34"/>
    <s v="Source Philippe"/>
    <m/>
    <m/>
    <m/>
    <m/>
    <s v="FRE2016112OUPOSO"/>
    <x v="3"/>
    <x v="4"/>
    <x v="34"/>
    <e v="#N/A"/>
  </r>
  <r>
    <x v="12"/>
    <s v="Haitian RC"/>
    <m/>
    <s v="Réalisé"/>
    <d v="2016-11-02T00:00:00"/>
    <s v="Distribution NFI"/>
    <s v="Matériaux NFI"/>
    <s v="Kit d'hygiène"/>
    <m/>
    <s v="Nombre"/>
    <n v="241"/>
    <m/>
    <m/>
    <m/>
    <s v=""/>
    <n v="241"/>
    <s v="Sélection / Priorisation"/>
    <x v="4"/>
    <x v="34"/>
    <s v="Source Philippe"/>
    <m/>
    <m/>
    <m/>
    <m/>
    <s v="FRE2016112OUPOSO"/>
    <x v="4"/>
    <x v="4"/>
    <x v="34"/>
    <e v="#N/A"/>
  </r>
  <r>
    <x v="12"/>
    <s v="Haitian RC"/>
    <m/>
    <s v="Réalisé"/>
    <d v="2016-11-02T00:00:00"/>
    <s v="Distribution NFI"/>
    <s v="Matériaux NFI"/>
    <s v="Moustiquaires"/>
    <m/>
    <s v="Nombre"/>
    <n v="90"/>
    <m/>
    <m/>
    <m/>
    <s v=""/>
    <n v="241"/>
    <s v="Sélection / Priorisation"/>
    <x v="4"/>
    <x v="34"/>
    <s v="Source Philippe"/>
    <m/>
    <m/>
    <m/>
    <m/>
    <s v="FRE2016112OUPOSO"/>
    <x v="5"/>
    <x v="4"/>
    <x v="34"/>
    <e v="#N/A"/>
  </r>
  <r>
    <x v="12"/>
    <s v="Haitian RC"/>
    <m/>
    <s v="Réalisé"/>
    <d v="2016-11-03T00:00:00"/>
    <s v="Distribution Abris"/>
    <s v="Matériaux Abris"/>
    <s v="Bâches"/>
    <m/>
    <s v="Nombre"/>
    <n v="11"/>
    <m/>
    <m/>
    <m/>
    <s v=""/>
    <n v="106"/>
    <s v="Sélection / Priorisation"/>
    <x v="4"/>
    <x v="34"/>
    <s v="Morne Ramier"/>
    <m/>
    <m/>
    <m/>
    <m/>
    <s v="FRE2016113OUPOMO"/>
    <x v="2"/>
    <x v="4"/>
    <x v="34"/>
    <e v="#N/A"/>
  </r>
  <r>
    <x v="12"/>
    <s v="Haitian RC"/>
    <m/>
    <s v="Réalisé"/>
    <d v="2016-11-03T00:00:00"/>
    <s v="Distribution NFI"/>
    <s v="Matériaux NFI"/>
    <s v="Kit de cuisine"/>
    <m/>
    <s v="Nombre"/>
    <n v="65"/>
    <m/>
    <m/>
    <m/>
    <s v=""/>
    <n v="106"/>
    <s v="Sélection / Priorisation"/>
    <x v="4"/>
    <x v="34"/>
    <s v="Morne Ramier"/>
    <m/>
    <m/>
    <m/>
    <m/>
    <s v="FRE2016113OUPOMO"/>
    <x v="3"/>
    <x v="4"/>
    <x v="34"/>
    <e v="#N/A"/>
  </r>
  <r>
    <x v="12"/>
    <s v="Haitian RC"/>
    <m/>
    <s v="Réalisé"/>
    <d v="2016-11-03T00:00:00"/>
    <s v="Distribution NFI"/>
    <s v="Matériaux NFI"/>
    <s v="Kit d'hygiène"/>
    <m/>
    <s v="Nombre"/>
    <n v="178"/>
    <m/>
    <m/>
    <m/>
    <s v=""/>
    <n v="106"/>
    <s v="Sélection / Priorisation"/>
    <x v="4"/>
    <x v="34"/>
    <s v="Morne Ramier"/>
    <m/>
    <m/>
    <m/>
    <m/>
    <s v="FRE2016113OUPOMO"/>
    <x v="4"/>
    <x v="4"/>
    <x v="34"/>
    <e v="#N/A"/>
  </r>
  <r>
    <x v="12"/>
    <s v="Haitian RC"/>
    <m/>
    <s v="Réalisé"/>
    <d v="2016-11-03T00:00:00"/>
    <s v="Distribution NFI"/>
    <s v="Matériaux NFI"/>
    <s v="Moustiquaires"/>
    <m/>
    <s v="Nombre"/>
    <n v="8"/>
    <m/>
    <m/>
    <m/>
    <s v=""/>
    <n v="106"/>
    <s v="Sélection / Priorisation"/>
    <x v="4"/>
    <x v="34"/>
    <s v="Morne Ramier"/>
    <m/>
    <m/>
    <m/>
    <m/>
    <s v="FRE2016113OUPOMO"/>
    <x v="5"/>
    <x v="4"/>
    <x v="34"/>
    <e v="#N/A"/>
  </r>
  <r>
    <x v="12"/>
    <s v="Haitian RC"/>
    <m/>
    <s v="Réalisé"/>
    <d v="2016-11-29T00:00:00"/>
    <s v="Distribution NFI"/>
    <s v="Matériaux NFI"/>
    <s v="Aquatabs"/>
    <m/>
    <s v="Nombre"/>
    <n v="17300"/>
    <m/>
    <m/>
    <m/>
    <s v=""/>
    <n v="146"/>
    <s v="Sélection / Priorisation"/>
    <x v="4"/>
    <x v="34"/>
    <s v="POINTE DES LATANIERS"/>
    <m/>
    <m/>
    <m/>
    <m/>
    <s v="FRE20161129OUPOPO"/>
    <x v="0"/>
    <x v="4"/>
    <x v="34"/>
    <e v="#N/A"/>
  </r>
  <r>
    <x v="12"/>
    <s v="Haitian RC"/>
    <m/>
    <s v="Réalisé"/>
    <d v="2016-11-29T00:00:00"/>
    <s v="Distribution Abris"/>
    <s v="Matériaux Abris"/>
    <s v="Bâches"/>
    <m/>
    <s v="Nombre"/>
    <n v="76"/>
    <m/>
    <m/>
    <m/>
    <s v=""/>
    <n v="146"/>
    <s v="Sélection / Priorisation"/>
    <x v="4"/>
    <x v="34"/>
    <s v="POINTE DES LATANIERS"/>
    <m/>
    <m/>
    <m/>
    <m/>
    <s v="FRE20161129OUPOPO"/>
    <x v="1"/>
    <x v="4"/>
    <x v="34"/>
    <e v="#N/A"/>
  </r>
  <r>
    <x v="12"/>
    <s v="Haitian RC"/>
    <m/>
    <s v="Réalisé"/>
    <d v="2016-11-29T00:00:00"/>
    <s v="Distribution Abris"/>
    <s v="Matériaux Abris"/>
    <s v="Kit Abris"/>
    <m/>
    <s v="Nombre"/>
    <n v="76"/>
    <m/>
    <m/>
    <m/>
    <s v=""/>
    <n v="146"/>
    <s v="Sélection / Priorisation"/>
    <x v="4"/>
    <x v="34"/>
    <s v="POINTE DES LATANIERS"/>
    <m/>
    <m/>
    <m/>
    <m/>
    <s v="FRE20161129OUPOPO"/>
    <x v="2"/>
    <x v="4"/>
    <x v="34"/>
    <e v="#N/A"/>
  </r>
  <r>
    <x v="12"/>
    <s v="Haitian RC"/>
    <m/>
    <s v="Réalisé"/>
    <d v="2016-11-29T00:00:00"/>
    <s v="Distribution NFI"/>
    <s v="Matériaux NFI"/>
    <s v="Kit de cuisine"/>
    <m/>
    <s v="Nombre"/>
    <n v="146"/>
    <m/>
    <m/>
    <m/>
    <s v=""/>
    <n v="146"/>
    <s v="Sélection / Priorisation"/>
    <x v="4"/>
    <x v="34"/>
    <s v="POINTE DES LATANIERS"/>
    <m/>
    <m/>
    <m/>
    <m/>
    <s v="FRE20161129OUPOPO"/>
    <x v="3"/>
    <x v="4"/>
    <x v="34"/>
    <e v="#N/A"/>
  </r>
  <r>
    <x v="12"/>
    <s v="Haitian RC"/>
    <m/>
    <s v="Réalisé"/>
    <d v="2016-11-29T00:00:00"/>
    <s v="Distribution NFI"/>
    <s v="Matériaux NFI"/>
    <s v="Kit d'hygiène"/>
    <m/>
    <s v="Nombre"/>
    <n v="146"/>
    <m/>
    <m/>
    <m/>
    <s v=""/>
    <n v="146"/>
    <s v="Sélection / Priorisation"/>
    <x v="4"/>
    <x v="34"/>
    <s v="POINTE DES LATANIERS"/>
    <m/>
    <m/>
    <m/>
    <m/>
    <s v="FRE20161129OUPOPO"/>
    <x v="4"/>
    <x v="4"/>
    <x v="34"/>
    <e v="#N/A"/>
  </r>
  <r>
    <x v="12"/>
    <s v="Haitian RC"/>
    <m/>
    <s v="Réalisé"/>
    <d v="2016-11-29T00:00:00"/>
    <s v="Distribution NFI"/>
    <s v="Matériaux NFI"/>
    <s v="Moustiquaires"/>
    <m/>
    <s v="Nombre"/>
    <n v="143"/>
    <m/>
    <m/>
    <m/>
    <s v=""/>
    <n v="146"/>
    <s v="Sélection / Priorisation"/>
    <x v="4"/>
    <x v="34"/>
    <s v="POINTE DES LATANIERS"/>
    <m/>
    <m/>
    <m/>
    <m/>
    <s v="FRE20161129OUPOPO"/>
    <x v="5"/>
    <x v="4"/>
    <x v="34"/>
    <e v="#N/A"/>
  </r>
  <r>
    <x v="12"/>
    <s v="Haitian RC"/>
    <m/>
    <s v="Réalisé"/>
    <d v="2016-11-30T00:00:00"/>
    <s v="Distribution NFI"/>
    <s v="Matériaux NFI"/>
    <s v="Aquatabs"/>
    <m/>
    <s v="Nombre"/>
    <n v="11000"/>
    <m/>
    <m/>
    <m/>
    <s v=""/>
    <n v="110"/>
    <s v="Sélection / Priorisation"/>
    <x v="4"/>
    <x v="34"/>
    <s v="La Source"/>
    <m/>
    <m/>
    <m/>
    <m/>
    <s v="FRE20161130OUPOLA"/>
    <x v="0"/>
    <x v="4"/>
    <x v="34"/>
    <e v="#N/A"/>
  </r>
  <r>
    <x v="12"/>
    <s v="Haitian RC"/>
    <m/>
    <s v="Réalisé"/>
    <d v="2016-11-30T00:00:00"/>
    <s v="Distribution Abris"/>
    <s v="Matériaux Abris"/>
    <s v="Bâches"/>
    <m/>
    <s v="Nombre"/>
    <n v="151"/>
    <m/>
    <m/>
    <m/>
    <s v=""/>
    <n v="231"/>
    <s v="Sélection / Priorisation"/>
    <x v="4"/>
    <x v="34"/>
    <s v="Gros Mangle"/>
    <m/>
    <m/>
    <m/>
    <m/>
    <s v="FRE20161130OUPOGR"/>
    <x v="1"/>
    <x v="4"/>
    <x v="34"/>
    <e v="#N/A"/>
  </r>
  <r>
    <x v="12"/>
    <s v="Haitian RC"/>
    <m/>
    <s v="Réalisé"/>
    <d v="2016-11-30T00:00:00"/>
    <s v="Distribution Abris"/>
    <s v="Matériaux Abris"/>
    <s v="Bâches"/>
    <m/>
    <s v="Nombre"/>
    <n v="30"/>
    <m/>
    <m/>
    <m/>
    <s v=""/>
    <n v="110"/>
    <s v="Sélection / Priorisation"/>
    <x v="4"/>
    <x v="34"/>
    <s v="La Source"/>
    <m/>
    <m/>
    <m/>
    <m/>
    <s v="FRE20161130OUPOLA"/>
    <x v="1"/>
    <x v="4"/>
    <x v="34"/>
    <e v="#N/A"/>
  </r>
  <r>
    <x v="12"/>
    <s v="Haitian RC"/>
    <m/>
    <s v="Réalisé"/>
    <d v="2016-11-30T00:00:00"/>
    <s v="Distribution Abris"/>
    <s v="Matériaux Abris"/>
    <s v="Kit Abris"/>
    <m/>
    <s v="Nombre"/>
    <n v="151"/>
    <m/>
    <m/>
    <m/>
    <s v=""/>
    <n v="231"/>
    <s v="Sélection / Priorisation"/>
    <x v="4"/>
    <x v="34"/>
    <s v="Gros Mangle"/>
    <m/>
    <m/>
    <m/>
    <m/>
    <s v="FRE20161130OUPOGR"/>
    <x v="2"/>
    <x v="4"/>
    <x v="34"/>
    <e v="#N/A"/>
  </r>
  <r>
    <x v="12"/>
    <s v="Haitian RC"/>
    <m/>
    <s v="Réalisé"/>
    <d v="2016-11-30T00:00:00"/>
    <s v="Distribution Abris"/>
    <s v="Matériaux Abris"/>
    <s v="Kit Abris"/>
    <m/>
    <s v="Nombre"/>
    <n v="30"/>
    <m/>
    <m/>
    <m/>
    <s v=""/>
    <n v="110"/>
    <s v="Sélection / Priorisation"/>
    <x v="4"/>
    <x v="34"/>
    <s v="La Source"/>
    <m/>
    <m/>
    <m/>
    <m/>
    <s v="FRE20161130OUPOLA"/>
    <x v="2"/>
    <x v="4"/>
    <x v="34"/>
    <e v="#N/A"/>
  </r>
  <r>
    <x v="12"/>
    <s v="Haitian RC"/>
    <m/>
    <s v="Réalisé"/>
    <d v="2016-11-30T00:00:00"/>
    <s v="Distribution NFI"/>
    <s v="Matériaux NFI"/>
    <s v="Kit de cuisine"/>
    <m/>
    <s v="Nombre"/>
    <n v="231"/>
    <m/>
    <m/>
    <m/>
    <s v=""/>
    <n v="231"/>
    <s v="Sélection / Priorisation"/>
    <x v="4"/>
    <x v="34"/>
    <s v="Gros Mangle"/>
    <m/>
    <m/>
    <m/>
    <m/>
    <s v="FRE20161130OUPOGR"/>
    <x v="3"/>
    <x v="4"/>
    <x v="34"/>
    <e v="#N/A"/>
  </r>
  <r>
    <x v="12"/>
    <s v="Haitian RC"/>
    <m/>
    <s v="Réalisé"/>
    <d v="2016-11-30T00:00:00"/>
    <s v="Distribution NFI"/>
    <s v="Matériaux NFI"/>
    <s v="Kit de cuisine"/>
    <m/>
    <s v="Nombre"/>
    <n v="110"/>
    <m/>
    <m/>
    <m/>
    <s v=""/>
    <n v="110"/>
    <s v="Sélection / Priorisation"/>
    <x v="4"/>
    <x v="34"/>
    <s v="La Source"/>
    <m/>
    <m/>
    <m/>
    <m/>
    <s v="FRE20161130OUPOLA"/>
    <x v="3"/>
    <x v="4"/>
    <x v="34"/>
    <e v="#N/A"/>
  </r>
  <r>
    <x v="12"/>
    <s v="Haitian RC"/>
    <m/>
    <s v="Réalisé"/>
    <d v="2016-11-30T00:00:00"/>
    <s v="Distribution NFI"/>
    <s v="Matériaux NFI"/>
    <s v="Kit d'hygiène"/>
    <m/>
    <s v="Nombre"/>
    <n v="231"/>
    <m/>
    <m/>
    <m/>
    <s v=""/>
    <n v="231"/>
    <s v="Sélection / Priorisation"/>
    <x v="4"/>
    <x v="34"/>
    <s v="Gros Mangle"/>
    <m/>
    <m/>
    <m/>
    <m/>
    <s v="FRE20161130OUPOGR"/>
    <x v="4"/>
    <x v="4"/>
    <x v="34"/>
    <e v="#N/A"/>
  </r>
  <r>
    <x v="12"/>
    <s v="Haitian RC"/>
    <m/>
    <s v="Réalisé"/>
    <d v="2016-11-30T00:00:00"/>
    <s v="Distribution NFI"/>
    <s v="Matériaux NFI"/>
    <s v="Kit d'hygiène"/>
    <m/>
    <s v="Nombre"/>
    <n v="110"/>
    <m/>
    <m/>
    <m/>
    <s v=""/>
    <n v="110"/>
    <s v="Sélection / Priorisation"/>
    <x v="4"/>
    <x v="34"/>
    <s v="La Source"/>
    <m/>
    <m/>
    <m/>
    <m/>
    <s v="FRE20161130OUPOLA"/>
    <x v="4"/>
    <x v="4"/>
    <x v="34"/>
    <e v="#N/A"/>
  </r>
  <r>
    <x v="12"/>
    <s v="Haitian RC"/>
    <m/>
    <s v="Réalisé"/>
    <d v="2016-11-30T00:00:00"/>
    <s v="Distribution NFI"/>
    <s v="Matériaux NFI"/>
    <s v="Moustiquaires"/>
    <m/>
    <s v="Nombre"/>
    <n v="231"/>
    <m/>
    <m/>
    <m/>
    <s v=""/>
    <n v="231"/>
    <s v="Sélection / Priorisation"/>
    <x v="4"/>
    <x v="34"/>
    <s v="Gros Mangle"/>
    <m/>
    <m/>
    <m/>
    <m/>
    <s v="FRE20161130OUPOGR"/>
    <x v="5"/>
    <x v="4"/>
    <x v="34"/>
    <e v="#N/A"/>
  </r>
  <r>
    <x v="12"/>
    <s v="Haitian RC"/>
    <m/>
    <s v="Réalisé"/>
    <d v="2016-11-30T00:00:00"/>
    <s v="Distribution NFI"/>
    <s v="Matériaux NFI"/>
    <s v="Moustiquaires"/>
    <m/>
    <s v="Nombre"/>
    <n v="110"/>
    <m/>
    <m/>
    <m/>
    <s v=""/>
    <n v="110"/>
    <s v="Sélection / Priorisation"/>
    <x v="4"/>
    <x v="34"/>
    <s v="La Source"/>
    <m/>
    <m/>
    <m/>
    <m/>
    <s v="FRE20161130OUPOLA"/>
    <x v="5"/>
    <x v="4"/>
    <x v="34"/>
    <e v="#N/A"/>
  </r>
  <r>
    <x v="13"/>
    <s v="Haitian RC"/>
    <m/>
    <s v="Réalisé"/>
    <d v="2016-10-28T00:00:00"/>
    <s v="Distribution NFI"/>
    <s v="Matériaux NFI"/>
    <s v=" Agricultural Cleaning Kits"/>
    <m/>
    <s v="Nombre"/>
    <n v="42"/>
    <m/>
    <m/>
    <m/>
    <m/>
    <n v="252"/>
    <m/>
    <x v="3"/>
    <x v="57"/>
    <s v="4me La Plaine"/>
    <m/>
    <m/>
    <m/>
    <m/>
    <s v="GER20161028NIBA4M"/>
    <x v="5"/>
    <x v="3"/>
    <x v="37"/>
    <e v="#N/A"/>
  </r>
  <r>
    <x v="13"/>
    <s v="Haitian RC"/>
    <m/>
    <s v="Réalisé"/>
    <d v="2016-10-31T00:00:00"/>
    <s v="Distribution NFI"/>
    <s v="Matériaux NFI"/>
    <s v=" Agricultural Cleaning Kits"/>
    <m/>
    <s v="Nombre"/>
    <n v="5"/>
    <m/>
    <m/>
    <m/>
    <m/>
    <n v="30"/>
    <m/>
    <x v="3"/>
    <x v="57"/>
    <s v="La plaine (remainder of previous distributions)"/>
    <m/>
    <m/>
    <m/>
    <m/>
    <s v="GER20161031NIBALA"/>
    <x v="5"/>
    <x v="3"/>
    <x v="37"/>
    <e v="#N/A"/>
  </r>
  <r>
    <x v="13"/>
    <s v="Haitian RC"/>
    <m/>
    <s v="Réalisé"/>
    <d v="2016-11-01T00:00:00"/>
    <s v="Distribution NFI"/>
    <s v="Matériaux NFI"/>
    <s v=" Agricultural Cleaning Kits"/>
    <m/>
    <s v="Nombre"/>
    <n v="40"/>
    <m/>
    <m/>
    <m/>
    <m/>
    <n v="240"/>
    <m/>
    <x v="3"/>
    <x v="58"/>
    <s v="Ti- Francois (16 kits) + Vassale -  localite Dupuy(26 kits)"/>
    <m/>
    <m/>
    <m/>
    <m/>
    <s v="GER2016111NIPLTI"/>
    <x v="5"/>
    <x v="3"/>
    <x v="38"/>
    <e v="#N/A"/>
  </r>
  <r>
    <x v="13"/>
    <s v="Haitian RC"/>
    <m/>
    <s v="Réalisé"/>
    <d v="2016-11-04T00:00:00"/>
    <s v="Distribution NFI"/>
    <s v="Matériaux NFI"/>
    <s v=" Agricultural Cleaning Kits"/>
    <m/>
    <s v="Nombre"/>
    <n v="40"/>
    <m/>
    <m/>
    <m/>
    <m/>
    <n v="240"/>
    <m/>
    <x v="3"/>
    <x v="59"/>
    <s v="Raymond"/>
    <m/>
    <m/>
    <m/>
    <m/>
    <s v="GER2016114NIPERA"/>
    <x v="5"/>
    <x v="3"/>
    <x v="39"/>
    <e v="#N/A"/>
  </r>
  <r>
    <x v="13"/>
    <s v="Haitian RC"/>
    <m/>
    <s v="Réalisé"/>
    <d v="2016-11-07T00:00:00"/>
    <s v="Distribution NFI"/>
    <s v="Matériaux NFI"/>
    <s v=" Agricultural Cleaning Kits"/>
    <m/>
    <s v="Nombre"/>
    <n v="26"/>
    <m/>
    <m/>
    <m/>
    <m/>
    <n v="156"/>
    <m/>
    <x v="3"/>
    <x v="59"/>
    <s v="Tiby"/>
    <m/>
    <m/>
    <m/>
    <m/>
    <s v="GER2016117NIPETI"/>
    <x v="5"/>
    <x v="3"/>
    <x v="39"/>
    <e v="#N/A"/>
  </r>
  <r>
    <x v="13"/>
    <s v="Haitian RC"/>
    <m/>
    <s v="Réalisé"/>
    <d v="2016-11-10T00:00:00"/>
    <s v="Distribution NFI"/>
    <s v="Matériaux NFI"/>
    <s v=" Agricultural Cleaning Kits"/>
    <m/>
    <s v="Nombre"/>
    <n v="60"/>
    <m/>
    <m/>
    <m/>
    <m/>
    <n v="60"/>
    <m/>
    <x v="3"/>
    <x v="58"/>
    <s v="Anse aux Pins (9) + Ti Francois (18) + Vassal/Dupuy  (33)"/>
    <m/>
    <m/>
    <m/>
    <m/>
    <s v="GER20161110NIPLAN"/>
    <x v="5"/>
    <x v="3"/>
    <x v="38"/>
    <e v="#N/A"/>
  </r>
  <r>
    <x v="13"/>
    <s v="Haitian RC"/>
    <m/>
    <s v="Réalisé"/>
    <d v="2016-11-11T00:00:00"/>
    <s v="Distribution NFI"/>
    <s v="Matériaux NFI"/>
    <s v=" Agricultural Cleaning Kits"/>
    <m/>
    <s v="Nombre"/>
    <n v="53"/>
    <m/>
    <m/>
    <m/>
    <m/>
    <n v="318"/>
    <m/>
    <x v="3"/>
    <x v="57"/>
    <s v="Riviere Salee (9)+Ford Tortue (3)+Tete d'eau (4)+Guerin (2)+La plaine (35)"/>
    <m/>
    <m/>
    <m/>
    <m/>
    <s v="GER20161111NIBARI"/>
    <x v="5"/>
    <x v="3"/>
    <x v="37"/>
    <e v="#N/A"/>
  </r>
  <r>
    <x v="13"/>
    <s v="Haitian RC"/>
    <m/>
    <s v="Réalisé"/>
    <d v="2016-11-12T00:00:00"/>
    <s v="Distribution NFI"/>
    <s v="Matériaux NFI"/>
    <s v=" Agricultural Cleaning Kits"/>
    <m/>
    <s v="Nombre"/>
    <n v="34"/>
    <m/>
    <m/>
    <m/>
    <m/>
    <n v="204"/>
    <m/>
    <x v="3"/>
    <x v="59"/>
    <s v="Ti-Morne (15) + Lievre (19)"/>
    <m/>
    <m/>
    <m/>
    <m/>
    <s v="GER20161112NIPETI"/>
    <x v="5"/>
    <x v="3"/>
    <x v="39"/>
    <e v="#N/A"/>
  </r>
  <r>
    <x v="13"/>
    <s v="Haitian RC"/>
    <m/>
    <s v="Réalisé"/>
    <d v="2016-11-17T00:00:00"/>
    <s v="Distribution NFI"/>
    <s v="Matériaux NFI"/>
    <s v="Kit d'hygiène"/>
    <m/>
    <s v="Nombre"/>
    <n v="31"/>
    <m/>
    <m/>
    <m/>
    <s v=""/>
    <n v="31"/>
    <s v="Sélection / Priorisation"/>
    <x v="3"/>
    <x v="59"/>
    <s v="Centre Ville"/>
    <m/>
    <m/>
    <m/>
    <m/>
    <s v="GER20161117NIPECE"/>
    <x v="5"/>
    <x v="3"/>
    <x v="39"/>
    <e v="#N/A"/>
  </r>
  <r>
    <x v="13"/>
    <s v="Haitian RC"/>
    <m/>
    <s v="Réalisé"/>
    <d v="2016-11-22T00:00:00"/>
    <s v="Distribution NFI"/>
    <s v="Matériaux NFI"/>
    <s v="Kit d'hygiène"/>
    <m/>
    <s v="Nombre"/>
    <n v="96"/>
    <m/>
    <m/>
    <m/>
    <m/>
    <n v="271"/>
    <m/>
    <x v="3"/>
    <x v="59"/>
    <s v="Raymond"/>
    <m/>
    <m/>
    <m/>
    <m/>
    <s v="GER20161122NIPERA"/>
    <x v="5"/>
    <x v="3"/>
    <x v="39"/>
    <e v="#N/A"/>
  </r>
  <r>
    <x v="13"/>
    <s v="Haitian RC"/>
    <m/>
    <s v="Réalisé"/>
    <d v="2016-11-23T00:00:00"/>
    <s v="Distribution NFI"/>
    <s v="Matériaux NFI"/>
    <s v="Kit d'hygiène"/>
    <m/>
    <s v="Nombre"/>
    <n v="122"/>
    <m/>
    <m/>
    <m/>
    <m/>
    <n v="238"/>
    <m/>
    <x v="3"/>
    <x v="59"/>
    <s v="Tiby"/>
    <m/>
    <m/>
    <m/>
    <m/>
    <s v="GER20161123NIPETI"/>
    <x v="5"/>
    <x v="3"/>
    <x v="39"/>
    <e v="#N/A"/>
  </r>
  <r>
    <x v="14"/>
    <m/>
    <m/>
    <s v="Réalisé"/>
    <m/>
    <s v="Distribution NFI"/>
    <s v="Matériaux NFI"/>
    <s v="Kit de cuisine"/>
    <m/>
    <s v="Nombre"/>
    <n v="393"/>
    <m/>
    <m/>
    <m/>
    <s v=""/>
    <n v="393"/>
    <m/>
    <x v="4"/>
    <x v="28"/>
    <m/>
    <m/>
    <m/>
    <m/>
    <s v="Kits d'abri : 1 bache, 2 laines, 15m de cordes"/>
    <s v="GOA190010OU"/>
    <x v="4"/>
    <x v="4"/>
    <x v="28"/>
    <e v="#N/A"/>
  </r>
  <r>
    <x v="14"/>
    <m/>
    <m/>
    <s v="Réalisé"/>
    <m/>
    <s v="Distribution NFI"/>
    <s v="Matériaux NFI"/>
    <s v="Kit d'hygiène"/>
    <m/>
    <s v="Nombre"/>
    <n v="393"/>
    <m/>
    <m/>
    <m/>
    <s v=""/>
    <n v="393"/>
    <m/>
    <x v="4"/>
    <x v="28"/>
    <m/>
    <m/>
    <m/>
    <m/>
    <m/>
    <s v="GOA190010OU"/>
    <x v="5"/>
    <x v="4"/>
    <x v="28"/>
    <e v="#N/A"/>
  </r>
  <r>
    <x v="15"/>
    <m/>
    <m/>
    <s v="Réalisé"/>
    <d v="2016-10-04T00:00:00"/>
    <s v="Distribution NFI"/>
    <s v="Matériaux NFI"/>
    <s v="Bidons"/>
    <m/>
    <s v="Nombre"/>
    <n v="100"/>
    <m/>
    <m/>
    <m/>
    <s v=""/>
    <n v="100"/>
    <m/>
    <x v="6"/>
    <x v="60"/>
    <m/>
    <m/>
    <m/>
    <m/>
    <m/>
    <s v="HAI2016104SUCA"/>
    <x v="1"/>
    <x v="6"/>
    <x v="40"/>
    <e v="#N/A"/>
  </r>
  <r>
    <x v="15"/>
    <m/>
    <m/>
    <s v="Réalisé"/>
    <d v="2016-10-04T00:00:00"/>
    <s v="Distribution NFI"/>
    <s v="Matériaux NFI"/>
    <s v="Couvertures"/>
    <m/>
    <s v="Nombre"/>
    <n v="200"/>
    <m/>
    <m/>
    <m/>
    <s v=""/>
    <n v="100"/>
    <m/>
    <x v="6"/>
    <x v="60"/>
    <m/>
    <m/>
    <m/>
    <m/>
    <m/>
    <s v="HAI2016104SUCA"/>
    <x v="2"/>
    <x v="6"/>
    <x v="40"/>
    <e v="#N/A"/>
  </r>
  <r>
    <x v="15"/>
    <m/>
    <m/>
    <s v="Réalisé"/>
    <d v="2016-10-04T00:00:00"/>
    <s v="Distribution Abris"/>
    <s v="Matériaux Abris"/>
    <s v="Kit Abris"/>
    <m/>
    <s v="Nombre"/>
    <n v="100"/>
    <m/>
    <m/>
    <m/>
    <s v=""/>
    <n v="100"/>
    <s v="Sélection / Priorisation"/>
    <x v="6"/>
    <x v="60"/>
    <m/>
    <m/>
    <m/>
    <m/>
    <m/>
    <s v="HAI2016104SUCA"/>
    <x v="3"/>
    <x v="6"/>
    <x v="40"/>
    <e v="#N/A"/>
  </r>
  <r>
    <x v="15"/>
    <m/>
    <m/>
    <s v="Réalisé"/>
    <d v="2016-10-04T00:00:00"/>
    <s v="Distribution NFI"/>
    <s v="Matériaux NFI"/>
    <s v="Kit de cuisine"/>
    <m/>
    <s v="Nombre"/>
    <n v="100"/>
    <m/>
    <m/>
    <m/>
    <s v=""/>
    <n v="100"/>
    <m/>
    <x v="6"/>
    <x v="60"/>
    <m/>
    <m/>
    <m/>
    <m/>
    <m/>
    <s v="HAI2016104SUCA"/>
    <x v="4"/>
    <x v="6"/>
    <x v="40"/>
    <e v="#N/A"/>
  </r>
  <r>
    <x v="15"/>
    <m/>
    <m/>
    <s v="Réalisé"/>
    <d v="2016-10-04T00:00:00"/>
    <s v="Distribution NFI"/>
    <s v="Matériaux NFI"/>
    <s v="Seaux"/>
    <m/>
    <s v="Nombre"/>
    <n v="100"/>
    <m/>
    <m/>
    <m/>
    <s v=""/>
    <n v="100"/>
    <m/>
    <x v="6"/>
    <x v="60"/>
    <m/>
    <m/>
    <m/>
    <m/>
    <m/>
    <s v="HAI2016104SUCA"/>
    <x v="5"/>
    <x v="6"/>
    <x v="40"/>
    <e v="#N/A"/>
  </r>
  <r>
    <x v="15"/>
    <m/>
    <m/>
    <s v="Réalisé"/>
    <d v="2016-10-11T00:00:00"/>
    <s v="Distribution Abris"/>
    <s v="Matériaux Abris"/>
    <s v="Kit Abris"/>
    <m/>
    <s v="Nombre"/>
    <n v="54"/>
    <m/>
    <m/>
    <m/>
    <s v=""/>
    <n v="54"/>
    <s v="Sélection / Priorisation"/>
    <x v="6"/>
    <x v="61"/>
    <m/>
    <m/>
    <m/>
    <m/>
    <m/>
    <s v="HAI20161011SUGR"/>
    <x v="3"/>
    <x v="6"/>
    <x v="41"/>
    <e v="#N/A"/>
  </r>
  <r>
    <x v="15"/>
    <m/>
    <m/>
    <s v="Réalisé"/>
    <d v="2016-10-11T00:00:00"/>
    <s v="Distribution NFI"/>
    <s v="Matériaux NFI"/>
    <s v="Kit de cuisine"/>
    <m/>
    <s v="Nombre"/>
    <n v="54"/>
    <m/>
    <m/>
    <m/>
    <s v=""/>
    <n v="54"/>
    <m/>
    <x v="6"/>
    <x v="61"/>
    <m/>
    <m/>
    <m/>
    <m/>
    <m/>
    <s v="HAI20161011SUGR"/>
    <x v="4"/>
    <x v="6"/>
    <x v="41"/>
    <e v="#N/A"/>
  </r>
  <r>
    <x v="15"/>
    <m/>
    <m/>
    <s v="Réalisé"/>
    <d v="2016-10-11T00:00:00"/>
    <s v="Distribution NFI"/>
    <s v="Matériaux NFI"/>
    <s v="Kit d'hygiène"/>
    <m/>
    <s v="Nombre"/>
    <n v="54"/>
    <m/>
    <m/>
    <m/>
    <s v=""/>
    <n v="54"/>
    <m/>
    <x v="6"/>
    <x v="61"/>
    <m/>
    <m/>
    <m/>
    <m/>
    <m/>
    <s v="HAI20161011SUGR"/>
    <x v="5"/>
    <x v="6"/>
    <x v="41"/>
    <e v="#N/A"/>
  </r>
  <r>
    <x v="15"/>
    <m/>
    <m/>
    <s v="Réalisé"/>
    <d v="2016-10-12T00:00:00"/>
    <s v="Distribution NFI"/>
    <s v="Matériaux NFI"/>
    <s v="Kit de cuisine"/>
    <m/>
    <s v="Nombre"/>
    <n v="79"/>
    <m/>
    <m/>
    <m/>
    <s v=""/>
    <n v="79"/>
    <s v="Sélection / Priorisation"/>
    <x v="1"/>
    <x v="1"/>
    <s v="Parc Larco"/>
    <m/>
    <m/>
    <m/>
    <m/>
    <s v="HAI20161012SULEPA"/>
    <x v="5"/>
    <x v="1"/>
    <x v="1"/>
    <e v="#N/A"/>
  </r>
  <r>
    <x v="15"/>
    <m/>
    <m/>
    <s v="Réalisé"/>
    <d v="2016-10-12T00:00:00"/>
    <s v="Distribution Abris"/>
    <s v="Matériaux Abris"/>
    <s v="Kit Abris"/>
    <m/>
    <s v="Nombre"/>
    <n v="112"/>
    <m/>
    <m/>
    <m/>
    <s v=""/>
    <n v="112"/>
    <s v="Sélection / Priorisation"/>
    <x v="6"/>
    <x v="62"/>
    <m/>
    <m/>
    <m/>
    <m/>
    <m/>
    <s v="HAI20161012SUBA"/>
    <x v="3"/>
    <x v="6"/>
    <x v="42"/>
    <e v="#N/A"/>
  </r>
  <r>
    <x v="15"/>
    <m/>
    <m/>
    <s v="Réalisé"/>
    <d v="2016-10-12T00:00:00"/>
    <s v="Distribution NFI"/>
    <s v="Matériaux NFI"/>
    <s v="Kit de cuisine"/>
    <m/>
    <s v="Nombre"/>
    <n v="112"/>
    <m/>
    <m/>
    <m/>
    <s v=""/>
    <n v="112"/>
    <s v="Sélection / Priorisation"/>
    <x v="6"/>
    <x v="62"/>
    <m/>
    <m/>
    <m/>
    <m/>
    <m/>
    <s v="HAI20161012SUBA"/>
    <x v="4"/>
    <x v="6"/>
    <x v="42"/>
    <e v="#N/A"/>
  </r>
  <r>
    <x v="15"/>
    <m/>
    <m/>
    <s v="Réalisé"/>
    <d v="2016-10-12T00:00:00"/>
    <s v="Distribution NFI"/>
    <s v="Matériaux NFI"/>
    <s v="Kit d'hygiène"/>
    <m/>
    <s v="Nombre"/>
    <n v="112"/>
    <m/>
    <m/>
    <m/>
    <s v=""/>
    <n v="112"/>
    <s v="Sélection / Priorisation"/>
    <x v="6"/>
    <x v="62"/>
    <m/>
    <m/>
    <m/>
    <m/>
    <m/>
    <s v="HAI20161012SUBA"/>
    <x v="5"/>
    <x v="6"/>
    <x v="42"/>
    <e v="#N/A"/>
  </r>
  <r>
    <x v="15"/>
    <m/>
    <m/>
    <s v="Réalisé"/>
    <d v="2016-10-13T00:00:00"/>
    <s v="Distribution NFI"/>
    <s v="Matériaux NFI"/>
    <s v="Kit de cuisine"/>
    <m/>
    <s v="Nombre"/>
    <n v="125"/>
    <m/>
    <m/>
    <m/>
    <s v=""/>
    <n v="125"/>
    <s v="Sélection / Priorisation"/>
    <x v="1"/>
    <x v="1"/>
    <s v="HRC Office_Les Cayes"/>
    <m/>
    <m/>
    <m/>
    <m/>
    <s v="HAI20161013SULEHR"/>
    <x v="5"/>
    <x v="1"/>
    <x v="1"/>
    <e v="#N/A"/>
  </r>
  <r>
    <x v="15"/>
    <m/>
    <m/>
    <s v="Réalisé"/>
    <d v="2016-10-17T00:00:00"/>
    <s v="Distribution NFI"/>
    <s v="Matériaux NFI"/>
    <s v="Couvertures"/>
    <m/>
    <s v="Nombre"/>
    <n v="50"/>
    <m/>
    <m/>
    <m/>
    <s v=""/>
    <n v="25"/>
    <s v="Sélection / Priorisation"/>
    <x v="0"/>
    <x v="2"/>
    <m/>
    <m/>
    <m/>
    <m/>
    <m/>
    <s v="HAI20161017GRAN"/>
    <x v="2"/>
    <x v="0"/>
    <x v="2"/>
    <e v="#N/A"/>
  </r>
  <r>
    <x v="15"/>
    <m/>
    <m/>
    <s v="Réalisé"/>
    <d v="2016-10-17T00:00:00"/>
    <s v="Distribution Abris"/>
    <s v="Matériaux Abris"/>
    <s v="Kit Abris"/>
    <m/>
    <s v="Nombre"/>
    <n v="25"/>
    <m/>
    <m/>
    <m/>
    <s v=""/>
    <n v="25"/>
    <s v="Sélection / Priorisation"/>
    <x v="0"/>
    <x v="2"/>
    <m/>
    <m/>
    <m/>
    <m/>
    <m/>
    <s v="HAI20161017GRAN"/>
    <x v="3"/>
    <x v="0"/>
    <x v="2"/>
    <e v="#N/A"/>
  </r>
  <r>
    <x v="15"/>
    <m/>
    <m/>
    <s v="Réalisé"/>
    <d v="2016-10-17T00:00:00"/>
    <s v="Distribution NFI"/>
    <s v="Matériaux NFI"/>
    <s v="Kit de cuisine"/>
    <m/>
    <s v="Nombre"/>
    <n v="25"/>
    <m/>
    <m/>
    <m/>
    <s v=""/>
    <n v="25"/>
    <s v="Sélection / Priorisation"/>
    <x v="0"/>
    <x v="2"/>
    <m/>
    <m/>
    <m/>
    <m/>
    <m/>
    <s v="HAI20161017GRAN"/>
    <x v="4"/>
    <x v="0"/>
    <x v="2"/>
    <e v="#N/A"/>
  </r>
  <r>
    <x v="15"/>
    <m/>
    <m/>
    <s v="Réalisé"/>
    <d v="2016-10-17T00:00:00"/>
    <s v="Distribution NFI"/>
    <s v="Matériaux NFI"/>
    <s v="Seaux"/>
    <m/>
    <s v="Nombre"/>
    <n v="50"/>
    <m/>
    <m/>
    <m/>
    <s v=""/>
    <n v="25"/>
    <s v="Sélection / Priorisation"/>
    <x v="0"/>
    <x v="2"/>
    <m/>
    <m/>
    <m/>
    <m/>
    <m/>
    <s v="HAI20161017GRAN"/>
    <x v="5"/>
    <x v="0"/>
    <x v="2"/>
    <e v="#N/A"/>
  </r>
  <r>
    <x v="15"/>
    <m/>
    <m/>
    <s v="Réalisé"/>
    <d v="2016-10-17T00:00:00"/>
    <s v="Distribution Abris"/>
    <s v="Matériaux Abris"/>
    <s v="Bâches"/>
    <m/>
    <s v="Nombre"/>
    <n v="50"/>
    <m/>
    <m/>
    <m/>
    <s v=""/>
    <n v="25"/>
    <m/>
    <x v="0"/>
    <x v="63"/>
    <m/>
    <m/>
    <m/>
    <m/>
    <m/>
    <s v="HAI20161017GRBE"/>
    <x v="1"/>
    <x v="0"/>
    <x v="43"/>
    <e v="#N/A"/>
  </r>
  <r>
    <x v="15"/>
    <m/>
    <m/>
    <s v="Réalisé"/>
    <d v="2016-10-17T00:00:00"/>
    <s v="Distribution NFI"/>
    <s v="Matériaux NFI"/>
    <s v="Couvertures"/>
    <m/>
    <s v="Nombre"/>
    <n v="50"/>
    <m/>
    <m/>
    <m/>
    <s v=""/>
    <n v="25"/>
    <m/>
    <x v="0"/>
    <x v="63"/>
    <m/>
    <m/>
    <m/>
    <m/>
    <m/>
    <s v="HAI20161017GRBE"/>
    <x v="2"/>
    <x v="0"/>
    <x v="43"/>
    <e v="#N/A"/>
  </r>
  <r>
    <x v="15"/>
    <m/>
    <m/>
    <s v="Réalisé"/>
    <d v="2016-10-17T00:00:00"/>
    <s v="Distribution Abris"/>
    <s v="Matériaux Abris"/>
    <s v="Kit Abris"/>
    <m/>
    <s v="Nombre"/>
    <n v="25"/>
    <m/>
    <m/>
    <m/>
    <s v=""/>
    <n v="25"/>
    <s v="Sélection / Priorisation"/>
    <x v="0"/>
    <x v="63"/>
    <m/>
    <m/>
    <m/>
    <m/>
    <m/>
    <s v="HAI20161017GRBE"/>
    <x v="3"/>
    <x v="0"/>
    <x v="43"/>
    <e v="#N/A"/>
  </r>
  <r>
    <x v="15"/>
    <m/>
    <m/>
    <s v="Réalisé"/>
    <d v="2016-10-17T00:00:00"/>
    <s v="Distribution NFI"/>
    <s v="Matériaux NFI"/>
    <s v="Kit de cuisine"/>
    <m/>
    <s v="Nombre"/>
    <n v="25"/>
    <m/>
    <m/>
    <m/>
    <s v=""/>
    <n v="25"/>
    <s v="Sélection / Priorisation"/>
    <x v="0"/>
    <x v="63"/>
    <m/>
    <m/>
    <m/>
    <m/>
    <m/>
    <s v="HAI20161017GRBE"/>
    <x v="4"/>
    <x v="0"/>
    <x v="43"/>
    <e v="#N/A"/>
  </r>
  <r>
    <x v="15"/>
    <m/>
    <m/>
    <s v="Réalisé"/>
    <d v="2016-10-17T00:00:00"/>
    <s v="Distribution NFI"/>
    <s v="Matériaux NFI"/>
    <s v="Seaux"/>
    <m/>
    <s v="Nombre"/>
    <n v="50"/>
    <m/>
    <m/>
    <m/>
    <s v=""/>
    <n v="25"/>
    <m/>
    <x v="0"/>
    <x v="63"/>
    <m/>
    <m/>
    <m/>
    <m/>
    <m/>
    <s v="HAI20161017GRBE"/>
    <x v="5"/>
    <x v="0"/>
    <x v="43"/>
    <e v="#N/A"/>
  </r>
  <r>
    <x v="15"/>
    <m/>
    <m/>
    <s v="Réalisé"/>
    <d v="2016-10-17T00:00:00"/>
    <s v="Distribution NFI"/>
    <s v="Matériaux NFI"/>
    <s v="Couvertures"/>
    <m/>
    <s v="Nombre"/>
    <n v="50"/>
    <m/>
    <m/>
    <m/>
    <s v=""/>
    <n v="25"/>
    <m/>
    <x v="0"/>
    <x v="30"/>
    <m/>
    <m/>
    <m/>
    <m/>
    <m/>
    <s v="HAI20161017GRCH"/>
    <x v="2"/>
    <x v="0"/>
    <x v="30"/>
    <e v="#N/A"/>
  </r>
  <r>
    <x v="15"/>
    <m/>
    <m/>
    <s v="Réalisé"/>
    <d v="2016-10-17T00:00:00"/>
    <s v="Distribution Abris"/>
    <s v="Matériaux Abris"/>
    <s v="Kit Abris"/>
    <m/>
    <s v="Nombre"/>
    <n v="25"/>
    <m/>
    <m/>
    <m/>
    <s v=""/>
    <n v="25"/>
    <s v="Sélection / Priorisation"/>
    <x v="0"/>
    <x v="30"/>
    <m/>
    <m/>
    <m/>
    <m/>
    <m/>
    <s v="HAI20161017GRCH"/>
    <x v="3"/>
    <x v="0"/>
    <x v="30"/>
    <e v="#N/A"/>
  </r>
  <r>
    <x v="15"/>
    <m/>
    <m/>
    <s v="Réalisé"/>
    <d v="2016-10-17T00:00:00"/>
    <s v="Distribution NFI"/>
    <s v="Matériaux NFI"/>
    <s v="Kit de cuisine"/>
    <m/>
    <s v="Nombre"/>
    <n v="25"/>
    <m/>
    <m/>
    <m/>
    <s v=""/>
    <n v="25"/>
    <s v="Sélection / Priorisation"/>
    <x v="0"/>
    <x v="30"/>
    <m/>
    <m/>
    <m/>
    <m/>
    <m/>
    <s v="HAI20161017GRCH"/>
    <x v="4"/>
    <x v="0"/>
    <x v="30"/>
    <e v="#N/A"/>
  </r>
  <r>
    <x v="15"/>
    <m/>
    <m/>
    <s v="Réalisé"/>
    <d v="2016-10-17T00:00:00"/>
    <s v="Distribution NFI"/>
    <s v="Matériaux NFI"/>
    <s v="Seaux"/>
    <m/>
    <s v="Nombre"/>
    <n v="50"/>
    <m/>
    <m/>
    <m/>
    <s v=""/>
    <n v="25"/>
    <m/>
    <x v="0"/>
    <x v="30"/>
    <m/>
    <m/>
    <m/>
    <m/>
    <m/>
    <s v="HAI20161017GRCH"/>
    <x v="5"/>
    <x v="0"/>
    <x v="30"/>
    <e v="#N/A"/>
  </r>
  <r>
    <x v="15"/>
    <m/>
    <m/>
    <s v="Réalisé"/>
    <d v="2016-10-17T00:00:00"/>
    <s v="Distribution NFI"/>
    <s v="Matériaux NFI"/>
    <s v="Couvertures"/>
    <m/>
    <s v="Nombre"/>
    <n v="50"/>
    <m/>
    <m/>
    <m/>
    <s v=""/>
    <n v="25"/>
    <m/>
    <x v="0"/>
    <x v="64"/>
    <m/>
    <m/>
    <m/>
    <m/>
    <m/>
    <s v="HAI20161017GRCO"/>
    <x v="2"/>
    <x v="0"/>
    <x v="44"/>
    <e v="#N/A"/>
  </r>
  <r>
    <x v="15"/>
    <m/>
    <m/>
    <s v="Réalisé"/>
    <d v="2016-10-17T00:00:00"/>
    <s v="Distribution Abris"/>
    <s v="Matériaux Abris"/>
    <s v="Kit Abris"/>
    <m/>
    <s v="Nombre"/>
    <n v="25"/>
    <m/>
    <m/>
    <m/>
    <s v=""/>
    <n v="25"/>
    <s v="Sélection / Priorisation"/>
    <x v="0"/>
    <x v="64"/>
    <m/>
    <m/>
    <m/>
    <m/>
    <m/>
    <s v="HAI20161017GRCO"/>
    <x v="3"/>
    <x v="0"/>
    <x v="44"/>
    <e v="#N/A"/>
  </r>
  <r>
    <x v="15"/>
    <m/>
    <m/>
    <s v="Réalisé"/>
    <d v="2016-10-17T00:00:00"/>
    <s v="Distribution NFI"/>
    <s v="Matériaux NFI"/>
    <s v="Kit de cuisine"/>
    <m/>
    <s v="Nombre"/>
    <n v="25"/>
    <m/>
    <m/>
    <m/>
    <s v=""/>
    <n v="25"/>
    <s v="Sélection / Priorisation"/>
    <x v="0"/>
    <x v="64"/>
    <m/>
    <m/>
    <m/>
    <m/>
    <m/>
    <s v="HAI20161017GRCO"/>
    <x v="4"/>
    <x v="0"/>
    <x v="44"/>
    <e v="#N/A"/>
  </r>
  <r>
    <x v="15"/>
    <m/>
    <m/>
    <s v="Réalisé"/>
    <d v="2016-10-17T00:00:00"/>
    <s v="Distribution NFI"/>
    <s v="Matériaux NFI"/>
    <s v="Seaux"/>
    <m/>
    <s v="Nombre"/>
    <n v="50"/>
    <m/>
    <m/>
    <m/>
    <s v=""/>
    <n v="25"/>
    <s v="Sélection / Priorisation"/>
    <x v="0"/>
    <x v="64"/>
    <m/>
    <m/>
    <m/>
    <m/>
    <m/>
    <s v="HAI20161017GRCO"/>
    <x v="5"/>
    <x v="0"/>
    <x v="44"/>
    <e v="#N/A"/>
  </r>
  <r>
    <x v="15"/>
    <m/>
    <m/>
    <s v="Réalisé"/>
    <d v="2016-10-17T00:00:00"/>
    <s v="Distribution NFI"/>
    <s v="Matériaux NFI"/>
    <s v="Couvertures"/>
    <m/>
    <s v="Nombre"/>
    <n v="50"/>
    <m/>
    <m/>
    <m/>
    <s v=""/>
    <n v="25"/>
    <m/>
    <x v="0"/>
    <x v="3"/>
    <m/>
    <m/>
    <m/>
    <m/>
    <m/>
    <s v="HAI20161017GRDA"/>
    <x v="2"/>
    <x v="0"/>
    <x v="3"/>
    <e v="#N/A"/>
  </r>
  <r>
    <x v="15"/>
    <m/>
    <m/>
    <s v="Réalisé"/>
    <d v="2016-10-17T00:00:00"/>
    <s v="Distribution Abris"/>
    <s v="Matériaux Abris"/>
    <s v="Kit Abris"/>
    <m/>
    <s v="Nombre"/>
    <n v="25"/>
    <m/>
    <m/>
    <m/>
    <s v=""/>
    <n v="25"/>
    <s v="Sélection / Priorisation"/>
    <x v="0"/>
    <x v="3"/>
    <m/>
    <m/>
    <m/>
    <m/>
    <m/>
    <s v="HAI20161017GRDA"/>
    <x v="3"/>
    <x v="0"/>
    <x v="3"/>
    <e v="#N/A"/>
  </r>
  <r>
    <x v="15"/>
    <m/>
    <m/>
    <s v="Réalisé"/>
    <d v="2016-10-17T00:00:00"/>
    <s v="Distribution NFI"/>
    <s v="Matériaux NFI"/>
    <s v="Kit de cuisine"/>
    <m/>
    <s v="Nombre"/>
    <n v="25"/>
    <m/>
    <m/>
    <m/>
    <s v=""/>
    <n v="25"/>
    <s v="Sélection / Priorisation"/>
    <x v="0"/>
    <x v="3"/>
    <m/>
    <m/>
    <m/>
    <m/>
    <m/>
    <s v="HAI20161017GRDA"/>
    <x v="4"/>
    <x v="0"/>
    <x v="3"/>
    <e v="#N/A"/>
  </r>
  <r>
    <x v="15"/>
    <m/>
    <m/>
    <s v="Réalisé"/>
    <d v="2016-10-17T00:00:00"/>
    <s v="Distribution NFI"/>
    <s v="Matériaux NFI"/>
    <s v="Seaux"/>
    <m/>
    <s v="Nombre"/>
    <n v="50"/>
    <m/>
    <m/>
    <m/>
    <s v=""/>
    <n v="25"/>
    <s v="Sélection / Priorisation"/>
    <x v="0"/>
    <x v="3"/>
    <m/>
    <m/>
    <m/>
    <m/>
    <m/>
    <s v="HAI20161017GRDA"/>
    <x v="5"/>
    <x v="0"/>
    <x v="3"/>
    <e v="#N/A"/>
  </r>
  <r>
    <x v="15"/>
    <m/>
    <m/>
    <s v="Réalisé"/>
    <d v="2016-10-17T00:00:00"/>
    <s v="Distribution NFI"/>
    <s v="Matériaux NFI"/>
    <s v="Couvertures"/>
    <m/>
    <s v="Nombre"/>
    <n v="150"/>
    <m/>
    <m/>
    <m/>
    <s v=""/>
    <n v="75"/>
    <s v="Sélection / Priorisation"/>
    <x v="0"/>
    <x v="0"/>
    <m/>
    <m/>
    <m/>
    <m/>
    <m/>
    <s v="HAI20161017GRJE"/>
    <x v="2"/>
    <x v="0"/>
    <x v="0"/>
    <e v="#N/A"/>
  </r>
  <r>
    <x v="15"/>
    <m/>
    <m/>
    <s v="Réalisé"/>
    <d v="2016-10-17T00:00:00"/>
    <s v="Distribution Abris"/>
    <s v="Matériaux Abris"/>
    <s v="Kit Abris"/>
    <m/>
    <s v="Nombre"/>
    <n v="25"/>
    <m/>
    <m/>
    <m/>
    <s v=""/>
    <n v="75"/>
    <s v="Sélection / Priorisation"/>
    <x v="0"/>
    <x v="0"/>
    <m/>
    <m/>
    <m/>
    <m/>
    <m/>
    <s v="HAI20161017GRJE"/>
    <x v="3"/>
    <x v="0"/>
    <x v="0"/>
    <e v="#N/A"/>
  </r>
  <r>
    <x v="15"/>
    <m/>
    <m/>
    <s v="Réalisé"/>
    <d v="2016-10-17T00:00:00"/>
    <s v="Distribution NFI"/>
    <s v="Matériaux NFI"/>
    <s v="Kit de cuisine"/>
    <m/>
    <s v="Nombre"/>
    <n v="75"/>
    <m/>
    <m/>
    <m/>
    <s v=""/>
    <n v="75"/>
    <s v="Sélection / Priorisation"/>
    <x v="0"/>
    <x v="0"/>
    <m/>
    <m/>
    <m/>
    <m/>
    <m/>
    <s v="HAI20161017GRJE"/>
    <x v="4"/>
    <x v="0"/>
    <x v="0"/>
    <e v="#N/A"/>
  </r>
  <r>
    <x v="15"/>
    <m/>
    <m/>
    <s v="Réalisé"/>
    <d v="2016-10-17T00:00:00"/>
    <s v="Distribution NFI"/>
    <s v="Matériaux NFI"/>
    <s v="Seaux"/>
    <m/>
    <s v="Nombre"/>
    <n v="50"/>
    <m/>
    <m/>
    <m/>
    <s v=""/>
    <n v="75"/>
    <s v="Sélection / Priorisation"/>
    <x v="0"/>
    <x v="0"/>
    <m/>
    <m/>
    <m/>
    <m/>
    <m/>
    <s v="HAI20161017GRJE"/>
    <x v="5"/>
    <x v="0"/>
    <x v="0"/>
    <e v="#N/A"/>
  </r>
  <r>
    <x v="15"/>
    <m/>
    <m/>
    <s v="Réalisé"/>
    <d v="2016-10-17T00:00:00"/>
    <s v="Distribution NFI"/>
    <s v="Matériaux NFI"/>
    <s v="Couvertures"/>
    <m/>
    <s v="Nombre"/>
    <n v="50"/>
    <m/>
    <m/>
    <m/>
    <s v=""/>
    <n v="25"/>
    <m/>
    <x v="0"/>
    <x v="4"/>
    <m/>
    <m/>
    <m/>
    <m/>
    <m/>
    <s v="HAI20161017GRLE"/>
    <x v="2"/>
    <x v="0"/>
    <x v="4"/>
    <e v="#N/A"/>
  </r>
  <r>
    <x v="15"/>
    <m/>
    <m/>
    <s v="Réalisé"/>
    <d v="2016-10-17T00:00:00"/>
    <s v="Distribution Abris"/>
    <s v="Matériaux Abris"/>
    <s v="Kit Abris"/>
    <m/>
    <s v="Nombre"/>
    <n v="25"/>
    <m/>
    <m/>
    <m/>
    <s v=""/>
    <n v="25"/>
    <s v="Sélection / Priorisation"/>
    <x v="0"/>
    <x v="4"/>
    <m/>
    <m/>
    <m/>
    <m/>
    <m/>
    <s v="HAI20161017GRLE"/>
    <x v="3"/>
    <x v="0"/>
    <x v="4"/>
    <e v="#N/A"/>
  </r>
  <r>
    <x v="15"/>
    <m/>
    <m/>
    <s v="Réalisé"/>
    <d v="2016-10-17T00:00:00"/>
    <s v="Distribution NFI"/>
    <s v="Matériaux NFI"/>
    <s v="Kit de cuisine"/>
    <m/>
    <s v="Nombre"/>
    <n v="25"/>
    <m/>
    <m/>
    <m/>
    <s v=""/>
    <n v="25"/>
    <s v="Sélection / Priorisation"/>
    <x v="0"/>
    <x v="4"/>
    <m/>
    <m/>
    <m/>
    <m/>
    <m/>
    <s v="HAI20161017GRLE"/>
    <x v="4"/>
    <x v="0"/>
    <x v="4"/>
    <e v="#N/A"/>
  </r>
  <r>
    <x v="15"/>
    <m/>
    <m/>
    <s v="Réalisé"/>
    <d v="2016-10-17T00:00:00"/>
    <s v="Distribution NFI"/>
    <s v="Matériaux NFI"/>
    <s v="Seaux"/>
    <m/>
    <s v="Nombre"/>
    <n v="50"/>
    <m/>
    <m/>
    <m/>
    <s v=""/>
    <n v="25"/>
    <s v="Sélection / Priorisation"/>
    <x v="0"/>
    <x v="4"/>
    <m/>
    <m/>
    <m/>
    <m/>
    <m/>
    <s v="HAI20161017GRLE"/>
    <x v="5"/>
    <x v="0"/>
    <x v="4"/>
    <e v="#N/A"/>
  </r>
  <r>
    <x v="15"/>
    <m/>
    <m/>
    <s v="Réalisé"/>
    <d v="2016-10-17T00:00:00"/>
    <s v="Distribution NFI"/>
    <s v="Matériaux NFI"/>
    <s v="Couvertures"/>
    <m/>
    <s v="Nombre"/>
    <n v="25"/>
    <m/>
    <m/>
    <m/>
    <s v=""/>
    <n v="25"/>
    <s v="Sélection / Priorisation"/>
    <x v="0"/>
    <x v="29"/>
    <m/>
    <m/>
    <m/>
    <m/>
    <m/>
    <s v="HAI20161017GRMO"/>
    <x v="2"/>
    <x v="0"/>
    <x v="29"/>
    <e v="#N/A"/>
  </r>
  <r>
    <x v="15"/>
    <m/>
    <m/>
    <s v="Réalisé"/>
    <d v="2016-10-17T00:00:00"/>
    <s v="Distribution Abris"/>
    <s v="Matériaux Abris"/>
    <s v="Kit Abris"/>
    <m/>
    <s v="Nombre"/>
    <n v="25"/>
    <m/>
    <m/>
    <m/>
    <s v=""/>
    <n v="25"/>
    <s v="Sélection / Priorisation"/>
    <x v="0"/>
    <x v="29"/>
    <m/>
    <m/>
    <m/>
    <m/>
    <m/>
    <s v="HAI20161017GRMO"/>
    <x v="3"/>
    <x v="0"/>
    <x v="29"/>
    <e v="#N/A"/>
  </r>
  <r>
    <x v="15"/>
    <m/>
    <m/>
    <s v="Réalisé"/>
    <d v="2016-10-17T00:00:00"/>
    <s v="Distribution NFI"/>
    <s v="Matériaux NFI"/>
    <s v="Kit de cuisine"/>
    <m/>
    <s v="Nombre"/>
    <n v="25"/>
    <m/>
    <m/>
    <m/>
    <s v=""/>
    <n v="25"/>
    <s v="Sélection / Priorisation"/>
    <x v="0"/>
    <x v="29"/>
    <m/>
    <m/>
    <m/>
    <m/>
    <m/>
    <s v="HAI20161017GRMO"/>
    <x v="4"/>
    <x v="0"/>
    <x v="29"/>
    <e v="#N/A"/>
  </r>
  <r>
    <x v="15"/>
    <m/>
    <m/>
    <s v="Réalisé"/>
    <d v="2016-10-17T00:00:00"/>
    <s v="Distribution NFI"/>
    <s v="Matériaux NFI"/>
    <s v="Seaux"/>
    <m/>
    <s v="Nombre"/>
    <n v="25"/>
    <m/>
    <m/>
    <m/>
    <s v=""/>
    <n v="25"/>
    <m/>
    <x v="0"/>
    <x v="29"/>
    <m/>
    <m/>
    <m/>
    <m/>
    <m/>
    <s v="HAI20161017GRMO"/>
    <x v="5"/>
    <x v="0"/>
    <x v="29"/>
    <e v="#N/A"/>
  </r>
  <r>
    <x v="15"/>
    <m/>
    <m/>
    <s v="Réalisé"/>
    <d v="2016-10-17T00:00:00"/>
    <s v="Distribution NFI"/>
    <s v="Matériaux NFI"/>
    <s v="Couvertures"/>
    <m/>
    <s v="Nombre"/>
    <n v="50"/>
    <m/>
    <m/>
    <m/>
    <s v=""/>
    <n v="25"/>
    <s v="Sélection / Priorisation"/>
    <x v="0"/>
    <x v="65"/>
    <m/>
    <m/>
    <m/>
    <m/>
    <m/>
    <s v="HAI20161017GRPE"/>
    <x v="2"/>
    <x v="0"/>
    <x v="45"/>
    <e v="#N/A"/>
  </r>
  <r>
    <x v="15"/>
    <m/>
    <m/>
    <s v="Réalisé"/>
    <d v="2016-10-17T00:00:00"/>
    <s v="Distribution Abris"/>
    <s v="Matériaux Abris"/>
    <s v="Kit Abris"/>
    <m/>
    <s v="Nombre"/>
    <n v="25"/>
    <m/>
    <m/>
    <m/>
    <s v=""/>
    <n v="25"/>
    <s v="Sélection / Priorisation"/>
    <x v="0"/>
    <x v="65"/>
    <m/>
    <m/>
    <m/>
    <m/>
    <m/>
    <s v="HAI20161017GRPE"/>
    <x v="3"/>
    <x v="0"/>
    <x v="45"/>
    <e v="#N/A"/>
  </r>
  <r>
    <x v="15"/>
    <m/>
    <m/>
    <s v="Réalisé"/>
    <d v="2016-10-17T00:00:00"/>
    <s v="Distribution NFI"/>
    <s v="Matériaux NFI"/>
    <s v="Kit de cuisine"/>
    <m/>
    <s v="Nombre"/>
    <n v="25"/>
    <m/>
    <m/>
    <m/>
    <s v=""/>
    <n v="25"/>
    <s v="Sélection / Priorisation"/>
    <x v="0"/>
    <x v="65"/>
    <m/>
    <m/>
    <m/>
    <m/>
    <m/>
    <s v="HAI20161017GRPE"/>
    <x v="4"/>
    <x v="0"/>
    <x v="45"/>
    <e v="#N/A"/>
  </r>
  <r>
    <x v="15"/>
    <m/>
    <m/>
    <s v="Réalisé"/>
    <d v="2016-10-17T00:00:00"/>
    <s v="Distribution NFI"/>
    <s v="Matériaux NFI"/>
    <s v="Seaux"/>
    <m/>
    <s v="Nombre"/>
    <n v="50"/>
    <m/>
    <m/>
    <m/>
    <s v=""/>
    <n v="25"/>
    <m/>
    <x v="0"/>
    <x v="65"/>
    <m/>
    <m/>
    <m/>
    <m/>
    <m/>
    <s v="HAI20161017GRPE"/>
    <x v="5"/>
    <x v="0"/>
    <x v="45"/>
    <e v="#N/A"/>
  </r>
  <r>
    <x v="15"/>
    <m/>
    <m/>
    <s v="Réalisé"/>
    <d v="2016-10-17T00:00:00"/>
    <s v="Distribution NFI"/>
    <s v="Matériaux NFI"/>
    <s v="Couvertures"/>
    <m/>
    <s v="Nombre"/>
    <n v="50"/>
    <m/>
    <m/>
    <m/>
    <s v=""/>
    <n v="25"/>
    <s v="Sélection / Priorisation"/>
    <x v="0"/>
    <x v="66"/>
    <m/>
    <m/>
    <m/>
    <m/>
    <m/>
    <s v="HAI20161017GRRO"/>
    <x v="2"/>
    <x v="0"/>
    <x v="46"/>
    <e v="#N/A"/>
  </r>
  <r>
    <x v="15"/>
    <m/>
    <m/>
    <s v="Réalisé"/>
    <d v="2016-10-17T00:00:00"/>
    <s v="Distribution Abris"/>
    <s v="Matériaux Abris"/>
    <s v="Kit Abris"/>
    <m/>
    <s v="Nombre"/>
    <n v="25"/>
    <m/>
    <m/>
    <m/>
    <s v=""/>
    <n v="25"/>
    <s v="Sélection / Priorisation"/>
    <x v="0"/>
    <x v="66"/>
    <m/>
    <m/>
    <m/>
    <m/>
    <m/>
    <s v="HAI20161017GRRO"/>
    <x v="3"/>
    <x v="0"/>
    <x v="46"/>
    <e v="#N/A"/>
  </r>
  <r>
    <x v="15"/>
    <m/>
    <m/>
    <s v="Réalisé"/>
    <d v="2016-10-17T00:00:00"/>
    <s v="Distribution NFI"/>
    <s v="Matériaux NFI"/>
    <s v="Kit de cuisine"/>
    <m/>
    <s v="Nombre"/>
    <n v="25"/>
    <m/>
    <m/>
    <m/>
    <s v=""/>
    <n v="25"/>
    <s v="Sélection / Priorisation"/>
    <x v="0"/>
    <x v="66"/>
    <m/>
    <m/>
    <m/>
    <m/>
    <m/>
    <s v="HAI20161017GRRO"/>
    <x v="4"/>
    <x v="0"/>
    <x v="46"/>
    <e v="#N/A"/>
  </r>
  <r>
    <x v="15"/>
    <m/>
    <m/>
    <s v="Réalisé"/>
    <d v="2016-10-17T00:00:00"/>
    <s v="Distribution NFI"/>
    <s v="Matériaux NFI"/>
    <s v="Seaux"/>
    <m/>
    <s v="Nombre"/>
    <n v="50"/>
    <m/>
    <m/>
    <m/>
    <s v=""/>
    <n v="25"/>
    <m/>
    <x v="0"/>
    <x v="66"/>
    <m/>
    <m/>
    <m/>
    <m/>
    <m/>
    <s v="HAI20161017GRRO"/>
    <x v="5"/>
    <x v="0"/>
    <x v="46"/>
    <e v="#N/A"/>
  </r>
  <r>
    <x v="15"/>
    <m/>
    <m/>
    <s v="Réalisé"/>
    <d v="2016-10-25T00:00:00"/>
    <s v="Distribution NFI"/>
    <s v="Matériaux NFI"/>
    <s v="Kit de cuisine"/>
    <m/>
    <s v="Nombre"/>
    <n v="200"/>
    <m/>
    <m/>
    <m/>
    <s v=""/>
    <n v="200"/>
    <s v="Sélection / Priorisation"/>
    <x v="4"/>
    <x v="34"/>
    <s v="point a raquette"/>
    <m/>
    <m/>
    <m/>
    <m/>
    <s v="HAI20161025OUPOPO"/>
    <x v="5"/>
    <x v="4"/>
    <x v="34"/>
    <e v="#N/A"/>
  </r>
  <r>
    <x v="15"/>
    <m/>
    <m/>
    <s v="Réalisé"/>
    <d v="2016-10-26T00:00:00"/>
    <s v="Distribution NFI"/>
    <s v="Matériaux NFI"/>
    <s v="Kit de cuisine"/>
    <m/>
    <s v="Nombre"/>
    <n v="195"/>
    <m/>
    <m/>
    <m/>
    <s v=""/>
    <n v="195"/>
    <s v="Sélection / Priorisation"/>
    <x v="4"/>
    <x v="56"/>
    <s v="Plaisance and bois pain"/>
    <m/>
    <m/>
    <m/>
    <m/>
    <s v="HAI20161026OUPLPL"/>
    <x v="5"/>
    <x v="4"/>
    <x v="36"/>
    <e v="#N/A"/>
  </r>
  <r>
    <x v="15"/>
    <s v="Haitian RC"/>
    <m/>
    <s v="Réalisé"/>
    <d v="2016-10-27T00:00:00"/>
    <s v="Distribution NFI"/>
    <s v="Matériaux NFI"/>
    <s v="Kit de cuisine"/>
    <m/>
    <s v="Nombre"/>
    <n v="123"/>
    <m/>
    <m/>
    <m/>
    <s v=""/>
    <n v="123"/>
    <s v="Sélection / Priorisation"/>
    <x v="4"/>
    <x v="34"/>
    <s v="Latorre"/>
    <m/>
    <m/>
    <m/>
    <m/>
    <s v="HAI20161027OUPOLA"/>
    <x v="5"/>
    <x v="4"/>
    <x v="34"/>
    <e v="#N/A"/>
  </r>
  <r>
    <x v="15"/>
    <m/>
    <m/>
    <s v="Réalisé"/>
    <d v="2016-10-29T00:00:00"/>
    <s v="Distribution NFI"/>
    <s v="Matériaux NFI"/>
    <s v="Kit de cuisine"/>
    <m/>
    <s v="Nombre"/>
    <n v="146"/>
    <m/>
    <m/>
    <m/>
    <s v=""/>
    <n v="146"/>
    <s v="Sélection / Priorisation"/>
    <x v="4"/>
    <x v="34"/>
    <s v="POINTE DES LATANIERS"/>
    <m/>
    <m/>
    <m/>
    <m/>
    <s v="HAI20161029OUPOPO"/>
    <x v="5"/>
    <x v="4"/>
    <x v="34"/>
    <e v="#N/A"/>
  </r>
  <r>
    <x v="15"/>
    <m/>
    <m/>
    <s v="Réalisé"/>
    <d v="2016-10-30T00:00:00"/>
    <s v="Distribution NFI"/>
    <s v="Matériaux NFI"/>
    <s v="Kit de cuisine"/>
    <m/>
    <s v="Nombre"/>
    <n v="231"/>
    <m/>
    <m/>
    <m/>
    <s v=""/>
    <n v="231"/>
    <s v="Sélection / Priorisation"/>
    <x v="4"/>
    <x v="34"/>
    <s v="GROS MANGLE"/>
    <m/>
    <m/>
    <m/>
    <m/>
    <s v="HAI20161030OUPOGR"/>
    <x v="5"/>
    <x v="4"/>
    <x v="34"/>
    <e v="#N/A"/>
  </r>
  <r>
    <x v="15"/>
    <m/>
    <m/>
    <s v="Réalisé"/>
    <d v="2016-10-30T00:00:00"/>
    <s v="Distribution NFI"/>
    <s v="Matériaux NFI"/>
    <s v="Kit de cuisine"/>
    <m/>
    <s v="Nombre"/>
    <n v="110"/>
    <m/>
    <m/>
    <m/>
    <s v=""/>
    <n v="110"/>
    <s v="Sélection / Priorisation"/>
    <x v="4"/>
    <x v="34"/>
    <s v="la source"/>
    <m/>
    <m/>
    <m/>
    <m/>
    <s v="HAI20161030OUPOLA"/>
    <x v="5"/>
    <x v="4"/>
    <x v="34"/>
    <e v="#N/A"/>
  </r>
  <r>
    <x v="15"/>
    <m/>
    <m/>
    <s v="Réalisé"/>
    <d v="2016-10-31T00:00:00"/>
    <s v="Distribution NFI"/>
    <s v="Matériaux NFI"/>
    <s v="Kit de cuisine"/>
    <m/>
    <s v="Nombre"/>
    <n v="288"/>
    <m/>
    <m/>
    <m/>
    <s v=""/>
    <n v="288"/>
    <s v="Sélection / Priorisation"/>
    <x v="4"/>
    <x v="34"/>
    <s v="TI PALMISTE"/>
    <m/>
    <m/>
    <m/>
    <m/>
    <s v="HAI20161031OUPOTI"/>
    <x v="5"/>
    <x v="4"/>
    <x v="34"/>
    <e v="#N/A"/>
  </r>
  <r>
    <x v="15"/>
    <m/>
    <m/>
    <s v="Réalisé"/>
    <d v="2016-11-02T00:00:00"/>
    <s v="Distribution NFI"/>
    <s v="Matériaux NFI"/>
    <s v="Kit de cuisine"/>
    <m/>
    <s v="Nombre"/>
    <n v="180"/>
    <m/>
    <m/>
    <m/>
    <s v=""/>
    <n v="241"/>
    <s v="Sélection / Priorisation"/>
    <x v="4"/>
    <x v="34"/>
    <s v="Source Philippe"/>
    <m/>
    <m/>
    <m/>
    <m/>
    <s v="HAI2016112OUPOSO"/>
    <x v="5"/>
    <x v="4"/>
    <x v="34"/>
    <e v="#N/A"/>
  </r>
  <r>
    <x v="15"/>
    <m/>
    <m/>
    <s v="Réalisé"/>
    <d v="2016-11-03T00:00:00"/>
    <s v="Distribution NFI"/>
    <s v="Matériaux NFI"/>
    <s v="Kit de cuisine"/>
    <m/>
    <s v="Nombre"/>
    <n v="65"/>
    <m/>
    <m/>
    <m/>
    <s v=""/>
    <n v="106"/>
    <s v="Sélection / Priorisation"/>
    <x v="4"/>
    <x v="34"/>
    <s v="Morne Ramier"/>
    <m/>
    <m/>
    <m/>
    <m/>
    <s v="HAI2016113OUPOMO"/>
    <x v="5"/>
    <x v="4"/>
    <x v="34"/>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x v="5"/>
    <x v="2"/>
    <x v="28"/>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x v="5"/>
    <x v="2"/>
    <x v="13"/>
    <e v="#N/A"/>
  </r>
  <r>
    <x v="17"/>
    <m/>
    <m/>
    <s v="Réalisé"/>
    <m/>
    <s v="Distribution NFI"/>
    <s v="Matériaux NFI"/>
    <s v="Couvertures"/>
    <m/>
    <s v="Nombre"/>
    <n v="130"/>
    <m/>
    <m/>
    <m/>
    <s v=""/>
    <n v="130"/>
    <m/>
    <x v="4"/>
    <x v="28"/>
    <m/>
    <m/>
    <m/>
    <m/>
    <m/>
    <s v="IBE190010OU"/>
    <x v="4"/>
    <x v="4"/>
    <x v="28"/>
    <e v="#N/A"/>
  </r>
  <r>
    <x v="17"/>
    <m/>
    <m/>
    <s v="Réalisé"/>
    <m/>
    <s v="Distribution NFI"/>
    <s v="Matériaux NFI"/>
    <s v="Kit d'hygiène"/>
    <m/>
    <s v="Nombre"/>
    <n v="30"/>
    <m/>
    <m/>
    <m/>
    <s v=""/>
    <n v="130"/>
    <m/>
    <x v="4"/>
    <x v="28"/>
    <m/>
    <m/>
    <m/>
    <m/>
    <m/>
    <s v="IBE190010OU"/>
    <x v="5"/>
    <x v="4"/>
    <x v="28"/>
    <e v="#N/A"/>
  </r>
  <r>
    <x v="18"/>
    <s v="Haitian RC"/>
    <m/>
    <s v="Réalisé"/>
    <d v="2016-10-20T00:00:00"/>
    <s v="Distribution Abris"/>
    <s v="Matériaux Abris"/>
    <s v="Bâches"/>
    <m/>
    <s v="Nombre"/>
    <n v="598"/>
    <m/>
    <m/>
    <m/>
    <s v=""/>
    <n v="299"/>
    <s v="Sélection / Priorisation"/>
    <x v="0"/>
    <x v="2"/>
    <m/>
    <m/>
    <m/>
    <m/>
    <m/>
    <s v="IFR20161020GRAN"/>
    <x v="18"/>
    <x v="0"/>
    <x v="2"/>
    <e v="#N/A"/>
  </r>
  <r>
    <x v="18"/>
    <s v="Haitian RC"/>
    <m/>
    <s v="Réalisé"/>
    <d v="2016-10-20T00:00:00"/>
    <s v="Distribution Abris"/>
    <s v="Matériaux Abris"/>
    <s v="Bâches"/>
    <m/>
    <s v="Nombre"/>
    <n v="600"/>
    <m/>
    <m/>
    <m/>
    <s v=""/>
    <n v="300"/>
    <m/>
    <x v="0"/>
    <x v="2"/>
    <m/>
    <m/>
    <m/>
    <m/>
    <m/>
    <s v="IFR20161020GRAN"/>
    <x v="19"/>
    <x v="0"/>
    <x v="2"/>
    <e v="#N/A"/>
  </r>
  <r>
    <x v="18"/>
    <s v="Haitian RC"/>
    <m/>
    <s v="Réalisé"/>
    <d v="2016-10-20T00:00:00"/>
    <s v="Distribution NFI"/>
    <s v="Matériaux NFI"/>
    <s v="Bidons"/>
    <m/>
    <s v="Nombre"/>
    <n v="598"/>
    <m/>
    <m/>
    <m/>
    <s v=""/>
    <n v="299"/>
    <s v="Sélection / Priorisation"/>
    <x v="0"/>
    <x v="2"/>
    <m/>
    <m/>
    <m/>
    <m/>
    <m/>
    <s v="IFR20161020GRAN"/>
    <x v="20"/>
    <x v="0"/>
    <x v="2"/>
    <e v="#N/A"/>
  </r>
  <r>
    <x v="18"/>
    <s v="Haitian RC"/>
    <m/>
    <s v="Réalisé"/>
    <d v="2016-10-20T00:00:00"/>
    <s v="Distribution NFI"/>
    <s v="Matériaux NFI"/>
    <s v="Couvertures"/>
    <m/>
    <s v="Nombre"/>
    <n v="598"/>
    <m/>
    <m/>
    <m/>
    <s v=""/>
    <n v="299"/>
    <s v="Sélection / Priorisation"/>
    <x v="0"/>
    <x v="2"/>
    <m/>
    <m/>
    <m/>
    <m/>
    <m/>
    <s v="IFR20161020GRAN"/>
    <x v="21"/>
    <x v="0"/>
    <x v="2"/>
    <e v="#N/A"/>
  </r>
  <r>
    <x v="18"/>
    <s v="Haitian RC"/>
    <m/>
    <s v="Réalisé"/>
    <d v="2016-10-20T00:00:00"/>
    <s v="Distribution NFI"/>
    <s v="Matériaux NFI"/>
    <s v="Couvertures"/>
    <m/>
    <s v="Nombre"/>
    <n v="600"/>
    <m/>
    <m/>
    <m/>
    <s v=""/>
    <n v="300"/>
    <m/>
    <x v="0"/>
    <x v="2"/>
    <m/>
    <m/>
    <m/>
    <m/>
    <m/>
    <s v="IFR20161020GRAN"/>
    <x v="22"/>
    <x v="0"/>
    <x v="2"/>
    <e v="#N/A"/>
  </r>
  <r>
    <x v="18"/>
    <s v="Haitian RC"/>
    <m/>
    <s v="Réalisé"/>
    <d v="2016-10-20T00:00:00"/>
    <s v="Distribution Abris"/>
    <s v="Matériaux Abris"/>
    <s v="Kit Abris"/>
    <m/>
    <s v="Nombre"/>
    <n v="300"/>
    <m/>
    <m/>
    <m/>
    <s v=""/>
    <n v="300"/>
    <m/>
    <x v="0"/>
    <x v="2"/>
    <m/>
    <m/>
    <m/>
    <m/>
    <m/>
    <s v="IFR20161020GRAN"/>
    <x v="23"/>
    <x v="0"/>
    <x v="2"/>
    <e v="#N/A"/>
  </r>
  <r>
    <x v="18"/>
    <s v="Haitian RC"/>
    <m/>
    <s v="Réalisé"/>
    <d v="2016-10-20T00:00:00"/>
    <s v="Distribution NFI"/>
    <s v="Matériaux NFI"/>
    <s v="Kit de cuisine"/>
    <m/>
    <s v="Nombre"/>
    <n v="299"/>
    <m/>
    <m/>
    <m/>
    <s v=""/>
    <n v="299"/>
    <s v="Sélection / Priorisation"/>
    <x v="0"/>
    <x v="2"/>
    <m/>
    <m/>
    <m/>
    <m/>
    <m/>
    <s v="IFR20161020GRAN"/>
    <x v="0"/>
    <x v="0"/>
    <x v="2"/>
    <e v="#N/A"/>
  </r>
  <r>
    <x v="18"/>
    <s v="Haitian RC"/>
    <m/>
    <s v="Réalisé"/>
    <d v="2016-10-20T00:00:00"/>
    <s v="Distribution NFI"/>
    <s v="Matériaux NFI"/>
    <s v="Kit d'hygiène"/>
    <m/>
    <s v="Nombre"/>
    <n v="299"/>
    <m/>
    <m/>
    <m/>
    <s v=""/>
    <n v="299"/>
    <s v="Sélection / Priorisation"/>
    <x v="0"/>
    <x v="2"/>
    <m/>
    <m/>
    <m/>
    <m/>
    <m/>
    <s v="IFR20161020GRAN"/>
    <x v="1"/>
    <x v="0"/>
    <x v="2"/>
    <e v="#N/A"/>
  </r>
  <r>
    <x v="18"/>
    <s v="Haitian RC"/>
    <m/>
    <s v="Réalisé"/>
    <d v="2016-10-20T00:00:00"/>
    <s v="Distribution NFI"/>
    <s v="Matériaux NFI"/>
    <s v="Kit d'hygiène"/>
    <m/>
    <s v="Nombre"/>
    <n v="300"/>
    <m/>
    <m/>
    <m/>
    <s v=""/>
    <n v="300"/>
    <m/>
    <x v="0"/>
    <x v="2"/>
    <m/>
    <m/>
    <m/>
    <m/>
    <m/>
    <s v="IFR20161020GRAN"/>
    <x v="2"/>
    <x v="0"/>
    <x v="2"/>
    <e v="#N/A"/>
  </r>
  <r>
    <x v="18"/>
    <s v="Haitian RC"/>
    <m/>
    <s v="Réalisé"/>
    <d v="2016-10-20T00:00:00"/>
    <s v="Distribution NFI"/>
    <s v="Matériaux NFI"/>
    <s v="Moustiquaires"/>
    <m/>
    <s v="Nombre"/>
    <n v="598"/>
    <m/>
    <m/>
    <m/>
    <s v=""/>
    <n v="299"/>
    <s v="Sélection / Priorisation"/>
    <x v="0"/>
    <x v="2"/>
    <m/>
    <m/>
    <m/>
    <m/>
    <m/>
    <s v="IFR20161020GRAN"/>
    <x v="3"/>
    <x v="0"/>
    <x v="2"/>
    <e v="#N/A"/>
  </r>
  <r>
    <x v="18"/>
    <s v="Haitian RC"/>
    <m/>
    <s v="Réalisé"/>
    <d v="2016-10-20T00:00:00"/>
    <s v="Distribution NFI"/>
    <s v="Matériaux NFI"/>
    <s v="Moustiquaires"/>
    <m/>
    <s v="Nombre"/>
    <n v="600"/>
    <m/>
    <m/>
    <m/>
    <s v=""/>
    <n v="300"/>
    <m/>
    <x v="0"/>
    <x v="2"/>
    <m/>
    <m/>
    <m/>
    <m/>
    <m/>
    <s v="IFR20161020GRAN"/>
    <x v="4"/>
    <x v="0"/>
    <x v="2"/>
    <e v="#N/A"/>
  </r>
  <r>
    <x v="18"/>
    <s v="Haitian RC"/>
    <m/>
    <s v="Réalisé"/>
    <d v="2016-10-20T00:00:00"/>
    <s v="Distribution NFI"/>
    <s v="Matériaux NFI"/>
    <s v="Seaux"/>
    <m/>
    <s v="Nombre"/>
    <n v="299"/>
    <m/>
    <m/>
    <m/>
    <s v=""/>
    <n v="299"/>
    <s v="Sélection / Priorisation"/>
    <x v="0"/>
    <x v="2"/>
    <m/>
    <m/>
    <m/>
    <m/>
    <m/>
    <s v="IFR20161020GRAN"/>
    <x v="5"/>
    <x v="0"/>
    <x v="2"/>
    <e v="#N/A"/>
  </r>
  <r>
    <x v="18"/>
    <s v="Haitian RC"/>
    <m/>
    <s v="Réalisé"/>
    <d v="2016-10-21T00:00:00"/>
    <s v="Distribution Abris"/>
    <s v="Matériaux Abris"/>
    <s v="Bâches"/>
    <m/>
    <s v="Nombre"/>
    <n v="598"/>
    <m/>
    <m/>
    <m/>
    <s v=""/>
    <n v="299"/>
    <m/>
    <x v="0"/>
    <x v="2"/>
    <m/>
    <m/>
    <m/>
    <m/>
    <m/>
    <s v="IFR20161021GRAN"/>
    <x v="16"/>
    <x v="0"/>
    <x v="2"/>
    <e v="#N/A"/>
  </r>
  <r>
    <x v="18"/>
    <s v="Haitian RC"/>
    <m/>
    <s v="Réalisé"/>
    <d v="2016-10-21T00:00:00"/>
    <s v="Distribution Abris"/>
    <s v="Matériaux Abris"/>
    <s v="Bâches"/>
    <m/>
    <s v="Nombre"/>
    <n v="15"/>
    <m/>
    <m/>
    <m/>
    <s v=""/>
    <n v="15"/>
    <m/>
    <x v="0"/>
    <x v="2"/>
    <m/>
    <m/>
    <m/>
    <m/>
    <m/>
    <s v="IFR20161021GRAN"/>
    <x v="17"/>
    <x v="0"/>
    <x v="2"/>
    <e v="#N/A"/>
  </r>
  <r>
    <x v="18"/>
    <s v="Haitian RC"/>
    <m/>
    <s v="Réalisé"/>
    <d v="2016-10-21T00:00:00"/>
    <s v="Distribution Abris"/>
    <s v="Matériaux Abris"/>
    <s v="Bâches"/>
    <m/>
    <s v="Nombre"/>
    <n v="600"/>
    <m/>
    <m/>
    <m/>
    <s v=""/>
    <n v="300"/>
    <m/>
    <x v="0"/>
    <x v="2"/>
    <m/>
    <m/>
    <m/>
    <m/>
    <m/>
    <s v="IFR20161021GRAN"/>
    <x v="18"/>
    <x v="0"/>
    <x v="2"/>
    <e v="#N/A"/>
  </r>
  <r>
    <x v="18"/>
    <s v="Haitian RC"/>
    <m/>
    <s v="Réalisé"/>
    <d v="2016-10-21T00:00:00"/>
    <s v="Distribution NFI"/>
    <s v="Matériaux NFI"/>
    <s v="Bidons"/>
    <m/>
    <s v="Nombre"/>
    <n v="598"/>
    <m/>
    <m/>
    <m/>
    <s v=""/>
    <n v="299"/>
    <s v="Sélection / Priorisation"/>
    <x v="0"/>
    <x v="2"/>
    <m/>
    <m/>
    <m/>
    <m/>
    <m/>
    <s v="IFR20161021GRAN"/>
    <x v="19"/>
    <x v="0"/>
    <x v="2"/>
    <e v="#N/A"/>
  </r>
  <r>
    <x v="18"/>
    <s v="Haitian RC"/>
    <m/>
    <s v="Réalisé"/>
    <d v="2016-10-21T00:00:00"/>
    <s v="Distribution NFI"/>
    <s v="Matériaux NFI"/>
    <s v="Couvertures"/>
    <m/>
    <s v="Nombre"/>
    <n v="598"/>
    <m/>
    <m/>
    <m/>
    <s v=""/>
    <n v="299"/>
    <s v="Sélection / Priorisation"/>
    <x v="0"/>
    <x v="2"/>
    <m/>
    <m/>
    <m/>
    <m/>
    <m/>
    <s v="IFR20161021GRAN"/>
    <x v="20"/>
    <x v="0"/>
    <x v="2"/>
    <e v="#N/A"/>
  </r>
  <r>
    <x v="18"/>
    <s v="Haitian RC"/>
    <m/>
    <s v="Réalisé"/>
    <d v="2016-10-21T00:00:00"/>
    <s v="Distribution NFI"/>
    <s v="Matériaux NFI"/>
    <s v="Couvertures"/>
    <m/>
    <s v="Nombre"/>
    <n v="600"/>
    <m/>
    <m/>
    <m/>
    <s v=""/>
    <n v="300"/>
    <m/>
    <x v="0"/>
    <x v="2"/>
    <m/>
    <m/>
    <m/>
    <m/>
    <m/>
    <s v="IFR20161021GRAN"/>
    <x v="21"/>
    <x v="0"/>
    <x v="2"/>
    <e v="#N/A"/>
  </r>
  <r>
    <x v="18"/>
    <s v="Haitian RC"/>
    <m/>
    <s v="Réalisé"/>
    <d v="2016-10-21T00:00:00"/>
    <s v="Distribution Abris"/>
    <s v="Matériaux Abris"/>
    <s v="Kit Abris"/>
    <m/>
    <s v="Nombre"/>
    <n v="299"/>
    <m/>
    <m/>
    <m/>
    <s v=""/>
    <n v="299"/>
    <s v="Sélection / Priorisation"/>
    <x v="0"/>
    <x v="2"/>
    <m/>
    <m/>
    <m/>
    <m/>
    <m/>
    <s v="IFR20161021GRAN"/>
    <x v="22"/>
    <x v="0"/>
    <x v="2"/>
    <e v="#N/A"/>
  </r>
  <r>
    <x v="18"/>
    <s v="Haitian RC"/>
    <m/>
    <s v="Réalisé"/>
    <d v="2016-10-21T00:00:00"/>
    <s v="Distribution Abris"/>
    <s v="Matériaux Abris"/>
    <s v="Kit Abris"/>
    <m/>
    <s v="Nombre"/>
    <n v="15"/>
    <m/>
    <m/>
    <m/>
    <s v=""/>
    <n v="15"/>
    <s v="Sélection / Priorisation"/>
    <x v="0"/>
    <x v="2"/>
    <m/>
    <m/>
    <m/>
    <m/>
    <m/>
    <s v="IFR20161021GRAN"/>
    <x v="23"/>
    <x v="0"/>
    <x v="2"/>
    <e v="#N/A"/>
  </r>
  <r>
    <x v="18"/>
    <s v="Haitian RC"/>
    <m/>
    <s v="Réalisé"/>
    <d v="2016-10-21T00:00:00"/>
    <s v="Distribution NFI"/>
    <s v="Matériaux NFI"/>
    <s v="Kit de cuisine"/>
    <m/>
    <s v="Nombre"/>
    <n v="299"/>
    <m/>
    <m/>
    <m/>
    <s v=""/>
    <n v="299"/>
    <s v="Sélection / Priorisation"/>
    <x v="0"/>
    <x v="2"/>
    <m/>
    <m/>
    <m/>
    <m/>
    <m/>
    <s v="IFR20161021GRAN"/>
    <x v="0"/>
    <x v="0"/>
    <x v="2"/>
    <e v="#N/A"/>
  </r>
  <r>
    <x v="18"/>
    <s v="Haitian RC"/>
    <m/>
    <s v="Réalisé"/>
    <d v="2016-10-21T00:00:00"/>
    <s v="Distribution NFI"/>
    <s v="Matériaux NFI"/>
    <s v="Kit d'hygiène"/>
    <m/>
    <s v="Nombre"/>
    <n v="286"/>
    <m/>
    <m/>
    <m/>
    <s v=""/>
    <n v="299"/>
    <s v="Sélection / Priorisation"/>
    <x v="0"/>
    <x v="2"/>
    <m/>
    <m/>
    <m/>
    <m/>
    <m/>
    <s v="IFR20161021GRAN"/>
    <x v="1"/>
    <x v="0"/>
    <x v="2"/>
    <e v="#N/A"/>
  </r>
  <r>
    <x v="18"/>
    <s v="Haitian RC"/>
    <m/>
    <s v="Réalisé"/>
    <d v="2016-10-21T00:00:00"/>
    <s v="Distribution NFI"/>
    <s v="Matériaux NFI"/>
    <s v="Kit d'hygiène"/>
    <m/>
    <s v="Nombre"/>
    <n v="300"/>
    <m/>
    <m/>
    <m/>
    <s v=""/>
    <n v="300"/>
    <m/>
    <x v="0"/>
    <x v="2"/>
    <m/>
    <m/>
    <m/>
    <m/>
    <m/>
    <s v="IFR20161021GRAN"/>
    <x v="2"/>
    <x v="0"/>
    <x v="2"/>
    <e v="#N/A"/>
  </r>
  <r>
    <x v="18"/>
    <s v="Haitian RC"/>
    <m/>
    <s v="Réalisé"/>
    <d v="2016-10-21T00:00:00"/>
    <s v="Distribution NFI"/>
    <s v="Matériaux NFI"/>
    <s v="Moustiquaires"/>
    <m/>
    <s v="Nombre"/>
    <n v="572"/>
    <m/>
    <m/>
    <m/>
    <s v=""/>
    <n v="299"/>
    <s v="Sélection / Priorisation"/>
    <x v="0"/>
    <x v="2"/>
    <m/>
    <m/>
    <m/>
    <m/>
    <m/>
    <s v="IFR20161021GRAN"/>
    <x v="3"/>
    <x v="0"/>
    <x v="2"/>
    <e v="#N/A"/>
  </r>
  <r>
    <x v="18"/>
    <s v="Haitian RC"/>
    <m/>
    <s v="Réalisé"/>
    <d v="2016-10-21T00:00:00"/>
    <s v="Distribution NFI"/>
    <s v="Matériaux NFI"/>
    <s v="Moustiquaires"/>
    <m/>
    <s v="Nombre"/>
    <n v="600"/>
    <m/>
    <m/>
    <m/>
    <s v=""/>
    <n v="300"/>
    <m/>
    <x v="0"/>
    <x v="2"/>
    <m/>
    <m/>
    <m/>
    <m/>
    <m/>
    <s v="IFR20161021GRAN"/>
    <x v="4"/>
    <x v="0"/>
    <x v="2"/>
    <e v="#N/A"/>
  </r>
  <r>
    <x v="18"/>
    <s v="Haitian RC"/>
    <m/>
    <s v="Réalisé"/>
    <d v="2016-10-21T00:00:00"/>
    <s v="Distribution NFI"/>
    <s v="Matériaux NFI"/>
    <s v="Seaux"/>
    <m/>
    <s v="Nombre"/>
    <n v="299"/>
    <m/>
    <m/>
    <m/>
    <s v=""/>
    <n v="299"/>
    <s v="Sélection / Priorisation"/>
    <x v="0"/>
    <x v="2"/>
    <m/>
    <m/>
    <m/>
    <m/>
    <m/>
    <s v="IFR20161021GRAN"/>
    <x v="5"/>
    <x v="0"/>
    <x v="2"/>
    <e v="#N/A"/>
  </r>
  <r>
    <x v="18"/>
    <s v="Haitian RC"/>
    <m/>
    <s v="Réalisé"/>
    <d v="2016-10-23T00:00:00"/>
    <s v="Distribution Abris"/>
    <s v="Matériaux Abris"/>
    <s v="Bâches"/>
    <m/>
    <s v="Nombre"/>
    <n v="616"/>
    <m/>
    <m/>
    <m/>
    <s v=""/>
    <n v="308"/>
    <m/>
    <x v="1"/>
    <x v="7"/>
    <m/>
    <m/>
    <m/>
    <m/>
    <m/>
    <s v="IFR20161023SUAR"/>
    <x v="3"/>
    <x v="1"/>
    <x v="7"/>
    <e v="#N/A"/>
  </r>
  <r>
    <x v="18"/>
    <s v="Haitian RC"/>
    <m/>
    <s v="Réalisé"/>
    <d v="2016-10-23T00:00:00"/>
    <s v="Distribution NFI"/>
    <s v="Matériaux NFI"/>
    <s v="Bidons"/>
    <m/>
    <s v="Nombre"/>
    <n v="592"/>
    <m/>
    <m/>
    <m/>
    <s v=""/>
    <n v="592"/>
    <m/>
    <x v="1"/>
    <x v="16"/>
    <m/>
    <m/>
    <m/>
    <m/>
    <m/>
    <s v="IFR20161023SUST"/>
    <x v="3"/>
    <x v="1"/>
    <x v="16"/>
    <e v="#N/A"/>
  </r>
  <r>
    <x v="18"/>
    <s v="Haitian RC"/>
    <m/>
    <s v="Réalisé"/>
    <d v="2016-10-23T00:00:00"/>
    <s v="Distribution NFI"/>
    <s v="Matériaux NFI"/>
    <s v="Couvertures"/>
    <m/>
    <s v="Nombre"/>
    <n v="308"/>
    <m/>
    <m/>
    <m/>
    <s v=""/>
    <n v="308"/>
    <m/>
    <x v="1"/>
    <x v="7"/>
    <m/>
    <m/>
    <m/>
    <m/>
    <m/>
    <s v="IFR20161023SUAR"/>
    <x v="4"/>
    <x v="1"/>
    <x v="7"/>
    <e v="#N/A"/>
  </r>
  <r>
    <x v="18"/>
    <s v="Haitian RC"/>
    <m/>
    <s v="Réalisé"/>
    <d v="2016-10-23T00:00:00"/>
    <s v="Distribution Abris"/>
    <s v="Matériaux Abris"/>
    <s v="Kit Abris"/>
    <m/>
    <s v="Nombre"/>
    <n v="309"/>
    <m/>
    <m/>
    <m/>
    <s v=""/>
    <n v="309"/>
    <m/>
    <x v="1"/>
    <x v="7"/>
    <m/>
    <m/>
    <m/>
    <m/>
    <m/>
    <s v="IFR20161023SUAR"/>
    <x v="5"/>
    <x v="1"/>
    <x v="7"/>
    <e v="#N/A"/>
  </r>
  <r>
    <x v="18"/>
    <s v="Haitian RC"/>
    <m/>
    <s v="Réalisé"/>
    <d v="2016-10-23T00:00:00"/>
    <s v="Distribution NFI"/>
    <s v="Matériaux NFI"/>
    <s v="Kit de cuisine"/>
    <m/>
    <s v="Nombre"/>
    <n v="592"/>
    <m/>
    <m/>
    <m/>
    <s v=""/>
    <n v="592"/>
    <m/>
    <x v="1"/>
    <x v="16"/>
    <m/>
    <m/>
    <m/>
    <m/>
    <m/>
    <s v="IFR20161023SUST"/>
    <x v="4"/>
    <x v="1"/>
    <x v="16"/>
    <e v="#N/A"/>
  </r>
  <r>
    <x v="18"/>
    <s v="Haitian RC"/>
    <m/>
    <s v="Réalisé"/>
    <d v="2016-10-23T00:00:00"/>
    <s v="Distribution NFI"/>
    <s v="Matériaux NFI"/>
    <s v="Kit d'hygiène"/>
    <m/>
    <s v="Nombre"/>
    <n v="592"/>
    <m/>
    <m/>
    <m/>
    <s v=""/>
    <n v="592"/>
    <m/>
    <x v="1"/>
    <x v="16"/>
    <m/>
    <m/>
    <m/>
    <m/>
    <m/>
    <s v="IFR20161023SUST"/>
    <x v="5"/>
    <x v="1"/>
    <x v="16"/>
    <e v="#N/A"/>
  </r>
  <r>
    <x v="18"/>
    <s v="Haitian RC"/>
    <m/>
    <s v="Réalisé"/>
    <d v="2016-10-26T00:00:00"/>
    <s v="Distribution Abris"/>
    <s v="Matériaux Abris"/>
    <s v="Bâches"/>
    <m/>
    <s v="Nombre"/>
    <n v="572"/>
    <m/>
    <m/>
    <m/>
    <s v=""/>
    <n v="300"/>
    <m/>
    <x v="0"/>
    <x v="2"/>
    <s v="Anse d'Hainault"/>
    <m/>
    <m/>
    <m/>
    <m/>
    <s v="IFR20161026GRANAN"/>
    <x v="23"/>
    <x v="0"/>
    <x v="2"/>
    <e v="#N/A"/>
  </r>
  <r>
    <x v="18"/>
    <s v="Haitian RC"/>
    <m/>
    <s v="Réalisé"/>
    <d v="2016-10-26T00:00:00"/>
    <s v="Distribution NFI"/>
    <s v="Matériaux NFI"/>
    <s v="Bidons"/>
    <m/>
    <s v="Nombre"/>
    <n v="600"/>
    <m/>
    <m/>
    <m/>
    <s v=""/>
    <n v="300"/>
    <s v="Sélection / Priorisation"/>
    <x v="0"/>
    <x v="2"/>
    <s v="Anse d'Hainault"/>
    <m/>
    <m/>
    <m/>
    <m/>
    <s v="IFR20161026GRANAN"/>
    <x v="0"/>
    <x v="0"/>
    <x v="2"/>
    <e v="#N/A"/>
  </r>
  <r>
    <x v="18"/>
    <s v="Haitian RC"/>
    <m/>
    <s v="Réalisé"/>
    <d v="2016-10-26T00:00:00"/>
    <s v="Distribution Abris"/>
    <s v="Matériaux Abris"/>
    <s v="Kit Abris"/>
    <m/>
    <s v="Nombre"/>
    <n v="300"/>
    <m/>
    <m/>
    <m/>
    <s v=""/>
    <n v="300"/>
    <s v="Sélection / Priorisation"/>
    <x v="0"/>
    <x v="2"/>
    <s v="Anse d'Hainault"/>
    <m/>
    <m/>
    <m/>
    <m/>
    <s v="IFR20161026GRANAN"/>
    <x v="1"/>
    <x v="0"/>
    <x v="2"/>
    <e v="#N/A"/>
  </r>
  <r>
    <x v="18"/>
    <s v="Haitian RC"/>
    <m/>
    <s v="Réalisé"/>
    <d v="2016-10-26T00:00:00"/>
    <s v="Distribution NFI"/>
    <s v="Matériaux NFI"/>
    <s v="Kit de cuisine"/>
    <m/>
    <s v="Nombre"/>
    <n v="300"/>
    <m/>
    <m/>
    <m/>
    <s v=""/>
    <n v="300"/>
    <m/>
    <x v="0"/>
    <x v="2"/>
    <s v="Anse d'Hainault"/>
    <m/>
    <m/>
    <m/>
    <m/>
    <s v="IFR20161026GRANAN"/>
    <x v="2"/>
    <x v="0"/>
    <x v="2"/>
    <e v="#N/A"/>
  </r>
  <r>
    <x v="18"/>
    <s v="Haitian RC"/>
    <m/>
    <s v="Réalisé"/>
    <d v="2016-10-26T00:00:00"/>
    <s v="Distribution NFI"/>
    <s v="Matériaux NFI"/>
    <s v="Kit d'hygiène"/>
    <m/>
    <s v="Nombre"/>
    <n v="272"/>
    <m/>
    <m/>
    <m/>
    <s v=""/>
    <n v="300"/>
    <s v="Sélection / Priorisation"/>
    <x v="0"/>
    <x v="2"/>
    <s v="Anse d'Hainault"/>
    <m/>
    <m/>
    <m/>
    <m/>
    <s v="IFR20161026GRANAN"/>
    <x v="3"/>
    <x v="0"/>
    <x v="2"/>
    <e v="#N/A"/>
  </r>
  <r>
    <x v="18"/>
    <s v="Haitian RC"/>
    <m/>
    <s v="Réalisé"/>
    <d v="2016-10-26T00:00:00"/>
    <s v="Distribution NFI"/>
    <s v="Matériaux NFI"/>
    <s v="Moustiquaires"/>
    <m/>
    <s v="Nombre"/>
    <n v="544"/>
    <m/>
    <m/>
    <m/>
    <s v=""/>
    <n v="300"/>
    <s v="Sélection / Priorisation"/>
    <x v="0"/>
    <x v="2"/>
    <s v="Anse d'Hainault"/>
    <m/>
    <m/>
    <m/>
    <m/>
    <s v="IFR20161026GRANAN"/>
    <x v="4"/>
    <x v="0"/>
    <x v="2"/>
    <e v="#N/A"/>
  </r>
  <r>
    <x v="18"/>
    <s v="Haitian RC"/>
    <m/>
    <s v="Réalisé"/>
    <d v="2016-10-26T00:00:00"/>
    <s v="Distribution NFI"/>
    <s v="Matériaux NFI"/>
    <s v="Seaux"/>
    <m/>
    <s v="Nombre"/>
    <n v="300"/>
    <m/>
    <m/>
    <m/>
    <s v=""/>
    <n v="300"/>
    <s v="Sélection / Priorisation"/>
    <x v="0"/>
    <x v="2"/>
    <s v="Anse d'Hainault"/>
    <m/>
    <m/>
    <m/>
    <m/>
    <s v="IFR20161026GRANAN"/>
    <x v="5"/>
    <x v="0"/>
    <x v="2"/>
    <e v="#N/A"/>
  </r>
  <r>
    <x v="18"/>
    <s v="Haitian RC"/>
    <m/>
    <s v="Réalisé"/>
    <d v="2016-10-31T00:00:00"/>
    <s v="Distribution Abris"/>
    <s v="Matériaux Abris"/>
    <s v="Bâches"/>
    <m/>
    <s v="Nombre"/>
    <n v="992"/>
    <m/>
    <m/>
    <m/>
    <s v=""/>
    <n v="496"/>
    <s v="Sélection / Priorisation"/>
    <x v="0"/>
    <x v="4"/>
    <s v="All"/>
    <m/>
    <m/>
    <m/>
    <m/>
    <s v="IFR20161031GRLEAL"/>
    <x v="23"/>
    <x v="0"/>
    <x v="4"/>
    <e v="#N/A"/>
  </r>
  <r>
    <x v="18"/>
    <s v="Haitian RC"/>
    <m/>
    <s v="Réalisé"/>
    <d v="2016-10-31T00:00:00"/>
    <s v="Distribution NFI"/>
    <s v="Matériaux NFI"/>
    <s v="Bidons"/>
    <m/>
    <s v="Nombre"/>
    <n v="992"/>
    <m/>
    <m/>
    <m/>
    <s v=""/>
    <n v="496"/>
    <s v="Sélection / Priorisation"/>
    <x v="0"/>
    <x v="4"/>
    <s v="All"/>
    <m/>
    <m/>
    <m/>
    <m/>
    <s v="IFR20161031GRLEAL"/>
    <x v="0"/>
    <x v="0"/>
    <x v="4"/>
    <e v="#N/A"/>
  </r>
  <r>
    <x v="18"/>
    <s v="Haitian RC"/>
    <m/>
    <s v="Réalisé"/>
    <d v="2016-10-31T00:00:00"/>
    <s v="Distribution Abris"/>
    <s v="Matériaux Abris"/>
    <s v="Kit Abris"/>
    <m/>
    <s v="Nombre"/>
    <n v="496"/>
    <m/>
    <m/>
    <m/>
    <s v=""/>
    <n v="496"/>
    <s v="Sélection / Priorisation"/>
    <x v="0"/>
    <x v="4"/>
    <s v="All"/>
    <m/>
    <m/>
    <m/>
    <m/>
    <s v="IFR20161031GRLEAL"/>
    <x v="1"/>
    <x v="0"/>
    <x v="4"/>
    <e v="#N/A"/>
  </r>
  <r>
    <x v="18"/>
    <s v="Haitian RC"/>
    <m/>
    <s v="Réalisé"/>
    <d v="2016-10-31T00:00:00"/>
    <s v="Distribution NFI"/>
    <s v="Matériaux NFI"/>
    <s v="Kit de cuisine"/>
    <m/>
    <s v="Nombre"/>
    <n v="496"/>
    <m/>
    <m/>
    <m/>
    <s v=""/>
    <n v="496"/>
    <s v="Sélection / Priorisation"/>
    <x v="0"/>
    <x v="4"/>
    <s v="All"/>
    <m/>
    <m/>
    <m/>
    <m/>
    <s v="IFR20161031GRLEAL"/>
    <x v="2"/>
    <x v="0"/>
    <x v="4"/>
    <e v="#N/A"/>
  </r>
  <r>
    <x v="18"/>
    <s v="Haitian RC"/>
    <m/>
    <s v="Réalisé"/>
    <d v="2016-10-31T00:00:00"/>
    <s v="Distribution NFI"/>
    <s v="Matériaux NFI"/>
    <s v="Kit d'hygiène"/>
    <m/>
    <s v="Nombre"/>
    <n v="496"/>
    <m/>
    <m/>
    <m/>
    <s v=""/>
    <n v="496"/>
    <s v="Sélection / Priorisation"/>
    <x v="0"/>
    <x v="4"/>
    <s v="All"/>
    <m/>
    <m/>
    <m/>
    <m/>
    <s v="IFR20161031GRLEAL"/>
    <x v="3"/>
    <x v="0"/>
    <x v="4"/>
    <e v="#N/A"/>
  </r>
  <r>
    <x v="18"/>
    <s v="Haitian RC"/>
    <m/>
    <s v="Réalisé"/>
    <d v="2016-10-31T00:00:00"/>
    <s v="Distribution NFI"/>
    <s v="Matériaux NFI"/>
    <s v="Moustiquaires"/>
    <m/>
    <s v="Nombre"/>
    <n v="992"/>
    <m/>
    <m/>
    <m/>
    <s v=""/>
    <n v="496"/>
    <s v="Sélection / Priorisation"/>
    <x v="0"/>
    <x v="4"/>
    <s v="All"/>
    <m/>
    <m/>
    <m/>
    <m/>
    <s v="IFR20161031GRLEAL"/>
    <x v="4"/>
    <x v="0"/>
    <x v="4"/>
    <e v="#N/A"/>
  </r>
  <r>
    <x v="18"/>
    <s v="Haitian RC"/>
    <m/>
    <s v="Réalisé"/>
    <d v="2016-10-31T00:00:00"/>
    <s v="Distribution NFI"/>
    <s v="Matériaux NFI"/>
    <s v="Seaux"/>
    <m/>
    <s v="Nombre"/>
    <n v="496"/>
    <m/>
    <m/>
    <m/>
    <s v=""/>
    <n v="496"/>
    <s v="Sélection / Priorisation"/>
    <x v="0"/>
    <x v="4"/>
    <s v="All"/>
    <m/>
    <m/>
    <m/>
    <m/>
    <s v="IFR20161031GRLEAL"/>
    <x v="5"/>
    <x v="0"/>
    <x v="4"/>
    <e v="#N/A"/>
  </r>
  <r>
    <x v="18"/>
    <s v="Haitian RC"/>
    <m/>
    <s v="Réalisé"/>
    <d v="2016-11-04T00:00:00"/>
    <s v="Distribution Abris"/>
    <s v="Matériaux Abris"/>
    <s v="Bâches"/>
    <m/>
    <s v="Nombre"/>
    <n v="823"/>
    <m/>
    <m/>
    <m/>
    <s v=""/>
    <n v="823"/>
    <m/>
    <x v="0"/>
    <x v="66"/>
    <s v="All"/>
    <m/>
    <m/>
    <m/>
    <m/>
    <s v="IFR2016114GRROAL"/>
    <x v="5"/>
    <x v="0"/>
    <x v="46"/>
    <e v="#N/A"/>
  </r>
  <r>
    <x v="18"/>
    <s v="Haitian RC"/>
    <m/>
    <s v="Réalisé"/>
    <d v="2016-11-12T00:00:00"/>
    <s v="Distribution Abris"/>
    <s v="Matériaux Abris"/>
    <s v="Bâches"/>
    <m/>
    <s v="Nombre"/>
    <n v="1198"/>
    <m/>
    <m/>
    <m/>
    <s v=""/>
    <n v="599"/>
    <m/>
    <x v="0"/>
    <x v="63"/>
    <s v="Centre"/>
    <m/>
    <m/>
    <m/>
    <m/>
    <s v="IFR20161112GRBECE"/>
    <x v="0"/>
    <x v="0"/>
    <x v="43"/>
    <e v="#N/A"/>
  </r>
  <r>
    <x v="18"/>
    <s v="Haitian RC"/>
    <m/>
    <s v="Réalisé"/>
    <d v="2016-11-12T00:00:00"/>
    <s v="Distribution NFI"/>
    <s v="Matériaux NFI"/>
    <s v="Bidons"/>
    <m/>
    <s v="Nombre"/>
    <n v="1198"/>
    <m/>
    <m/>
    <m/>
    <s v=""/>
    <n v="599"/>
    <s v="Sélection / Priorisation"/>
    <x v="0"/>
    <x v="63"/>
    <s v="Centre"/>
    <m/>
    <m/>
    <m/>
    <m/>
    <s v="IFR20161112GRBECE"/>
    <x v="1"/>
    <x v="0"/>
    <x v="43"/>
    <e v="#N/A"/>
  </r>
  <r>
    <x v="18"/>
    <s v="Haitian RC"/>
    <m/>
    <s v="Réalisé"/>
    <d v="2016-11-12T00:00:00"/>
    <s v="Distribution Abris"/>
    <s v="Matériaux Abris"/>
    <s v="Kit Abris"/>
    <m/>
    <s v="Nombre"/>
    <n v="599"/>
    <m/>
    <m/>
    <m/>
    <s v=""/>
    <n v="599"/>
    <s v="Sélection / Priorisation"/>
    <x v="0"/>
    <x v="63"/>
    <s v="Centre"/>
    <m/>
    <m/>
    <m/>
    <m/>
    <s v="IFR20161112GRBECE"/>
    <x v="2"/>
    <x v="0"/>
    <x v="43"/>
    <e v="#N/A"/>
  </r>
  <r>
    <x v="18"/>
    <s v="Haitian RC"/>
    <m/>
    <s v="Réalisé"/>
    <d v="2016-11-12T00:00:00"/>
    <s v="Distribution NFI"/>
    <s v="Matériaux NFI"/>
    <s v="Kit de cuisine"/>
    <m/>
    <s v="Nombre"/>
    <n v="599"/>
    <m/>
    <m/>
    <m/>
    <s v=""/>
    <n v="599"/>
    <s v="Sélection / Priorisation"/>
    <x v="0"/>
    <x v="63"/>
    <s v="Centre"/>
    <m/>
    <m/>
    <m/>
    <m/>
    <s v="IFR20161112GRBECE"/>
    <x v="3"/>
    <x v="0"/>
    <x v="43"/>
    <e v="#N/A"/>
  </r>
  <r>
    <x v="18"/>
    <s v="Haitian RC"/>
    <m/>
    <s v="Réalisé"/>
    <d v="2016-11-12T00:00:00"/>
    <s v="Distribution NFI"/>
    <s v="Matériaux NFI"/>
    <s v="Moustiquaires"/>
    <m/>
    <s v="Nombre"/>
    <n v="1198"/>
    <m/>
    <m/>
    <m/>
    <s v=""/>
    <n v="599"/>
    <s v="Sélection / Priorisation"/>
    <x v="0"/>
    <x v="63"/>
    <s v="Centre"/>
    <m/>
    <m/>
    <m/>
    <m/>
    <s v="IFR20161112GRBECE"/>
    <x v="4"/>
    <x v="0"/>
    <x v="43"/>
    <e v="#N/A"/>
  </r>
  <r>
    <x v="18"/>
    <s v="Haitian RC"/>
    <m/>
    <s v="Réalisé"/>
    <d v="2016-11-12T00:00:00"/>
    <s v="Distribution NFI"/>
    <s v="Matériaux NFI"/>
    <s v="Seaux"/>
    <m/>
    <s v="Nombre"/>
    <n v="599"/>
    <m/>
    <m/>
    <m/>
    <s v=""/>
    <n v="599"/>
    <s v="Sélection / Priorisation"/>
    <x v="0"/>
    <x v="63"/>
    <s v="Centre"/>
    <m/>
    <m/>
    <m/>
    <m/>
    <s v="IFR20161112GRBECE"/>
    <x v="5"/>
    <x v="0"/>
    <x v="43"/>
    <e v="#N/A"/>
  </r>
  <r>
    <x v="18"/>
    <s v="Haitian RC"/>
    <m/>
    <s v="Réalisé"/>
    <d v="2016-11-14T00:00:00"/>
    <s v="Distribution Abris"/>
    <s v="Matériaux Abris"/>
    <s v="Bâches"/>
    <m/>
    <s v="Nombre"/>
    <n v="997"/>
    <m/>
    <m/>
    <m/>
    <s v=""/>
    <n v="997"/>
    <m/>
    <x v="0"/>
    <x v="0"/>
    <s v="Previle"/>
    <m/>
    <m/>
    <m/>
    <m/>
    <s v="IFR20161114GRJEPR"/>
    <x v="5"/>
    <x v="0"/>
    <x v="0"/>
    <e v="#N/A"/>
  </r>
  <r>
    <x v="18"/>
    <s v="Haitian RC"/>
    <m/>
    <s v="Réalisé"/>
    <d v="2016-11-16T00:00:00"/>
    <s v="Distribution Abris"/>
    <s v="Matériaux Abris"/>
    <s v="Bâches"/>
    <m/>
    <s v="Nombre"/>
    <n v="1196"/>
    <m/>
    <m/>
    <m/>
    <s v=""/>
    <n v="598"/>
    <m/>
    <x v="0"/>
    <x v="65"/>
    <s v="Bernagousse"/>
    <m/>
    <m/>
    <m/>
    <m/>
    <s v="IFR20161116GRPEBE"/>
    <x v="0"/>
    <x v="0"/>
    <x v="45"/>
    <e v="#N/A"/>
  </r>
  <r>
    <x v="18"/>
    <s v="Haitian RC"/>
    <m/>
    <s v="Réalisé"/>
    <d v="2016-11-16T00:00:00"/>
    <s v="Distribution NFI"/>
    <s v="Matériaux NFI"/>
    <s v="Bidons"/>
    <m/>
    <s v="Nombre"/>
    <n v="1196"/>
    <m/>
    <m/>
    <m/>
    <s v=""/>
    <n v="598"/>
    <s v="Sélection / Priorisation"/>
    <x v="0"/>
    <x v="65"/>
    <s v="Bernagousse"/>
    <m/>
    <m/>
    <m/>
    <m/>
    <s v="IFR20161116GRPEBE"/>
    <x v="1"/>
    <x v="0"/>
    <x v="45"/>
    <e v="#N/A"/>
  </r>
  <r>
    <x v="18"/>
    <s v="Haitian RC"/>
    <m/>
    <s v="Réalisé"/>
    <d v="2016-11-16T00:00:00"/>
    <s v="Distribution Abris"/>
    <s v="Matériaux Abris"/>
    <s v="Kit Abris"/>
    <m/>
    <s v="Nombre"/>
    <n v="598"/>
    <m/>
    <m/>
    <m/>
    <s v=""/>
    <n v="598"/>
    <s v="Sélection / Priorisation"/>
    <x v="0"/>
    <x v="65"/>
    <s v="Bernagousse"/>
    <m/>
    <m/>
    <m/>
    <m/>
    <s v="IFR20161116GRPEBE"/>
    <x v="2"/>
    <x v="0"/>
    <x v="45"/>
    <e v="#N/A"/>
  </r>
  <r>
    <x v="18"/>
    <s v="Haitian RC"/>
    <m/>
    <s v="Réalisé"/>
    <d v="2016-11-16T00:00:00"/>
    <s v="Distribution NFI"/>
    <s v="Matériaux NFI"/>
    <s v="Kit de cuisine"/>
    <m/>
    <s v="Nombre"/>
    <n v="598"/>
    <m/>
    <m/>
    <m/>
    <s v=""/>
    <n v="598"/>
    <s v="Sélection / Priorisation"/>
    <x v="0"/>
    <x v="65"/>
    <s v="Bernagousse"/>
    <m/>
    <m/>
    <m/>
    <m/>
    <s v="IFR20161116GRPEBE"/>
    <x v="3"/>
    <x v="0"/>
    <x v="45"/>
    <e v="#N/A"/>
  </r>
  <r>
    <x v="18"/>
    <s v="Haitian RC"/>
    <m/>
    <s v="Réalisé"/>
    <d v="2016-11-16T00:00:00"/>
    <s v="Distribution NFI"/>
    <s v="Matériaux NFI"/>
    <s v="Moustiquaires"/>
    <m/>
    <s v="Nombre"/>
    <n v="1196"/>
    <m/>
    <m/>
    <m/>
    <s v=""/>
    <n v="598"/>
    <s v="Sélection / Priorisation"/>
    <x v="0"/>
    <x v="65"/>
    <s v="Bernagousse"/>
    <m/>
    <m/>
    <m/>
    <m/>
    <s v="IFR20161116GRPEBE"/>
    <x v="4"/>
    <x v="0"/>
    <x v="45"/>
    <e v="#N/A"/>
  </r>
  <r>
    <x v="18"/>
    <s v="Haitian RC"/>
    <m/>
    <s v="Réalisé"/>
    <d v="2016-11-16T00:00:00"/>
    <s v="Distribution NFI"/>
    <s v="Matériaux NFI"/>
    <s v="Seaux"/>
    <m/>
    <s v="Nombre"/>
    <n v="598"/>
    <m/>
    <m/>
    <m/>
    <s v=""/>
    <n v="598"/>
    <s v="Sélection / Priorisation"/>
    <x v="0"/>
    <x v="65"/>
    <s v="Bernagousse"/>
    <m/>
    <m/>
    <m/>
    <m/>
    <s v="IFR20161116GRPEBE"/>
    <x v="5"/>
    <x v="0"/>
    <x v="45"/>
    <e v="#N/A"/>
  </r>
  <r>
    <x v="18"/>
    <s v="Haitian RC"/>
    <m/>
    <s v="Réalisé"/>
    <d v="2016-11-19T00:00:00"/>
    <s v="Distribution NFI"/>
    <s v="Matériaux NFI"/>
    <s v="Aquatabs"/>
    <m/>
    <s v="Nombre"/>
    <n v="3060"/>
    <m/>
    <m/>
    <m/>
    <m/>
    <n v="204"/>
    <s v="Sélection / Priorisation"/>
    <x v="7"/>
    <x v="68"/>
    <m/>
    <m/>
    <m/>
    <m/>
    <m/>
    <s v="IFR20161119ARAN"/>
    <x v="23"/>
    <x v="7"/>
    <x v="47"/>
    <e v="#N/A"/>
  </r>
  <r>
    <x v="18"/>
    <s v="Haitian RC"/>
    <m/>
    <s v="Réalisé"/>
    <d v="2016-11-19T00:00:00"/>
    <s v="Distribution Abris"/>
    <s v="Matériaux Abris"/>
    <s v="Bâches"/>
    <m/>
    <s v="Nombre"/>
    <n v="204"/>
    <m/>
    <m/>
    <m/>
    <s v=""/>
    <n v="204"/>
    <s v="Sélection / Priorisation"/>
    <x v="7"/>
    <x v="68"/>
    <m/>
    <m/>
    <m/>
    <m/>
    <m/>
    <s v="IFR20161119ARAN"/>
    <x v="0"/>
    <x v="7"/>
    <x v="47"/>
    <e v="#N/A"/>
  </r>
  <r>
    <x v="18"/>
    <s v="Haitian RC"/>
    <m/>
    <s v="Réalisé"/>
    <d v="2016-11-19T00:00:00"/>
    <s v="Distribution NFI"/>
    <s v="Matériaux NFI"/>
    <s v="Bidons"/>
    <m/>
    <s v="Nombre"/>
    <n v="204"/>
    <m/>
    <m/>
    <m/>
    <s v=""/>
    <n v="204"/>
    <s v="Sélection / Priorisation"/>
    <x v="7"/>
    <x v="68"/>
    <m/>
    <m/>
    <m/>
    <m/>
    <m/>
    <s v="IFR20161119ARAN"/>
    <x v="1"/>
    <x v="7"/>
    <x v="47"/>
    <e v="#N/A"/>
  </r>
  <r>
    <x v="18"/>
    <s v="Haitian RC"/>
    <m/>
    <s v="Réalisé"/>
    <d v="2016-11-19T00:00:00"/>
    <s v="Distribution NFI"/>
    <s v="Matériaux NFI"/>
    <s v="Couvertures"/>
    <m/>
    <s v="Nombre"/>
    <n v="408"/>
    <m/>
    <m/>
    <m/>
    <m/>
    <n v="204"/>
    <s v="Sélection / Priorisation"/>
    <x v="7"/>
    <x v="68"/>
    <m/>
    <m/>
    <m/>
    <m/>
    <m/>
    <s v="IFR20161119ARAN"/>
    <x v="2"/>
    <x v="7"/>
    <x v="47"/>
    <e v="#N/A"/>
  </r>
  <r>
    <x v="18"/>
    <s v="Haitian RC"/>
    <m/>
    <s v="Réalisé"/>
    <d v="2016-11-19T00:00:00"/>
    <s v="Distribution Abris"/>
    <s v="Matériaux Abris"/>
    <s v="Kit Abris"/>
    <m/>
    <s v="Nombre"/>
    <n v="204"/>
    <m/>
    <m/>
    <m/>
    <m/>
    <n v="204"/>
    <s v="Sélection / Priorisation"/>
    <x v="7"/>
    <x v="68"/>
    <m/>
    <m/>
    <m/>
    <m/>
    <m/>
    <s v="IFR20161119ARAN"/>
    <x v="3"/>
    <x v="7"/>
    <x v="47"/>
    <e v="#N/A"/>
  </r>
  <r>
    <x v="18"/>
    <s v="Haitian RC"/>
    <m/>
    <s v="Réalisé"/>
    <d v="2016-11-19T00:00:00"/>
    <s v="Distribution NFI"/>
    <s v="Matériaux NFI"/>
    <s v="Kit de cuisine"/>
    <m/>
    <s v="Nombre"/>
    <n v="204"/>
    <m/>
    <m/>
    <m/>
    <m/>
    <n v="204"/>
    <s v="Sélection / Priorisation"/>
    <x v="7"/>
    <x v="68"/>
    <m/>
    <m/>
    <m/>
    <m/>
    <m/>
    <s v="IFR20161119ARAN"/>
    <x v="4"/>
    <x v="7"/>
    <x v="47"/>
    <e v="#N/A"/>
  </r>
  <r>
    <x v="18"/>
    <s v="Haitian RC"/>
    <m/>
    <s v="Réalisé"/>
    <d v="2016-11-19T00:00:00"/>
    <s v="Distribution NFI"/>
    <s v="Matériaux NFI"/>
    <s v="Kit d'hygiène"/>
    <m/>
    <s v="Nombre"/>
    <n v="204"/>
    <m/>
    <m/>
    <m/>
    <m/>
    <n v="204"/>
    <s v="Sélection / Priorisation"/>
    <x v="7"/>
    <x v="68"/>
    <m/>
    <m/>
    <m/>
    <m/>
    <m/>
    <s v="IFR20161119ARAN"/>
    <x v="5"/>
    <x v="7"/>
    <x v="47"/>
    <e v="#N/A"/>
  </r>
  <r>
    <x v="18"/>
    <s v="Haitian RC"/>
    <m/>
    <s v="Réalisé"/>
    <d v="2016-11-24T00:00:00"/>
    <s v="Distribution Abris"/>
    <s v="Matériaux Abris"/>
    <s v="Bâches"/>
    <m/>
    <s v="Nombre"/>
    <n v="391"/>
    <m/>
    <m/>
    <m/>
    <s v=""/>
    <n v="391"/>
    <s v="Sélection / Priorisation"/>
    <x v="0"/>
    <x v="66"/>
    <m/>
    <m/>
    <m/>
    <m/>
    <m/>
    <s v="IFR20161124GRRO"/>
    <x v="1"/>
    <x v="0"/>
    <x v="46"/>
    <e v="#N/A"/>
  </r>
  <r>
    <x v="18"/>
    <s v="Haitian RC"/>
    <m/>
    <s v="Réalisé"/>
    <d v="2016-11-24T00:00:00"/>
    <s v="Distribution NFI"/>
    <s v="Matériaux NFI"/>
    <s v="Bidons"/>
    <m/>
    <s v="Nombre"/>
    <n v="782"/>
    <m/>
    <m/>
    <m/>
    <s v=""/>
    <n v="391"/>
    <s v="Sélection / Priorisation"/>
    <x v="0"/>
    <x v="66"/>
    <m/>
    <m/>
    <m/>
    <m/>
    <m/>
    <s v="IFR20161124GRRO"/>
    <x v="2"/>
    <x v="0"/>
    <x v="46"/>
    <e v="#N/A"/>
  </r>
  <r>
    <x v="18"/>
    <s v="Haitian RC"/>
    <m/>
    <s v="Réalisé"/>
    <d v="2016-11-24T00:00:00"/>
    <s v="Distribution NFI"/>
    <s v="Matériaux NFI"/>
    <s v="Kit de cuisine"/>
    <m/>
    <s v="Nombre"/>
    <n v="391"/>
    <m/>
    <m/>
    <m/>
    <m/>
    <n v="391"/>
    <s v="Sélection / Priorisation"/>
    <x v="0"/>
    <x v="66"/>
    <m/>
    <m/>
    <m/>
    <m/>
    <m/>
    <s v="IFR20161124GRRO"/>
    <x v="3"/>
    <x v="0"/>
    <x v="46"/>
    <e v="#N/A"/>
  </r>
  <r>
    <x v="18"/>
    <s v="Haitian RC"/>
    <m/>
    <s v="Réalisé"/>
    <d v="2016-11-24T00:00:00"/>
    <s v="Distribution NFI"/>
    <s v="Matériaux NFI"/>
    <s v="Moustiquaires"/>
    <m/>
    <s v="Nombre"/>
    <n v="782"/>
    <m/>
    <m/>
    <m/>
    <m/>
    <n v="391"/>
    <s v="Sélection / Priorisation"/>
    <x v="0"/>
    <x v="66"/>
    <m/>
    <m/>
    <m/>
    <m/>
    <m/>
    <s v="IFR20161124GRRO"/>
    <x v="4"/>
    <x v="0"/>
    <x v="46"/>
    <e v="#N/A"/>
  </r>
  <r>
    <x v="18"/>
    <s v="Haitian RC"/>
    <m/>
    <s v="Réalisé"/>
    <d v="2016-11-24T00:00:00"/>
    <s v="Distribution NFI"/>
    <s v="Matériaux NFI"/>
    <s v="Seaux"/>
    <m/>
    <s v="Nombre"/>
    <n v="391"/>
    <m/>
    <m/>
    <m/>
    <m/>
    <n v="391"/>
    <s v="Sélection / Priorisation"/>
    <x v="0"/>
    <x v="66"/>
    <m/>
    <m/>
    <m/>
    <m/>
    <m/>
    <s v="IFR20161124GRRO"/>
    <x v="5"/>
    <x v="0"/>
    <x v="46"/>
    <e v="#N/A"/>
  </r>
  <r>
    <x v="18"/>
    <s v="Haitian RC"/>
    <m/>
    <s v="Planifié (financé)"/>
    <d v="2016-11-28T00:00:00"/>
    <s v="Distribution Abris"/>
    <s v="Matériaux Abris"/>
    <s v="Bâches"/>
    <m/>
    <s v="Nombre"/>
    <n v="1200"/>
    <m/>
    <m/>
    <m/>
    <s v=""/>
    <n v="600"/>
    <s v="Sélection / Priorisation"/>
    <x v="0"/>
    <x v="4"/>
    <m/>
    <m/>
    <m/>
    <m/>
    <m/>
    <s v="IFR20161128GRLE"/>
    <x v="1"/>
    <x v="0"/>
    <x v="4"/>
    <e v="#N/A"/>
  </r>
  <r>
    <x v="18"/>
    <s v="Haitian RC"/>
    <m/>
    <s v="Planifié (financé)"/>
    <d v="2016-11-28T00:00:00"/>
    <s v="Distribution NFI"/>
    <s v="Matériaux NFI"/>
    <s v="Bidons"/>
    <m/>
    <s v="Nombre"/>
    <n v="1200"/>
    <m/>
    <m/>
    <m/>
    <s v=""/>
    <n v="600"/>
    <s v="Sélection / Priorisation"/>
    <x v="0"/>
    <x v="4"/>
    <m/>
    <m/>
    <m/>
    <m/>
    <m/>
    <s v="IFR20161128GRLE"/>
    <x v="2"/>
    <x v="0"/>
    <x v="4"/>
    <e v="#N/A"/>
  </r>
  <r>
    <x v="18"/>
    <s v="Haitian RC"/>
    <m/>
    <s v="Planifié (financé)"/>
    <d v="2016-11-28T00:00:00"/>
    <s v="Distribution NFI"/>
    <s v="Matériaux NFI"/>
    <s v="Kit de cuisine"/>
    <m/>
    <s v="Nombre"/>
    <n v="600"/>
    <m/>
    <m/>
    <m/>
    <m/>
    <n v="600"/>
    <s v="Sélection / Priorisation"/>
    <x v="0"/>
    <x v="4"/>
    <m/>
    <m/>
    <m/>
    <m/>
    <m/>
    <s v="IFR20161128GRLE"/>
    <x v="3"/>
    <x v="0"/>
    <x v="4"/>
    <e v="#N/A"/>
  </r>
  <r>
    <x v="18"/>
    <s v="Haitian RC"/>
    <m/>
    <s v="Planifié (financé)"/>
    <d v="2016-11-28T00:00:00"/>
    <s v="Distribution NFI"/>
    <s v="Matériaux NFI"/>
    <s v="Moustiquaires"/>
    <m/>
    <s v="Nombre"/>
    <n v="1200"/>
    <m/>
    <m/>
    <m/>
    <m/>
    <n v="600"/>
    <s v="Sélection / Priorisation"/>
    <x v="0"/>
    <x v="4"/>
    <m/>
    <m/>
    <m/>
    <m/>
    <m/>
    <s v="IFR20161128GRLE"/>
    <x v="4"/>
    <x v="0"/>
    <x v="4"/>
    <e v="#N/A"/>
  </r>
  <r>
    <x v="18"/>
    <s v="Haitian RC"/>
    <m/>
    <s v="Planifié (financé)"/>
    <d v="2016-11-28T00:00:00"/>
    <s v="Distribution NFI"/>
    <s v="Matériaux NFI"/>
    <s v="Seaux"/>
    <m/>
    <s v="Nombre"/>
    <n v="600"/>
    <m/>
    <m/>
    <m/>
    <m/>
    <n v="600"/>
    <s v="Sélection / Priorisation"/>
    <x v="0"/>
    <x v="4"/>
    <m/>
    <m/>
    <m/>
    <m/>
    <m/>
    <s v="IFR20161128GRLE"/>
    <x v="5"/>
    <x v="0"/>
    <x v="4"/>
    <e v="#N/A"/>
  </r>
  <r>
    <x v="18"/>
    <s v="Haitian RC"/>
    <m/>
    <s v="Planifié (financé)"/>
    <d v="2016-11-29T00:00:00"/>
    <s v="Distribution Abris"/>
    <s v="Matériaux Abris"/>
    <s v="Bâches"/>
    <m/>
    <s v="Nombre"/>
    <n v="800"/>
    <m/>
    <m/>
    <m/>
    <s v=""/>
    <n v="400"/>
    <s v="Sélection / Priorisation"/>
    <x v="0"/>
    <x v="2"/>
    <m/>
    <m/>
    <m/>
    <m/>
    <m/>
    <s v="IFR20161129GRAN"/>
    <x v="0"/>
    <x v="0"/>
    <x v="2"/>
    <e v="#N/A"/>
  </r>
  <r>
    <x v="18"/>
    <s v="Haitian RC"/>
    <m/>
    <s v="Planifié (financé)"/>
    <d v="2016-11-29T00:00:00"/>
    <s v="Distribution Abris"/>
    <s v="Matériaux Abris"/>
    <s v="Bâches"/>
    <m/>
    <s v="Nombre"/>
    <n v="600"/>
    <m/>
    <m/>
    <m/>
    <s v=""/>
    <n v="300"/>
    <s v="Sélection / Priorisation"/>
    <x v="0"/>
    <x v="63"/>
    <m/>
    <m/>
    <m/>
    <m/>
    <m/>
    <s v="IFR20161129GRBE"/>
    <x v="1"/>
    <x v="0"/>
    <x v="43"/>
    <e v="#N/A"/>
  </r>
  <r>
    <x v="18"/>
    <s v="Haitian RC"/>
    <m/>
    <s v="Planifié (financé)"/>
    <d v="2016-11-29T00:00:00"/>
    <s v="Distribution NFI"/>
    <s v="Matériaux NFI"/>
    <s v="Bidons"/>
    <m/>
    <s v="Nombre"/>
    <n v="800"/>
    <m/>
    <m/>
    <m/>
    <s v=""/>
    <n v="400"/>
    <s v="Sélection / Priorisation"/>
    <x v="0"/>
    <x v="2"/>
    <m/>
    <m/>
    <m/>
    <m/>
    <m/>
    <s v="IFR20161129GRAN"/>
    <x v="1"/>
    <x v="0"/>
    <x v="2"/>
    <e v="#N/A"/>
  </r>
  <r>
    <x v="18"/>
    <s v="Haitian RC"/>
    <m/>
    <s v="Planifié (financé)"/>
    <d v="2016-11-29T00:00:00"/>
    <s v="Distribution NFI"/>
    <s v="Matériaux NFI"/>
    <s v="Bidons"/>
    <m/>
    <s v="Nombre"/>
    <n v="600"/>
    <m/>
    <m/>
    <m/>
    <s v=""/>
    <n v="300"/>
    <s v="Sélection / Priorisation"/>
    <x v="0"/>
    <x v="63"/>
    <m/>
    <m/>
    <m/>
    <m/>
    <m/>
    <s v="IFR20161129GRBE"/>
    <x v="2"/>
    <x v="0"/>
    <x v="43"/>
    <e v="#N/A"/>
  </r>
  <r>
    <x v="18"/>
    <s v="Haitian RC"/>
    <m/>
    <s v="Planifié (financé)"/>
    <d v="2016-11-29T00:00:00"/>
    <s v="Distribution Abris"/>
    <s v="Matériaux Abris"/>
    <s v="Kit Abris"/>
    <m/>
    <s v="Nombre"/>
    <n v="400"/>
    <m/>
    <m/>
    <m/>
    <m/>
    <n v="400"/>
    <s v="Sélection / Priorisation"/>
    <x v="0"/>
    <x v="2"/>
    <m/>
    <m/>
    <m/>
    <m/>
    <m/>
    <s v="IFR20161129GRAN"/>
    <x v="2"/>
    <x v="0"/>
    <x v="2"/>
    <e v="#N/A"/>
  </r>
  <r>
    <x v="18"/>
    <s v="Haitian RC"/>
    <m/>
    <s v="Planifié (financé)"/>
    <d v="2016-11-29T00:00:00"/>
    <s v="Distribution Abris"/>
    <s v="Matériaux Abris"/>
    <s v="Kit Abris"/>
    <m/>
    <s v="Nombre"/>
    <n v="400"/>
    <m/>
    <m/>
    <m/>
    <m/>
    <n v="600"/>
    <s v="Sélection / Priorisation"/>
    <x v="0"/>
    <x v="4"/>
    <m/>
    <m/>
    <m/>
    <m/>
    <m/>
    <s v="IFR20161129GRLE"/>
    <x v="5"/>
    <x v="0"/>
    <x v="4"/>
    <e v="#N/A"/>
  </r>
  <r>
    <x v="18"/>
    <s v="Haitian RC"/>
    <m/>
    <s v="Planifié (financé)"/>
    <d v="2016-11-29T00:00:00"/>
    <s v="Distribution NFI"/>
    <s v="Matériaux NFI"/>
    <s v="Kit de cuisine"/>
    <m/>
    <s v="Nombre"/>
    <n v="400"/>
    <m/>
    <m/>
    <m/>
    <m/>
    <n v="400"/>
    <s v="Sélection / Priorisation"/>
    <x v="0"/>
    <x v="2"/>
    <m/>
    <m/>
    <m/>
    <m/>
    <m/>
    <s v="IFR20161129GRAN"/>
    <x v="3"/>
    <x v="0"/>
    <x v="2"/>
    <e v="#N/A"/>
  </r>
  <r>
    <x v="18"/>
    <s v="Haitian RC"/>
    <m/>
    <s v="Planifié (financé)"/>
    <d v="2016-11-29T00:00:00"/>
    <s v="Distribution NFI"/>
    <s v="Matériaux NFI"/>
    <s v="Kit de cuisine"/>
    <m/>
    <s v="Nombre"/>
    <n v="300"/>
    <m/>
    <m/>
    <m/>
    <m/>
    <n v="300"/>
    <s v="Sélection / Priorisation"/>
    <x v="0"/>
    <x v="63"/>
    <m/>
    <m/>
    <m/>
    <m/>
    <m/>
    <s v="IFR20161129GRBE"/>
    <x v="3"/>
    <x v="0"/>
    <x v="43"/>
    <e v="#N/A"/>
  </r>
  <r>
    <x v="18"/>
    <s v="Haitian RC"/>
    <m/>
    <s v="Planifié (financé)"/>
    <d v="2016-11-29T00:00:00"/>
    <s v="Distribution NFI"/>
    <s v="Matériaux NFI"/>
    <s v="Moustiquaires"/>
    <m/>
    <s v="Nombre"/>
    <n v="800"/>
    <m/>
    <m/>
    <m/>
    <m/>
    <n v="400"/>
    <s v="Sélection / Priorisation"/>
    <x v="0"/>
    <x v="2"/>
    <m/>
    <m/>
    <m/>
    <m/>
    <m/>
    <s v="IFR20161129GRAN"/>
    <x v="4"/>
    <x v="0"/>
    <x v="2"/>
    <e v="#N/A"/>
  </r>
  <r>
    <x v="18"/>
    <s v="Haitian RC"/>
    <m/>
    <s v="Planifié (financé)"/>
    <d v="2016-11-29T00:00:00"/>
    <s v="Distribution NFI"/>
    <s v="Matériaux NFI"/>
    <s v="Moustiquaires"/>
    <m/>
    <s v="Nombre"/>
    <n v="600"/>
    <m/>
    <m/>
    <m/>
    <m/>
    <n v="300"/>
    <s v="Sélection / Priorisation"/>
    <x v="0"/>
    <x v="63"/>
    <m/>
    <m/>
    <m/>
    <m/>
    <m/>
    <s v="IFR20161129GRBE"/>
    <x v="4"/>
    <x v="0"/>
    <x v="43"/>
    <e v="#N/A"/>
  </r>
  <r>
    <x v="18"/>
    <s v="Haitian RC"/>
    <m/>
    <s v="Planifié (financé)"/>
    <d v="2016-11-29T00:00:00"/>
    <s v="Distribution NFI"/>
    <s v="Matériaux NFI"/>
    <s v="Seaux"/>
    <m/>
    <s v="Nombre"/>
    <n v="400"/>
    <m/>
    <m/>
    <m/>
    <m/>
    <n v="400"/>
    <s v="Sélection / Priorisation"/>
    <x v="0"/>
    <x v="2"/>
    <m/>
    <m/>
    <m/>
    <m/>
    <m/>
    <s v="IFR20161129GRAN"/>
    <x v="5"/>
    <x v="0"/>
    <x v="2"/>
    <e v="#N/A"/>
  </r>
  <r>
    <x v="18"/>
    <s v="Haitian RC"/>
    <m/>
    <s v="Planifié (financé)"/>
    <d v="2016-11-29T00:00:00"/>
    <s v="Distribution NFI"/>
    <s v="Matériaux NFI"/>
    <s v="Seaux"/>
    <m/>
    <s v="Nombre"/>
    <n v="300"/>
    <m/>
    <m/>
    <m/>
    <m/>
    <n v="300"/>
    <s v="Sélection / Priorisation"/>
    <x v="0"/>
    <x v="63"/>
    <m/>
    <m/>
    <m/>
    <m/>
    <m/>
    <s v="IFR20161129GRBE"/>
    <x v="5"/>
    <x v="0"/>
    <x v="43"/>
    <e v="#N/A"/>
  </r>
  <r>
    <x v="18"/>
    <s v="Haitian RC"/>
    <m/>
    <s v="Planifié (financé)"/>
    <d v="2016-12-01T00:00:00"/>
    <s v="Distribution Abris"/>
    <s v="Matériaux Abris"/>
    <s v="Bâches"/>
    <m/>
    <s v="Nombre"/>
    <n v="600"/>
    <m/>
    <m/>
    <m/>
    <s v=""/>
    <n v="300"/>
    <s v="Sélection / Priorisation"/>
    <x v="0"/>
    <x v="65"/>
    <m/>
    <m/>
    <m/>
    <m/>
    <m/>
    <s v="IFR2016121GRPE"/>
    <x v="1"/>
    <x v="0"/>
    <x v="45"/>
    <e v="#N/A"/>
  </r>
  <r>
    <x v="18"/>
    <s v="Haitian RC"/>
    <m/>
    <s v="Planifié (financé)"/>
    <d v="2016-12-01T00:00:00"/>
    <s v="Distribution NFI"/>
    <s v="Matériaux NFI"/>
    <s v="Bidons"/>
    <m/>
    <s v="Nombre"/>
    <n v="600"/>
    <m/>
    <m/>
    <m/>
    <s v=""/>
    <n v="300"/>
    <s v="Sélection / Priorisation"/>
    <x v="0"/>
    <x v="65"/>
    <m/>
    <m/>
    <m/>
    <m/>
    <m/>
    <s v="IFR2016121GRPE"/>
    <x v="2"/>
    <x v="0"/>
    <x v="45"/>
    <e v="#N/A"/>
  </r>
  <r>
    <x v="18"/>
    <s v="Haitian RC"/>
    <m/>
    <s v="Planifié (financé)"/>
    <d v="2016-12-01T00:00:00"/>
    <s v="Distribution NFI"/>
    <s v="Matériaux NFI"/>
    <s v="Kit de cuisine"/>
    <m/>
    <s v="Nombre"/>
    <n v="300"/>
    <m/>
    <m/>
    <m/>
    <m/>
    <n v="300"/>
    <s v="Sélection / Priorisation"/>
    <x v="0"/>
    <x v="65"/>
    <m/>
    <m/>
    <m/>
    <m/>
    <m/>
    <s v="IFR2016121GRPE"/>
    <x v="3"/>
    <x v="0"/>
    <x v="45"/>
    <e v="#N/A"/>
  </r>
  <r>
    <x v="18"/>
    <s v="Haitian RC"/>
    <m/>
    <s v="Planifié (financé)"/>
    <d v="2016-12-01T00:00:00"/>
    <s v="Distribution NFI"/>
    <s v="Matériaux NFI"/>
    <s v="Moustiquaires"/>
    <m/>
    <s v="Nombre"/>
    <n v="600"/>
    <m/>
    <m/>
    <m/>
    <m/>
    <n v="300"/>
    <s v="Sélection / Priorisation"/>
    <x v="0"/>
    <x v="65"/>
    <m/>
    <m/>
    <m/>
    <m/>
    <m/>
    <s v="IFR2016121GRPE"/>
    <x v="4"/>
    <x v="0"/>
    <x v="45"/>
    <e v="#N/A"/>
  </r>
  <r>
    <x v="18"/>
    <s v="Haitian RC"/>
    <m/>
    <s v="Planifié (financé)"/>
    <d v="2016-12-01T00:00:00"/>
    <s v="Distribution NFI"/>
    <s v="Matériaux NFI"/>
    <s v="Seaux"/>
    <m/>
    <s v="Nombre"/>
    <n v="300"/>
    <m/>
    <m/>
    <m/>
    <m/>
    <n v="300"/>
    <s v="Sélection / Priorisation"/>
    <x v="0"/>
    <x v="65"/>
    <m/>
    <m/>
    <m/>
    <m/>
    <m/>
    <s v="IFR2016121GRPE"/>
    <x v="5"/>
    <x v="0"/>
    <x v="45"/>
    <e v="#N/A"/>
  </r>
  <r>
    <x v="19"/>
    <s v="Haitian RC"/>
    <m/>
    <s v="Réalisé"/>
    <d v="2016-11-24T00:00:00"/>
    <s v="Distribution Abris"/>
    <s v="Matériaux Abris"/>
    <s v="Bâches"/>
    <m/>
    <s v="Nombre"/>
    <n v="558"/>
    <m/>
    <m/>
    <m/>
    <m/>
    <n v="558"/>
    <m/>
    <x v="0"/>
    <x v="0"/>
    <m/>
    <s v="Prévilé"/>
    <m/>
    <m/>
    <m/>
    <s v="IFR20161124GRJE"/>
    <x v="0"/>
    <x v="0"/>
    <x v="0"/>
    <e v="#N/A"/>
  </r>
  <r>
    <x v="19"/>
    <s v="Haitian RC"/>
    <m/>
    <s v="Réalisé"/>
    <d v="2016-11-24T00:00:00"/>
    <s v="Distribution NFI"/>
    <s v="Matériaux NFI"/>
    <s v="Bidons"/>
    <m/>
    <s v="Nombre"/>
    <n v="1116"/>
    <m/>
    <m/>
    <m/>
    <m/>
    <n v="558"/>
    <m/>
    <x v="0"/>
    <x v="0"/>
    <m/>
    <s v="Prévilé"/>
    <m/>
    <m/>
    <m/>
    <s v="IFR20161124GRJE"/>
    <x v="1"/>
    <x v="0"/>
    <x v="0"/>
    <e v="#N/A"/>
  </r>
  <r>
    <x v="19"/>
    <s v="Haitian RC"/>
    <m/>
    <s v="Réalisé"/>
    <d v="2016-11-24T00:00:00"/>
    <s v="Distribution NFI"/>
    <s v="Matériaux NFI"/>
    <s v="Kit de cuisine"/>
    <m/>
    <s v="Nombre"/>
    <n v="558"/>
    <m/>
    <m/>
    <m/>
    <m/>
    <n v="558"/>
    <m/>
    <x v="0"/>
    <x v="0"/>
    <m/>
    <s v="Prévilé"/>
    <m/>
    <m/>
    <m/>
    <s v="IFR20161124GRJE"/>
    <x v="2"/>
    <x v="0"/>
    <x v="0"/>
    <e v="#N/A"/>
  </r>
  <r>
    <x v="19"/>
    <s v="Haitian RC"/>
    <m/>
    <s v="Réalisé"/>
    <d v="2016-11-24T00:00:00"/>
    <s v="Distribution NFI"/>
    <s v="Matériaux NFI"/>
    <s v="Kit d'hygiène"/>
    <m/>
    <s v="Nombre"/>
    <n v="558"/>
    <m/>
    <m/>
    <m/>
    <m/>
    <n v="558"/>
    <m/>
    <x v="0"/>
    <x v="0"/>
    <m/>
    <s v="Prévilé"/>
    <m/>
    <m/>
    <m/>
    <s v="IFR20161124GRJE"/>
    <x v="3"/>
    <x v="0"/>
    <x v="0"/>
    <e v="#N/A"/>
  </r>
  <r>
    <x v="19"/>
    <s v="Haitian RC"/>
    <m/>
    <s v="Réalisé"/>
    <d v="2016-11-24T00:00:00"/>
    <s v="Distribution NFI"/>
    <s v="Matériaux NFI"/>
    <s v="Moustiquaires"/>
    <m/>
    <s v="Nombre"/>
    <n v="1116"/>
    <m/>
    <m/>
    <m/>
    <m/>
    <n v="558"/>
    <m/>
    <x v="0"/>
    <x v="0"/>
    <m/>
    <s v="Prévilé"/>
    <m/>
    <m/>
    <m/>
    <s v="IFR20161124GRJE"/>
    <x v="4"/>
    <x v="0"/>
    <x v="0"/>
    <e v="#N/A"/>
  </r>
  <r>
    <x v="19"/>
    <s v="Haitian RC"/>
    <m/>
    <s v="Réalisé"/>
    <d v="2016-11-24T00:00:00"/>
    <s v="Distribution NFI"/>
    <s v="Matériaux NFI"/>
    <s v="Seaux"/>
    <m/>
    <s v="Nombre"/>
    <n v="558"/>
    <m/>
    <m/>
    <m/>
    <m/>
    <n v="558"/>
    <m/>
    <x v="0"/>
    <x v="0"/>
    <m/>
    <s v="Prévilé"/>
    <m/>
    <m/>
    <m/>
    <s v="IFR20161124GRJE"/>
    <x v="5"/>
    <x v="0"/>
    <x v="0"/>
    <e v="#N/A"/>
  </r>
  <r>
    <x v="20"/>
    <m/>
    <s v="OFDA"/>
    <s v="Réalisé"/>
    <m/>
    <s v="Distribution Abris"/>
    <s v="Matériaux Abris"/>
    <s v="Bâches"/>
    <m/>
    <s v="Nombre"/>
    <n v="2577"/>
    <m/>
    <m/>
    <m/>
    <s v=""/>
    <n v="2577"/>
    <m/>
    <x v="0"/>
    <x v="28"/>
    <m/>
    <m/>
    <m/>
    <m/>
    <m/>
    <s v="IOM190010GR"/>
    <x v="4"/>
    <x v="0"/>
    <x v="28"/>
    <e v="#N/A"/>
  </r>
  <r>
    <x v="20"/>
    <m/>
    <s v="OFDA"/>
    <s v="Réalisé"/>
    <m/>
    <s v="Distribution NFI"/>
    <s v="Matériaux NFI"/>
    <s v="Kit de cuisine"/>
    <m/>
    <s v="Nombre"/>
    <n v="1817"/>
    <m/>
    <m/>
    <m/>
    <s v=""/>
    <n v="2577"/>
    <m/>
    <x v="0"/>
    <x v="28"/>
    <m/>
    <m/>
    <m/>
    <m/>
    <m/>
    <s v="IOM190010GR"/>
    <x v="5"/>
    <x v="0"/>
    <x v="28"/>
    <e v="#N/A"/>
  </r>
  <r>
    <x v="21"/>
    <s v="Haitian RC"/>
    <m/>
    <s v="Réalisé"/>
    <d v="2016-10-14T00:00:00"/>
    <s v="Distribution NFI"/>
    <s v="Matériaux NFI"/>
    <s v="Aquatabs"/>
    <m/>
    <s v="Nombre"/>
    <n v="7000"/>
    <m/>
    <m/>
    <m/>
    <s v=""/>
    <n v="100"/>
    <s v="Sélection / Priorisation"/>
    <x v="4"/>
    <x v="25"/>
    <m/>
    <m/>
    <m/>
    <m/>
    <m/>
    <s v="ITA20161014OUCR"/>
    <x v="5"/>
    <x v="4"/>
    <x v="25"/>
    <e v="#N/A"/>
  </r>
  <r>
    <x v="21"/>
    <s v="Haitian RC"/>
    <m/>
    <s v="Réalisé"/>
    <d v="2016-10-15T00:00:00"/>
    <s v="Distribution NFI"/>
    <s v="Matériaux NFI"/>
    <s v="Aquatabs"/>
    <m/>
    <s v="Nombre"/>
    <n v="3000"/>
    <m/>
    <m/>
    <m/>
    <s v=""/>
    <n v="77"/>
    <s v="Sélection / Priorisation"/>
    <x v="4"/>
    <x v="25"/>
    <m/>
    <m/>
    <m/>
    <m/>
    <m/>
    <s v="ITA20161015OUCR"/>
    <x v="5"/>
    <x v="4"/>
    <x v="25"/>
    <e v="#N/A"/>
  </r>
  <r>
    <x v="22"/>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x v="5"/>
    <x v="0"/>
    <x v="0"/>
    <e v="#N/A"/>
  </r>
  <r>
    <x v="22"/>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x v="5"/>
    <x v="0"/>
    <x v="0"/>
    <e v="#N/A"/>
  </r>
  <r>
    <x v="22"/>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x v="5"/>
    <x v="0"/>
    <x v="0"/>
    <e v="#N/A"/>
  </r>
  <r>
    <x v="23"/>
    <s v="RODEP"/>
    <m/>
    <s v="Réalisé"/>
    <s v="08.10.2016 - 10.10.2016"/>
    <s v="Distribution NFI"/>
    <s v="Matériaux NFI"/>
    <s v="Aquatabs"/>
    <m/>
    <s v="Nombre"/>
    <n v="30"/>
    <m/>
    <m/>
    <m/>
    <s v=""/>
    <m/>
    <m/>
    <x v="4"/>
    <x v="69"/>
    <s v="1e section Icondo"/>
    <m/>
    <m/>
    <m/>
    <m/>
    <e v="#VALUE!"/>
    <x v="67"/>
    <x v="4"/>
    <x v="48"/>
    <e v="#N/A"/>
  </r>
  <r>
    <x v="23"/>
    <s v="RODEP"/>
    <m/>
    <s v="Réalisé"/>
    <s v="08.10.2016 - 10.10.2016"/>
    <s v="Distribution NFI"/>
    <s v="Matériaux NFI"/>
    <s v="Aquatabs"/>
    <m/>
    <s v="Nombre"/>
    <n v="30"/>
    <m/>
    <m/>
    <m/>
    <s v=""/>
    <m/>
    <m/>
    <x v="4"/>
    <x v="69"/>
    <s v="7e section Fauche"/>
    <m/>
    <m/>
    <m/>
    <m/>
    <e v="#VALUE!"/>
    <x v="68"/>
    <x v="4"/>
    <x v="48"/>
    <e v="#N/A"/>
  </r>
  <r>
    <x v="23"/>
    <s v="RODEP"/>
    <m/>
    <s v="Réalisé"/>
    <s v="11.10.2016 - 25.10.2016"/>
    <s v="Distribution NFI"/>
    <s v="Matériaux NFI"/>
    <s v="Aquatabs"/>
    <m/>
    <s v="Nombre"/>
    <n v="400"/>
    <m/>
    <m/>
    <m/>
    <s v=""/>
    <m/>
    <m/>
    <x v="4"/>
    <x v="69"/>
    <s v="10e Palmes"/>
    <m/>
    <m/>
    <m/>
    <m/>
    <e v="#VALUE!"/>
    <x v="69"/>
    <x v="4"/>
    <x v="48"/>
    <e v="#N/A"/>
  </r>
  <r>
    <x v="23"/>
    <s v="RODEP"/>
    <m/>
    <s v="Réalisé"/>
    <s v="11.10.2016 - 25.10.2016"/>
    <s v="Distribution NFI"/>
    <s v="Matériaux NFI"/>
    <s v="Aquatabs"/>
    <m/>
    <s v="Nombre"/>
    <n v="250"/>
    <m/>
    <m/>
    <m/>
    <s v=""/>
    <m/>
    <m/>
    <x v="4"/>
    <x v="69"/>
    <s v="12e Palmes"/>
    <m/>
    <m/>
    <m/>
    <m/>
    <e v="#VALUE!"/>
    <x v="70"/>
    <x v="4"/>
    <x v="48"/>
    <e v="#N/A"/>
  </r>
  <r>
    <x v="23"/>
    <s v="RODEP"/>
    <m/>
    <s v="Réalisé"/>
    <s v="11.10.2016 - 25.10.2016"/>
    <s v="Distribution NFI"/>
    <s v="Matériaux NFI"/>
    <s v="Aquatabs"/>
    <m/>
    <s v="Nombre"/>
    <n v="600"/>
    <m/>
    <m/>
    <m/>
    <s v=""/>
    <m/>
    <m/>
    <x v="4"/>
    <x v="69"/>
    <s v="9e Palmes"/>
    <m/>
    <m/>
    <m/>
    <m/>
    <e v="#VALUE!"/>
    <x v="71"/>
    <x v="4"/>
    <x v="48"/>
    <e v="#N/A"/>
  </r>
  <r>
    <x v="23"/>
    <s v="FNGA"/>
    <m/>
    <s v="Planifié (financé)"/>
    <s v="15.11.2016 - 16.11.2016"/>
    <s v="Distribution NFI"/>
    <s v="Matériaux NFI"/>
    <s v="Aquatabs"/>
    <m/>
    <s v="Nombre"/>
    <n v="200"/>
    <m/>
    <m/>
    <m/>
    <s v=""/>
    <m/>
    <m/>
    <x v="0"/>
    <x v="66"/>
    <s v="2e Fonds Cochon"/>
    <m/>
    <m/>
    <m/>
    <m/>
    <e v="#VALUE!"/>
    <x v="72"/>
    <x v="0"/>
    <x v="46"/>
    <s v="HT08832-02"/>
  </r>
  <r>
    <x v="23"/>
    <s v="FNGA"/>
    <m/>
    <s v="Planifié (financé)"/>
    <s v="15.11.2016 - 16.11.2016"/>
    <s v="Intervention Abris"/>
    <s v="Formation"/>
    <s v="Formation"/>
    <m/>
    <s v=""/>
    <n v="200"/>
    <m/>
    <m/>
    <m/>
    <s v=""/>
    <n v="200"/>
    <s v="Sélection / Priorisation"/>
    <x v="0"/>
    <x v="66"/>
    <s v="2e Fonds Cochon"/>
    <m/>
    <m/>
    <m/>
    <m/>
    <e v="#VALUE!"/>
    <x v="73"/>
    <x v="0"/>
    <x v="46"/>
    <s v="HT08832-02"/>
  </r>
  <r>
    <x v="23"/>
    <s v="FNGA"/>
    <m/>
    <s v="En cours"/>
    <s v="4.11.2016 - 16.11.2016"/>
    <s v="Distribution NFI"/>
    <s v="Matériaux NFI"/>
    <s v="Aquatabs"/>
    <m/>
    <s v="Nombre"/>
    <n v="800"/>
    <m/>
    <m/>
    <m/>
    <s v=""/>
    <m/>
    <m/>
    <x v="0"/>
    <x v="0"/>
    <s v="2ème Haute Voldrogue"/>
    <m/>
    <m/>
    <m/>
    <m/>
    <e v="#VALUE!"/>
    <x v="74"/>
    <x v="0"/>
    <x v="0"/>
    <s v="HT08811-02"/>
  </r>
  <r>
    <x v="23"/>
    <s v="FNGA"/>
    <m/>
    <s v="En cours"/>
    <s v="4.11.2016 - 16.11.2016"/>
    <s v="Intervention Abris"/>
    <s v="Formation"/>
    <s v="Formation"/>
    <m/>
    <s v=""/>
    <n v="800"/>
    <m/>
    <m/>
    <m/>
    <s v=""/>
    <n v="800"/>
    <s v="Sélection / Priorisation"/>
    <x v="0"/>
    <x v="0"/>
    <s v="2ème Haute Voldrogue"/>
    <m/>
    <m/>
    <m/>
    <m/>
    <e v="#VALUE!"/>
    <x v="12"/>
    <x v="0"/>
    <x v="0"/>
    <s v="HT08811-02"/>
  </r>
  <r>
    <x v="23"/>
    <s v="FNGA"/>
    <m/>
    <s v="En cours"/>
    <s v="7.11.2016 - 16.11.2016"/>
    <s v="Intervention Abris"/>
    <s v="Formation"/>
    <s v="Formation"/>
    <m/>
    <s v=""/>
    <n v="600"/>
    <m/>
    <m/>
    <m/>
    <s v=""/>
    <m/>
    <s v="Sélection / Priorisation"/>
    <x v="0"/>
    <x v="0"/>
    <s v="2ème Haute Voldrogue"/>
    <m/>
    <m/>
    <m/>
    <m/>
    <e v="#VALUE!"/>
    <x v="13"/>
    <x v="0"/>
    <x v="0"/>
    <s v="HT08811-02"/>
  </r>
  <r>
    <x v="23"/>
    <s v="FNGA"/>
    <m/>
    <s v="En cours"/>
    <s v="7.11.2016 - 16.11.2016"/>
    <s v="Distribution NFI"/>
    <s v="Matériaux NFI"/>
    <s v="Kit de cuisine"/>
    <m/>
    <s v="Nombre"/>
    <n v="600"/>
    <m/>
    <m/>
    <m/>
    <s v=""/>
    <m/>
    <m/>
    <x v="0"/>
    <x v="0"/>
    <s v="2ème Haute Voldrogue"/>
    <m/>
    <m/>
    <m/>
    <m/>
    <e v="#VALUE!"/>
    <x v="14"/>
    <x v="0"/>
    <x v="0"/>
    <s v="HT08811-02"/>
  </r>
  <r>
    <x v="24"/>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x v="1"/>
    <x v="1"/>
    <x v="19"/>
    <e v="#N/A"/>
  </r>
  <r>
    <x v="24"/>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x v="2"/>
    <x v="1"/>
    <x v="19"/>
    <e v="#N/A"/>
  </r>
  <r>
    <x v="24"/>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x v="3"/>
    <x v="1"/>
    <x v="19"/>
    <e v="#N/A"/>
  </r>
  <r>
    <x v="24"/>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x v="4"/>
    <x v="1"/>
    <x v="19"/>
    <e v="#N/A"/>
  </r>
  <r>
    <x v="24"/>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x v="5"/>
    <x v="1"/>
    <x v="19"/>
    <e v="#N/A"/>
  </r>
  <r>
    <x v="24"/>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x v="0"/>
    <x v="1"/>
    <x v="19"/>
    <e v="#N/A"/>
  </r>
  <r>
    <x v="24"/>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x v="1"/>
    <x v="1"/>
    <x v="19"/>
    <e v="#N/A"/>
  </r>
  <r>
    <x v="24"/>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x v="2"/>
    <x v="1"/>
    <x v="19"/>
    <e v="#N/A"/>
  </r>
  <r>
    <x v="24"/>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x v="3"/>
    <x v="1"/>
    <x v="19"/>
    <e v="#N/A"/>
  </r>
  <r>
    <x v="24"/>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x v="4"/>
    <x v="1"/>
    <x v="19"/>
    <e v="#N/A"/>
  </r>
  <r>
    <x v="24"/>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x v="5"/>
    <x v="1"/>
    <x v="19"/>
    <e v="#N/A"/>
  </r>
  <r>
    <x v="24"/>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x v="2"/>
    <x v="1"/>
    <x v="19"/>
    <e v="#N/A"/>
  </r>
  <r>
    <x v="24"/>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x v="3"/>
    <x v="1"/>
    <x v="19"/>
    <e v="#N/A"/>
  </r>
  <r>
    <x v="24"/>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x v="4"/>
    <x v="1"/>
    <x v="19"/>
    <e v="#N/A"/>
  </r>
  <r>
    <x v="24"/>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x v="5"/>
    <x v="1"/>
    <x v="19"/>
    <e v="#N/A"/>
  </r>
  <r>
    <x v="24"/>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x v="0"/>
    <x v="1"/>
    <x v="19"/>
    <e v="#N/A"/>
  </r>
  <r>
    <x v="24"/>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1"/>
    <x v="1"/>
    <x v="19"/>
    <e v="#N/A"/>
  </r>
  <r>
    <x v="24"/>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2"/>
    <x v="1"/>
    <x v="19"/>
    <e v="#N/A"/>
  </r>
  <r>
    <x v="24"/>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3"/>
    <x v="1"/>
    <x v="19"/>
    <e v="#N/A"/>
  </r>
  <r>
    <x v="24"/>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x v="4"/>
    <x v="1"/>
    <x v="19"/>
    <e v="#N/A"/>
  </r>
  <r>
    <x v="24"/>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x v="5"/>
    <x v="1"/>
    <x v="19"/>
    <e v="#N/A"/>
  </r>
  <r>
    <x v="24"/>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x v="5"/>
    <x v="1"/>
    <x v="19"/>
    <e v="#N/A"/>
  </r>
  <r>
    <x v="24"/>
    <m/>
    <m/>
    <s v="Planifié (financé)"/>
    <m/>
    <s v="Distribution Abris"/>
    <s v="Matériaux Abris"/>
    <s v="Kit Abris"/>
    <m/>
    <s v="Nombre"/>
    <n v="660"/>
    <m/>
    <m/>
    <m/>
    <s v=""/>
    <n v="660"/>
    <m/>
    <x v="1"/>
    <x v="19"/>
    <s v="Dalmette"/>
    <m/>
    <m/>
    <m/>
    <m/>
    <s v="MED190010SUTIDA"/>
    <x v="2"/>
    <x v="1"/>
    <x v="19"/>
    <e v="#N/A"/>
  </r>
  <r>
    <x v="24"/>
    <m/>
    <m/>
    <s v="Planifié (financé)"/>
    <m/>
    <s v="Distribution Abris"/>
    <s v="Matériaux Abris"/>
    <s v="Kit Abris"/>
    <m/>
    <s v="Nombre"/>
    <n v="305"/>
    <m/>
    <m/>
    <m/>
    <s v=""/>
    <n v="305"/>
    <m/>
    <x v="1"/>
    <x v="19"/>
    <s v="Dalmette"/>
    <m/>
    <m/>
    <m/>
    <m/>
    <s v="MED190010SUTIDA"/>
    <x v="3"/>
    <x v="1"/>
    <x v="19"/>
    <e v="#N/A"/>
  </r>
  <r>
    <x v="24"/>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x v="5"/>
    <x v="1"/>
    <x v="19"/>
    <e v="#N/A"/>
  </r>
  <r>
    <x v="24"/>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x v="4"/>
    <x v="1"/>
    <x v="19"/>
    <e v="#N/A"/>
  </r>
  <r>
    <x v="24"/>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x v="5"/>
    <x v="1"/>
    <x v="19"/>
    <e v="#N/A"/>
  </r>
  <r>
    <x v="24"/>
    <m/>
    <s v="OFDA"/>
    <s v="Réalisé"/>
    <d v="2016-10-30T00:00:00"/>
    <s v="Distribution Abris"/>
    <s v="Matériaux Abris"/>
    <s v="Autre, à préciser dans &quot;Commentaires&quot;"/>
    <m/>
    <s v="N/A"/>
    <n v="511"/>
    <m/>
    <m/>
    <m/>
    <m/>
    <n v="511"/>
    <s v="Distribution générale"/>
    <x v="1"/>
    <x v="19"/>
    <s v="Blactote"/>
    <m/>
    <m/>
    <m/>
    <s v="Baches, Moustiquaires, Aquatabs, Kit hygienique"/>
    <m/>
    <x v="25"/>
    <x v="1"/>
    <x v="19"/>
    <e v="#N/A"/>
  </r>
  <r>
    <x v="24"/>
    <m/>
    <s v="OFDA"/>
    <s v="Réalisé"/>
    <d v="2016-10-31T00:00:00"/>
    <s v="Distribution Abris"/>
    <s v="Matériaux Abris"/>
    <s v="Autre, à préciser dans &quot;Commentaires&quot;"/>
    <m/>
    <s v="N/A"/>
    <n v="694"/>
    <m/>
    <m/>
    <m/>
    <m/>
    <n v="694"/>
    <s v="Distribution générale"/>
    <x v="1"/>
    <x v="19"/>
    <s v="Dalmette"/>
    <m/>
    <m/>
    <m/>
    <s v="Baches, Moustiquaires, Aquatabs, Kit hygienique, seaux"/>
    <m/>
    <x v="25"/>
    <x v="1"/>
    <x v="19"/>
    <e v="#N/A"/>
  </r>
  <r>
    <x v="24"/>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x v="25"/>
    <x v="1"/>
    <x v="19"/>
    <e v="#N/A"/>
  </r>
  <r>
    <x v="24"/>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x v="25"/>
    <x v="1"/>
    <x v="19"/>
    <e v="#N/A"/>
  </r>
  <r>
    <x v="24"/>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x v="25"/>
    <x v="1"/>
    <x v="19"/>
    <e v="#N/A"/>
  </r>
  <r>
    <x v="24"/>
    <m/>
    <s v="OFDA"/>
    <s v="Réalisé"/>
    <d v="2016-12-08T00:00:00"/>
    <s v="Distribution Abris"/>
    <s v="Matériaux Abris"/>
    <s v="Autre, à préciser dans &quot;Commentaires&quot;"/>
    <m/>
    <s v="N/A"/>
    <n v="628"/>
    <m/>
    <m/>
    <m/>
    <m/>
    <n v="628"/>
    <s v="Distribution générale"/>
    <x v="1"/>
    <x v="19"/>
    <s v="Dalmette"/>
    <m/>
    <m/>
    <m/>
    <s v="Shelter fixing kits. Sawyer filter."/>
    <m/>
    <x v="25"/>
    <x v="1"/>
    <x v="19"/>
    <e v="#N/A"/>
  </r>
  <r>
    <x v="24"/>
    <m/>
    <s v="OFDA"/>
    <s v="Réalisé"/>
    <d v="2016-12-15T00:00:00"/>
    <s v="Distribution Abris"/>
    <s v="Matériaux Abris"/>
    <s v="Autre, à préciser dans &quot;Commentaires&quot;"/>
    <m/>
    <s v="N/A"/>
    <n v="268"/>
    <m/>
    <m/>
    <m/>
    <m/>
    <n v="268"/>
    <s v="Distribution générale"/>
    <x v="1"/>
    <x v="19"/>
    <s v="Loby"/>
    <m/>
    <m/>
    <m/>
    <s v="Shelter kits. Sawyer filter. Hygiene kits. Mosidomes."/>
    <m/>
    <x v="25"/>
    <x v="1"/>
    <x v="19"/>
    <e v="#N/A"/>
  </r>
  <r>
    <x v="24"/>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x v="25"/>
    <x v="1"/>
    <x v="19"/>
    <e v="#N/A"/>
  </r>
  <r>
    <x v="25"/>
    <m/>
    <s v="World Vision"/>
    <s v="Réalisé"/>
    <d v="2016-10-10T00:00:00"/>
    <s v="Distribution Abris"/>
    <s v="Matériaux Abris"/>
    <s v="Bâches"/>
    <m/>
    <s v="Nombre"/>
    <n v="1"/>
    <m/>
    <m/>
    <m/>
    <s v=""/>
    <n v="200"/>
    <m/>
    <x v="3"/>
    <x v="70"/>
    <m/>
    <m/>
    <m/>
    <m/>
    <m/>
    <s v="MER20161010NIL'"/>
    <x v="2"/>
    <x v="3"/>
    <x v="49"/>
    <e v="#N/A"/>
  </r>
  <r>
    <x v="25"/>
    <m/>
    <s v="World Vision"/>
    <s v="Réalisé"/>
    <d v="2016-10-10T00:00:00"/>
    <s v="Distribution NFI"/>
    <s v="Matériaux NFI"/>
    <s v="Bidons"/>
    <m/>
    <s v="Nombre"/>
    <n v="2"/>
    <m/>
    <m/>
    <m/>
    <s v=""/>
    <n v="200"/>
    <m/>
    <x v="3"/>
    <x v="70"/>
    <m/>
    <m/>
    <m/>
    <m/>
    <m/>
    <s v="MER20161010NIL'"/>
    <x v="3"/>
    <x v="3"/>
    <x v="49"/>
    <e v="#N/A"/>
  </r>
  <r>
    <x v="25"/>
    <m/>
    <s v="World Vision"/>
    <s v="Réalisé"/>
    <d v="2016-10-10T00:00:00"/>
    <s v="Distribution NFI"/>
    <s v="Matériaux NFI"/>
    <s v="Couvertures"/>
    <m/>
    <s v="Nombre"/>
    <n v="1"/>
    <m/>
    <m/>
    <m/>
    <s v=""/>
    <n v="200"/>
    <m/>
    <x v="3"/>
    <x v="70"/>
    <m/>
    <m/>
    <m/>
    <m/>
    <m/>
    <s v="MER20161010NIL'"/>
    <x v="4"/>
    <x v="3"/>
    <x v="49"/>
    <e v="#N/A"/>
  </r>
  <r>
    <x v="25"/>
    <m/>
    <s v="World Vision"/>
    <s v="Réalisé"/>
    <d v="2016-10-10T00:00:00"/>
    <s v="Distribution NFI"/>
    <s v="Matériaux NFI"/>
    <s v="Lampes solaires"/>
    <m/>
    <s v="Nombre"/>
    <n v="1"/>
    <m/>
    <m/>
    <m/>
    <s v=""/>
    <n v="200"/>
    <m/>
    <x v="3"/>
    <x v="70"/>
    <m/>
    <m/>
    <m/>
    <m/>
    <m/>
    <s v="MER20161010NIL'"/>
    <x v="5"/>
    <x v="3"/>
    <x v="49"/>
    <e v="#N/A"/>
  </r>
  <r>
    <x v="25"/>
    <m/>
    <s v="World Vision"/>
    <s v="Réalisé"/>
    <s v="08-Oct-2016 - 09-Oct-2016"/>
    <s v="Distribution Abris"/>
    <s v="Matériaux Abris"/>
    <s v="Bâches"/>
    <m/>
    <s v="Nombre"/>
    <n v="1"/>
    <m/>
    <m/>
    <m/>
    <s v=""/>
    <n v="200"/>
    <m/>
    <x v="3"/>
    <x v="27"/>
    <m/>
    <m/>
    <m/>
    <m/>
    <m/>
    <e v="#VALUE!"/>
    <x v="15"/>
    <x v="3"/>
    <x v="27"/>
    <e v="#N/A"/>
  </r>
  <r>
    <x v="25"/>
    <m/>
    <s v="World Vision"/>
    <s v="Réalisé"/>
    <s v="08-Oct-2016 - 09-Oct-2016"/>
    <s v="Distribution NFI"/>
    <s v="Matériaux NFI"/>
    <s v="Bidons"/>
    <m/>
    <s v="Nombre"/>
    <n v="2"/>
    <m/>
    <m/>
    <m/>
    <s v=""/>
    <n v="200"/>
    <m/>
    <x v="3"/>
    <x v="27"/>
    <m/>
    <m/>
    <m/>
    <m/>
    <m/>
    <e v="#VALUE!"/>
    <x v="16"/>
    <x v="3"/>
    <x v="27"/>
    <e v="#N/A"/>
  </r>
  <r>
    <x v="25"/>
    <m/>
    <s v="World Vision"/>
    <s v="Réalisé"/>
    <s v="08-Oct-2016 - 09-Oct-2016"/>
    <s v="Distribution NFI"/>
    <s v="Matériaux NFI"/>
    <s v="Couvertures"/>
    <m/>
    <s v="Nombre"/>
    <n v="1"/>
    <m/>
    <m/>
    <m/>
    <s v=""/>
    <n v="200"/>
    <m/>
    <x v="3"/>
    <x v="27"/>
    <m/>
    <m/>
    <m/>
    <m/>
    <m/>
    <e v="#VALUE!"/>
    <x v="17"/>
    <x v="3"/>
    <x v="27"/>
    <e v="#N/A"/>
  </r>
  <r>
    <x v="25"/>
    <m/>
    <s v="World Vision"/>
    <s v="Réalisé"/>
    <s v="08-Oct-2016 - 09-Oct-2016"/>
    <s v="Distribution NFI"/>
    <s v="Matériaux NFI"/>
    <s v="Lampes solaires"/>
    <m/>
    <s v="Nombre"/>
    <n v="1"/>
    <m/>
    <m/>
    <m/>
    <s v=""/>
    <n v="200"/>
    <m/>
    <x v="3"/>
    <x v="27"/>
    <m/>
    <m/>
    <m/>
    <m/>
    <m/>
    <e v="#VALUE!"/>
    <x v="18"/>
    <x v="3"/>
    <x v="27"/>
    <e v="#N/A"/>
  </r>
  <r>
    <x v="25"/>
    <m/>
    <s v="OFDA"/>
    <s v="Planifié (non financé)"/>
    <m/>
    <s v="Distribution Abris"/>
    <s v="Matériaux Abris"/>
    <s v="Bâches"/>
    <m/>
    <s v="Nombre"/>
    <n v="1"/>
    <m/>
    <m/>
    <m/>
    <s v=""/>
    <n v="750"/>
    <m/>
    <x v="3"/>
    <x v="71"/>
    <m/>
    <m/>
    <m/>
    <m/>
    <s v="750 planned target, pending funding"/>
    <s v="MER190010NIAN"/>
    <x v="21"/>
    <x v="3"/>
    <x v="50"/>
    <e v="#N/A"/>
  </r>
  <r>
    <x v="25"/>
    <m/>
    <s v="World Vision"/>
    <s v="Planifié (non financé)"/>
    <m/>
    <s v="Distribution Abris"/>
    <s v="Matériaux Abris"/>
    <s v="Bâches"/>
    <m/>
    <s v="Nombre"/>
    <n v="1"/>
    <m/>
    <m/>
    <m/>
    <s v=""/>
    <n v="550"/>
    <m/>
    <x v="3"/>
    <x v="71"/>
    <m/>
    <m/>
    <m/>
    <m/>
    <s v="550 planned target, pending funding"/>
    <s v="MER190010NIAN"/>
    <x v="22"/>
    <x v="3"/>
    <x v="50"/>
    <e v="#N/A"/>
  </r>
  <r>
    <x v="25"/>
    <m/>
    <s v="World Vision"/>
    <s v="Planifié (financé)"/>
    <m/>
    <s v="Distribution Abris"/>
    <s v="Matériaux Abris"/>
    <s v="Bâches"/>
    <m/>
    <s v="Nombre"/>
    <n v="1"/>
    <m/>
    <m/>
    <m/>
    <s v=""/>
    <n v="500"/>
    <m/>
    <x v="3"/>
    <x v="72"/>
    <m/>
    <m/>
    <m/>
    <m/>
    <s v="500 planned target"/>
    <s v="MER190010NIAR"/>
    <x v="2"/>
    <x v="3"/>
    <x v="51"/>
    <e v="#N/A"/>
  </r>
  <r>
    <x v="25"/>
    <m/>
    <s v="OFDA"/>
    <s v="Planifié (non financé)"/>
    <m/>
    <s v="Distribution Abris"/>
    <s v="Matériaux Abris"/>
    <s v="Bâches"/>
    <m/>
    <s v="Nombre"/>
    <n v="1"/>
    <m/>
    <m/>
    <m/>
    <s v=""/>
    <n v="750"/>
    <m/>
    <x v="3"/>
    <x v="59"/>
    <m/>
    <m/>
    <m/>
    <m/>
    <s v="750 planned target, pending funding"/>
    <s v="MER190010NIPE"/>
    <x v="21"/>
    <x v="3"/>
    <x v="39"/>
    <e v="#N/A"/>
  </r>
  <r>
    <x v="25"/>
    <m/>
    <s v="World Vision"/>
    <s v="Planifié (non financé)"/>
    <m/>
    <s v="Distribution Abris"/>
    <s v="Matériaux Abris"/>
    <s v="Bâches"/>
    <m/>
    <s v="Nombre"/>
    <n v="1"/>
    <m/>
    <m/>
    <m/>
    <s v=""/>
    <n v="550"/>
    <m/>
    <x v="3"/>
    <x v="59"/>
    <m/>
    <m/>
    <m/>
    <m/>
    <s v="550 planned target, pending funding"/>
    <s v="MER190010NIPE"/>
    <x v="22"/>
    <x v="3"/>
    <x v="39"/>
    <e v="#N/A"/>
  </r>
  <r>
    <x v="25"/>
    <m/>
    <s v="World Vision"/>
    <s v="Planifié (financé)"/>
    <m/>
    <s v="Distribution Abris"/>
    <s v="Matériaux Abris"/>
    <s v="Bâches"/>
    <m/>
    <s v="Nombre"/>
    <n v="1"/>
    <m/>
    <m/>
    <m/>
    <s v=""/>
    <n v="500"/>
    <m/>
    <x v="3"/>
    <x v="58"/>
    <m/>
    <m/>
    <m/>
    <m/>
    <s v="500 planned target"/>
    <s v="MER190010NIPL"/>
    <x v="2"/>
    <x v="3"/>
    <x v="38"/>
    <e v="#N/A"/>
  </r>
  <r>
    <x v="25"/>
    <m/>
    <s v="OFDA"/>
    <s v="Planifié (non financé)"/>
    <m/>
    <s v="Distribution NFI"/>
    <s v="Matériaux NFI"/>
    <s v="Bidons"/>
    <m/>
    <s v="Nombre"/>
    <n v="2"/>
    <m/>
    <m/>
    <m/>
    <s v=""/>
    <n v="750"/>
    <m/>
    <x v="3"/>
    <x v="71"/>
    <m/>
    <m/>
    <m/>
    <m/>
    <s v="750 planned target, pending funding"/>
    <s v="MER190010NIAN"/>
    <x v="23"/>
    <x v="3"/>
    <x v="50"/>
    <e v="#N/A"/>
  </r>
  <r>
    <x v="25"/>
    <m/>
    <s v="World Vision"/>
    <s v="Planifié (non financé)"/>
    <m/>
    <s v="Distribution NFI"/>
    <s v="Matériaux NFI"/>
    <s v="Bidons"/>
    <m/>
    <s v="Nombre"/>
    <n v="2"/>
    <m/>
    <m/>
    <m/>
    <s v=""/>
    <n v="550"/>
    <m/>
    <x v="3"/>
    <x v="71"/>
    <m/>
    <m/>
    <m/>
    <m/>
    <s v="550 planned target, pending funding"/>
    <s v="MER190010NIAN"/>
    <x v="0"/>
    <x v="3"/>
    <x v="50"/>
    <e v="#N/A"/>
  </r>
  <r>
    <x v="25"/>
    <m/>
    <s v="World Vision"/>
    <s v="Planifié (financé)"/>
    <m/>
    <s v="Distribution NFI"/>
    <s v="Matériaux NFI"/>
    <s v="Bidons"/>
    <m/>
    <s v="Nombre"/>
    <n v="2"/>
    <m/>
    <m/>
    <m/>
    <s v=""/>
    <n v="500"/>
    <m/>
    <x v="3"/>
    <x v="72"/>
    <m/>
    <m/>
    <m/>
    <m/>
    <s v="500 planned target"/>
    <s v="MER190010NIAR"/>
    <x v="3"/>
    <x v="3"/>
    <x v="51"/>
    <e v="#N/A"/>
  </r>
  <r>
    <x v="25"/>
    <m/>
    <s v="OFDA"/>
    <s v="Planifié (non financé)"/>
    <m/>
    <s v="Distribution NFI"/>
    <s v="Matériaux NFI"/>
    <s v="Bidons"/>
    <m/>
    <s v="Nombre"/>
    <n v="2"/>
    <m/>
    <m/>
    <m/>
    <s v=""/>
    <n v="750"/>
    <m/>
    <x v="3"/>
    <x v="59"/>
    <m/>
    <m/>
    <m/>
    <m/>
    <s v="750 planned target, pending funding"/>
    <s v="MER190010NIPE"/>
    <x v="23"/>
    <x v="3"/>
    <x v="39"/>
    <e v="#N/A"/>
  </r>
  <r>
    <x v="25"/>
    <m/>
    <s v="World Vision"/>
    <s v="Planifié (non financé)"/>
    <m/>
    <s v="Distribution NFI"/>
    <s v="Matériaux NFI"/>
    <s v="Bidons"/>
    <m/>
    <s v="Nombre"/>
    <n v="2"/>
    <m/>
    <m/>
    <m/>
    <s v=""/>
    <n v="550"/>
    <m/>
    <x v="3"/>
    <x v="59"/>
    <m/>
    <m/>
    <m/>
    <m/>
    <s v="550 planned target, pending funding"/>
    <s v="MER190010NIPE"/>
    <x v="0"/>
    <x v="3"/>
    <x v="39"/>
    <e v="#N/A"/>
  </r>
  <r>
    <x v="25"/>
    <m/>
    <s v="World Vision"/>
    <s v="Planifié (financé)"/>
    <m/>
    <s v="Distribution NFI"/>
    <s v="Matériaux NFI"/>
    <s v="Bidons"/>
    <m/>
    <s v="Nombre"/>
    <n v="2"/>
    <m/>
    <m/>
    <m/>
    <s v=""/>
    <n v="500"/>
    <m/>
    <x v="3"/>
    <x v="58"/>
    <m/>
    <m/>
    <m/>
    <m/>
    <s v="500 planned target"/>
    <s v="MER190010NIPL"/>
    <x v="3"/>
    <x v="3"/>
    <x v="38"/>
    <e v="#N/A"/>
  </r>
  <r>
    <x v="25"/>
    <m/>
    <s v="OFDA"/>
    <s v="Planifié (non financé)"/>
    <m/>
    <s v="Distribution NFI"/>
    <s v="Matériaux NFI"/>
    <s v="Couvertures"/>
    <m/>
    <s v="Nombre"/>
    <n v="1"/>
    <m/>
    <m/>
    <m/>
    <s v=""/>
    <n v="750"/>
    <m/>
    <x v="3"/>
    <x v="71"/>
    <m/>
    <m/>
    <m/>
    <m/>
    <s v="750 planned target, pending funding"/>
    <s v="MER190010NIAN"/>
    <x v="1"/>
    <x v="3"/>
    <x v="50"/>
    <e v="#N/A"/>
  </r>
  <r>
    <x v="25"/>
    <m/>
    <s v="World Vision"/>
    <s v="Planifié (non financé)"/>
    <m/>
    <s v="Distribution NFI"/>
    <s v="Matériaux NFI"/>
    <s v="Couvertures"/>
    <m/>
    <s v="Nombre"/>
    <n v="1"/>
    <m/>
    <m/>
    <m/>
    <s v=""/>
    <n v="550"/>
    <m/>
    <x v="3"/>
    <x v="71"/>
    <m/>
    <m/>
    <m/>
    <m/>
    <s v="550 planned target, pending funding"/>
    <s v="MER190010NIAN"/>
    <x v="2"/>
    <x v="3"/>
    <x v="50"/>
    <e v="#N/A"/>
  </r>
  <r>
    <x v="25"/>
    <m/>
    <s v="World Vision"/>
    <s v="Planifié (financé)"/>
    <m/>
    <s v="Distribution NFI"/>
    <s v="Matériaux NFI"/>
    <s v="Couvertures"/>
    <m/>
    <s v="Nombre"/>
    <n v="1"/>
    <m/>
    <m/>
    <m/>
    <s v=""/>
    <n v="500"/>
    <m/>
    <x v="3"/>
    <x v="72"/>
    <m/>
    <m/>
    <m/>
    <m/>
    <s v="500 planned target"/>
    <s v="MER190010NIAR"/>
    <x v="4"/>
    <x v="3"/>
    <x v="51"/>
    <e v="#N/A"/>
  </r>
  <r>
    <x v="25"/>
    <m/>
    <s v="OFDA"/>
    <s v="Planifié (non financé)"/>
    <m/>
    <s v="Distribution NFI"/>
    <s v="Matériaux NFI"/>
    <s v="Couvertures"/>
    <m/>
    <s v="Nombre"/>
    <n v="1"/>
    <m/>
    <m/>
    <m/>
    <s v=""/>
    <n v="750"/>
    <m/>
    <x v="3"/>
    <x v="59"/>
    <m/>
    <m/>
    <m/>
    <m/>
    <s v="750 planned target, pending funding"/>
    <s v="MER190010NIPE"/>
    <x v="1"/>
    <x v="3"/>
    <x v="39"/>
    <e v="#N/A"/>
  </r>
  <r>
    <x v="25"/>
    <m/>
    <s v="World Vision"/>
    <s v="Planifié (non financé)"/>
    <m/>
    <s v="Distribution NFI"/>
    <s v="Matériaux NFI"/>
    <s v="Couvertures"/>
    <m/>
    <s v="Nombre"/>
    <n v="1"/>
    <m/>
    <m/>
    <m/>
    <s v=""/>
    <n v="550"/>
    <m/>
    <x v="3"/>
    <x v="59"/>
    <m/>
    <m/>
    <m/>
    <m/>
    <s v="550 planned target, pending funding"/>
    <s v="MER190010NIPE"/>
    <x v="2"/>
    <x v="3"/>
    <x v="39"/>
    <e v="#N/A"/>
  </r>
  <r>
    <x v="25"/>
    <m/>
    <s v="World Vision"/>
    <s v="Planifié (financé)"/>
    <m/>
    <s v="Distribution NFI"/>
    <s v="Matériaux NFI"/>
    <s v="Couvertures"/>
    <m/>
    <s v="Nombre"/>
    <n v="1"/>
    <m/>
    <m/>
    <m/>
    <s v=""/>
    <n v="500"/>
    <m/>
    <x v="3"/>
    <x v="58"/>
    <m/>
    <m/>
    <m/>
    <m/>
    <s v="500 planned target"/>
    <s v="MER190010NIPL"/>
    <x v="4"/>
    <x v="3"/>
    <x v="38"/>
    <e v="#N/A"/>
  </r>
  <r>
    <x v="25"/>
    <m/>
    <s v="OFDA"/>
    <s v="Planifié (non financé)"/>
    <m/>
    <s v="Distribution NFI"/>
    <s v="Matériaux NFI"/>
    <s v="Lampes solaires"/>
    <m/>
    <s v="Nombre"/>
    <n v="1"/>
    <m/>
    <m/>
    <m/>
    <s v=""/>
    <n v="750"/>
    <m/>
    <x v="3"/>
    <x v="71"/>
    <m/>
    <m/>
    <m/>
    <m/>
    <s v="750 planned target, pending funding"/>
    <s v="MER190010NIAN"/>
    <x v="3"/>
    <x v="3"/>
    <x v="50"/>
    <e v="#N/A"/>
  </r>
  <r>
    <x v="25"/>
    <m/>
    <s v="World Vision"/>
    <s v="Planifié (non financé)"/>
    <m/>
    <s v="Distribution NFI"/>
    <s v="Matériaux NFI"/>
    <s v="Lampes solaires"/>
    <m/>
    <s v="Nombre"/>
    <n v="1"/>
    <m/>
    <m/>
    <m/>
    <s v=""/>
    <n v="550"/>
    <m/>
    <x v="3"/>
    <x v="71"/>
    <m/>
    <m/>
    <m/>
    <m/>
    <s v="550 planned target, pending funding"/>
    <s v="MER190010NIAN"/>
    <x v="4"/>
    <x v="3"/>
    <x v="50"/>
    <e v="#N/A"/>
  </r>
  <r>
    <x v="25"/>
    <m/>
    <s v="World Vision"/>
    <s v="Planifié (financé)"/>
    <m/>
    <s v="Distribution NFI"/>
    <s v="Matériaux NFI"/>
    <s v="Lampes solaires"/>
    <m/>
    <s v="Nombre"/>
    <n v="1"/>
    <m/>
    <m/>
    <m/>
    <s v=""/>
    <n v="500"/>
    <m/>
    <x v="3"/>
    <x v="72"/>
    <m/>
    <m/>
    <m/>
    <m/>
    <s v="500 planned target"/>
    <s v="MER190010NIAR"/>
    <x v="5"/>
    <x v="3"/>
    <x v="51"/>
    <e v="#N/A"/>
  </r>
  <r>
    <x v="25"/>
    <m/>
    <s v="OFDA"/>
    <s v="Planifié (non financé)"/>
    <m/>
    <s v="Distribution NFI"/>
    <s v="Matériaux NFI"/>
    <s v="Lampes solaires"/>
    <m/>
    <s v="Nombre"/>
    <n v="1"/>
    <m/>
    <m/>
    <m/>
    <s v=""/>
    <n v="750"/>
    <m/>
    <x v="3"/>
    <x v="59"/>
    <m/>
    <m/>
    <m/>
    <m/>
    <s v="750 planned target, pending funding"/>
    <s v="MER190010NIPE"/>
    <x v="3"/>
    <x v="3"/>
    <x v="39"/>
    <e v="#N/A"/>
  </r>
  <r>
    <x v="25"/>
    <m/>
    <s v="World Vision"/>
    <s v="Planifié (non financé)"/>
    <m/>
    <s v="Distribution NFI"/>
    <s v="Matériaux NFI"/>
    <s v="Lampes solaires"/>
    <m/>
    <s v="Nombre"/>
    <n v="1"/>
    <m/>
    <m/>
    <m/>
    <s v=""/>
    <n v="550"/>
    <m/>
    <x v="3"/>
    <x v="59"/>
    <m/>
    <m/>
    <m/>
    <m/>
    <s v="550 planned target, pending funding"/>
    <s v="MER190010NIPE"/>
    <x v="4"/>
    <x v="3"/>
    <x v="39"/>
    <e v="#N/A"/>
  </r>
  <r>
    <x v="25"/>
    <m/>
    <s v="World Vision"/>
    <s v="Planifié (financé)"/>
    <m/>
    <s v="Distribution NFI"/>
    <s v="Matériaux NFI"/>
    <s v="Lampes solaires"/>
    <m/>
    <s v="Nombre"/>
    <n v="1"/>
    <m/>
    <m/>
    <m/>
    <s v=""/>
    <n v="500"/>
    <m/>
    <x v="3"/>
    <x v="58"/>
    <m/>
    <m/>
    <m/>
    <m/>
    <s v="500 planned target"/>
    <s v="MER190010NIPL"/>
    <x v="5"/>
    <x v="3"/>
    <x v="38"/>
    <e v="#N/A"/>
  </r>
  <r>
    <x v="25"/>
    <m/>
    <s v="Mercy Corps"/>
    <s v="Planifié (financé)"/>
    <m/>
    <s v="Distribution Abris"/>
    <s v="Cash en USD"/>
    <s v="Non conditionel "/>
    <m/>
    <s v="Valeur en USD"/>
    <n v="50"/>
    <m/>
    <m/>
    <m/>
    <s v=""/>
    <n v="750"/>
    <m/>
    <x v="3"/>
    <x v="71"/>
    <m/>
    <m/>
    <m/>
    <m/>
    <s v="750 planned target"/>
    <s v="MER190010NIAN"/>
    <x v="5"/>
    <x v="3"/>
    <x v="50"/>
    <e v="#N/A"/>
  </r>
  <r>
    <x v="25"/>
    <m/>
    <s v="Mercy Corps"/>
    <s v="Planifié (financé)"/>
    <m/>
    <s v="Distribution Abris"/>
    <s v="Cash en USD"/>
    <s v="Non conditionel "/>
    <m/>
    <s v="Valeur en USD"/>
    <n v="50"/>
    <m/>
    <m/>
    <m/>
    <s v=""/>
    <n v="750"/>
    <m/>
    <x v="3"/>
    <x v="59"/>
    <m/>
    <m/>
    <m/>
    <m/>
    <s v="750 planned target"/>
    <s v="MER190010NIPE"/>
    <x v="5"/>
    <x v="3"/>
    <x v="39"/>
    <e v="#N/A"/>
  </r>
  <r>
    <x v="26"/>
    <m/>
    <s v="OFDA"/>
    <s v="Réalisé"/>
    <m/>
    <s v="Distribution Abris"/>
    <s v="Matériaux Abris"/>
    <s v="Bâches"/>
    <m/>
    <s v="Nombre"/>
    <n v="2639"/>
    <m/>
    <m/>
    <m/>
    <s v=""/>
    <n v="2639"/>
    <m/>
    <x v="1"/>
    <x v="28"/>
    <m/>
    <m/>
    <m/>
    <m/>
    <m/>
    <s v="MIS190010SU"/>
    <x v="5"/>
    <x v="1"/>
    <x v="28"/>
    <e v="#N/A"/>
  </r>
  <r>
    <x v="26"/>
    <m/>
    <s v="OFDA"/>
    <s v="Réalisé"/>
    <m/>
    <s v="Distribution NFI"/>
    <s v="Matériaux NFI"/>
    <s v="Couvertures"/>
    <m/>
    <s v="Nombre"/>
    <n v="2000"/>
    <m/>
    <m/>
    <m/>
    <s v=""/>
    <n v="7500"/>
    <m/>
    <x v="0"/>
    <x v="28"/>
    <m/>
    <m/>
    <m/>
    <m/>
    <m/>
    <s v="MIS190010GR"/>
    <x v="4"/>
    <x v="0"/>
    <x v="28"/>
    <e v="#N/A"/>
  </r>
  <r>
    <x v="26"/>
    <m/>
    <s v="OFDA"/>
    <s v="Réalisé"/>
    <m/>
    <s v="Distribution NFI"/>
    <s v="Matériaux NFI"/>
    <s v="Kit de cuisine"/>
    <m/>
    <s v="Nombre"/>
    <n v="5500"/>
    <m/>
    <m/>
    <m/>
    <s v=""/>
    <n v="7500"/>
    <m/>
    <x v="0"/>
    <x v="28"/>
    <m/>
    <m/>
    <m/>
    <m/>
    <m/>
    <s v="MIS190010GR"/>
    <x v="5"/>
    <x v="0"/>
    <x v="28"/>
    <e v="#N/A"/>
  </r>
  <r>
    <x v="27"/>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x v="2"/>
    <x v="3"/>
    <x v="38"/>
    <e v="#N/A"/>
  </r>
  <r>
    <x v="27"/>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x v="3"/>
    <x v="3"/>
    <x v="38"/>
    <e v="#N/A"/>
  </r>
  <r>
    <x v="27"/>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x v="4"/>
    <x v="3"/>
    <x v="38"/>
    <e v="#N/A"/>
  </r>
  <r>
    <x v="27"/>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x v="5"/>
    <x v="3"/>
    <x v="38"/>
    <e v="#N/A"/>
  </r>
  <r>
    <x v="28"/>
    <m/>
    <s v="OFDA"/>
    <s v="Réalisé"/>
    <m/>
    <s v="Distribution Abris"/>
    <s v="Matériaux Abris"/>
    <s v="Bâches"/>
    <m/>
    <s v="Nombre"/>
    <n v="1500"/>
    <m/>
    <m/>
    <m/>
    <s v=""/>
    <n v="1500"/>
    <m/>
    <x v="2"/>
    <x v="28"/>
    <m/>
    <m/>
    <m/>
    <m/>
    <m/>
    <s v="OIH190010NO"/>
    <x v="1"/>
    <x v="2"/>
    <x v="28"/>
    <e v="#N/A"/>
  </r>
  <r>
    <x v="28"/>
    <m/>
    <s v="OFDA"/>
    <s v="Réalisé"/>
    <m/>
    <s v="Distribution NFI"/>
    <s v="Matériaux NFI"/>
    <s v="Bidons"/>
    <m/>
    <s v="Nombre"/>
    <n v="500"/>
    <m/>
    <m/>
    <m/>
    <s v=""/>
    <n v="1500"/>
    <m/>
    <x v="2"/>
    <x v="28"/>
    <m/>
    <m/>
    <m/>
    <m/>
    <m/>
    <s v="OIH190010NO"/>
    <x v="2"/>
    <x v="2"/>
    <x v="28"/>
    <e v="#N/A"/>
  </r>
  <r>
    <x v="28"/>
    <m/>
    <s v="OFDA"/>
    <s v="Réalisé"/>
    <m/>
    <s v="Distribution NFI"/>
    <s v="Matériaux NFI"/>
    <s v="Couvertures"/>
    <m/>
    <s v="Nombre"/>
    <n v="1500"/>
    <m/>
    <m/>
    <m/>
    <s v=""/>
    <n v="1500"/>
    <m/>
    <x v="2"/>
    <x v="28"/>
    <m/>
    <m/>
    <m/>
    <m/>
    <m/>
    <s v="OIH190010NO"/>
    <x v="3"/>
    <x v="2"/>
    <x v="28"/>
    <e v="#N/A"/>
  </r>
  <r>
    <x v="28"/>
    <m/>
    <s v="OFDA"/>
    <s v="Réalisé"/>
    <m/>
    <s v="Distribution NFI"/>
    <s v="Matériaux NFI"/>
    <s v="Kit de cuisine"/>
    <m/>
    <s v="Nombre"/>
    <n v="293"/>
    <m/>
    <m/>
    <m/>
    <s v=""/>
    <n v="1500"/>
    <m/>
    <x v="2"/>
    <x v="28"/>
    <m/>
    <m/>
    <m/>
    <m/>
    <m/>
    <s v="OIH190010NO"/>
    <x v="4"/>
    <x v="2"/>
    <x v="28"/>
    <e v="#N/A"/>
  </r>
  <r>
    <x v="28"/>
    <m/>
    <s v="OFDA"/>
    <s v="Réalisé"/>
    <m/>
    <s v="Distribution NFI"/>
    <s v="Matériaux NFI"/>
    <s v="Kit d'hygiène"/>
    <m/>
    <s v="Nombre"/>
    <n v="1500"/>
    <m/>
    <m/>
    <m/>
    <s v=""/>
    <n v="1500"/>
    <m/>
    <x v="2"/>
    <x v="28"/>
    <m/>
    <m/>
    <m/>
    <m/>
    <m/>
    <s v="OIH190010NO"/>
    <x v="5"/>
    <x v="2"/>
    <x v="28"/>
    <e v="#N/A"/>
  </r>
  <r>
    <x v="29"/>
    <m/>
    <s v="People of Japan"/>
    <s v="Planifié (financé)"/>
    <d v="2016-10-27T00:00:00"/>
    <s v="Distribution Abris"/>
    <s v="Matériaux Abris"/>
    <s v="Bâches"/>
    <m/>
    <s v="Nombre"/>
    <n v="500"/>
    <m/>
    <m/>
    <m/>
    <s v=""/>
    <n v="500"/>
    <m/>
    <x v="1"/>
    <x v="8"/>
    <s v="Boury"/>
    <m/>
    <m/>
    <m/>
    <s v="distribute 3000hh with hand soaps, laundry soaps."/>
    <s v="PEA20161027SUTOBO"/>
    <x v="3"/>
    <x v="1"/>
    <x v="8"/>
    <e v="#N/A"/>
  </r>
  <r>
    <x v="29"/>
    <m/>
    <s v="People of Japan"/>
    <s v="Planifié (financé)"/>
    <d v="2016-10-27T00:00:00"/>
    <s v="Distribution NFI"/>
    <s v="Matériaux NFI"/>
    <s v="Couvertures"/>
    <m/>
    <s v="Nombre"/>
    <n v="500"/>
    <m/>
    <m/>
    <m/>
    <s v=""/>
    <n v="500"/>
    <s v="Sélection / Priorisation"/>
    <x v="1"/>
    <x v="8"/>
    <s v="Boury"/>
    <m/>
    <m/>
    <m/>
    <s v="distribute 3000hh with hand soaps, laundry soaps."/>
    <s v="PEA20161027SUTOBO"/>
    <x v="4"/>
    <x v="1"/>
    <x v="8"/>
    <e v="#N/A"/>
  </r>
  <r>
    <x v="29"/>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x v="5"/>
    <x v="1"/>
    <x v="8"/>
    <e v="#N/A"/>
  </r>
  <r>
    <x v="29"/>
    <m/>
    <m/>
    <s v="Planifié (financé)"/>
    <m/>
    <s v="Distribution Abris"/>
    <s v="Matériaux Abris"/>
    <s v="Kit Abris"/>
    <m/>
    <s v="Nombre"/>
    <n v="1700"/>
    <m/>
    <m/>
    <m/>
    <m/>
    <m/>
    <m/>
    <x v="1"/>
    <x v="16"/>
    <s v="2ème Débouchette"/>
    <m/>
    <m/>
    <m/>
    <m/>
    <s v="PEA190010SUST2È"/>
    <x v="5"/>
    <x v="1"/>
    <x v="16"/>
    <s v="HT07722-02"/>
  </r>
  <r>
    <x v="30"/>
    <m/>
    <m/>
    <s v="Réalisé"/>
    <d v="2016-10-07T00:00:00"/>
    <s v="Distribution Abris"/>
    <s v="Matériaux Abris"/>
    <s v="Bâches"/>
    <m/>
    <s v="Nombre"/>
    <n v="17"/>
    <m/>
    <m/>
    <m/>
    <s v=""/>
    <n v="400"/>
    <m/>
    <x v="5"/>
    <x v="28"/>
    <m/>
    <s v="Coastal road"/>
    <m/>
    <m/>
    <m/>
    <s v="SAM2016107"/>
    <x v="5"/>
    <x v="5"/>
    <x v="28"/>
    <e v="#N/A"/>
  </r>
  <r>
    <x v="30"/>
    <m/>
    <m/>
    <s v="Réalisé"/>
    <d v="2016-10-09T00:00:00"/>
    <s v="Distribution Abris"/>
    <s v="Matériaux Abris"/>
    <s v="Bâches"/>
    <m/>
    <s v="Nombre"/>
    <n v="400"/>
    <m/>
    <m/>
    <m/>
    <s v=""/>
    <n v="400"/>
    <m/>
    <x v="1"/>
    <x v="15"/>
    <m/>
    <s v="Mourne Brille"/>
    <m/>
    <m/>
    <m/>
    <s v="SAM2016109SUPO"/>
    <x v="3"/>
    <x v="1"/>
    <x v="15"/>
    <e v="#N/A"/>
  </r>
  <r>
    <x v="30"/>
    <m/>
    <m/>
    <s v="Réalisé"/>
    <d v="2016-10-09T00:00:00"/>
    <s v="Distribution NFI"/>
    <s v="Matériaux NFI"/>
    <s v="Couvertures"/>
    <m/>
    <s v="Nombre"/>
    <n v="800"/>
    <m/>
    <m/>
    <m/>
    <s v=""/>
    <n v="400"/>
    <s v="Distribution générale"/>
    <x v="1"/>
    <x v="15"/>
    <m/>
    <s v="Mourne Brille"/>
    <m/>
    <m/>
    <m/>
    <s v="SAM2016109SUPO"/>
    <x v="4"/>
    <x v="1"/>
    <x v="15"/>
    <e v="#N/A"/>
  </r>
  <r>
    <x v="30"/>
    <m/>
    <m/>
    <s v="Réalisé"/>
    <d v="2016-10-09T00:00:00"/>
    <s v="Distribution NFI"/>
    <s v="Matériaux NFI"/>
    <s v="Kit d'hygiène"/>
    <m/>
    <s v="Nombre"/>
    <n v="400"/>
    <m/>
    <m/>
    <m/>
    <s v=""/>
    <n v="400"/>
    <s v="Distribution générale"/>
    <x v="1"/>
    <x v="15"/>
    <m/>
    <s v="Mourne Brille"/>
    <m/>
    <m/>
    <m/>
    <s v="SAM2016109SUPO"/>
    <x v="5"/>
    <x v="1"/>
    <x v="15"/>
    <e v="#N/A"/>
  </r>
  <r>
    <x v="30"/>
    <m/>
    <m/>
    <s v="Réalisé"/>
    <d v="2016-10-10T00:00:00"/>
    <s v="Distribution Abris"/>
    <s v="Matériaux Abris"/>
    <s v="Bâches"/>
    <m/>
    <s v="Nombre"/>
    <n v="520"/>
    <m/>
    <m/>
    <m/>
    <m/>
    <m/>
    <m/>
    <x v="1"/>
    <x v="1"/>
    <m/>
    <s v="Caracolie 2"/>
    <m/>
    <m/>
    <m/>
    <s v="SAM20161010SULE"/>
    <x v="3"/>
    <x v="1"/>
    <x v="1"/>
    <e v="#N/A"/>
  </r>
  <r>
    <x v="30"/>
    <m/>
    <m/>
    <s v="Réalisé"/>
    <d v="2016-10-10T00:00:00"/>
    <s v="Distribution NFI"/>
    <s v="Matériaux NFI"/>
    <s v="Couvertures"/>
    <m/>
    <s v="Nombre"/>
    <n v="528"/>
    <m/>
    <m/>
    <m/>
    <m/>
    <m/>
    <m/>
    <x v="1"/>
    <x v="1"/>
    <m/>
    <s v="Caracolie 2"/>
    <m/>
    <m/>
    <m/>
    <s v="SAM20161010SULE"/>
    <x v="4"/>
    <x v="1"/>
    <x v="1"/>
    <e v="#N/A"/>
  </r>
  <r>
    <x v="30"/>
    <m/>
    <m/>
    <s v="Réalisé"/>
    <d v="2016-10-10T00:00:00"/>
    <s v="Distribution NFI"/>
    <s v="Matériaux NFI"/>
    <s v="Kit d'hygiène"/>
    <m/>
    <s v="Nombre"/>
    <n v="522"/>
    <m/>
    <m/>
    <m/>
    <m/>
    <m/>
    <m/>
    <x v="1"/>
    <x v="1"/>
    <m/>
    <s v="Caracolie 2"/>
    <m/>
    <m/>
    <m/>
    <s v="SAM20161010SULE"/>
    <x v="5"/>
    <x v="1"/>
    <x v="1"/>
    <e v="#N/A"/>
  </r>
  <r>
    <x v="30"/>
    <m/>
    <m/>
    <s v="Réalisé"/>
    <d v="2016-10-11T00:00:00"/>
    <s v="Distribution Abris"/>
    <s v="Matériaux Abris"/>
    <s v="Bâches"/>
    <m/>
    <s v="Nombre"/>
    <n v="325"/>
    <m/>
    <m/>
    <m/>
    <s v=""/>
    <n v="325"/>
    <m/>
    <x v="0"/>
    <x v="66"/>
    <s v="Les Gommiers"/>
    <m/>
    <m/>
    <m/>
    <m/>
    <s v="SAM20161011GRROLE"/>
    <x v="3"/>
    <x v="0"/>
    <x v="46"/>
    <e v="#N/A"/>
  </r>
  <r>
    <x v="30"/>
    <m/>
    <m/>
    <s v="Réalisé"/>
    <d v="2016-10-11T00:00:00"/>
    <s v="Distribution NFI"/>
    <s v="Matériaux NFI"/>
    <s v="Couvertures"/>
    <m/>
    <s v="Nombre"/>
    <n v="300"/>
    <m/>
    <m/>
    <m/>
    <s v=""/>
    <n v="325"/>
    <s v="Distribution générale"/>
    <x v="0"/>
    <x v="66"/>
    <s v="Les Gommiers"/>
    <m/>
    <m/>
    <m/>
    <m/>
    <s v="SAM20161011GRROLE"/>
    <x v="4"/>
    <x v="0"/>
    <x v="46"/>
    <e v="#N/A"/>
  </r>
  <r>
    <x v="30"/>
    <m/>
    <m/>
    <s v="Réalisé"/>
    <d v="2016-10-11T00:00:00"/>
    <s v="Distribution NFI"/>
    <s v="Matériaux NFI"/>
    <s v="Kit d'hygiène"/>
    <m/>
    <s v="Nombre"/>
    <n v="318"/>
    <m/>
    <m/>
    <m/>
    <s v=""/>
    <n v="325"/>
    <s v="Distribution générale"/>
    <x v="0"/>
    <x v="66"/>
    <s v="Les Gommiers"/>
    <m/>
    <m/>
    <m/>
    <m/>
    <s v="SAM20161011GRROLE"/>
    <x v="5"/>
    <x v="0"/>
    <x v="46"/>
    <e v="#N/A"/>
  </r>
  <r>
    <x v="30"/>
    <m/>
    <m/>
    <s v="Réalisé"/>
    <d v="2016-10-11T00:00:00"/>
    <s v="Distribution Abris"/>
    <s v="Matériaux Abris"/>
    <s v="Bâches"/>
    <m/>
    <s v="Nombre"/>
    <n v="1105"/>
    <m/>
    <m/>
    <m/>
    <s v=""/>
    <n v="1255"/>
    <m/>
    <x v="1"/>
    <x v="15"/>
    <s v="Dumont"/>
    <m/>
    <m/>
    <m/>
    <m/>
    <s v="SAM20161011SUPODU"/>
    <x v="3"/>
    <x v="1"/>
    <x v="15"/>
    <e v="#N/A"/>
  </r>
  <r>
    <x v="30"/>
    <m/>
    <m/>
    <s v="Réalisé"/>
    <d v="2016-10-11T00:00:00"/>
    <s v="Distribution NFI"/>
    <s v="Matériaux NFI"/>
    <s v="Couvertures"/>
    <m/>
    <s v="Nombre"/>
    <n v="1705"/>
    <m/>
    <m/>
    <m/>
    <s v=""/>
    <n v="1255"/>
    <s v="Distribution générale"/>
    <x v="1"/>
    <x v="15"/>
    <s v="Dumont"/>
    <m/>
    <m/>
    <m/>
    <m/>
    <s v="SAM20161011SUPODU"/>
    <x v="4"/>
    <x v="1"/>
    <x v="15"/>
    <e v="#N/A"/>
  </r>
  <r>
    <x v="30"/>
    <m/>
    <m/>
    <s v="Réalisé"/>
    <d v="2016-10-11T00:00:00"/>
    <s v="Distribution NFI"/>
    <s v="Matériaux NFI"/>
    <s v="Kit d'hygiène"/>
    <m/>
    <s v="Nombre"/>
    <n v="1105"/>
    <m/>
    <m/>
    <m/>
    <s v=""/>
    <n v="1255"/>
    <s v="Distribution générale"/>
    <x v="1"/>
    <x v="15"/>
    <s v="Dumont"/>
    <m/>
    <m/>
    <m/>
    <m/>
    <s v="SAM20161011SUPODU"/>
    <x v="5"/>
    <x v="1"/>
    <x v="15"/>
    <e v="#N/A"/>
  </r>
  <r>
    <x v="30"/>
    <m/>
    <m/>
    <s v="Réalisé"/>
    <d v="2016-10-13T00:00:00"/>
    <s v="Distribution Abris"/>
    <s v="Matériaux Abris"/>
    <s v="Bâches"/>
    <m/>
    <s v="Nombre"/>
    <n v="735"/>
    <m/>
    <m/>
    <m/>
    <s v=""/>
    <n v="850"/>
    <m/>
    <x v="1"/>
    <x v="5"/>
    <s v="Beaulieu"/>
    <m/>
    <m/>
    <m/>
    <m/>
    <s v="SAM20161013SUROBE"/>
    <x v="3"/>
    <x v="1"/>
    <x v="5"/>
    <e v="#N/A"/>
  </r>
  <r>
    <x v="30"/>
    <m/>
    <m/>
    <s v="Réalisé"/>
    <d v="2016-10-13T00:00:00"/>
    <s v="Distribution NFI"/>
    <s v="Matériaux NFI"/>
    <s v="Couvertures"/>
    <m/>
    <s v="Nombre"/>
    <n v="300"/>
    <m/>
    <m/>
    <m/>
    <s v=""/>
    <n v="850"/>
    <s v="Distribution générale"/>
    <x v="1"/>
    <x v="5"/>
    <s v="Beaulieu"/>
    <m/>
    <m/>
    <m/>
    <m/>
    <s v="SAM20161013SUROBE"/>
    <x v="4"/>
    <x v="1"/>
    <x v="5"/>
    <e v="#N/A"/>
  </r>
  <r>
    <x v="30"/>
    <m/>
    <m/>
    <s v="Réalisé"/>
    <d v="2016-10-13T00:00:00"/>
    <s v="Distribution NFI"/>
    <s v="Matériaux NFI"/>
    <s v="Kit d'hygiène"/>
    <m/>
    <s v="Nombre"/>
    <n v="300"/>
    <m/>
    <m/>
    <m/>
    <s v=""/>
    <n v="850"/>
    <s v="Distribution générale"/>
    <x v="1"/>
    <x v="5"/>
    <s v="Beaulieu"/>
    <m/>
    <m/>
    <m/>
    <m/>
    <s v="SAM20161013SUROBE"/>
    <x v="5"/>
    <x v="1"/>
    <x v="5"/>
    <e v="#N/A"/>
  </r>
  <r>
    <x v="30"/>
    <m/>
    <m/>
    <s v="Réalisé"/>
    <d v="2016-10-14T00:00:00"/>
    <s v="Distribution NFI"/>
    <s v="Matériaux NFI"/>
    <s v="Couvertures"/>
    <m/>
    <s v="Nombre"/>
    <n v="340"/>
    <m/>
    <m/>
    <m/>
    <s v=""/>
    <n v="636"/>
    <s v="Distribution générale"/>
    <x v="0"/>
    <x v="0"/>
    <s v="Fond Rouge De Torbec"/>
    <m/>
    <m/>
    <m/>
    <m/>
    <s v="SAM20161014GRJEFO"/>
    <x v="4"/>
    <x v="0"/>
    <x v="0"/>
    <e v="#N/A"/>
  </r>
  <r>
    <x v="30"/>
    <m/>
    <m/>
    <s v="Réalisé"/>
    <d v="2016-10-14T00:00:00"/>
    <s v="Distribution NFI"/>
    <s v="Matériaux NFI"/>
    <s v="Kit d'hygiène"/>
    <m/>
    <s v="Nombre"/>
    <n v="340"/>
    <m/>
    <m/>
    <m/>
    <s v=""/>
    <n v="636"/>
    <s v="Distribution générale"/>
    <x v="0"/>
    <x v="0"/>
    <s v="Fond Rouge De Torbec"/>
    <m/>
    <m/>
    <m/>
    <m/>
    <s v="SAM20161014GRJEFO"/>
    <x v="5"/>
    <x v="0"/>
    <x v="0"/>
    <e v="#N/A"/>
  </r>
  <r>
    <x v="30"/>
    <m/>
    <m/>
    <s v="Réalisé"/>
    <d v="2016-10-15T00:00:00"/>
    <s v="Distribution Abris"/>
    <s v="Matériaux Abris"/>
    <s v="Bâches"/>
    <m/>
    <s v="Nombre"/>
    <n v="200"/>
    <m/>
    <m/>
    <m/>
    <s v=""/>
    <n v="200"/>
    <m/>
    <x v="1"/>
    <x v="1"/>
    <s v="Bourdet"/>
    <m/>
    <m/>
    <m/>
    <m/>
    <s v="SAM20161015SULEBO"/>
    <x v="5"/>
    <x v="1"/>
    <x v="1"/>
    <e v="#N/A"/>
  </r>
  <r>
    <x v="30"/>
    <m/>
    <m/>
    <s v="Réalisé"/>
    <d v="2016-10-16T00:00:00"/>
    <s v="Distribution Abris"/>
    <s v="Matériaux Abris"/>
    <s v="Bâches"/>
    <m/>
    <s v="Nombre"/>
    <n v="250"/>
    <m/>
    <m/>
    <m/>
    <s v=""/>
    <n v="250"/>
    <m/>
    <x v="1"/>
    <x v="5"/>
    <s v="Renaudin"/>
    <m/>
    <m/>
    <m/>
    <m/>
    <s v="SAM20161016SURORE"/>
    <x v="5"/>
    <x v="1"/>
    <x v="5"/>
    <e v="#N/A"/>
  </r>
  <r>
    <x v="30"/>
    <m/>
    <m/>
    <s v="Réalisé"/>
    <d v="2016-10-16T00:00:00"/>
    <s v="Distribution Abris"/>
    <s v="Matériaux Abris"/>
    <s v="Bâches"/>
    <m/>
    <s v="Nombre"/>
    <n v="200"/>
    <m/>
    <m/>
    <m/>
    <m/>
    <m/>
    <m/>
    <x v="1"/>
    <x v="5"/>
    <s v="1ère Beaulieu"/>
    <m/>
    <m/>
    <m/>
    <m/>
    <s v="SAM20161016SURO1È"/>
    <x v="5"/>
    <x v="1"/>
    <x v="5"/>
    <s v="HT07743-01"/>
  </r>
  <r>
    <x v="30"/>
    <m/>
    <m/>
    <s v="Réalisé"/>
    <d v="2016-10-16T00:00:00"/>
    <s v="Distribution Abris"/>
    <s v="Matériaux Abris"/>
    <s v="Bâches"/>
    <m/>
    <s v="Nombre"/>
    <n v="106"/>
    <m/>
    <m/>
    <m/>
    <m/>
    <m/>
    <m/>
    <x v="0"/>
    <x v="0"/>
    <m/>
    <s v="Martino"/>
    <m/>
    <m/>
    <m/>
    <s v="SAM20161016GRJE"/>
    <x v="0"/>
    <x v="0"/>
    <x v="0"/>
    <e v="#N/A"/>
  </r>
  <r>
    <x v="30"/>
    <m/>
    <m/>
    <s v="Réalisé"/>
    <d v="2016-10-16T00:00:00"/>
    <s v="Distribution NFI"/>
    <s v="Matériaux NFI"/>
    <s v="Couvertures"/>
    <m/>
    <s v="Nombre"/>
    <n v="106"/>
    <m/>
    <m/>
    <m/>
    <m/>
    <m/>
    <m/>
    <x v="0"/>
    <x v="0"/>
    <m/>
    <s v="Martino"/>
    <m/>
    <m/>
    <m/>
    <s v="SAM20161016GRJE"/>
    <x v="1"/>
    <x v="0"/>
    <x v="0"/>
    <e v="#N/A"/>
  </r>
  <r>
    <x v="30"/>
    <m/>
    <m/>
    <s v="Réalisé"/>
    <d v="2016-10-16T00:00:00"/>
    <s v="Distribution NFI"/>
    <s v="Matériaux NFI"/>
    <s v="Kit d'hygiène"/>
    <m/>
    <s v="Nombre"/>
    <n v="106"/>
    <m/>
    <m/>
    <m/>
    <m/>
    <m/>
    <m/>
    <x v="0"/>
    <x v="0"/>
    <m/>
    <s v="Martino"/>
    <m/>
    <m/>
    <m/>
    <s v="SAM20161016GRJE"/>
    <x v="2"/>
    <x v="0"/>
    <x v="0"/>
    <e v="#N/A"/>
  </r>
  <r>
    <x v="30"/>
    <m/>
    <m/>
    <s v="Réalisé"/>
    <d v="2016-10-16T00:00:00"/>
    <s v="Distribution Abris"/>
    <s v="Matériaux Abris"/>
    <s v="Bâches"/>
    <m/>
    <s v="Nombre"/>
    <n v="50"/>
    <m/>
    <m/>
    <m/>
    <m/>
    <m/>
    <m/>
    <x v="0"/>
    <x v="0"/>
    <m/>
    <s v="El Shaddei"/>
    <m/>
    <m/>
    <m/>
    <s v="SAM20161016GRJE"/>
    <x v="3"/>
    <x v="0"/>
    <x v="0"/>
    <e v="#N/A"/>
  </r>
  <r>
    <x v="30"/>
    <m/>
    <m/>
    <s v="Réalisé"/>
    <d v="2016-10-16T00:00:00"/>
    <s v="Distribution NFI"/>
    <s v="Matériaux NFI"/>
    <s v="Couvertures"/>
    <m/>
    <s v="Nombre"/>
    <n v="50"/>
    <m/>
    <m/>
    <m/>
    <m/>
    <m/>
    <m/>
    <x v="0"/>
    <x v="0"/>
    <m/>
    <s v="El Shaddei"/>
    <m/>
    <m/>
    <m/>
    <s v="SAM20161016GRJE"/>
    <x v="4"/>
    <x v="0"/>
    <x v="0"/>
    <e v="#N/A"/>
  </r>
  <r>
    <x v="30"/>
    <m/>
    <m/>
    <s v="Réalisé"/>
    <d v="2016-10-16T00:00:00"/>
    <s v="Distribution NFI"/>
    <s v="Matériaux NFI"/>
    <s v="Kit d'hygiène"/>
    <m/>
    <s v="Nombre"/>
    <n v="50"/>
    <m/>
    <m/>
    <m/>
    <m/>
    <m/>
    <m/>
    <x v="0"/>
    <x v="0"/>
    <m/>
    <s v="El Shaddei"/>
    <m/>
    <m/>
    <m/>
    <s v="SAM20161016GRJE"/>
    <x v="5"/>
    <x v="0"/>
    <x v="0"/>
    <e v="#N/A"/>
  </r>
  <r>
    <x v="30"/>
    <m/>
    <m/>
    <s v="Réalisé"/>
    <d v="2016-10-16T00:00:00"/>
    <s v="Distribution Abris"/>
    <s v="Matériaux Abris"/>
    <s v="Bâches"/>
    <m/>
    <s v="Nombre"/>
    <n v="350"/>
    <m/>
    <m/>
    <m/>
    <m/>
    <m/>
    <m/>
    <x v="1"/>
    <x v="5"/>
    <m/>
    <m/>
    <m/>
    <m/>
    <m/>
    <s v="SAM20161016SURO"/>
    <x v="5"/>
    <x v="1"/>
    <x v="5"/>
    <e v="#N/A"/>
  </r>
  <r>
    <x v="30"/>
    <m/>
    <m/>
    <s v="Réalisé"/>
    <d v="2016-10-17T00:00:00"/>
    <s v="Distribution Abris"/>
    <s v="Matériaux Abris"/>
    <s v="Bâches"/>
    <m/>
    <s v="Nombre"/>
    <n v="700"/>
    <m/>
    <m/>
    <m/>
    <s v=""/>
    <n v="700"/>
    <m/>
    <x v="1"/>
    <x v="14"/>
    <s v="Des Pas"/>
    <m/>
    <m/>
    <m/>
    <m/>
    <s v="SAM20161017SUCODE"/>
    <x v="5"/>
    <x v="1"/>
    <x v="14"/>
    <e v="#N/A"/>
  </r>
  <r>
    <x v="30"/>
    <m/>
    <m/>
    <s v="Réalisé"/>
    <d v="2016-10-17T00:00:00"/>
    <s v="Distribution Abris"/>
    <s v="Matériaux Abris"/>
    <s v="Bâches"/>
    <m/>
    <s v="Nombre"/>
    <n v="500"/>
    <m/>
    <m/>
    <m/>
    <m/>
    <m/>
    <m/>
    <x v="1"/>
    <x v="1"/>
    <m/>
    <s v="Les Cayes Airport"/>
    <m/>
    <m/>
    <m/>
    <s v="SAM20161017SULE"/>
    <x v="5"/>
    <x v="1"/>
    <x v="1"/>
    <e v="#N/A"/>
  </r>
  <r>
    <x v="30"/>
    <m/>
    <m/>
    <s v="Réalisé"/>
    <d v="2016-10-17T00:00:00"/>
    <s v="Distribution Abris"/>
    <s v="Matériaux Abris"/>
    <s v="Bâches"/>
    <m/>
    <s v="Nombre"/>
    <n v="110"/>
    <m/>
    <m/>
    <m/>
    <m/>
    <m/>
    <m/>
    <x v="0"/>
    <x v="0"/>
    <m/>
    <s v="Claisant"/>
    <m/>
    <m/>
    <m/>
    <s v="SAM20161017GRJE"/>
    <x v="4"/>
    <x v="0"/>
    <x v="0"/>
    <e v="#N/A"/>
  </r>
  <r>
    <x v="30"/>
    <m/>
    <m/>
    <s v="Réalisé"/>
    <d v="2016-10-17T00:00:00"/>
    <s v="Distribution NFI"/>
    <s v="Matériaux NFI"/>
    <s v="Couvertures"/>
    <m/>
    <s v="Nombre"/>
    <n v="110"/>
    <m/>
    <m/>
    <m/>
    <m/>
    <m/>
    <m/>
    <x v="0"/>
    <x v="0"/>
    <m/>
    <s v="Claisant"/>
    <m/>
    <m/>
    <m/>
    <s v="SAM20161017GRJE"/>
    <x v="5"/>
    <x v="0"/>
    <x v="0"/>
    <e v="#N/A"/>
  </r>
  <r>
    <x v="30"/>
    <m/>
    <m/>
    <s v="Réalisé"/>
    <d v="2016-10-18T00:00:00"/>
    <s v="Distribution Abris"/>
    <s v="Matériaux Abris"/>
    <s v="Bâches"/>
    <m/>
    <s v="Nombre"/>
    <n v="1008"/>
    <m/>
    <m/>
    <m/>
    <s v=""/>
    <n v="1008"/>
    <m/>
    <x v="1"/>
    <x v="14"/>
    <s v="Conde"/>
    <m/>
    <m/>
    <m/>
    <m/>
    <s v="SAM20161018SUCOCO"/>
    <x v="5"/>
    <x v="1"/>
    <x v="14"/>
    <e v="#N/A"/>
  </r>
  <r>
    <x v="30"/>
    <m/>
    <m/>
    <s v="Réalisé"/>
    <d v="2016-10-18T00:00:00"/>
    <s v="Distribution Abris"/>
    <s v="Matériaux Abris"/>
    <s v="Bâches"/>
    <m/>
    <s v="Nombre"/>
    <n v="2310"/>
    <m/>
    <m/>
    <m/>
    <s v=""/>
    <n v="2300"/>
    <m/>
    <x v="0"/>
    <x v="73"/>
    <s v="Desormeau (Bonbon)"/>
    <m/>
    <m/>
    <m/>
    <m/>
    <s v="SAM20161018GRBODE"/>
    <x v="3"/>
    <x v="0"/>
    <x v="52"/>
    <e v="#N/A"/>
  </r>
  <r>
    <x v="30"/>
    <m/>
    <m/>
    <s v="Réalisé"/>
    <d v="2016-10-18T00:00:00"/>
    <s v="Distribution NFI"/>
    <s v="Matériaux NFI"/>
    <s v="Couvertures"/>
    <m/>
    <s v="Nombre"/>
    <n v="850"/>
    <m/>
    <m/>
    <m/>
    <s v=""/>
    <n v="2300"/>
    <s v="Distribution générale"/>
    <x v="0"/>
    <x v="73"/>
    <s v="Desormeau (Bonbon)"/>
    <m/>
    <m/>
    <m/>
    <m/>
    <s v="SAM20161018GRBODE"/>
    <x v="4"/>
    <x v="0"/>
    <x v="52"/>
    <e v="#N/A"/>
  </r>
  <r>
    <x v="30"/>
    <m/>
    <m/>
    <s v="Réalisé"/>
    <d v="2016-10-18T00:00:00"/>
    <s v="Distribution NFI"/>
    <s v="Matériaux NFI"/>
    <s v="Kit d'hygiène"/>
    <m/>
    <s v="Nombre"/>
    <n v="850"/>
    <m/>
    <m/>
    <m/>
    <s v=""/>
    <n v="2300"/>
    <s v="Distribution générale"/>
    <x v="0"/>
    <x v="73"/>
    <s v="Desormeau (Bonbon)"/>
    <m/>
    <m/>
    <m/>
    <m/>
    <s v="SAM20161018GRBODE"/>
    <x v="5"/>
    <x v="0"/>
    <x v="52"/>
    <e v="#N/A"/>
  </r>
  <r>
    <x v="30"/>
    <m/>
    <m/>
    <s v="Réalisé"/>
    <d v="2016-10-20T00:00:00"/>
    <s v="Distribution Abris"/>
    <s v="Matériaux Abris"/>
    <s v="Bâches"/>
    <m/>
    <s v="Nombre"/>
    <n v="1403"/>
    <m/>
    <m/>
    <m/>
    <s v=""/>
    <n v="1418"/>
    <m/>
    <x v="1"/>
    <x v="14"/>
    <s v="Quantin"/>
    <m/>
    <m/>
    <m/>
    <m/>
    <s v="SAM20161020SUCOQU"/>
    <x v="5"/>
    <x v="1"/>
    <x v="14"/>
    <e v="#N/A"/>
  </r>
  <r>
    <x v="30"/>
    <m/>
    <m/>
    <s v="Réalisé"/>
    <d v="2016-10-20T00:00:00"/>
    <s v="Distribution NFI"/>
    <s v="Matériaux NFI"/>
    <s v="Kit d'hygiène"/>
    <m/>
    <s v="Nombre"/>
    <n v="80"/>
    <m/>
    <m/>
    <m/>
    <m/>
    <m/>
    <m/>
    <x v="1"/>
    <x v="14"/>
    <s v="6ème Quentin"/>
    <m/>
    <m/>
    <m/>
    <m/>
    <s v="SAM20161020SUCO6È"/>
    <x v="5"/>
    <x v="1"/>
    <x v="14"/>
    <s v="HT07741-03"/>
  </r>
  <r>
    <x v="30"/>
    <m/>
    <m/>
    <s v="Réalisé"/>
    <d v="2016-10-21T00:00:00"/>
    <s v="Distribution Abris"/>
    <s v="Matériaux Abris"/>
    <s v="Bâches"/>
    <m/>
    <s v="Nombre"/>
    <n v="65"/>
    <m/>
    <m/>
    <m/>
    <m/>
    <m/>
    <m/>
    <x v="0"/>
    <x v="0"/>
    <m/>
    <s v="Detrie"/>
    <m/>
    <m/>
    <m/>
    <s v="SAM20161021GRJE"/>
    <x v="2"/>
    <x v="0"/>
    <x v="0"/>
    <e v="#N/A"/>
  </r>
  <r>
    <x v="30"/>
    <m/>
    <m/>
    <s v="Réalisé"/>
    <d v="2016-10-21T00:00:00"/>
    <s v="Distribution Abris"/>
    <s v="Matériaux Abris"/>
    <s v="Bâches"/>
    <m/>
    <s v="Nombre"/>
    <n v="160"/>
    <m/>
    <m/>
    <m/>
    <m/>
    <m/>
    <m/>
    <x v="0"/>
    <x v="0"/>
    <m/>
    <s v="Ravine Sabel"/>
    <m/>
    <m/>
    <m/>
    <s v="SAM20161021GRJE"/>
    <x v="3"/>
    <x v="0"/>
    <x v="0"/>
    <e v="#N/A"/>
  </r>
  <r>
    <x v="30"/>
    <m/>
    <m/>
    <s v="Réalisé"/>
    <d v="2016-10-21T00:00:00"/>
    <s v="Distribution Abris"/>
    <s v="Matériaux Abris"/>
    <s v="Bâches"/>
    <m/>
    <s v="Nombre"/>
    <n v="75"/>
    <m/>
    <m/>
    <m/>
    <m/>
    <m/>
    <m/>
    <x v="0"/>
    <x v="0"/>
    <m/>
    <s v="Carrefour Carton"/>
    <m/>
    <m/>
    <m/>
    <s v="SAM20161021GRJE"/>
    <x v="4"/>
    <x v="0"/>
    <x v="0"/>
    <e v="#N/A"/>
  </r>
  <r>
    <x v="30"/>
    <m/>
    <m/>
    <s v="Réalisé"/>
    <d v="2016-10-21T00:00:00"/>
    <s v="Distribution Abris"/>
    <s v="Matériaux Abris"/>
    <s v="Bâches"/>
    <m/>
    <s v="Nombre"/>
    <n v="137"/>
    <m/>
    <m/>
    <m/>
    <m/>
    <m/>
    <m/>
    <x v="0"/>
    <x v="0"/>
    <m/>
    <s v="Aviation Community"/>
    <m/>
    <m/>
    <m/>
    <s v="SAM20161021GRJE"/>
    <x v="5"/>
    <x v="0"/>
    <x v="0"/>
    <e v="#N/A"/>
  </r>
  <r>
    <x v="30"/>
    <m/>
    <m/>
    <s v="Réalisé"/>
    <d v="2016-10-22T00:00:00"/>
    <s v="Distribution Abris"/>
    <s v="Matériaux Abris"/>
    <s v="Bâches"/>
    <m/>
    <s v="Nombre"/>
    <n v="50"/>
    <m/>
    <m/>
    <m/>
    <m/>
    <m/>
    <m/>
    <x v="1"/>
    <x v="15"/>
    <m/>
    <s v="Kachoukette"/>
    <m/>
    <m/>
    <m/>
    <s v="SAM20161022SUPO"/>
    <x v="5"/>
    <x v="1"/>
    <x v="15"/>
    <e v="#N/A"/>
  </r>
  <r>
    <x v="30"/>
    <m/>
    <m/>
    <s v="Réalisé"/>
    <d v="2016-10-22T00:00:00"/>
    <s v="Distribution Abris"/>
    <s v="Matériaux Abris"/>
    <s v="Bâches"/>
    <m/>
    <s v="Nombre"/>
    <n v="1075"/>
    <m/>
    <m/>
    <m/>
    <s v=""/>
    <n v="1075"/>
    <m/>
    <x v="1"/>
    <x v="9"/>
    <s v="Paricot"/>
    <m/>
    <m/>
    <m/>
    <m/>
    <s v="SAM20161022SUPOPA"/>
    <x v="5"/>
    <x v="1"/>
    <x v="9"/>
    <e v="#N/A"/>
  </r>
  <r>
    <x v="30"/>
    <m/>
    <m/>
    <s v="Réalisé"/>
    <d v="2016-10-23T00:00:00"/>
    <s v="Distribution Abris"/>
    <s v="Matériaux Abris"/>
    <s v="Bâches"/>
    <m/>
    <s v="Nombre"/>
    <n v="200"/>
    <m/>
    <m/>
    <m/>
    <m/>
    <m/>
    <m/>
    <x v="1"/>
    <x v="8"/>
    <m/>
    <s v="Houck"/>
    <m/>
    <m/>
    <m/>
    <s v="SAM20161023SUTO"/>
    <x v="5"/>
    <x v="1"/>
    <x v="8"/>
    <e v="#N/A"/>
  </r>
  <r>
    <x v="30"/>
    <m/>
    <m/>
    <s v="Réalisé"/>
    <d v="2016-10-24T00:00:00"/>
    <s v="Distribution Abris"/>
    <s v="Matériaux Abris"/>
    <s v="Bâches"/>
    <m/>
    <s v="Nombre"/>
    <n v="840"/>
    <m/>
    <m/>
    <m/>
    <m/>
    <m/>
    <m/>
    <x v="1"/>
    <x v="5"/>
    <m/>
    <m/>
    <m/>
    <m/>
    <m/>
    <s v="SAM20161024SURO"/>
    <x v="5"/>
    <x v="1"/>
    <x v="5"/>
    <e v="#N/A"/>
  </r>
  <r>
    <x v="30"/>
    <m/>
    <m/>
    <s v="Réalisé"/>
    <d v="2016-10-26T00:00:00"/>
    <s v="Distribution Abris"/>
    <s v="Matériaux Abris"/>
    <s v="Bâches"/>
    <m/>
    <s v="Nombre"/>
    <n v="630"/>
    <m/>
    <m/>
    <m/>
    <s v=""/>
    <n v="630"/>
    <m/>
    <x v="1"/>
    <x v="74"/>
    <s v="Chantal"/>
    <m/>
    <m/>
    <m/>
    <m/>
    <s v="SAM20161026SULECH"/>
    <x v="5"/>
    <x v="1"/>
    <x v="28"/>
    <e v="#N/A"/>
  </r>
  <r>
    <x v="30"/>
    <m/>
    <m/>
    <s v="Réalisé"/>
    <d v="2016-10-27T00:00:00"/>
    <s v="Distribution Abris"/>
    <s v="Matériaux Abris"/>
    <s v="Bâches"/>
    <m/>
    <s v="Nombre"/>
    <n v="1572"/>
    <m/>
    <m/>
    <m/>
    <s v=""/>
    <n v="1572"/>
    <m/>
    <x v="1"/>
    <x v="1"/>
    <s v="Chardonnières"/>
    <m/>
    <m/>
    <m/>
    <m/>
    <s v="SAM20161027SULECH"/>
    <x v="4"/>
    <x v="1"/>
    <x v="1"/>
    <e v="#N/A"/>
  </r>
  <r>
    <x v="30"/>
    <m/>
    <m/>
    <s v="Réalisé"/>
    <d v="2016-10-27T00:00:00"/>
    <s v="Distribution NFI"/>
    <s v="Matériaux NFI"/>
    <s v="Couvertures"/>
    <m/>
    <s v="Nombre"/>
    <n v="400"/>
    <m/>
    <m/>
    <m/>
    <s v=""/>
    <n v="1572"/>
    <s v="Distribution générale"/>
    <x v="1"/>
    <x v="1"/>
    <s v="Chardonnières"/>
    <m/>
    <m/>
    <m/>
    <m/>
    <s v="SAM20161027SULECH"/>
    <x v="5"/>
    <x v="1"/>
    <x v="1"/>
    <e v="#N/A"/>
  </r>
  <r>
    <x v="30"/>
    <m/>
    <s v="IOM/USAID"/>
    <s v="Réalisé"/>
    <d v="2016-10-28T00:00:00"/>
    <s v="Distribution Abris"/>
    <s v="Matériaux Abris"/>
    <s v="Bâches"/>
    <m/>
    <s v="Nombre"/>
    <n v="49"/>
    <m/>
    <m/>
    <m/>
    <s v=""/>
    <n v="249"/>
    <m/>
    <x v="0"/>
    <x v="0"/>
    <s v="Jeremie"/>
    <m/>
    <m/>
    <m/>
    <m/>
    <s v="SAM20161028GRJEJE"/>
    <x v="3"/>
    <x v="0"/>
    <x v="0"/>
    <e v="#N/A"/>
  </r>
  <r>
    <x v="30"/>
    <m/>
    <m/>
    <s v="Réalisé"/>
    <d v="2016-10-28T00:00:00"/>
    <s v="Distribution Abris"/>
    <s v="Matériaux Abris"/>
    <s v="Bâches"/>
    <m/>
    <s v="Nombre"/>
    <n v="2550"/>
    <m/>
    <m/>
    <m/>
    <s v=""/>
    <n v="2550"/>
    <m/>
    <x v="1"/>
    <x v="74"/>
    <s v="Chardonnières"/>
    <m/>
    <m/>
    <m/>
    <m/>
    <s v="SAM20161028SULECH"/>
    <x v="5"/>
    <x v="1"/>
    <x v="28"/>
    <e v="#N/A"/>
  </r>
  <r>
    <x v="30"/>
    <m/>
    <m/>
    <s v="Réalisé"/>
    <d v="2016-10-28T00:00:00"/>
    <s v="Distribution NFI"/>
    <s v="Matériaux NFI"/>
    <s v="Couvertures"/>
    <m/>
    <s v="Nombre"/>
    <n v="200"/>
    <m/>
    <m/>
    <m/>
    <s v=""/>
    <n v="249"/>
    <s v="Distribution générale"/>
    <x v="0"/>
    <x v="0"/>
    <s v="Jeremie"/>
    <m/>
    <m/>
    <m/>
    <m/>
    <s v="SAM20161028GRJEJE"/>
    <x v="4"/>
    <x v="0"/>
    <x v="0"/>
    <e v="#N/A"/>
  </r>
  <r>
    <x v="30"/>
    <m/>
    <m/>
    <s v="Réalisé"/>
    <d v="2016-10-28T00:00:00"/>
    <s v="Distribution NFI"/>
    <s v="Matériaux NFI"/>
    <s v="Kit d'hygiène"/>
    <m/>
    <s v="Nombre"/>
    <n v="49"/>
    <m/>
    <m/>
    <m/>
    <s v=""/>
    <n v="249"/>
    <s v="Distribution générale"/>
    <x v="0"/>
    <x v="0"/>
    <s v="Jeremie"/>
    <m/>
    <m/>
    <m/>
    <m/>
    <s v="SAM20161028GRJEJE"/>
    <x v="5"/>
    <x v="0"/>
    <x v="0"/>
    <e v="#N/A"/>
  </r>
  <r>
    <x v="30"/>
    <m/>
    <m/>
    <s v="Réalisé"/>
    <d v="2016-10-29T00:00:00"/>
    <s v="Distribution Abris"/>
    <s v="Matériaux Abris"/>
    <s v="Bâches"/>
    <m/>
    <s v="Nombre"/>
    <n v="155"/>
    <m/>
    <m/>
    <m/>
    <s v=""/>
    <n v="155"/>
    <m/>
    <x v="1"/>
    <x v="1"/>
    <s v="Melonniene"/>
    <m/>
    <m/>
    <m/>
    <m/>
    <s v="SAM20161029SULEME"/>
    <x v="5"/>
    <x v="1"/>
    <x v="1"/>
    <e v="#N/A"/>
  </r>
  <r>
    <x v="30"/>
    <m/>
    <m/>
    <s v="Réalisé"/>
    <d v="2016-10-29T00:00:00"/>
    <s v="Distribution Abris"/>
    <s v="Matériaux Abris"/>
    <s v="Bâches"/>
    <m/>
    <s v="Nombre"/>
    <n v="120"/>
    <m/>
    <m/>
    <m/>
    <s v=""/>
    <n v="120"/>
    <m/>
    <x v="1"/>
    <x v="1"/>
    <s v="Ducis"/>
    <m/>
    <m/>
    <m/>
    <m/>
    <s v="SAM20161029SULEDU"/>
    <x v="5"/>
    <x v="1"/>
    <x v="1"/>
    <e v="#N/A"/>
  </r>
  <r>
    <x v="30"/>
    <m/>
    <m/>
    <s v="Réalisé"/>
    <d v="2016-10-29T00:00:00"/>
    <s v="Distribution Abris"/>
    <s v="Matériaux Abris"/>
    <s v="Bâches"/>
    <m/>
    <s v="Nombre"/>
    <n v="180"/>
    <m/>
    <m/>
    <m/>
    <s v=""/>
    <n v="180"/>
    <m/>
    <x v="1"/>
    <x v="1"/>
    <s v="Fon Fred"/>
    <m/>
    <m/>
    <m/>
    <m/>
    <s v="SAM20161029SULEFO"/>
    <x v="5"/>
    <x v="1"/>
    <x v="1"/>
    <e v="#N/A"/>
  </r>
  <r>
    <x v="30"/>
    <m/>
    <m/>
    <s v="Réalisé"/>
    <d v="2016-10-30T00:00:00"/>
    <s v="Distribution Abris"/>
    <s v="Matériaux Abris"/>
    <s v="Bâches"/>
    <m/>
    <s v="Nombre"/>
    <n v="119"/>
    <m/>
    <m/>
    <m/>
    <s v=""/>
    <n v="119"/>
    <m/>
    <x v="1"/>
    <x v="15"/>
    <s v="Scipion"/>
    <m/>
    <m/>
    <m/>
    <m/>
    <s v="SAM20161030SUPOSC"/>
    <x v="4"/>
    <x v="1"/>
    <x v="15"/>
    <e v="#N/A"/>
  </r>
  <r>
    <x v="30"/>
    <m/>
    <m/>
    <s v="Réalisé"/>
    <d v="2016-10-30T00:00:00"/>
    <s v="Distribution Abris"/>
    <s v="Matériaux Abris"/>
    <s v="Bâches"/>
    <m/>
    <s v="Nombre"/>
    <n v="220"/>
    <m/>
    <m/>
    <m/>
    <s v=""/>
    <n v="220"/>
    <m/>
    <x v="1"/>
    <x v="15"/>
    <s v="Saint Helene"/>
    <m/>
    <m/>
    <m/>
    <m/>
    <s v="SAM20161030SUPOSA"/>
    <x v="4"/>
    <x v="1"/>
    <x v="15"/>
    <e v="#N/A"/>
  </r>
  <r>
    <x v="30"/>
    <m/>
    <m/>
    <s v="Réalisé"/>
    <d v="2016-10-30T00:00:00"/>
    <s v="Distribution Abris"/>
    <s v="Matériaux Abris"/>
    <s v="Bâches"/>
    <m/>
    <s v="Nombre"/>
    <n v="100"/>
    <m/>
    <m/>
    <m/>
    <s v=""/>
    <n v="100"/>
    <m/>
    <x v="1"/>
    <x v="15"/>
    <s v="Barbois"/>
    <m/>
    <m/>
    <m/>
    <m/>
    <s v="SAM20161030SUPOBA"/>
    <x v="5"/>
    <x v="1"/>
    <x v="15"/>
    <e v="#N/A"/>
  </r>
  <r>
    <x v="30"/>
    <m/>
    <m/>
    <s v="Réalisé"/>
    <d v="2016-10-30T00:00:00"/>
    <s v="Distribution Abris"/>
    <s v="Matériaux Abris"/>
    <s v="Bâches"/>
    <m/>
    <s v="Nombre"/>
    <n v="1400"/>
    <m/>
    <m/>
    <m/>
    <s v=""/>
    <n v="1400"/>
    <m/>
    <x v="0"/>
    <x v="0"/>
    <s v="Ans Du Clerq"/>
    <m/>
    <m/>
    <m/>
    <m/>
    <s v="SAM20161030GRJEAN"/>
    <x v="5"/>
    <x v="0"/>
    <x v="0"/>
    <e v="#N/A"/>
  </r>
  <r>
    <x v="30"/>
    <m/>
    <m/>
    <s v="Réalisé"/>
    <d v="2016-10-30T00:00:00"/>
    <s v="Distribution NFI"/>
    <s v="Matériaux NFI"/>
    <s v="Kit d'hygiène"/>
    <m/>
    <s v="Nombre"/>
    <n v="100"/>
    <m/>
    <m/>
    <m/>
    <s v=""/>
    <n v="119"/>
    <s v="Distribution générale"/>
    <x v="1"/>
    <x v="15"/>
    <s v="Scipion"/>
    <m/>
    <m/>
    <m/>
    <m/>
    <s v="SAM20161030SUPOSC"/>
    <x v="5"/>
    <x v="1"/>
    <x v="15"/>
    <e v="#N/A"/>
  </r>
  <r>
    <x v="30"/>
    <m/>
    <m/>
    <s v="Réalisé"/>
    <d v="2016-10-30T00:00:00"/>
    <s v="Distribution NFI"/>
    <s v="Matériaux NFI"/>
    <s v="Kit d'hygiène"/>
    <m/>
    <s v="Nombre"/>
    <n v="100"/>
    <m/>
    <m/>
    <m/>
    <s v=""/>
    <n v="220"/>
    <s v="Distribution générale"/>
    <x v="1"/>
    <x v="15"/>
    <s v="Saint Helene"/>
    <m/>
    <m/>
    <m/>
    <m/>
    <s v="SAM20161030SUPOSA"/>
    <x v="5"/>
    <x v="1"/>
    <x v="15"/>
    <e v="#N/A"/>
  </r>
  <r>
    <x v="30"/>
    <m/>
    <m/>
    <s v="Réalisé"/>
    <d v="2016-10-31T00:00:00"/>
    <s v="Distribution Abris"/>
    <s v="Matériaux Abris"/>
    <s v="Bâches"/>
    <m/>
    <s v="Nombre"/>
    <n v="180"/>
    <m/>
    <m/>
    <m/>
    <s v=""/>
    <n v="180"/>
    <m/>
    <x v="1"/>
    <x v="1"/>
    <s v="Chantal"/>
    <m/>
    <m/>
    <m/>
    <m/>
    <s v="SAM20161031SULECH"/>
    <x v="5"/>
    <x v="1"/>
    <x v="1"/>
    <e v="#N/A"/>
  </r>
  <r>
    <x v="30"/>
    <m/>
    <m/>
    <s v="Réalisé"/>
    <d v="2016-10-31T00:00:00"/>
    <s v="Distribution NFI"/>
    <s v="Matériaux NFI"/>
    <s v="Kit d'hygiène"/>
    <m/>
    <s v="Nombre"/>
    <n v="150"/>
    <m/>
    <m/>
    <m/>
    <s v=""/>
    <n v="150"/>
    <s v="Distribution générale"/>
    <x v="1"/>
    <x v="1"/>
    <s v="Cayes"/>
    <m/>
    <m/>
    <m/>
    <m/>
    <s v="SAM20161031SULECA"/>
    <x v="5"/>
    <x v="1"/>
    <x v="1"/>
    <e v="#N/A"/>
  </r>
  <r>
    <x v="30"/>
    <m/>
    <m/>
    <s v="Réalisé"/>
    <d v="2016-10-31T00:00:00"/>
    <s v="Distribution Abris"/>
    <s v="Matériaux Abris"/>
    <s v="Bâches"/>
    <m/>
    <s v="Nombre"/>
    <n v="110"/>
    <m/>
    <m/>
    <m/>
    <m/>
    <m/>
    <m/>
    <x v="1"/>
    <x v="1"/>
    <m/>
    <s v="Colte"/>
    <m/>
    <m/>
    <m/>
    <s v="SAM20161031SULE"/>
    <x v="4"/>
    <x v="1"/>
    <x v="1"/>
    <e v="#N/A"/>
  </r>
  <r>
    <x v="30"/>
    <m/>
    <m/>
    <s v="Réalisé"/>
    <d v="2016-10-31T00:00:00"/>
    <s v="Distribution NFI"/>
    <s v="Matériaux NFI"/>
    <s v="Kit d'hygiène"/>
    <m/>
    <s v="Nombre"/>
    <n v="110"/>
    <m/>
    <m/>
    <m/>
    <m/>
    <m/>
    <m/>
    <x v="1"/>
    <x v="1"/>
    <m/>
    <s v="Colte"/>
    <m/>
    <m/>
    <m/>
    <s v="SAM20161031SULE"/>
    <x v="5"/>
    <x v="1"/>
    <x v="1"/>
    <e v="#N/A"/>
  </r>
  <r>
    <x v="30"/>
    <m/>
    <m/>
    <s v="Réalisé"/>
    <d v="2016-11-02T00:00:00"/>
    <s v="Distribution Abris"/>
    <s v="Matériaux Abris"/>
    <s v="Bâches"/>
    <m/>
    <s v="Nombre"/>
    <n v="100"/>
    <m/>
    <m/>
    <m/>
    <s v=""/>
    <n v="300"/>
    <m/>
    <x v="1"/>
    <x v="1"/>
    <s v="Maniche"/>
    <m/>
    <m/>
    <m/>
    <m/>
    <s v="SAM2016112SULEMA"/>
    <x v="4"/>
    <x v="1"/>
    <x v="1"/>
    <e v="#N/A"/>
  </r>
  <r>
    <x v="30"/>
    <m/>
    <m/>
    <s v="Réalisé"/>
    <d v="2016-11-02T00:00:00"/>
    <s v="Distribution NFI"/>
    <s v="Matériaux NFI"/>
    <s v="Kit d'hygiène"/>
    <m/>
    <s v="Nombre"/>
    <n v="300"/>
    <m/>
    <m/>
    <m/>
    <s v=""/>
    <n v="300"/>
    <s v="Distribution générale"/>
    <x v="1"/>
    <x v="1"/>
    <s v="Maniche"/>
    <m/>
    <m/>
    <m/>
    <m/>
    <s v="SAM2016112SULEMA"/>
    <x v="5"/>
    <x v="1"/>
    <x v="1"/>
    <e v="#N/A"/>
  </r>
  <r>
    <x v="30"/>
    <m/>
    <m/>
    <s v="Réalisé"/>
    <d v="2016-11-02T00:00:00"/>
    <s v="Distribution NFI"/>
    <s v="Matériaux NFI"/>
    <s v="Kit d'hygiène"/>
    <m/>
    <s v="Nombre"/>
    <n v="300"/>
    <m/>
    <m/>
    <m/>
    <s v=""/>
    <n v="300"/>
    <s v="Distribution générale"/>
    <x v="1"/>
    <x v="74"/>
    <s v="Anglais"/>
    <m/>
    <m/>
    <m/>
    <m/>
    <s v="SAM2016112SULEAN"/>
    <x v="5"/>
    <x v="1"/>
    <x v="28"/>
    <e v="#N/A"/>
  </r>
  <r>
    <x v="30"/>
    <m/>
    <m/>
    <s v="Réalisé"/>
    <d v="2016-11-03T00:00:00"/>
    <s v="Distribution Abris"/>
    <s v="Matériaux Abris"/>
    <s v="Bâches"/>
    <m/>
    <s v="Nombre"/>
    <n v="140"/>
    <m/>
    <m/>
    <m/>
    <s v=""/>
    <n v="140"/>
    <m/>
    <x v="1"/>
    <x v="1"/>
    <s v="Cayes"/>
    <m/>
    <m/>
    <m/>
    <m/>
    <s v="SAM2016113SULECA"/>
    <x v="5"/>
    <x v="1"/>
    <x v="1"/>
    <e v="#N/A"/>
  </r>
  <r>
    <x v="30"/>
    <m/>
    <m/>
    <s v="Réalisé"/>
    <d v="2016-11-03T00:00:00"/>
    <s v="Distribution Abris"/>
    <s v="Matériaux Abris"/>
    <s v="Bâches"/>
    <m/>
    <s v="Nombre"/>
    <n v="817"/>
    <m/>
    <m/>
    <m/>
    <m/>
    <m/>
    <m/>
    <x v="0"/>
    <x v="73"/>
    <m/>
    <m/>
    <m/>
    <m/>
    <m/>
    <s v="SAM2016113GRBO"/>
    <x v="5"/>
    <x v="0"/>
    <x v="52"/>
    <e v="#N/A"/>
  </r>
  <r>
    <x v="30"/>
    <m/>
    <m/>
    <s v="Réalisé"/>
    <d v="2016-11-04T00:00:00"/>
    <s v="Distribution Abris"/>
    <s v="Matériaux Abris"/>
    <s v="Bâches"/>
    <m/>
    <s v="Nombre"/>
    <n v="1980"/>
    <m/>
    <m/>
    <m/>
    <s v=""/>
    <n v="1200"/>
    <m/>
    <x v="1"/>
    <x v="11"/>
    <s v="Verone"/>
    <m/>
    <m/>
    <m/>
    <m/>
    <s v="SAM2016114SULEVE"/>
    <x v="5"/>
    <x v="1"/>
    <x v="11"/>
    <e v="#N/A"/>
  </r>
  <r>
    <x v="30"/>
    <m/>
    <m/>
    <s v="Réalisé"/>
    <d v="2016-11-05T00:00:00"/>
    <s v="Distribution Abris"/>
    <s v="Matériaux Abris"/>
    <s v="Bâches"/>
    <m/>
    <s v="Nombre"/>
    <n v="176"/>
    <m/>
    <m/>
    <m/>
    <s v=""/>
    <n v="176"/>
    <m/>
    <x v="1"/>
    <x v="8"/>
    <s v="Bourdet"/>
    <m/>
    <m/>
    <m/>
    <m/>
    <s v="SAM2016115SUTOBO"/>
    <x v="5"/>
    <x v="1"/>
    <x v="8"/>
    <e v="#N/A"/>
  </r>
  <r>
    <x v="30"/>
    <m/>
    <m/>
    <s v="Réalisé"/>
    <d v="2016-11-05T00:00:00"/>
    <s v="Distribution Abris"/>
    <s v="Matériaux Abris"/>
    <s v="Bâches"/>
    <m/>
    <s v="Nombre"/>
    <n v="100"/>
    <m/>
    <m/>
    <m/>
    <s v=""/>
    <n v="100"/>
    <m/>
    <x v="1"/>
    <x v="31"/>
    <s v="Levy Mersan"/>
    <m/>
    <m/>
    <m/>
    <m/>
    <s v="SAM2016115SUCALE"/>
    <x v="5"/>
    <x v="1"/>
    <x v="31"/>
    <e v="#N/A"/>
  </r>
  <r>
    <x v="30"/>
    <m/>
    <m/>
    <s v="Réalisé"/>
    <d v="2016-11-06T00:00:00"/>
    <s v="Distribution Abris"/>
    <s v="Matériaux Abris"/>
    <s v="Bâches"/>
    <m/>
    <s v="Nombre"/>
    <n v="48"/>
    <m/>
    <m/>
    <m/>
    <s v=""/>
    <n v="48"/>
    <m/>
    <x v="1"/>
    <x v="75"/>
    <s v="Boileau"/>
    <m/>
    <m/>
    <m/>
    <m/>
    <s v="SAM2016116SUCABO"/>
    <x v="5"/>
    <x v="1"/>
    <x v="28"/>
    <e v="#N/A"/>
  </r>
  <r>
    <x v="30"/>
    <m/>
    <m/>
    <s v="Réalisé"/>
    <d v="2016-11-13T00:00:00"/>
    <s v="Distribution Abris"/>
    <s v="Matériaux Abris"/>
    <s v="Bâches"/>
    <m/>
    <s v="Nombre"/>
    <n v="2900"/>
    <m/>
    <m/>
    <m/>
    <m/>
    <m/>
    <m/>
    <x v="0"/>
    <x v="76"/>
    <s v="2e Balisiers"/>
    <m/>
    <m/>
    <m/>
    <m/>
    <s v="SAM20161113GRAB2E"/>
    <x v="5"/>
    <x v="0"/>
    <x v="53"/>
    <s v="HT08812-02"/>
  </r>
  <r>
    <x v="30"/>
    <m/>
    <m/>
    <s v="Réalisé"/>
    <d v="2016-11-15T00:00:00"/>
    <s v="Distribution Abris"/>
    <s v="Matériaux Abris"/>
    <s v="Bâches"/>
    <m/>
    <s v="Nombre"/>
    <n v="100"/>
    <m/>
    <m/>
    <m/>
    <m/>
    <m/>
    <m/>
    <x v="0"/>
    <x v="76"/>
    <s v="2e Balisiers"/>
    <m/>
    <m/>
    <m/>
    <m/>
    <s v="SAM20161115GRAB2E"/>
    <x v="5"/>
    <x v="0"/>
    <x v="53"/>
    <s v="HT08812-02"/>
  </r>
  <r>
    <x v="30"/>
    <m/>
    <m/>
    <s v="Réalisé"/>
    <d v="2016-11-15T00:00:00"/>
    <s v="Distribution Abris"/>
    <s v="Matériaux Abris"/>
    <s v="Bâches"/>
    <m/>
    <s v="Nombre"/>
    <n v="500"/>
    <m/>
    <m/>
    <m/>
    <m/>
    <m/>
    <m/>
    <x v="0"/>
    <x v="76"/>
    <s v="3e Danglise"/>
    <m/>
    <m/>
    <m/>
    <m/>
    <s v="SAM20161115GRAB3E"/>
    <x v="5"/>
    <x v="0"/>
    <x v="53"/>
    <s v="HT08812-03"/>
  </r>
  <r>
    <x v="30"/>
    <m/>
    <m/>
    <s v="Réalisé"/>
    <d v="2016-11-15T00:00:00"/>
    <s v="Distribution Abris"/>
    <s v="Matériaux Abris"/>
    <s v="Bâches"/>
    <m/>
    <s v="Nombre"/>
    <n v="550"/>
    <m/>
    <m/>
    <m/>
    <m/>
    <m/>
    <m/>
    <x v="0"/>
    <x v="76"/>
    <s v="4e La Seringue"/>
    <m/>
    <m/>
    <m/>
    <m/>
    <s v="SAM20161115GRAB4E"/>
    <x v="5"/>
    <x v="0"/>
    <x v="53"/>
    <s v="HT08812-04"/>
  </r>
  <r>
    <x v="30"/>
    <m/>
    <m/>
    <s v="Réalisé"/>
    <d v="2016-11-15T00:00:00"/>
    <s v="Distribution Abris"/>
    <s v="Matériaux Abris"/>
    <s v="Bâches"/>
    <m/>
    <s v="Nombre"/>
    <n v="150"/>
    <m/>
    <m/>
    <m/>
    <m/>
    <m/>
    <m/>
    <x v="0"/>
    <x v="76"/>
    <m/>
    <s v="David Willett"/>
    <m/>
    <m/>
    <m/>
    <s v="SAM20161115GRAB"/>
    <x v="5"/>
    <x v="0"/>
    <x v="53"/>
    <e v="#N/A"/>
  </r>
  <r>
    <x v="30"/>
    <m/>
    <s v="OFDA"/>
    <s v="Planifié (financé)"/>
    <d v="2016-12-10T00:00:00"/>
    <s v="Distribution Abris"/>
    <s v="Matériaux Abris"/>
    <s v="Bâches"/>
    <m/>
    <s v="Nombre"/>
    <n v="1500"/>
    <m/>
    <m/>
    <m/>
    <s v=""/>
    <n v="1500"/>
    <s v="Sélection / Priorisation"/>
    <x v="0"/>
    <x v="66"/>
    <s v="Les Gommiers"/>
    <m/>
    <m/>
    <m/>
    <m/>
    <s v="SAM20161210GRROLE"/>
    <x v="2"/>
    <x v="0"/>
    <x v="46"/>
    <e v="#N/A"/>
  </r>
  <r>
    <x v="30"/>
    <m/>
    <s v="OFDA"/>
    <s v="Planifié (financé)"/>
    <d v="2016-12-10T00:00:00"/>
    <s v="Distribution Abris"/>
    <s v="Matériaux Abris"/>
    <s v="Bâches"/>
    <m/>
    <s v="Nombre"/>
    <n v="1250"/>
    <m/>
    <m/>
    <m/>
    <s v=""/>
    <n v="1250"/>
    <s v="Sélection / Priorisation"/>
    <x v="0"/>
    <x v="66"/>
    <s v="Grande Vicent"/>
    <m/>
    <m/>
    <m/>
    <m/>
    <s v="SAM20161210GRROGR"/>
    <x v="2"/>
    <x v="0"/>
    <x v="46"/>
    <e v="#N/A"/>
  </r>
  <r>
    <x v="30"/>
    <m/>
    <s v="OFDA"/>
    <s v="Planifié (financé)"/>
    <d v="2016-12-10T00:00:00"/>
    <s v="Distribution Abris"/>
    <s v="Matériaux Abris"/>
    <s v="Bâches"/>
    <m/>
    <s v="Nombre"/>
    <n v="800"/>
    <m/>
    <m/>
    <m/>
    <s v=""/>
    <n v="800"/>
    <s v="Sélection / Priorisation"/>
    <x v="0"/>
    <x v="29"/>
    <s v="Anote/Tapion"/>
    <m/>
    <m/>
    <m/>
    <m/>
    <s v="SAM20161210GRMOAN"/>
    <x v="2"/>
    <x v="0"/>
    <x v="29"/>
    <e v="#N/A"/>
  </r>
  <r>
    <x v="30"/>
    <m/>
    <s v="OFDA"/>
    <s v="Planifié (financé)"/>
    <d v="2016-12-10T00:00:00"/>
    <s v="Distribution Abris"/>
    <s v="Matériaux Abris"/>
    <s v="Bâches"/>
    <m/>
    <s v="Nombre"/>
    <n v="200"/>
    <m/>
    <m/>
    <m/>
    <s v=""/>
    <n v="200"/>
    <s v="Sélection / Priorisation"/>
    <x v="0"/>
    <x v="29"/>
    <s v="L'Assive/Chaumeau"/>
    <m/>
    <m/>
    <m/>
    <m/>
    <s v="SAM20161210GRMOL'"/>
    <x v="2"/>
    <x v="0"/>
    <x v="29"/>
    <e v="#N/A"/>
  </r>
  <r>
    <x v="30"/>
    <m/>
    <s v="OFDA"/>
    <s v="Planifié (financé)"/>
    <d v="2016-12-10T00:00:00"/>
    <s v="Distribution Abris"/>
    <s v="Matériaux Abris"/>
    <s v="Bâches"/>
    <m/>
    <s v="Nombre"/>
    <n v="300"/>
    <m/>
    <m/>
    <m/>
    <s v=""/>
    <n v="300"/>
    <s v="Sélection / Priorisation"/>
    <x v="0"/>
    <x v="30"/>
    <s v="Dejean"/>
    <m/>
    <m/>
    <m/>
    <m/>
    <s v="SAM20161210GRCHDE"/>
    <x v="2"/>
    <x v="0"/>
    <x v="30"/>
    <e v="#N/A"/>
  </r>
  <r>
    <x v="30"/>
    <m/>
    <s v="OFDA"/>
    <s v="Planifié (financé)"/>
    <d v="2016-12-10T00:00:00"/>
    <s v="Distribution Abris"/>
    <s v="Matériaux Abris"/>
    <s v="Bâches"/>
    <m/>
    <s v="Nombre"/>
    <n v="1050"/>
    <m/>
    <m/>
    <m/>
    <s v=""/>
    <n v="1050"/>
    <s v="Sélection / Priorisation"/>
    <x v="0"/>
    <x v="30"/>
    <s v="Boucan"/>
    <m/>
    <m/>
    <m/>
    <m/>
    <s v="SAM20161210GRCHBO"/>
    <x v="2"/>
    <x v="0"/>
    <x v="30"/>
    <e v="#N/A"/>
  </r>
  <r>
    <x v="30"/>
    <m/>
    <s v="OFDA"/>
    <s v="Planifié (financé)"/>
    <d v="2016-12-10T00:00:00"/>
    <s v="Distribution Abris"/>
    <s v="Matériaux Abris"/>
    <s v="Kit d'outils"/>
    <m/>
    <s v="Nombre"/>
    <n v="300"/>
    <m/>
    <m/>
    <m/>
    <s v=""/>
    <n v="1500"/>
    <s v="Sélection / Priorisation"/>
    <x v="0"/>
    <x v="66"/>
    <s v="Les Gommiers"/>
    <m/>
    <m/>
    <m/>
    <m/>
    <s v="SAM20161210GRROLE"/>
    <x v="3"/>
    <x v="0"/>
    <x v="46"/>
    <e v="#N/A"/>
  </r>
  <r>
    <x v="30"/>
    <m/>
    <s v="OFDA"/>
    <s v="Planifié (financé)"/>
    <d v="2016-12-10T00:00:00"/>
    <s v="Distribution Abris"/>
    <s v="Matériaux Abris"/>
    <s v="Kit d'outils"/>
    <m/>
    <s v="Nombre"/>
    <n v="250"/>
    <m/>
    <m/>
    <m/>
    <s v=""/>
    <n v="1250"/>
    <s v="Sélection / Priorisation"/>
    <x v="0"/>
    <x v="66"/>
    <s v="Grande Vicent"/>
    <m/>
    <m/>
    <m/>
    <m/>
    <s v="SAM20161210GRROGR"/>
    <x v="3"/>
    <x v="0"/>
    <x v="46"/>
    <e v="#N/A"/>
  </r>
  <r>
    <x v="30"/>
    <m/>
    <s v="OFDA"/>
    <s v="Planifié (financé)"/>
    <d v="2016-12-10T00:00:00"/>
    <s v="Distribution Abris"/>
    <s v="Matériaux Abris"/>
    <s v="Kit d'outils"/>
    <m/>
    <s v="Nombre"/>
    <n v="160"/>
    <m/>
    <m/>
    <m/>
    <s v=""/>
    <n v="800"/>
    <s v="Sélection / Priorisation"/>
    <x v="0"/>
    <x v="29"/>
    <s v="Anote/Tapion"/>
    <m/>
    <m/>
    <m/>
    <m/>
    <s v="SAM20161210GRMOAN"/>
    <x v="3"/>
    <x v="0"/>
    <x v="29"/>
    <e v="#N/A"/>
  </r>
  <r>
    <x v="30"/>
    <m/>
    <s v="OFDA"/>
    <s v="Planifié (financé)"/>
    <d v="2016-12-10T00:00:00"/>
    <s v="Distribution Abris"/>
    <s v="Matériaux Abris"/>
    <s v="Kit d'outils"/>
    <m/>
    <s v="Nombre"/>
    <n v="40"/>
    <m/>
    <m/>
    <m/>
    <s v=""/>
    <n v="200"/>
    <s v="Sélection / Priorisation"/>
    <x v="0"/>
    <x v="29"/>
    <s v="L'Assive/Chaumeau"/>
    <m/>
    <m/>
    <m/>
    <m/>
    <s v="SAM20161210GRMOL'"/>
    <x v="3"/>
    <x v="0"/>
    <x v="29"/>
    <e v="#N/A"/>
  </r>
  <r>
    <x v="30"/>
    <m/>
    <s v="OFDA"/>
    <s v="Planifié (financé)"/>
    <d v="2016-12-10T00:00:00"/>
    <s v="Distribution Abris"/>
    <s v="Matériaux Abris"/>
    <s v="Kit d'outils"/>
    <m/>
    <s v="Nombre"/>
    <n v="60"/>
    <m/>
    <m/>
    <m/>
    <s v=""/>
    <n v="300"/>
    <s v="Sélection / Priorisation"/>
    <x v="0"/>
    <x v="30"/>
    <s v="Dejean"/>
    <m/>
    <m/>
    <m/>
    <m/>
    <s v="SAM20161210GRCHDE"/>
    <x v="3"/>
    <x v="0"/>
    <x v="30"/>
    <e v="#N/A"/>
  </r>
  <r>
    <x v="30"/>
    <m/>
    <s v="OFDA"/>
    <s v="Planifié (financé)"/>
    <d v="2016-12-10T00:00:00"/>
    <s v="Distribution Abris"/>
    <s v="Matériaux Abris"/>
    <s v="Kit d'outils"/>
    <m/>
    <s v="Nombre"/>
    <n v="210"/>
    <m/>
    <m/>
    <m/>
    <s v=""/>
    <n v="1050"/>
    <s v="Sélection / Priorisation"/>
    <x v="0"/>
    <x v="30"/>
    <s v="Boucan"/>
    <m/>
    <m/>
    <m/>
    <m/>
    <s v="SAM20161210GRCHBO"/>
    <x v="3"/>
    <x v="0"/>
    <x v="30"/>
    <e v="#N/A"/>
  </r>
  <r>
    <x v="30"/>
    <m/>
    <s v="OFDA"/>
    <s v="Planifié (financé)"/>
    <d v="2016-12-10T00:00:00"/>
    <s v="Distribution Abris"/>
    <s v="Matériaux Abris"/>
    <s v="Kit Abris"/>
    <m/>
    <s v="Nombre"/>
    <n v="1500"/>
    <m/>
    <m/>
    <m/>
    <s v=""/>
    <n v="1500"/>
    <s v="Sélection / Priorisation"/>
    <x v="0"/>
    <x v="66"/>
    <s v="Les Gommiers"/>
    <m/>
    <m/>
    <m/>
    <m/>
    <s v="SAM20161210GRROLE"/>
    <x v="4"/>
    <x v="0"/>
    <x v="46"/>
    <e v="#N/A"/>
  </r>
  <r>
    <x v="30"/>
    <m/>
    <s v="OFDA"/>
    <s v="Planifié (financé)"/>
    <d v="2016-12-10T00:00:00"/>
    <s v="Distribution Abris"/>
    <s v="Matériaux Abris"/>
    <s v="Kit Abris"/>
    <m/>
    <s v="Nombre"/>
    <n v="1250"/>
    <m/>
    <m/>
    <m/>
    <s v=""/>
    <n v="1250"/>
    <s v="Sélection / Priorisation"/>
    <x v="0"/>
    <x v="66"/>
    <s v="Grande Vicent"/>
    <m/>
    <m/>
    <m/>
    <m/>
    <s v="SAM20161210GRROGR"/>
    <x v="4"/>
    <x v="0"/>
    <x v="46"/>
    <e v="#N/A"/>
  </r>
  <r>
    <x v="30"/>
    <m/>
    <s v="OFDA"/>
    <s v="Planifié (financé)"/>
    <d v="2016-12-10T00:00:00"/>
    <s v="Distribution Abris"/>
    <s v="Matériaux Abris"/>
    <s v="Kit Abris"/>
    <m/>
    <s v="Nombre"/>
    <n v="800"/>
    <m/>
    <m/>
    <m/>
    <s v=""/>
    <n v="800"/>
    <s v="Sélection / Priorisation"/>
    <x v="0"/>
    <x v="29"/>
    <s v="Anote/Tapion"/>
    <m/>
    <m/>
    <m/>
    <m/>
    <s v="SAM20161210GRMOAN"/>
    <x v="4"/>
    <x v="0"/>
    <x v="29"/>
    <e v="#N/A"/>
  </r>
  <r>
    <x v="30"/>
    <m/>
    <s v="OFDA"/>
    <s v="Planifié (financé)"/>
    <d v="2016-12-10T00:00:00"/>
    <s v="Distribution Abris"/>
    <s v="Matériaux Abris"/>
    <s v="Kit Abris"/>
    <m/>
    <s v="Nombre"/>
    <n v="200"/>
    <m/>
    <m/>
    <m/>
    <s v=""/>
    <n v="200"/>
    <s v="Sélection / Priorisation"/>
    <x v="0"/>
    <x v="29"/>
    <s v="L'Assive/Chaumeau"/>
    <m/>
    <m/>
    <m/>
    <m/>
    <s v="SAM20161210GRMOL'"/>
    <x v="4"/>
    <x v="0"/>
    <x v="29"/>
    <e v="#N/A"/>
  </r>
  <r>
    <x v="30"/>
    <m/>
    <s v="OFDA"/>
    <s v="Planifié (financé)"/>
    <d v="2016-12-10T00:00:00"/>
    <s v="Distribution Abris"/>
    <s v="Matériaux Abris"/>
    <s v="Kit Abris"/>
    <m/>
    <s v="Nombre"/>
    <n v="300"/>
    <m/>
    <m/>
    <m/>
    <s v=""/>
    <n v="300"/>
    <s v="Sélection / Priorisation"/>
    <x v="0"/>
    <x v="30"/>
    <s v="Dejean"/>
    <m/>
    <m/>
    <m/>
    <m/>
    <s v="SAM20161210GRCHDE"/>
    <x v="4"/>
    <x v="0"/>
    <x v="30"/>
    <e v="#N/A"/>
  </r>
  <r>
    <x v="30"/>
    <m/>
    <s v="OFDA"/>
    <s v="Planifié (financé)"/>
    <d v="2016-12-10T00:00:00"/>
    <s v="Distribution Abris"/>
    <s v="Matériaux Abris"/>
    <s v="Kit Abris"/>
    <m/>
    <s v="Nombre"/>
    <n v="1050"/>
    <m/>
    <m/>
    <m/>
    <s v=""/>
    <n v="1050"/>
    <s v="Sélection / Priorisation"/>
    <x v="0"/>
    <x v="30"/>
    <s v="Boucan"/>
    <m/>
    <m/>
    <m/>
    <m/>
    <s v="SAM20161210GRCHBO"/>
    <x v="4"/>
    <x v="0"/>
    <x v="30"/>
    <e v="#N/A"/>
  </r>
  <r>
    <x v="30"/>
    <m/>
    <s v="OFDA"/>
    <s v="Planifié (financé)"/>
    <d v="2016-12-10T00:00:00"/>
    <s v="Intervention Abris"/>
    <s v="Formation"/>
    <s v="Formation"/>
    <m/>
    <s v="Nombre"/>
    <n v="1500"/>
    <m/>
    <m/>
    <m/>
    <s v=""/>
    <n v="1500"/>
    <s v="Sélection / Priorisation"/>
    <x v="0"/>
    <x v="66"/>
    <s v="Les Gommiers"/>
    <m/>
    <m/>
    <m/>
    <m/>
    <s v="SAM20161210GRROLE"/>
    <x v="5"/>
    <x v="0"/>
    <x v="46"/>
    <e v="#N/A"/>
  </r>
  <r>
    <x v="30"/>
    <m/>
    <s v="OFDA"/>
    <s v="Planifié (financé)"/>
    <d v="2016-12-10T00:00:00"/>
    <s v="Intervention Abris"/>
    <s v="Formation"/>
    <s v="Formation"/>
    <m/>
    <s v="Nombre"/>
    <n v="1250"/>
    <m/>
    <m/>
    <m/>
    <s v=""/>
    <n v="1250"/>
    <s v="Sélection / Priorisation"/>
    <x v="0"/>
    <x v="66"/>
    <s v="Grande Vicent"/>
    <m/>
    <m/>
    <m/>
    <m/>
    <s v="SAM20161210GRROGR"/>
    <x v="5"/>
    <x v="0"/>
    <x v="46"/>
    <e v="#N/A"/>
  </r>
  <r>
    <x v="30"/>
    <m/>
    <s v="OFDA"/>
    <s v="Planifié (financé)"/>
    <d v="2016-12-10T00:00:00"/>
    <s v="Intervention Abris"/>
    <s v="Formation"/>
    <s v="Formation"/>
    <m/>
    <s v="Nombre"/>
    <n v="800"/>
    <m/>
    <m/>
    <m/>
    <s v=""/>
    <n v="800"/>
    <s v="Sélection / Priorisation"/>
    <x v="0"/>
    <x v="29"/>
    <s v="Anote/Tapion"/>
    <m/>
    <m/>
    <m/>
    <m/>
    <s v="SAM20161210GRMOAN"/>
    <x v="5"/>
    <x v="0"/>
    <x v="29"/>
    <e v="#N/A"/>
  </r>
  <r>
    <x v="30"/>
    <m/>
    <s v="OFDA"/>
    <s v="Planifié (financé)"/>
    <d v="2016-12-10T00:00:00"/>
    <s v="Intervention Abris"/>
    <s v="Formation"/>
    <s v="Formation"/>
    <m/>
    <s v="Nombre"/>
    <n v="200"/>
    <m/>
    <m/>
    <m/>
    <s v=""/>
    <n v="200"/>
    <s v="Sélection / Priorisation"/>
    <x v="0"/>
    <x v="29"/>
    <s v="L'Assive/Chaumeau"/>
    <m/>
    <m/>
    <m/>
    <m/>
    <s v="SAM20161210GRMOL'"/>
    <x v="5"/>
    <x v="0"/>
    <x v="29"/>
    <e v="#N/A"/>
  </r>
  <r>
    <x v="30"/>
    <m/>
    <s v="OFDA"/>
    <s v="Planifié (financé)"/>
    <d v="2016-12-10T00:00:00"/>
    <s v="Intervention Abris"/>
    <s v="Formation"/>
    <s v="Formation"/>
    <m/>
    <s v="Nombre"/>
    <n v="300"/>
    <m/>
    <m/>
    <m/>
    <s v=""/>
    <n v="300"/>
    <s v="Sélection / Priorisation"/>
    <x v="0"/>
    <x v="30"/>
    <s v="Dejean"/>
    <m/>
    <m/>
    <m/>
    <m/>
    <s v="SAM20161210GRCHDE"/>
    <x v="5"/>
    <x v="0"/>
    <x v="30"/>
    <e v="#N/A"/>
  </r>
  <r>
    <x v="30"/>
    <m/>
    <s v="OFDA"/>
    <s v="Planifié (financé)"/>
    <d v="2016-12-10T00:00:00"/>
    <s v="Intervention Abris"/>
    <s v="Formation"/>
    <s v="Formation"/>
    <m/>
    <s v="Nombre"/>
    <n v="1050"/>
    <m/>
    <m/>
    <m/>
    <s v=""/>
    <n v="1050"/>
    <s v="Sélection / Priorisation"/>
    <x v="0"/>
    <x v="30"/>
    <s v="Boucan"/>
    <m/>
    <m/>
    <m/>
    <m/>
    <s v="SAM20161210GRCHBO"/>
    <x v="5"/>
    <x v="0"/>
    <x v="30"/>
    <e v="#N/A"/>
  </r>
  <r>
    <x v="30"/>
    <m/>
    <m/>
    <s v="Réalisé"/>
    <d v="2017-10-17T00:00:00"/>
    <s v="Distribution NFI"/>
    <s v="Matériaux NFI"/>
    <s v="Kit d'hygiène"/>
    <m/>
    <s v="Nombre"/>
    <n v="110"/>
    <m/>
    <m/>
    <m/>
    <m/>
    <m/>
    <m/>
    <x v="0"/>
    <x v="0"/>
    <m/>
    <s v="Claisant"/>
    <m/>
    <m/>
    <m/>
    <s v="SAM20171017GRJE"/>
    <x v="2"/>
    <x v="0"/>
    <x v="0"/>
    <e v="#N/A"/>
  </r>
  <r>
    <x v="30"/>
    <m/>
    <m/>
    <s v="Réalisé"/>
    <d v="2017-10-17T00:00:00"/>
    <s v="Distribution Abris"/>
    <s v="Matériaux Abris"/>
    <s v="Bâches"/>
    <m/>
    <s v="Nombre"/>
    <n v="40"/>
    <m/>
    <m/>
    <m/>
    <m/>
    <m/>
    <m/>
    <x v="0"/>
    <x v="0"/>
    <m/>
    <s v="near El Shaddei"/>
    <m/>
    <m/>
    <m/>
    <s v="SAM20171017GRJE"/>
    <x v="3"/>
    <x v="0"/>
    <x v="0"/>
    <e v="#N/A"/>
  </r>
  <r>
    <x v="30"/>
    <m/>
    <m/>
    <s v="Réalisé"/>
    <d v="2017-10-17T00:00:00"/>
    <s v="Distribution NFI"/>
    <s v="Matériaux NFI"/>
    <s v="Couvertures"/>
    <m/>
    <s v="Nombre"/>
    <n v="40"/>
    <m/>
    <m/>
    <m/>
    <m/>
    <m/>
    <m/>
    <x v="0"/>
    <x v="0"/>
    <m/>
    <s v="near El Shaddei"/>
    <m/>
    <m/>
    <m/>
    <s v="SAM20171017GRJE"/>
    <x v="4"/>
    <x v="0"/>
    <x v="0"/>
    <e v="#N/A"/>
  </r>
  <r>
    <x v="30"/>
    <m/>
    <m/>
    <s v="Réalisé"/>
    <d v="2017-10-17T00:00:00"/>
    <s v="Distribution NFI"/>
    <s v="Matériaux NFI"/>
    <s v="Kit d'hygiène"/>
    <m/>
    <s v="Nombre"/>
    <n v="40"/>
    <m/>
    <m/>
    <m/>
    <m/>
    <m/>
    <m/>
    <x v="0"/>
    <x v="0"/>
    <m/>
    <s v="near El Shaddei"/>
    <m/>
    <m/>
    <m/>
    <s v="SAM20171017GRJE"/>
    <x v="5"/>
    <x v="0"/>
    <x v="0"/>
    <e v="#N/A"/>
  </r>
  <r>
    <x v="31"/>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x v="5"/>
    <x v="0"/>
    <x v="43"/>
    <e v="#N/A"/>
  </r>
  <r>
    <x v="31"/>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x v="5"/>
    <x v="0"/>
    <x v="43"/>
    <e v="#N/A"/>
  </r>
  <r>
    <x v="31"/>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x v="5"/>
    <x v="0"/>
    <x v="43"/>
    <e v="#N/A"/>
  </r>
  <r>
    <x v="31"/>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x v="5"/>
    <x v="0"/>
    <x v="43"/>
    <e v="#N/A"/>
  </r>
  <r>
    <x v="31"/>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x v="5"/>
    <x v="0"/>
    <x v="43"/>
    <e v="#N/A"/>
  </r>
  <r>
    <x v="31"/>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x v="5"/>
    <x v="0"/>
    <x v="43"/>
    <e v="#N/A"/>
  </r>
  <r>
    <x v="31"/>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x v="5"/>
    <x v="1"/>
    <x v="8"/>
    <e v="#N/A"/>
  </r>
  <r>
    <x v="31"/>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x v="4"/>
    <x v="1"/>
    <x v="8"/>
    <e v="#N/A"/>
  </r>
  <r>
    <x v="31"/>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x v="5"/>
    <x v="1"/>
    <x v="8"/>
    <e v="#N/A"/>
  </r>
  <r>
    <x v="31"/>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x v="5"/>
    <x v="1"/>
    <x v="31"/>
    <e v="#N/A"/>
  </r>
  <r>
    <x v="31"/>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x v="5"/>
    <x v="5"/>
    <x v="28"/>
    <e v="#N/A"/>
  </r>
  <r>
    <x v="31"/>
    <m/>
    <s v="OFDA"/>
    <s v="Planifié (financé)"/>
    <m/>
    <s v="Distribution Abris"/>
    <s v="Cash en USD"/>
    <s v="Conditionel "/>
    <m/>
    <s v="Valeur en USD"/>
    <n v="550"/>
    <m/>
    <m/>
    <m/>
    <m/>
    <n v="550"/>
    <s v="Sélection / Priorisation"/>
    <x v="5"/>
    <x v="28"/>
    <m/>
    <m/>
    <s v="Rural"/>
    <s v="Ménage"/>
    <s v="TBD between Beaumont in GA, and Torbek and Camp Perrin in Sud. "/>
    <s v="SAV190010"/>
    <x v="4"/>
    <x v="5"/>
    <x v="28"/>
    <e v="#N/A"/>
  </r>
  <r>
    <x v="31"/>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x v="5"/>
    <x v="5"/>
    <x v="28"/>
    <e v="#N/A"/>
  </r>
  <r>
    <x v="32"/>
    <m/>
    <m/>
    <m/>
    <d v="2016-10-11T00:00:00"/>
    <s v="Distribution NFI"/>
    <s v="Matériaux NFI"/>
    <s v="Kit d'hygiène"/>
    <m/>
    <s v="Nombre"/>
    <s v="1’000"/>
    <m/>
    <m/>
    <m/>
    <s v=""/>
    <m/>
    <m/>
    <x v="1"/>
    <x v="9"/>
    <m/>
    <m/>
    <m/>
    <m/>
    <m/>
    <s v="SDC20161011SUPO"/>
    <x v="5"/>
    <x v="1"/>
    <x v="9"/>
    <e v="#N/A"/>
  </r>
  <r>
    <x v="32"/>
    <m/>
    <m/>
    <m/>
    <d v="2016-11-05T00:00:00"/>
    <s v="Distribution Abris"/>
    <s v="Matériaux Abris"/>
    <s v="Kit Abris"/>
    <m/>
    <s v="Nombre"/>
    <n v="640"/>
    <m/>
    <m/>
    <m/>
    <s v=""/>
    <m/>
    <m/>
    <x v="1"/>
    <x v="14"/>
    <m/>
    <m/>
    <m/>
    <m/>
    <m/>
    <s v="SDC2016115SUCO"/>
    <x v="5"/>
    <x v="1"/>
    <x v="14"/>
    <e v="#N/A"/>
  </r>
  <r>
    <x v="32"/>
    <m/>
    <m/>
    <m/>
    <d v="2016-11-05T00:00:00"/>
    <s v="Distribution Abris"/>
    <s v="Matériaux Abris"/>
    <s v="Kit Abris"/>
    <m/>
    <s v="Nombre"/>
    <n v="640"/>
    <m/>
    <m/>
    <m/>
    <s v=""/>
    <m/>
    <m/>
    <x v="1"/>
    <x v="11"/>
    <m/>
    <m/>
    <m/>
    <m/>
    <m/>
    <s v="SDC2016115SULE"/>
    <x v="5"/>
    <x v="1"/>
    <x v="11"/>
    <e v="#N/A"/>
  </r>
  <r>
    <x v="32"/>
    <m/>
    <m/>
    <m/>
    <d v="2016-11-05T00:00:00"/>
    <s v="Distribution Abris"/>
    <s v="Matériaux Abris"/>
    <s v="Kit Abris"/>
    <m/>
    <s v="Nombre"/>
    <n v="650"/>
    <m/>
    <m/>
    <m/>
    <s v=""/>
    <m/>
    <m/>
    <x v="1"/>
    <x v="5"/>
    <m/>
    <m/>
    <m/>
    <m/>
    <m/>
    <s v="SDC2016115SURO"/>
    <x v="5"/>
    <x v="1"/>
    <x v="5"/>
    <e v="#N/A"/>
  </r>
  <r>
    <x v="32"/>
    <m/>
    <m/>
    <m/>
    <d v="2016-11-07T00:00:00"/>
    <s v="Distribution Abris"/>
    <s v="Matériaux Abris"/>
    <s v="Kit Abris"/>
    <m/>
    <s v="Nombre"/>
    <n v="640"/>
    <m/>
    <m/>
    <m/>
    <s v=""/>
    <m/>
    <m/>
    <x v="1"/>
    <x v="18"/>
    <m/>
    <m/>
    <m/>
    <m/>
    <m/>
    <s v="SDC2016117SUCH"/>
    <x v="5"/>
    <x v="1"/>
    <x v="18"/>
    <e v="#N/A"/>
  </r>
  <r>
    <x v="32"/>
    <m/>
    <m/>
    <m/>
    <d v="2016-11-07T00:00:00"/>
    <s v="Distribution Abris"/>
    <s v="Matériaux Abris"/>
    <s v="Kit Abris"/>
    <m/>
    <s v="Nombre"/>
    <n v="800"/>
    <m/>
    <m/>
    <m/>
    <s v=""/>
    <m/>
    <m/>
    <x v="1"/>
    <x v="18"/>
    <s v="Dejoie"/>
    <m/>
    <m/>
    <m/>
    <m/>
    <s v="SDC2016117SUCHDE"/>
    <x v="5"/>
    <x v="1"/>
    <x v="18"/>
    <e v="#N/A"/>
  </r>
  <r>
    <x v="32"/>
    <m/>
    <m/>
    <m/>
    <d v="2016-11-07T00:00:00"/>
    <s v="Distribution Abris"/>
    <s v="Matériaux Abris"/>
    <s v="Kit Abris"/>
    <m/>
    <s v="Nombre"/>
    <n v="800"/>
    <m/>
    <m/>
    <m/>
    <s v=""/>
    <m/>
    <m/>
    <x v="1"/>
    <x v="18"/>
    <s v="Rendel"/>
    <m/>
    <m/>
    <m/>
    <m/>
    <s v="SDC2016117SUCHRE"/>
    <x v="5"/>
    <x v="1"/>
    <x v="18"/>
    <e v="#N/A"/>
  </r>
  <r>
    <x v="32"/>
    <m/>
    <m/>
    <m/>
    <d v="2016-11-07T00:00:00"/>
    <s v="Distribution Abris"/>
    <s v="Matériaux Abris"/>
    <s v="Kit Abris"/>
    <m/>
    <s v="Nombre"/>
    <n v="400"/>
    <m/>
    <m/>
    <m/>
    <s v=""/>
    <m/>
    <m/>
    <x v="1"/>
    <x v="9"/>
    <s v="Balais"/>
    <m/>
    <m/>
    <m/>
    <m/>
    <s v="SDC2016117SUPOBA"/>
    <x v="5"/>
    <x v="1"/>
    <x v="9"/>
    <e v="#N/A"/>
  </r>
  <r>
    <x v="32"/>
    <m/>
    <m/>
    <m/>
    <d v="2016-11-07T00:00:00"/>
    <s v="Distribution Abris"/>
    <s v="Matériaux Abris"/>
    <s v="Kit Abris"/>
    <m/>
    <s v="Nombre"/>
    <n v="400"/>
    <m/>
    <m/>
    <m/>
    <s v=""/>
    <m/>
    <m/>
    <x v="1"/>
    <x v="9"/>
    <s v="Paricot"/>
    <m/>
    <m/>
    <m/>
    <m/>
    <s v="SDC2016117SUPOPA"/>
    <x v="5"/>
    <x v="1"/>
    <x v="9"/>
    <e v="#N/A"/>
  </r>
  <r>
    <x v="32"/>
    <m/>
    <m/>
    <m/>
    <s v="22.-25.10, 12.11.16"/>
    <s v="Distribution Abris"/>
    <s v="Matériaux Abris"/>
    <s v="Kit Abris"/>
    <m/>
    <s v="Nombre"/>
    <n v="5900"/>
    <m/>
    <m/>
    <m/>
    <s v=""/>
    <m/>
    <m/>
    <x v="1"/>
    <x v="15"/>
    <m/>
    <m/>
    <m/>
    <m/>
    <m/>
    <e v="#VALUE!"/>
    <x v="19"/>
    <x v="1"/>
    <x v="15"/>
    <e v="#N/A"/>
  </r>
  <r>
    <x v="32"/>
    <m/>
    <m/>
    <m/>
    <s v="29.10., 07.11.16"/>
    <s v="Distribution Abris"/>
    <s v="Matériaux Abris"/>
    <s v="Kit Abris"/>
    <m/>
    <s v="Nombre"/>
    <n v="640"/>
    <m/>
    <m/>
    <m/>
    <s v=""/>
    <m/>
    <m/>
    <x v="1"/>
    <x v="9"/>
    <m/>
    <m/>
    <m/>
    <m/>
    <m/>
    <e v="#VALUE!"/>
    <x v="20"/>
    <x v="1"/>
    <x v="9"/>
    <e v="#N/A"/>
  </r>
  <r>
    <x v="33"/>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x v="1"/>
    <x v="1"/>
    <x v="1"/>
    <e v="#N/A"/>
  </r>
  <r>
    <x v="33"/>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x v="2"/>
    <x v="1"/>
    <x v="1"/>
    <e v="#N/A"/>
  </r>
  <r>
    <x v="33"/>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x v="3"/>
    <x v="1"/>
    <x v="1"/>
    <e v="#N/A"/>
  </r>
  <r>
    <x v="33"/>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x v="4"/>
    <x v="1"/>
    <x v="1"/>
    <e v="#N/A"/>
  </r>
  <r>
    <x v="33"/>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x v="5"/>
    <x v="1"/>
    <x v="1"/>
    <e v="#N/A"/>
  </r>
  <r>
    <x v="33"/>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x v="1"/>
    <x v="1"/>
    <x v="6"/>
    <e v="#N/A"/>
  </r>
  <r>
    <x v="33"/>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x v="2"/>
    <x v="1"/>
    <x v="6"/>
    <e v="#N/A"/>
  </r>
  <r>
    <x v="33"/>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x v="3"/>
    <x v="1"/>
    <x v="6"/>
    <e v="#N/A"/>
  </r>
  <r>
    <x v="33"/>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x v="4"/>
    <x v="1"/>
    <x v="6"/>
    <e v="#N/A"/>
  </r>
  <r>
    <x v="33"/>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x v="5"/>
    <x v="1"/>
    <x v="6"/>
    <e v="#N/A"/>
  </r>
  <r>
    <x v="33"/>
    <s v="Haven"/>
    <m/>
    <s v="Réalisé"/>
    <d v="2016-11-25T00:00:00"/>
    <s v="Distribution NFI"/>
    <s v="Matériaux NFI"/>
    <s v="Kit de cuisine"/>
    <s v="1 per HH"/>
    <s v="Nombre"/>
    <n v="75"/>
    <m/>
    <m/>
    <m/>
    <s v=""/>
    <n v="75"/>
    <s v="Sélection / Priorisation"/>
    <x v="1"/>
    <x v="77"/>
    <m/>
    <m/>
    <s v="Rural"/>
    <m/>
    <m/>
    <s v="SHE20161125SUIL"/>
    <x v="23"/>
    <x v="1"/>
    <x v="54"/>
    <e v="#N/A"/>
  </r>
  <r>
    <x v="33"/>
    <s v="Haven"/>
    <m/>
    <s v="Réalisé"/>
    <d v="2016-11-25T00:00:00"/>
    <s v="Distribution NFI"/>
    <s v="Matériaux NFI"/>
    <s v="Couvertures"/>
    <s v="5 per HH"/>
    <s v="Nombre"/>
    <n v="375"/>
    <m/>
    <m/>
    <m/>
    <s v=""/>
    <n v="75"/>
    <s v="Sélection / Priorisation"/>
    <x v="1"/>
    <x v="77"/>
    <m/>
    <m/>
    <s v="Rural"/>
    <m/>
    <m/>
    <s v="SHE20161125SUIL"/>
    <x v="0"/>
    <x v="1"/>
    <x v="54"/>
    <e v="#N/A"/>
  </r>
  <r>
    <x v="33"/>
    <s v="Haven"/>
    <m/>
    <s v="Réalisé"/>
    <d v="2016-11-25T00:00:00"/>
    <s v="Distribution NFI"/>
    <s v="Matériaux NFI"/>
    <s v="Lampes solaires"/>
    <s v="2 per HH"/>
    <s v="Nombre"/>
    <n v="150"/>
    <m/>
    <m/>
    <m/>
    <s v=""/>
    <n v="75"/>
    <s v="Sélection / Priorisation"/>
    <x v="1"/>
    <x v="77"/>
    <m/>
    <m/>
    <s v="Rural"/>
    <m/>
    <m/>
    <s v="SHE20161125SUIL"/>
    <x v="1"/>
    <x v="1"/>
    <x v="54"/>
    <e v="#N/A"/>
  </r>
  <r>
    <x v="33"/>
    <s v="Haven"/>
    <m/>
    <s v="Réalisé"/>
    <d v="2016-11-25T00:00:00"/>
    <s v="Distribution NFI"/>
    <s v="Matériaux NFI"/>
    <s v="Autre, à préciser dans &quot;Commentaires&quot;"/>
    <m/>
    <s v="N/A"/>
    <n v="75"/>
    <m/>
    <m/>
    <m/>
    <s v=""/>
    <n v="75"/>
    <s v="Sélection / Priorisation"/>
    <x v="1"/>
    <x v="77"/>
    <m/>
    <m/>
    <s v="Rural"/>
    <m/>
    <s v="Basic tool kit"/>
    <s v="SHE20161125SUIL"/>
    <x v="2"/>
    <x v="1"/>
    <x v="54"/>
    <e v="#N/A"/>
  </r>
  <r>
    <x v="33"/>
    <s v="Haven"/>
    <m/>
    <s v="Réalisé"/>
    <d v="2016-11-25T00:00:00"/>
    <s v="Distribution NFI"/>
    <s v="Matériaux NFI"/>
    <s v="Moustiquaires"/>
    <s v="2 per HH"/>
    <s v="Nombre"/>
    <n v="150"/>
    <m/>
    <m/>
    <m/>
    <s v=""/>
    <n v="75"/>
    <s v="Sélection / Priorisation"/>
    <x v="1"/>
    <x v="77"/>
    <m/>
    <m/>
    <s v="Rural"/>
    <m/>
    <m/>
    <s v="SHE20161125SUIL"/>
    <x v="3"/>
    <x v="1"/>
    <x v="54"/>
    <e v="#N/A"/>
  </r>
  <r>
    <x v="33"/>
    <s v="Haven"/>
    <m/>
    <s v="Réalisé"/>
    <d v="2016-11-25T00:00:00"/>
    <s v="Distribution NFI"/>
    <s v="Matériaux NFI"/>
    <s v="Bidons"/>
    <s v="1 per HH"/>
    <s v="Nombre"/>
    <n v="75"/>
    <m/>
    <m/>
    <m/>
    <s v=""/>
    <n v="75"/>
    <s v="Sélection / Priorisation"/>
    <x v="1"/>
    <x v="77"/>
    <m/>
    <m/>
    <s v="Rural"/>
    <m/>
    <m/>
    <s v="SHE20161125SUIL"/>
    <x v="4"/>
    <x v="1"/>
    <x v="54"/>
    <e v="#N/A"/>
  </r>
  <r>
    <x v="33"/>
    <s v="Haven"/>
    <m/>
    <s v="Planifié (financé)"/>
    <d v="2016-11-25T00:00:00"/>
    <s v="Distribution NFI"/>
    <s v="Matériaux NFI"/>
    <s v="Tapis de sol"/>
    <s v="2 per HH"/>
    <s v="Nombre"/>
    <n v="150"/>
    <m/>
    <m/>
    <m/>
    <s v=""/>
    <n v="75"/>
    <s v="Sélection / Priorisation"/>
    <x v="1"/>
    <x v="77"/>
    <m/>
    <m/>
    <s v="Rural"/>
    <m/>
    <m/>
    <s v="SHE20161125SUIL"/>
    <x v="5"/>
    <x v="1"/>
    <x v="54"/>
    <e v="#N/A"/>
  </r>
  <r>
    <x v="33"/>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x v="2"/>
    <x v="1"/>
    <x v="54"/>
    <e v="#N/A"/>
  </r>
  <r>
    <x v="33"/>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x v="3"/>
    <x v="1"/>
    <x v="54"/>
    <e v="#N/A"/>
  </r>
  <r>
    <x v="33"/>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x v="4"/>
    <x v="1"/>
    <x v="54"/>
    <e v="#N/A"/>
  </r>
  <r>
    <x v="33"/>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x v="5"/>
    <x v="1"/>
    <x v="54"/>
    <e v="#N/A"/>
  </r>
  <r>
    <x v="33"/>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x v="22"/>
    <x v="1"/>
    <x v="1"/>
    <e v="#N/A"/>
  </r>
  <r>
    <x v="33"/>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x v="23"/>
    <x v="1"/>
    <x v="1"/>
    <e v="#N/A"/>
  </r>
  <r>
    <x v="33"/>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x v="0"/>
    <x v="1"/>
    <x v="1"/>
    <e v="#N/A"/>
  </r>
  <r>
    <x v="33"/>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x v="1"/>
    <x v="1"/>
    <x v="1"/>
    <e v="#N/A"/>
  </r>
  <r>
    <x v="33"/>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x v="2"/>
    <x v="1"/>
    <x v="1"/>
    <e v="#N/A"/>
  </r>
  <r>
    <x v="33"/>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x v="3"/>
    <x v="1"/>
    <x v="1"/>
    <e v="#N/A"/>
  </r>
  <r>
    <x v="33"/>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x v="4"/>
    <x v="1"/>
    <x v="1"/>
    <e v="#N/A"/>
  </r>
  <r>
    <x v="33"/>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x v="5"/>
    <x v="1"/>
    <x v="1"/>
    <e v="#N/A"/>
  </r>
  <r>
    <x v="33"/>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x v="1"/>
    <x v="3"/>
    <x v="50"/>
    <e v="#N/A"/>
  </r>
  <r>
    <x v="33"/>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x v="2"/>
    <x v="3"/>
    <x v="50"/>
    <e v="#N/A"/>
  </r>
  <r>
    <x v="33"/>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x v="3"/>
    <x v="3"/>
    <x v="50"/>
    <e v="#N/A"/>
  </r>
  <r>
    <x v="33"/>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x v="4"/>
    <x v="3"/>
    <x v="50"/>
    <e v="#N/A"/>
  </r>
  <r>
    <x v="33"/>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x v="5"/>
    <x v="3"/>
    <x v="50"/>
    <e v="#N/A"/>
  </r>
  <r>
    <x v="33"/>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x v="1"/>
    <x v="3"/>
    <x v="49"/>
    <e v="#N/A"/>
  </r>
  <r>
    <x v="33"/>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x v="2"/>
    <x v="3"/>
    <x v="49"/>
    <e v="#N/A"/>
  </r>
  <r>
    <x v="33"/>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x v="3"/>
    <x v="3"/>
    <x v="49"/>
    <e v="#N/A"/>
  </r>
  <r>
    <x v="33"/>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x v="4"/>
    <x v="3"/>
    <x v="49"/>
    <e v="#N/A"/>
  </r>
  <r>
    <x v="33"/>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x v="5"/>
    <x v="3"/>
    <x v="49"/>
    <e v="#N/A"/>
  </r>
  <r>
    <x v="33"/>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x v="5"/>
    <x v="1"/>
    <x v="54"/>
    <e v="#N/A"/>
  </r>
  <r>
    <x v="33"/>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x v="4"/>
    <x v="1"/>
    <x v="1"/>
    <e v="#N/A"/>
  </r>
  <r>
    <x v="33"/>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x v="5"/>
    <x v="1"/>
    <x v="1"/>
    <e v="#N/A"/>
  </r>
  <r>
    <x v="33"/>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x v="1"/>
    <x v="1"/>
    <x v="1"/>
    <e v="#N/A"/>
  </r>
  <r>
    <x v="33"/>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x v="2"/>
    <x v="1"/>
    <x v="1"/>
    <e v="#N/A"/>
  </r>
  <r>
    <x v="33"/>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x v="3"/>
    <x v="1"/>
    <x v="1"/>
    <e v="#N/A"/>
  </r>
  <r>
    <x v="33"/>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x v="4"/>
    <x v="1"/>
    <x v="1"/>
    <e v="#N/A"/>
  </r>
  <r>
    <x v="33"/>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x v="5"/>
    <x v="1"/>
    <x v="1"/>
    <e v="#N/A"/>
  </r>
  <r>
    <x v="33"/>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x v="1"/>
    <x v="1"/>
    <x v="18"/>
    <e v="#N/A"/>
  </r>
  <r>
    <x v="33"/>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x v="2"/>
    <x v="1"/>
    <x v="18"/>
    <e v="#N/A"/>
  </r>
  <r>
    <x v="33"/>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x v="3"/>
    <x v="1"/>
    <x v="18"/>
    <e v="#N/A"/>
  </r>
  <r>
    <x v="33"/>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x v="4"/>
    <x v="1"/>
    <x v="18"/>
    <e v="#N/A"/>
  </r>
  <r>
    <x v="33"/>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x v="5"/>
    <x v="1"/>
    <x v="18"/>
    <e v="#N/A"/>
  </r>
  <r>
    <x v="33"/>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x v="1"/>
    <x v="1"/>
    <x v="18"/>
    <e v="#N/A"/>
  </r>
  <r>
    <x v="33"/>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x v="2"/>
    <x v="1"/>
    <x v="18"/>
    <e v="#N/A"/>
  </r>
  <r>
    <x v="33"/>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x v="3"/>
    <x v="1"/>
    <x v="18"/>
    <e v="#N/A"/>
  </r>
  <r>
    <x v="33"/>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x v="4"/>
    <x v="1"/>
    <x v="18"/>
    <e v="#N/A"/>
  </r>
  <r>
    <x v="33"/>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x v="5"/>
    <x v="1"/>
    <x v="18"/>
    <e v="#N/A"/>
  </r>
  <r>
    <x v="33"/>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x v="1"/>
    <x v="1"/>
    <x v="18"/>
    <e v="#N/A"/>
  </r>
  <r>
    <x v="33"/>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x v="2"/>
    <x v="1"/>
    <x v="18"/>
    <e v="#N/A"/>
  </r>
  <r>
    <x v="33"/>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x v="3"/>
    <x v="1"/>
    <x v="18"/>
    <e v="#N/A"/>
  </r>
  <r>
    <x v="33"/>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x v="4"/>
    <x v="1"/>
    <x v="18"/>
    <e v="#N/A"/>
  </r>
  <r>
    <x v="33"/>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x v="5"/>
    <x v="1"/>
    <x v="18"/>
    <e v="#N/A"/>
  </r>
  <r>
    <x v="33"/>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x v="1"/>
    <x v="1"/>
    <x v="9"/>
    <e v="#N/A"/>
  </r>
  <r>
    <x v="33"/>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x v="2"/>
    <x v="1"/>
    <x v="9"/>
    <e v="#N/A"/>
  </r>
  <r>
    <x v="33"/>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x v="3"/>
    <x v="1"/>
    <x v="9"/>
    <e v="#N/A"/>
  </r>
  <r>
    <x v="33"/>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x v="4"/>
    <x v="1"/>
    <x v="9"/>
    <e v="#N/A"/>
  </r>
  <r>
    <x v="33"/>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x v="5"/>
    <x v="1"/>
    <x v="9"/>
    <e v="#N/A"/>
  </r>
  <r>
    <x v="33"/>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x v="1"/>
    <x v="1"/>
    <x v="9"/>
    <e v="#N/A"/>
  </r>
  <r>
    <x v="33"/>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x v="2"/>
    <x v="1"/>
    <x v="9"/>
    <e v="#N/A"/>
  </r>
  <r>
    <x v="33"/>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x v="3"/>
    <x v="1"/>
    <x v="9"/>
    <e v="#N/A"/>
  </r>
  <r>
    <x v="33"/>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x v="4"/>
    <x v="1"/>
    <x v="9"/>
    <e v="#N/A"/>
  </r>
  <r>
    <x v="33"/>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x v="5"/>
    <x v="1"/>
    <x v="9"/>
    <e v="#N/A"/>
  </r>
  <r>
    <x v="33"/>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x v="1"/>
    <x v="1"/>
    <x v="9"/>
    <e v="#N/A"/>
  </r>
  <r>
    <x v="33"/>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x v="2"/>
    <x v="1"/>
    <x v="9"/>
    <e v="#N/A"/>
  </r>
  <r>
    <x v="33"/>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x v="3"/>
    <x v="1"/>
    <x v="9"/>
    <e v="#N/A"/>
  </r>
  <r>
    <x v="33"/>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x v="4"/>
    <x v="1"/>
    <x v="9"/>
    <e v="#N/A"/>
  </r>
  <r>
    <x v="33"/>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x v="5"/>
    <x v="1"/>
    <x v="9"/>
    <e v="#N/A"/>
  </r>
  <r>
    <x v="34"/>
    <m/>
    <s v="Unicef et Chaine du Bonheur"/>
    <s v="Planifié (financé)"/>
    <s v="Semaine du 2 ou du 9 janvier"/>
    <s v="Distribution Abris"/>
    <s v="Matériaux Abris"/>
    <s v="Kit Abris"/>
    <s v="tôles, bois, clous, kit outils"/>
    <s v="Nombre"/>
    <n v="400"/>
    <m/>
    <m/>
    <m/>
    <m/>
    <m/>
    <m/>
    <x v="1"/>
    <x v="5"/>
    <s v="1ère Beaulieu"/>
    <s v="et centre ville"/>
    <m/>
    <m/>
    <m/>
    <e v="#VALUE!"/>
    <x v="21"/>
    <x v="1"/>
    <x v="5"/>
    <s v="HT07743-01"/>
  </r>
  <r>
    <x v="34"/>
    <m/>
    <m/>
    <s v="Réalisé"/>
    <m/>
    <s v="Distribution NFI"/>
    <s v="Matériaux NFI"/>
    <s v="Kit de cuisine"/>
    <m/>
    <s v="Nombre"/>
    <n v="500"/>
    <m/>
    <m/>
    <m/>
    <s v=""/>
    <n v="500"/>
    <m/>
    <x v="1"/>
    <x v="1"/>
    <m/>
    <m/>
    <m/>
    <m/>
    <m/>
    <s v="TER190010SULE"/>
    <x v="4"/>
    <x v="1"/>
    <x v="1"/>
    <e v="#N/A"/>
  </r>
  <r>
    <x v="34"/>
    <m/>
    <m/>
    <s v="Réalisé"/>
    <m/>
    <s v="Distribution NFI"/>
    <s v="Matériaux NFI"/>
    <s v="Kit d'hygiène"/>
    <m/>
    <s v="Nombre"/>
    <n v="500"/>
    <m/>
    <m/>
    <m/>
    <s v=""/>
    <n v="500"/>
    <m/>
    <x v="1"/>
    <x v="1"/>
    <m/>
    <m/>
    <m/>
    <m/>
    <m/>
    <s v="TER190010SULE"/>
    <x v="5"/>
    <x v="1"/>
    <x v="1"/>
    <e v="#N/A"/>
  </r>
  <r>
    <x v="34"/>
    <m/>
    <m/>
    <s v="Réalisé"/>
    <m/>
    <s v="Distribution NFI"/>
    <s v="Matériaux NFI"/>
    <s v="Kit d'hygiène"/>
    <m/>
    <s v="Nombre"/>
    <n v="500"/>
    <m/>
    <m/>
    <m/>
    <s v=""/>
    <n v="500"/>
    <m/>
    <x v="1"/>
    <x v="9"/>
    <m/>
    <m/>
    <m/>
    <m/>
    <m/>
    <s v="TER190010SUPO"/>
    <x v="5"/>
    <x v="1"/>
    <x v="9"/>
    <e v="#N/A"/>
  </r>
  <r>
    <x v="34"/>
    <m/>
    <m/>
    <s v="Réalisé"/>
    <m/>
    <s v="Distribution NFI"/>
    <s v="Matériaux NFI"/>
    <s v="Kit d'hygiène"/>
    <m/>
    <s v="Nombre"/>
    <n v="500"/>
    <m/>
    <m/>
    <m/>
    <s v=""/>
    <n v="500"/>
    <m/>
    <x v="1"/>
    <x v="5"/>
    <m/>
    <m/>
    <m/>
    <m/>
    <m/>
    <s v="TER190010SURO"/>
    <x v="5"/>
    <x v="1"/>
    <x v="5"/>
    <e v="#N/A"/>
  </r>
  <r>
    <x v="35"/>
    <m/>
    <s v="OFDA"/>
    <s v="Réalisé"/>
    <m/>
    <s v="Distribution Abris"/>
    <s v="Matériaux Abris"/>
    <s v="Bâches"/>
    <m/>
    <s v="Nombre"/>
    <n v="20"/>
    <m/>
    <m/>
    <m/>
    <s v=""/>
    <m/>
    <m/>
    <x v="3"/>
    <x v="28"/>
    <m/>
    <m/>
    <m/>
    <m/>
    <m/>
    <s v="UCL190010NI"/>
    <x v="1"/>
    <x v="3"/>
    <x v="28"/>
    <e v="#N/A"/>
  </r>
  <r>
    <x v="35"/>
    <m/>
    <s v="OFDA"/>
    <s v="Réalisé"/>
    <m/>
    <s v="Distribution Abris"/>
    <s v="Matériaux Abris"/>
    <s v="Bâches"/>
    <m/>
    <s v="Nombre"/>
    <n v="20"/>
    <m/>
    <m/>
    <m/>
    <s v=""/>
    <m/>
    <m/>
    <x v="1"/>
    <x v="28"/>
    <m/>
    <m/>
    <m/>
    <m/>
    <m/>
    <s v="UCL190010SU"/>
    <x v="1"/>
    <x v="1"/>
    <x v="28"/>
    <e v="#N/A"/>
  </r>
  <r>
    <x v="35"/>
    <m/>
    <s v="OFDA"/>
    <s v="Réalisé"/>
    <m/>
    <s v="Distribution NFI"/>
    <s v="Matériaux NFI"/>
    <s v="Bidons"/>
    <m/>
    <s v="Nombre"/>
    <n v="20"/>
    <m/>
    <m/>
    <m/>
    <s v=""/>
    <m/>
    <m/>
    <x v="3"/>
    <x v="28"/>
    <m/>
    <m/>
    <m/>
    <m/>
    <m/>
    <s v="UCL190010NI"/>
    <x v="2"/>
    <x v="3"/>
    <x v="28"/>
    <e v="#N/A"/>
  </r>
  <r>
    <x v="35"/>
    <m/>
    <s v="OFDA"/>
    <s v="Réalisé"/>
    <m/>
    <s v="Distribution NFI"/>
    <s v="Matériaux NFI"/>
    <s v="Bidons"/>
    <m/>
    <s v="Nombre"/>
    <n v="20"/>
    <m/>
    <m/>
    <m/>
    <s v=""/>
    <m/>
    <m/>
    <x v="1"/>
    <x v="28"/>
    <m/>
    <m/>
    <m/>
    <m/>
    <m/>
    <s v="UCL190010SU"/>
    <x v="2"/>
    <x v="1"/>
    <x v="28"/>
    <e v="#N/A"/>
  </r>
  <r>
    <x v="35"/>
    <m/>
    <s v="OFDA"/>
    <s v="Réalisé"/>
    <m/>
    <s v="Distribution NFI"/>
    <s v="Matériaux NFI"/>
    <s v="Couvertures"/>
    <m/>
    <s v="Nombre"/>
    <n v="20"/>
    <m/>
    <m/>
    <m/>
    <s v=""/>
    <m/>
    <m/>
    <x v="3"/>
    <x v="28"/>
    <m/>
    <m/>
    <m/>
    <m/>
    <m/>
    <s v="UCL190010NI"/>
    <x v="3"/>
    <x v="3"/>
    <x v="28"/>
    <e v="#N/A"/>
  </r>
  <r>
    <x v="35"/>
    <m/>
    <s v="OFDA"/>
    <s v="Réalisé"/>
    <m/>
    <s v="Distribution NFI"/>
    <s v="Matériaux NFI"/>
    <s v="Couvertures"/>
    <m/>
    <s v="Nombre"/>
    <n v="20"/>
    <m/>
    <m/>
    <m/>
    <s v=""/>
    <m/>
    <m/>
    <x v="1"/>
    <x v="28"/>
    <m/>
    <m/>
    <m/>
    <m/>
    <m/>
    <s v="UCL190010SU"/>
    <x v="3"/>
    <x v="1"/>
    <x v="28"/>
    <e v="#N/A"/>
  </r>
  <r>
    <x v="35"/>
    <m/>
    <s v="OFDA"/>
    <s v="Réalisé"/>
    <m/>
    <s v="Distribution NFI"/>
    <s v="Matériaux NFI"/>
    <s v="Kit de cuisine"/>
    <m/>
    <s v="Nombre"/>
    <n v="20"/>
    <m/>
    <m/>
    <m/>
    <s v=""/>
    <m/>
    <m/>
    <x v="3"/>
    <x v="28"/>
    <m/>
    <m/>
    <m/>
    <m/>
    <m/>
    <s v="UCL190010NI"/>
    <x v="4"/>
    <x v="3"/>
    <x v="28"/>
    <e v="#N/A"/>
  </r>
  <r>
    <x v="35"/>
    <m/>
    <s v="OFDA"/>
    <s v="Réalisé"/>
    <m/>
    <s v="Distribution NFI"/>
    <s v="Matériaux NFI"/>
    <s v="Kit de cuisine"/>
    <m/>
    <s v="Nombre"/>
    <n v="20"/>
    <m/>
    <m/>
    <m/>
    <s v=""/>
    <m/>
    <m/>
    <x v="1"/>
    <x v="28"/>
    <m/>
    <m/>
    <m/>
    <m/>
    <m/>
    <s v="UCL190010SU"/>
    <x v="4"/>
    <x v="1"/>
    <x v="28"/>
    <e v="#N/A"/>
  </r>
  <r>
    <x v="35"/>
    <m/>
    <s v="OFDA"/>
    <s v="Réalisé"/>
    <m/>
    <s v="Distribution NFI"/>
    <s v="Matériaux NFI"/>
    <s v="Kit d'hygiène"/>
    <m/>
    <s v="Nombre"/>
    <n v="20"/>
    <m/>
    <m/>
    <m/>
    <s v=""/>
    <m/>
    <m/>
    <x v="3"/>
    <x v="28"/>
    <m/>
    <m/>
    <m/>
    <m/>
    <m/>
    <s v="UCL190010NI"/>
    <x v="5"/>
    <x v="3"/>
    <x v="28"/>
    <e v="#N/A"/>
  </r>
  <r>
    <x v="35"/>
    <m/>
    <s v="OFDA"/>
    <s v="Réalisé"/>
    <m/>
    <s v="Distribution NFI"/>
    <s v="Matériaux NFI"/>
    <s v="Kit d'hygiène"/>
    <m/>
    <s v="Nombre"/>
    <n v="20"/>
    <m/>
    <m/>
    <m/>
    <s v=""/>
    <m/>
    <m/>
    <x v="1"/>
    <x v="28"/>
    <m/>
    <m/>
    <m/>
    <m/>
    <m/>
    <s v="UCL190010SU"/>
    <x v="5"/>
    <x v="1"/>
    <x v="28"/>
    <e v="#N/A"/>
  </r>
  <r>
    <x v="36"/>
    <m/>
    <s v="OFDA"/>
    <s v="Réalisé"/>
    <m/>
    <s v="Distribution Abris"/>
    <s v="Matériaux Abris"/>
    <s v="Bâches"/>
    <m/>
    <s v="Nombre"/>
    <n v="50"/>
    <m/>
    <m/>
    <m/>
    <s v=""/>
    <n v="200"/>
    <m/>
    <x v="5"/>
    <x v="28"/>
    <m/>
    <m/>
    <m/>
    <m/>
    <m/>
    <s v="VIS190010"/>
    <x v="3"/>
    <x v="5"/>
    <x v="28"/>
    <e v="#N/A"/>
  </r>
  <r>
    <x v="36"/>
    <m/>
    <s v="OFDA"/>
    <s v="Réalisé"/>
    <m/>
    <s v="Distribution NFI"/>
    <s v="Matériaux NFI"/>
    <s v="Kit de cuisine"/>
    <m/>
    <s v="Nombre"/>
    <n v="200"/>
    <m/>
    <m/>
    <m/>
    <s v=""/>
    <n v="200"/>
    <m/>
    <x v="5"/>
    <x v="28"/>
    <m/>
    <m/>
    <m/>
    <m/>
    <m/>
    <s v="VIS190010"/>
    <x v="4"/>
    <x v="5"/>
    <x v="28"/>
    <e v="#N/A"/>
  </r>
  <r>
    <x v="36"/>
    <m/>
    <s v="OFDA"/>
    <s v="Réalisé"/>
    <m/>
    <s v="Distribution NFI"/>
    <s v="Matériaux NFI"/>
    <s v="Kit d'hygiène"/>
    <m/>
    <s v="Nombre"/>
    <n v="200"/>
    <m/>
    <m/>
    <m/>
    <s v=""/>
    <n v="200"/>
    <m/>
    <x v="5"/>
    <x v="28"/>
    <m/>
    <m/>
    <m/>
    <m/>
    <m/>
    <s v="VIS190010"/>
    <x v="5"/>
    <x v="5"/>
    <x v="28"/>
    <e v="#N/A"/>
  </r>
  <r>
    <x v="37"/>
    <m/>
    <s v="Tearfund"/>
    <s v="Réalisé"/>
    <d v="2016-10-05T00:00:00"/>
    <s v="Distribution NFI"/>
    <s v="Matériaux NFI"/>
    <s v="Kit de cuisine"/>
    <s v="Kits de cuisine"/>
    <s v="Nombre"/>
    <n v="34"/>
    <m/>
    <m/>
    <m/>
    <m/>
    <n v="34"/>
    <s v="Sélection / Priorisation"/>
    <x v="6"/>
    <x v="78"/>
    <s v="Bois D'Orme"/>
    <m/>
    <s v="Rural"/>
    <s v="Ménage"/>
    <m/>
    <s v="WOR2016105SUANBO"/>
    <x v="2"/>
    <x v="6"/>
    <x v="55"/>
    <e v="#N/A"/>
  </r>
  <r>
    <x v="37"/>
    <m/>
    <s v="Tearfund"/>
    <s v="Réalisé"/>
    <d v="2016-10-05T00:00:00"/>
    <s v="Distribution NFI"/>
    <s v="Matériaux NFI"/>
    <s v="Kit d'hygiène"/>
    <s v="kits d'hygiene"/>
    <s v="Nombre"/>
    <n v="26"/>
    <m/>
    <m/>
    <m/>
    <s v=""/>
    <n v="26"/>
    <s v="Sélection / Priorisation"/>
    <x v="6"/>
    <x v="78"/>
    <s v="Bois D'Orme"/>
    <m/>
    <s v="Rural"/>
    <s v="Ménage"/>
    <m/>
    <s v="WOR2016105SUANBO"/>
    <x v="3"/>
    <x v="6"/>
    <x v="55"/>
    <e v="#N/A"/>
  </r>
  <r>
    <x v="37"/>
    <m/>
    <s v="Tearfund"/>
    <s v="Réalisé"/>
    <d v="2016-10-05T00:00:00"/>
    <s v="Distribution NFI"/>
    <s v="Matériaux NFI"/>
    <s v="Autre, à préciser dans &quot;Commentaires&quot;"/>
    <s v="Matelas"/>
    <s v="N/A"/>
    <n v="18"/>
    <m/>
    <m/>
    <m/>
    <s v=""/>
    <n v="18"/>
    <s v="Sélection / Priorisation"/>
    <x v="6"/>
    <x v="78"/>
    <s v="Bois D'Orme"/>
    <m/>
    <s v="Rural"/>
    <s v="Ménage"/>
    <m/>
    <s v="WOR2016105SUANBO"/>
    <x v="4"/>
    <x v="6"/>
    <x v="55"/>
    <e v="#N/A"/>
  </r>
  <r>
    <x v="37"/>
    <m/>
    <s v="Tearfund"/>
    <s v="Réalisé"/>
    <d v="2016-10-05T00:00:00"/>
    <s v="Distribution NFI"/>
    <s v="Matériaux NFI"/>
    <s v="Couvertures"/>
    <s v="Prelats"/>
    <s v="Nombre"/>
    <n v="22"/>
    <m/>
    <m/>
    <m/>
    <s v=""/>
    <n v="22"/>
    <s v="Sélection / Priorisation"/>
    <x v="6"/>
    <x v="78"/>
    <s v="Bois D'Orme"/>
    <m/>
    <s v="Rural"/>
    <s v="Ménage"/>
    <m/>
    <s v="WOR2016105SUANBO"/>
    <x v="5"/>
    <x v="6"/>
    <x v="55"/>
    <e v="#N/A"/>
  </r>
  <r>
    <x v="37"/>
    <m/>
    <s v="Tearfund"/>
    <s v="Réalisé"/>
    <d v="2016-10-06T00:00:00"/>
    <s v="Distribution NFI"/>
    <s v="Matériaux NFI"/>
    <s v="Kit de cuisine"/>
    <s v="Kits de cuisine"/>
    <s v="Nombre"/>
    <n v="40"/>
    <m/>
    <m/>
    <m/>
    <s v=""/>
    <n v="40"/>
    <s v="Sélection / Priorisation"/>
    <x v="6"/>
    <x v="79"/>
    <s v="Thiotte"/>
    <m/>
    <s v="Peri urbain"/>
    <s v="Ménage"/>
    <m/>
    <s v="WOR2016106SUTHTH"/>
    <x v="2"/>
    <x v="6"/>
    <x v="56"/>
    <e v="#N/A"/>
  </r>
  <r>
    <x v="37"/>
    <m/>
    <s v="Tearfund"/>
    <s v="Réalisé"/>
    <d v="2016-10-06T00:00:00"/>
    <s v="Distribution NFI"/>
    <s v="Matériaux NFI"/>
    <s v="Kit d'hygiène"/>
    <s v="Kites d'hygiene"/>
    <s v="Nombre"/>
    <n v="50"/>
    <m/>
    <m/>
    <m/>
    <s v=""/>
    <n v="50"/>
    <s v="Sélection / Priorisation"/>
    <x v="6"/>
    <x v="79"/>
    <s v="Thiotte"/>
    <m/>
    <s v="Peri urbain"/>
    <s v="Ménage"/>
    <m/>
    <s v="WOR2016106SUTHTH"/>
    <x v="3"/>
    <x v="6"/>
    <x v="56"/>
    <e v="#N/A"/>
  </r>
  <r>
    <x v="37"/>
    <m/>
    <s v="Tearfund"/>
    <s v="Réalisé"/>
    <d v="2016-10-06T00:00:00"/>
    <s v="Distribution NFI"/>
    <s v="Matériaux NFI"/>
    <s v="Couvertures"/>
    <s v="Prelats"/>
    <s v="Nombre"/>
    <n v="26"/>
    <m/>
    <m/>
    <m/>
    <s v=""/>
    <n v="26"/>
    <s v="Sélection / Priorisation"/>
    <x v="6"/>
    <x v="79"/>
    <s v="Thiotte"/>
    <m/>
    <s v="Peri urbain"/>
    <s v="Ménage"/>
    <m/>
    <s v="WOR2016106SUTHTH"/>
    <x v="4"/>
    <x v="6"/>
    <x v="56"/>
    <e v="#N/A"/>
  </r>
  <r>
    <x v="37"/>
    <m/>
    <s v="Tearfund"/>
    <s v="Réalisé"/>
    <d v="2016-10-06T00:00:00"/>
    <s v="Distribution NFI"/>
    <s v="Matériaux NFI"/>
    <s v="Autre, à préciser dans &quot;Commentaires&quot;"/>
    <s v="Matelas"/>
    <s v="N/A"/>
    <n v="15"/>
    <m/>
    <m/>
    <m/>
    <s v=""/>
    <n v="15"/>
    <s v="Sélection / Priorisation"/>
    <x v="6"/>
    <x v="79"/>
    <s v="Thiotte"/>
    <m/>
    <s v="Peri urbain"/>
    <s v="Ménage"/>
    <m/>
    <s v="WOR2016106SUTHTH"/>
    <x v="5"/>
    <x v="6"/>
    <x v="56"/>
    <e v="#N/A"/>
  </r>
  <r>
    <x v="37"/>
    <m/>
    <s v="Tearfund"/>
    <s v="Réalisé"/>
    <d v="2016-11-25T00:00:00"/>
    <s v="Distribution Abris"/>
    <s v="Cash en HTG"/>
    <s v="Non conditionel"/>
    <s v="Cash"/>
    <s v="Valeur en HTG"/>
    <n v="61"/>
    <m/>
    <m/>
    <m/>
    <s v=""/>
    <n v="61"/>
    <s v="Sélection / Priorisation"/>
    <x v="6"/>
    <x v="78"/>
    <s v="Bois D'Orme"/>
    <m/>
    <s v="Rural"/>
    <s v="Ménage"/>
    <m/>
    <s v="WOR20161125SUANBO"/>
    <x v="5"/>
    <x v="6"/>
    <x v="55"/>
    <e v="#N/A"/>
  </r>
  <r>
    <x v="37"/>
    <m/>
    <s v="Tearfund"/>
    <s v="Réalisé"/>
    <d v="2016-11-25T00:00:00"/>
    <s v="Distribution Abris"/>
    <s v="Cash en HTG"/>
    <s v="Non conditionel"/>
    <s v="Cash"/>
    <s v="Valeur en HTG"/>
    <n v="84"/>
    <m/>
    <m/>
    <m/>
    <s v=""/>
    <n v="84"/>
    <s v="Sélection / Priorisation"/>
    <x v="6"/>
    <x v="79"/>
    <s v="Thiotte"/>
    <m/>
    <s v="Urbain"/>
    <s v="Ménage"/>
    <m/>
    <s v="WOR20161125SUTHTH"/>
    <x v="5"/>
    <x v="6"/>
    <x v="56"/>
    <e v="#N/A"/>
  </r>
  <r>
    <x v="37"/>
    <m/>
    <s v="Tearfund"/>
    <s v="Réalisé"/>
    <d v="2016-11-26T00:00:00"/>
    <s v="Distribution Abris"/>
    <s v="Cash en HTG"/>
    <s v="Non conditionel"/>
    <s v="Cash"/>
    <s v="Valeur en HTG"/>
    <n v="77"/>
    <m/>
    <m/>
    <m/>
    <s v=""/>
    <n v="77"/>
    <s v="Sélection / Priorisation"/>
    <x v="6"/>
    <x v="80"/>
    <s v="Mapou"/>
    <m/>
    <s v="Rural"/>
    <s v="Ménage"/>
    <m/>
    <s v="WOR20161126SUBEMA"/>
    <x v="5"/>
    <x v="6"/>
    <x v="57"/>
    <e v="#N/A"/>
  </r>
  <r>
    <x v="37"/>
    <m/>
    <s v="Tearfund"/>
    <s v="Réalisé"/>
    <d v="2016-12-01T00:00:00"/>
    <s v="Distribution Abris"/>
    <s v="Cash en HTG"/>
    <s v="Non conditionel"/>
    <s v="Cash"/>
    <s v="Valeur en HTG"/>
    <n v="50"/>
    <m/>
    <m/>
    <m/>
    <s v=""/>
    <n v="50"/>
    <s v="Sélection / Priorisation"/>
    <x v="6"/>
    <x v="81"/>
    <s v="Marbial"/>
    <m/>
    <s v="Rural"/>
    <s v="Ménage"/>
    <m/>
    <s v="WOR2016121SUJAMA"/>
    <x v="5"/>
    <x v="6"/>
    <x v="58"/>
    <e v="#N/A"/>
  </r>
  <r>
    <x v="37"/>
    <m/>
    <s v="Tearfund"/>
    <s v="Réalisé"/>
    <d v="2016-12-01T00:00:00"/>
    <s v="Distribution Abris"/>
    <s v="Cash en HTG"/>
    <s v="Non conditionel"/>
    <s v="Cash"/>
    <s v="Valeur en HTG"/>
    <n v="47"/>
    <m/>
    <m/>
    <m/>
    <s v=""/>
    <n v="47"/>
    <s v="Sélection / Priorisation"/>
    <x v="6"/>
    <x v="82"/>
    <s v="Savane Dubois"/>
    <m/>
    <s v="Rural"/>
    <s v="Ménage"/>
    <m/>
    <s v="WOR2016121SUMASA"/>
    <x v="5"/>
    <x v="6"/>
    <x v="59"/>
    <e v="#N/A"/>
  </r>
  <r>
    <x v="37"/>
    <m/>
    <s v="Tearfund"/>
    <s v="Réalisé"/>
    <d v="2016-12-01T00:00:00"/>
    <s v="Distribution Abris"/>
    <s v="Cash en HTG"/>
    <s v="Non conditionel"/>
    <s v="Cash"/>
    <s v="Valeur en HTG"/>
    <n v="44"/>
    <m/>
    <m/>
    <m/>
    <s v=""/>
    <n v="44"/>
    <s v="Sélection / Priorisation"/>
    <x v="6"/>
    <x v="60"/>
    <s v="Gaillard"/>
    <m/>
    <s v="Rural"/>
    <s v="Ménage"/>
    <m/>
    <s v="WOR2016121SUCAGA"/>
    <x v="5"/>
    <x v="6"/>
    <x v="40"/>
    <e v="#N/A"/>
  </r>
  <r>
    <x v="37"/>
    <m/>
    <s v="Tearfund"/>
    <s v="Réalisé"/>
    <d v="2016-12-01T00:00:00"/>
    <s v="Distribution Abris"/>
    <s v="Cash en HTG"/>
    <s v="Non conditionel"/>
    <s v="Cash"/>
    <s v="Valeur en HTG"/>
    <n v="34"/>
    <m/>
    <m/>
    <m/>
    <s v=""/>
    <n v="34"/>
    <s v="Sélection / Priorisation"/>
    <x v="6"/>
    <x v="82"/>
    <s v="Macary"/>
    <m/>
    <s v="Rural"/>
    <s v="Ménage"/>
    <m/>
    <s v="WOR2016121SUMAMA"/>
    <x v="5"/>
    <x v="6"/>
    <x v="59"/>
    <e v="#N/A"/>
  </r>
  <r>
    <x v="37"/>
    <m/>
    <s v="Tearfund"/>
    <s v="Réalisé"/>
    <d v="2016-12-03T00:00:00"/>
    <s v="Distribution Abris"/>
    <s v="Cash en HTG"/>
    <s v="Non conditionel"/>
    <s v="Cash"/>
    <s v="Valeur en HTG"/>
    <n v="20"/>
    <m/>
    <m/>
    <m/>
    <s v=""/>
    <n v="20"/>
    <s v="Sélection / Priorisation"/>
    <x v="6"/>
    <x v="80"/>
    <s v="Bais D'Orange"/>
    <m/>
    <s v="Rural"/>
    <s v="Ménage"/>
    <m/>
    <s v="WOR2016123SUBEBA"/>
    <x v="5"/>
    <x v="6"/>
    <x v="57"/>
    <e v="#N/A"/>
  </r>
  <r>
    <x v="37"/>
    <m/>
    <s v="Tearfund"/>
    <s v="Réalisé"/>
    <d v="2016-12-03T00:00:00"/>
    <s v="Distribution Abris"/>
    <s v="Cash en HTG"/>
    <s v="Non conditionel"/>
    <s v="Cash"/>
    <s v="Valeur en HTG"/>
    <n v="80"/>
    <m/>
    <m/>
    <m/>
    <s v=""/>
    <n v="80"/>
    <s v="Sélection / Priorisation"/>
    <x v="6"/>
    <x v="80"/>
    <s v="Belair"/>
    <m/>
    <s v="Peri urbain"/>
    <s v="Ménage"/>
    <m/>
    <s v="WOR2016123SUBEBE"/>
    <x v="5"/>
    <x v="6"/>
    <x v="57"/>
    <e v="#N/A"/>
  </r>
  <r>
    <x v="37"/>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x v="22"/>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x v="23"/>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x v="0"/>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x v="1"/>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x v="2"/>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x v="3"/>
    <x v="1"/>
    <x v="16"/>
    <e v="#N/A"/>
  </r>
  <r>
    <x v="38"/>
    <s v="pcH"/>
    <m/>
    <s v="En cours"/>
    <s v="14-Oct-2016 - 15-Nov-2016"/>
    <s v="Distribution Abris"/>
    <s v="Matériaux Abris"/>
    <s v="Bâches"/>
    <m/>
    <s v="Nombre"/>
    <n v="400"/>
    <m/>
    <m/>
    <m/>
    <s v=""/>
    <n v="400"/>
    <s v="Sélection / Priorisation"/>
    <x v="0"/>
    <x v="65"/>
    <s v="Duchity"/>
    <m/>
    <m/>
    <m/>
    <m/>
    <e v="#VALUE!"/>
    <x v="4"/>
    <x v="0"/>
    <x v="45"/>
    <e v="#N/A"/>
  </r>
  <r>
    <x v="38"/>
    <s v="pcH"/>
    <m/>
    <s v="En cours"/>
    <s v="14-Oct-2016 - 15-Nov-2016"/>
    <s v="Distribution Abris"/>
    <s v="Cash en USD"/>
    <s v="Non conditionel "/>
    <m/>
    <s v="Valeur en USD"/>
    <n v="50"/>
    <m/>
    <m/>
    <m/>
    <s v=""/>
    <n v="400"/>
    <s v="Sélection / Priorisation"/>
    <x v="0"/>
    <x v="65"/>
    <s v="Duchity"/>
    <m/>
    <m/>
    <m/>
    <m/>
    <e v="#VALUE!"/>
    <x v="5"/>
    <x v="0"/>
    <x v="45"/>
    <e v="#N/A"/>
  </r>
  <r>
    <x v="39"/>
    <m/>
    <m/>
    <s v="Réalisé"/>
    <d v="2016-10-01T00:00:00"/>
    <s v="Distribution NFI"/>
    <s v="Matériaux NFI"/>
    <s v="Bidons"/>
    <m/>
    <s v="Nombre"/>
    <n v="32"/>
    <m/>
    <m/>
    <m/>
    <s v=""/>
    <n v="32"/>
    <s v="Sélection / Priorisation"/>
    <x v="4"/>
    <x v="33"/>
    <s v="Palma"/>
    <m/>
    <m/>
    <m/>
    <m/>
    <s v="WOR2016101OUANPA"/>
    <x v="4"/>
    <x v="4"/>
    <x v="33"/>
    <e v="#N/A"/>
  </r>
  <r>
    <x v="39"/>
    <m/>
    <m/>
    <s v="Réalisé"/>
    <d v="2016-10-01T00:00:00"/>
    <s v="Distribution NFI"/>
    <s v="Matériaux NFI"/>
    <s v="Couvertures"/>
    <m/>
    <s v="Nombre"/>
    <n v="32"/>
    <m/>
    <m/>
    <m/>
    <s v=""/>
    <n v="32"/>
    <s v="Sélection / Priorisation"/>
    <x v="4"/>
    <x v="33"/>
    <s v="Palma"/>
    <m/>
    <m/>
    <m/>
    <m/>
    <s v="WOR2016101OUANPA"/>
    <x v="5"/>
    <x v="4"/>
    <x v="33"/>
    <e v="#N/A"/>
  </r>
  <r>
    <x v="39"/>
    <m/>
    <m/>
    <s v="Réalisé"/>
    <d v="2016-10-04T00:00:00"/>
    <s v="Distribution NFI"/>
    <s v="Matériaux NFI"/>
    <s v="Bidons"/>
    <m/>
    <s v="Nombre"/>
    <n v="114"/>
    <m/>
    <m/>
    <m/>
    <s v=""/>
    <n v="114"/>
    <s v="Sélection / Priorisation"/>
    <x v="4"/>
    <x v="83"/>
    <s v="Montagne Noire"/>
    <m/>
    <m/>
    <m/>
    <m/>
    <s v="WOR2016104OUPEMO"/>
    <x v="3"/>
    <x v="4"/>
    <x v="60"/>
    <e v="#N/A"/>
  </r>
  <r>
    <x v="39"/>
    <m/>
    <m/>
    <s v="Réalisé"/>
    <d v="2016-10-04T00:00:00"/>
    <s v="Distribution NFI"/>
    <s v="Matériaux NFI"/>
    <s v="Couvertures"/>
    <m/>
    <s v="Nombre"/>
    <n v="114"/>
    <m/>
    <m/>
    <m/>
    <s v=""/>
    <n v="114"/>
    <s v="Sélection / Priorisation"/>
    <x v="4"/>
    <x v="83"/>
    <s v="Montagne Noire"/>
    <m/>
    <m/>
    <m/>
    <m/>
    <s v="WOR2016104OUPEMO"/>
    <x v="4"/>
    <x v="4"/>
    <x v="60"/>
    <e v="#N/A"/>
  </r>
  <r>
    <x v="39"/>
    <m/>
    <m/>
    <s v="Réalisé"/>
    <d v="2016-10-04T00:00:00"/>
    <s v="Distribution NFI"/>
    <s v="Matériaux NFI"/>
    <s v="Kit d'hygiène"/>
    <m/>
    <s v="Nombre"/>
    <n v="35"/>
    <m/>
    <m/>
    <m/>
    <s v=""/>
    <n v="114"/>
    <s v="Sélection / Priorisation"/>
    <x v="4"/>
    <x v="83"/>
    <s v="Montagne Noire"/>
    <m/>
    <m/>
    <m/>
    <m/>
    <s v="WOR2016104OUPEMO"/>
    <x v="5"/>
    <x v="4"/>
    <x v="60"/>
    <e v="#N/A"/>
  </r>
  <r>
    <x v="39"/>
    <m/>
    <m/>
    <s v="Réalisé"/>
    <d v="2016-10-07T00:00:00"/>
    <s v="Distribution Abris"/>
    <s v="Matériaux Abris"/>
    <s v="Bâches"/>
    <m/>
    <s v="Nombre"/>
    <n v="128"/>
    <m/>
    <m/>
    <m/>
    <s v=""/>
    <n v="128"/>
    <m/>
    <x v="4"/>
    <x v="84"/>
    <s v="Soucailles"/>
    <m/>
    <m/>
    <m/>
    <m/>
    <s v="WOR2016107OUKESO"/>
    <x v="2"/>
    <x v="4"/>
    <x v="61"/>
    <e v="#N/A"/>
  </r>
  <r>
    <x v="39"/>
    <m/>
    <m/>
    <s v="Réalisé"/>
    <d v="2016-10-07T00:00:00"/>
    <s v="Distribution NFI"/>
    <s v="Matériaux NFI"/>
    <s v="Bidons"/>
    <m/>
    <s v="Nombre"/>
    <n v="128"/>
    <m/>
    <m/>
    <m/>
    <s v=""/>
    <n v="128"/>
    <s v="Sélection / Priorisation"/>
    <x v="4"/>
    <x v="84"/>
    <s v="Soucailles"/>
    <m/>
    <m/>
    <m/>
    <m/>
    <s v="WOR2016107OUKESO"/>
    <x v="3"/>
    <x v="4"/>
    <x v="61"/>
    <e v="#N/A"/>
  </r>
  <r>
    <x v="39"/>
    <m/>
    <m/>
    <s v="Réalisé"/>
    <d v="2016-10-07T00:00:00"/>
    <s v="Distribution NFI"/>
    <s v="Matériaux NFI"/>
    <s v="Couvertures"/>
    <m/>
    <s v="Nombre"/>
    <n v="128"/>
    <m/>
    <m/>
    <m/>
    <s v=""/>
    <n v="128"/>
    <s v="Sélection / Priorisation"/>
    <x v="4"/>
    <x v="84"/>
    <s v="Soucailles"/>
    <m/>
    <m/>
    <m/>
    <m/>
    <s v="WOR2016107OUKESO"/>
    <x v="4"/>
    <x v="4"/>
    <x v="61"/>
    <e v="#N/A"/>
  </r>
  <r>
    <x v="39"/>
    <m/>
    <m/>
    <s v="Réalisé"/>
    <d v="2016-10-07T00:00:00"/>
    <s v="Distribution NFI"/>
    <s v="Matériaux NFI"/>
    <s v="Kit d'hygiène"/>
    <m/>
    <s v="Nombre"/>
    <n v="128"/>
    <m/>
    <m/>
    <m/>
    <s v=""/>
    <n v="128"/>
    <s v="Sélection / Priorisation"/>
    <x v="4"/>
    <x v="84"/>
    <s v="Soucailles"/>
    <m/>
    <m/>
    <m/>
    <m/>
    <s v="WOR2016107OUKESO"/>
    <x v="5"/>
    <x v="4"/>
    <x v="61"/>
    <e v="#N/A"/>
  </r>
  <r>
    <x v="39"/>
    <s v="Mercy Corps"/>
    <m/>
    <s v="Réalisé"/>
    <d v="2016-10-08T00:00:00"/>
    <s v="Distribution Abris"/>
    <s v="Matériaux Abris"/>
    <s v="Bâches"/>
    <m/>
    <s v="Nombre"/>
    <n v="150"/>
    <m/>
    <m/>
    <m/>
    <s v=""/>
    <n v="150"/>
    <m/>
    <x v="3"/>
    <x v="27"/>
    <s v="Fonds Des Negres"/>
    <m/>
    <m/>
    <m/>
    <m/>
    <s v="WOR2016108NIFOFO"/>
    <x v="1"/>
    <x v="3"/>
    <x v="27"/>
    <e v="#N/A"/>
  </r>
  <r>
    <x v="39"/>
    <m/>
    <m/>
    <s v="Réalisé"/>
    <d v="2016-10-08T00:00:00"/>
    <s v="Distribution Abris"/>
    <s v="Matériaux Abris"/>
    <s v="Bâches"/>
    <m/>
    <s v="Nombre"/>
    <n v="300"/>
    <m/>
    <m/>
    <m/>
    <s v=""/>
    <n v="300"/>
    <m/>
    <x v="3"/>
    <x v="24"/>
    <s v="Chalon"/>
    <m/>
    <m/>
    <m/>
    <m/>
    <s v="WOR2016108NIMICH"/>
    <x v="1"/>
    <x v="3"/>
    <x v="24"/>
    <e v="#N/A"/>
  </r>
  <r>
    <x v="39"/>
    <s v="Mercy Corps"/>
    <m/>
    <s v="Réalisé"/>
    <d v="2016-10-08T00:00:00"/>
    <s v="Distribution NFI"/>
    <s v="Matériaux NFI"/>
    <s v="Bidons"/>
    <m/>
    <s v="Nombre"/>
    <n v="150"/>
    <m/>
    <m/>
    <m/>
    <s v=""/>
    <n v="150"/>
    <s v="Sélection / Priorisation"/>
    <x v="3"/>
    <x v="27"/>
    <s v="Fonds Des Negres"/>
    <m/>
    <m/>
    <m/>
    <m/>
    <s v="WOR2016108NIFOFO"/>
    <x v="2"/>
    <x v="3"/>
    <x v="27"/>
    <e v="#N/A"/>
  </r>
  <r>
    <x v="39"/>
    <m/>
    <m/>
    <s v="Réalisé"/>
    <d v="2016-10-08T00:00:00"/>
    <s v="Distribution NFI"/>
    <s v="Matériaux NFI"/>
    <s v="Bidons"/>
    <m/>
    <s v="Nombre"/>
    <n v="300"/>
    <m/>
    <m/>
    <m/>
    <s v=""/>
    <n v="300"/>
    <s v="Sélection / Priorisation"/>
    <x v="3"/>
    <x v="24"/>
    <s v="Chalon"/>
    <m/>
    <m/>
    <m/>
    <m/>
    <s v="WOR2016108NIMICH"/>
    <x v="2"/>
    <x v="3"/>
    <x v="24"/>
    <e v="#N/A"/>
  </r>
  <r>
    <x v="39"/>
    <s v="Mercy Corps"/>
    <m/>
    <s v="Réalisé"/>
    <d v="2016-10-08T00:00:00"/>
    <s v="Distribution NFI"/>
    <s v="Matériaux NFI"/>
    <s v="Couvertures"/>
    <m/>
    <s v="Nombre"/>
    <n v="150"/>
    <m/>
    <m/>
    <m/>
    <s v=""/>
    <n v="150"/>
    <s v="Sélection / Priorisation"/>
    <x v="3"/>
    <x v="27"/>
    <s v="Fonds Des Negres"/>
    <m/>
    <m/>
    <m/>
    <m/>
    <s v="WOR2016108NIFOFO"/>
    <x v="3"/>
    <x v="3"/>
    <x v="27"/>
    <e v="#N/A"/>
  </r>
  <r>
    <x v="39"/>
    <m/>
    <m/>
    <s v="Réalisé"/>
    <d v="2016-10-08T00:00:00"/>
    <s v="Distribution NFI"/>
    <s v="Matériaux NFI"/>
    <s v="Couvertures"/>
    <m/>
    <s v="Nombre"/>
    <n v="300"/>
    <m/>
    <m/>
    <m/>
    <s v=""/>
    <n v="300"/>
    <s v="Sélection / Priorisation"/>
    <x v="3"/>
    <x v="24"/>
    <s v="Chalon"/>
    <m/>
    <m/>
    <m/>
    <m/>
    <s v="WOR2016108NIMICH"/>
    <x v="3"/>
    <x v="3"/>
    <x v="24"/>
    <e v="#N/A"/>
  </r>
  <r>
    <x v="39"/>
    <s v="Mercy Corps"/>
    <m/>
    <s v="Réalisé"/>
    <d v="2016-10-08T00:00:00"/>
    <s v="Distribution NFI"/>
    <s v="Matériaux NFI"/>
    <s v="Lampes solaires"/>
    <m/>
    <s v="Nombre"/>
    <n v="150"/>
    <m/>
    <m/>
    <m/>
    <s v=""/>
    <n v="150"/>
    <s v="Sélection / Priorisation"/>
    <x v="3"/>
    <x v="27"/>
    <s v="Fonds Des Negres"/>
    <m/>
    <m/>
    <m/>
    <m/>
    <s v="WOR2016108NIFOFO"/>
    <x v="4"/>
    <x v="3"/>
    <x v="27"/>
    <e v="#N/A"/>
  </r>
  <r>
    <x v="39"/>
    <m/>
    <m/>
    <s v="Réalisé"/>
    <d v="2016-10-08T00:00:00"/>
    <s v="Distribution NFI"/>
    <s v="Matériaux NFI"/>
    <s v="Lampes solaires"/>
    <m/>
    <s v="Nombre"/>
    <n v="300"/>
    <m/>
    <m/>
    <m/>
    <s v=""/>
    <n v="300"/>
    <s v="Sélection / Priorisation"/>
    <x v="3"/>
    <x v="24"/>
    <s v="Chalon"/>
    <m/>
    <m/>
    <m/>
    <m/>
    <s v="WOR2016108NIMICH"/>
    <x v="4"/>
    <x v="3"/>
    <x v="24"/>
    <e v="#N/A"/>
  </r>
  <r>
    <x v="39"/>
    <s v="Mercy Corps"/>
    <m/>
    <s v="Réalisé"/>
    <d v="2016-10-08T00:00:00"/>
    <s v="Distribution NFI"/>
    <s v="Matériaux NFI"/>
    <s v="Moustiquaires"/>
    <m/>
    <s v="Nombre"/>
    <n v="150"/>
    <m/>
    <m/>
    <m/>
    <s v=""/>
    <n v="150"/>
    <s v="Sélection / Priorisation"/>
    <x v="3"/>
    <x v="27"/>
    <s v="Fonds Des Negres"/>
    <m/>
    <m/>
    <m/>
    <m/>
    <s v="WOR2016108NIFOFO"/>
    <x v="5"/>
    <x v="3"/>
    <x v="27"/>
    <e v="#N/A"/>
  </r>
  <r>
    <x v="39"/>
    <m/>
    <m/>
    <s v="Réalisé"/>
    <d v="2016-10-08T00:00:00"/>
    <s v="Distribution NFI"/>
    <s v="Matériaux NFI"/>
    <s v="Moustiquaires"/>
    <m/>
    <s v="Nombre"/>
    <n v="300"/>
    <m/>
    <m/>
    <m/>
    <s v=""/>
    <n v="300"/>
    <s v="Sélection / Priorisation"/>
    <x v="3"/>
    <x v="24"/>
    <s v="Chalon"/>
    <m/>
    <m/>
    <m/>
    <m/>
    <s v="WOR2016108NIMICH"/>
    <x v="5"/>
    <x v="3"/>
    <x v="24"/>
    <e v="#N/A"/>
  </r>
  <r>
    <x v="39"/>
    <s v="Mercy Corps"/>
    <m/>
    <s v="Réalisé"/>
    <d v="2016-10-09T00:00:00"/>
    <s v="Distribution Abris"/>
    <s v="Matériaux Abris"/>
    <s v="Bâches"/>
    <m/>
    <s v="Nombre"/>
    <n v="400"/>
    <m/>
    <m/>
    <m/>
    <s v=""/>
    <n v="400"/>
    <m/>
    <x v="3"/>
    <x v="27"/>
    <s v="Fonds Des Negres"/>
    <m/>
    <m/>
    <m/>
    <m/>
    <s v="WOR2016109NIFOFO"/>
    <x v="1"/>
    <x v="3"/>
    <x v="27"/>
    <e v="#N/A"/>
  </r>
  <r>
    <x v="39"/>
    <m/>
    <m/>
    <s v="Réalisé"/>
    <d v="2016-10-09T00:00:00"/>
    <s v="Distribution Abris"/>
    <s v="Matériaux Abris"/>
    <s v="Bâches"/>
    <m/>
    <s v="Nombre"/>
    <n v="156"/>
    <m/>
    <m/>
    <m/>
    <s v=""/>
    <n v="156"/>
    <m/>
    <x v="3"/>
    <x v="85"/>
    <s v="Sillegue"/>
    <m/>
    <m/>
    <m/>
    <m/>
    <s v="WOR2016109NIPESI"/>
    <x v="3"/>
    <x v="3"/>
    <x v="62"/>
    <e v="#N/A"/>
  </r>
  <r>
    <x v="39"/>
    <m/>
    <m/>
    <s v="Réalisé"/>
    <d v="2016-10-09T00:00:00"/>
    <s v="Distribution Abris"/>
    <s v="Matériaux Abris"/>
    <s v="Bâches"/>
    <m/>
    <s v="Nombre"/>
    <n v="134"/>
    <m/>
    <m/>
    <m/>
    <s v=""/>
    <n v="134"/>
    <m/>
    <x v="4"/>
    <x v="84"/>
    <s v="Belle Fontaine"/>
    <m/>
    <m/>
    <m/>
    <m/>
    <s v="WOR2016109OUKEBE"/>
    <x v="3"/>
    <x v="4"/>
    <x v="61"/>
    <e v="#N/A"/>
  </r>
  <r>
    <x v="39"/>
    <m/>
    <m/>
    <s v="Réalisé"/>
    <d v="2016-10-09T00:00:00"/>
    <s v="Distribution Abris"/>
    <s v="Matériaux Abris"/>
    <s v="Bâches"/>
    <m/>
    <s v="Nombre"/>
    <n v="250"/>
    <m/>
    <m/>
    <m/>
    <s v=""/>
    <n v="250"/>
    <m/>
    <x v="4"/>
    <x v="84"/>
    <s v="Bongars"/>
    <m/>
    <m/>
    <m/>
    <m/>
    <s v="WOR2016109OUKEBO"/>
    <x v="3"/>
    <x v="4"/>
    <x v="61"/>
    <e v="#N/A"/>
  </r>
  <r>
    <x v="39"/>
    <m/>
    <m/>
    <s v="Réalisé"/>
    <d v="2016-10-09T00:00:00"/>
    <s v="Distribution Abris"/>
    <s v="Matériaux Abris"/>
    <s v="Bâches"/>
    <m/>
    <s v="Nombre"/>
    <n v="145"/>
    <m/>
    <m/>
    <m/>
    <s v=""/>
    <n v="145"/>
    <m/>
    <x v="4"/>
    <x v="34"/>
    <s v="Trou Louis"/>
    <m/>
    <m/>
    <m/>
    <m/>
    <s v="WOR2016109OUPOTR"/>
    <x v="2"/>
    <x v="4"/>
    <x v="34"/>
    <e v="#N/A"/>
  </r>
  <r>
    <x v="39"/>
    <s v="OFATMA"/>
    <m/>
    <s v="Réalisé"/>
    <d v="2016-10-09T00:00:00"/>
    <s v="Distribution Abris"/>
    <s v="Matériaux Abris"/>
    <s v="Bâches"/>
    <m/>
    <s v="Nombre"/>
    <n v="50"/>
    <m/>
    <m/>
    <m/>
    <s v=""/>
    <n v="50"/>
    <m/>
    <x v="1"/>
    <x v="1"/>
    <s v="Bourdet"/>
    <m/>
    <m/>
    <m/>
    <m/>
    <s v="WOR2016109SULEBO"/>
    <x v="1"/>
    <x v="1"/>
    <x v="1"/>
    <e v="#N/A"/>
  </r>
  <r>
    <x v="39"/>
    <s v="Mercy Corps"/>
    <m/>
    <s v="Réalisé"/>
    <d v="2016-10-09T00:00:00"/>
    <s v="Distribution NFI"/>
    <s v="Matériaux NFI"/>
    <s v="Bidons"/>
    <m/>
    <s v="Nombre"/>
    <n v="400"/>
    <m/>
    <m/>
    <m/>
    <s v=""/>
    <n v="400"/>
    <s v="Sélection / Priorisation"/>
    <x v="3"/>
    <x v="27"/>
    <s v="Fonds Des Negres"/>
    <m/>
    <m/>
    <m/>
    <m/>
    <s v="WOR2016109NIFOFO"/>
    <x v="2"/>
    <x v="3"/>
    <x v="27"/>
    <e v="#N/A"/>
  </r>
  <r>
    <x v="39"/>
    <m/>
    <m/>
    <s v="Réalisé"/>
    <d v="2016-10-09T00:00:00"/>
    <s v="Distribution NFI"/>
    <s v="Matériaux NFI"/>
    <s v="Bidons"/>
    <m/>
    <s v="Nombre"/>
    <n v="156"/>
    <m/>
    <m/>
    <m/>
    <s v=""/>
    <n v="156"/>
    <s v="Sélection / Priorisation"/>
    <x v="3"/>
    <x v="85"/>
    <s v="Sillegue"/>
    <m/>
    <m/>
    <m/>
    <m/>
    <s v="WOR2016109NIPESI"/>
    <x v="4"/>
    <x v="3"/>
    <x v="62"/>
    <e v="#N/A"/>
  </r>
  <r>
    <x v="39"/>
    <m/>
    <m/>
    <s v="Réalisé"/>
    <d v="2016-10-09T00:00:00"/>
    <s v="Distribution NFI"/>
    <s v="Matériaux NFI"/>
    <s v="Bidons"/>
    <m/>
    <s v="Nombre"/>
    <n v="134"/>
    <m/>
    <m/>
    <m/>
    <s v=""/>
    <n v="134"/>
    <s v="Sélection / Priorisation"/>
    <x v="4"/>
    <x v="84"/>
    <s v="Belle Fontaine"/>
    <m/>
    <m/>
    <m/>
    <m/>
    <s v="WOR2016109OUKEBE"/>
    <x v="4"/>
    <x v="4"/>
    <x v="61"/>
    <e v="#N/A"/>
  </r>
  <r>
    <x v="39"/>
    <m/>
    <m/>
    <s v="Réalisé"/>
    <d v="2016-10-09T00:00:00"/>
    <s v="Distribution NFI"/>
    <s v="Matériaux NFI"/>
    <s v="Bidons"/>
    <m/>
    <s v="Nombre"/>
    <n v="250"/>
    <m/>
    <m/>
    <m/>
    <s v=""/>
    <n v="250"/>
    <s v="Sélection / Priorisation"/>
    <x v="4"/>
    <x v="84"/>
    <s v="Bongars"/>
    <m/>
    <m/>
    <m/>
    <m/>
    <s v="WOR2016109OUKEBO"/>
    <x v="4"/>
    <x v="4"/>
    <x v="61"/>
    <e v="#N/A"/>
  </r>
  <r>
    <x v="39"/>
    <m/>
    <m/>
    <s v="Réalisé"/>
    <d v="2016-10-09T00:00:00"/>
    <s v="Distribution NFI"/>
    <s v="Matériaux NFI"/>
    <s v="Bidons"/>
    <m/>
    <s v="Nombre"/>
    <n v="145"/>
    <m/>
    <m/>
    <m/>
    <s v=""/>
    <n v="145"/>
    <s v="Sélection / Priorisation"/>
    <x v="4"/>
    <x v="34"/>
    <s v="Trou Louis"/>
    <m/>
    <m/>
    <m/>
    <m/>
    <s v="WOR2016109OUPOTR"/>
    <x v="3"/>
    <x v="4"/>
    <x v="34"/>
    <e v="#N/A"/>
  </r>
  <r>
    <x v="39"/>
    <s v="OFATMA"/>
    <m/>
    <s v="Réalisé"/>
    <d v="2016-10-09T00:00:00"/>
    <s v="Distribution NFI"/>
    <s v="Matériaux NFI"/>
    <s v="Bidons"/>
    <m/>
    <s v="Nombre"/>
    <n v="50"/>
    <m/>
    <m/>
    <m/>
    <s v=""/>
    <n v="50"/>
    <s v="Sélection / Priorisation"/>
    <x v="1"/>
    <x v="1"/>
    <s v="Bourdet"/>
    <m/>
    <m/>
    <m/>
    <m/>
    <s v="WOR2016109SULEBO"/>
    <x v="2"/>
    <x v="1"/>
    <x v="1"/>
    <e v="#N/A"/>
  </r>
  <r>
    <x v="39"/>
    <s v="Mercy Corps"/>
    <m/>
    <s v="Réalisé"/>
    <d v="2016-10-09T00:00:00"/>
    <s v="Distribution NFI"/>
    <s v="Matériaux NFI"/>
    <s v="Couvertures"/>
    <m/>
    <s v="Nombre"/>
    <n v="400"/>
    <m/>
    <m/>
    <m/>
    <s v=""/>
    <n v="400"/>
    <s v="Sélection / Priorisation"/>
    <x v="3"/>
    <x v="27"/>
    <s v="Fonds Des Negres"/>
    <m/>
    <m/>
    <m/>
    <m/>
    <s v="WOR2016109NIFOFO"/>
    <x v="3"/>
    <x v="3"/>
    <x v="27"/>
    <e v="#N/A"/>
  </r>
  <r>
    <x v="39"/>
    <m/>
    <m/>
    <s v="Réalisé"/>
    <d v="2016-10-09T00:00:00"/>
    <s v="Distribution NFI"/>
    <s v="Matériaux NFI"/>
    <s v="Couvertures"/>
    <m/>
    <s v="Nombre"/>
    <n v="156"/>
    <m/>
    <m/>
    <m/>
    <s v=""/>
    <n v="156"/>
    <s v="Sélection / Priorisation"/>
    <x v="3"/>
    <x v="85"/>
    <s v="Sillegue"/>
    <m/>
    <m/>
    <m/>
    <m/>
    <s v="WOR2016109NIPESI"/>
    <x v="5"/>
    <x v="3"/>
    <x v="62"/>
    <e v="#N/A"/>
  </r>
  <r>
    <x v="39"/>
    <m/>
    <m/>
    <s v="Réalisé"/>
    <d v="2016-10-09T00:00:00"/>
    <s v="Distribution NFI"/>
    <s v="Matériaux NFI"/>
    <s v="Couvertures"/>
    <m/>
    <s v="Nombre"/>
    <n v="134"/>
    <m/>
    <m/>
    <m/>
    <s v=""/>
    <n v="134"/>
    <s v="Sélection / Priorisation"/>
    <x v="4"/>
    <x v="84"/>
    <s v="Belle Fontaine"/>
    <m/>
    <m/>
    <m/>
    <m/>
    <s v="WOR2016109OUKEBE"/>
    <x v="5"/>
    <x v="4"/>
    <x v="61"/>
    <e v="#N/A"/>
  </r>
  <r>
    <x v="39"/>
    <m/>
    <m/>
    <s v="Réalisé"/>
    <d v="2016-10-09T00:00:00"/>
    <s v="Distribution NFI"/>
    <s v="Matériaux NFI"/>
    <s v="Couvertures"/>
    <m/>
    <s v="Nombre"/>
    <n v="250"/>
    <m/>
    <m/>
    <m/>
    <s v=""/>
    <n v="250"/>
    <s v="Sélection / Priorisation"/>
    <x v="4"/>
    <x v="84"/>
    <s v="Bongars"/>
    <m/>
    <m/>
    <m/>
    <m/>
    <s v="WOR2016109OUKEBO"/>
    <x v="5"/>
    <x v="4"/>
    <x v="61"/>
    <e v="#N/A"/>
  </r>
  <r>
    <x v="39"/>
    <m/>
    <m/>
    <s v="Réalisé"/>
    <d v="2016-10-09T00:00:00"/>
    <s v="Distribution NFI"/>
    <s v="Matériaux NFI"/>
    <s v="Couvertures"/>
    <m/>
    <s v="Nombre"/>
    <n v="145"/>
    <m/>
    <m/>
    <m/>
    <s v=""/>
    <n v="145"/>
    <s v="Sélection / Priorisation"/>
    <x v="4"/>
    <x v="34"/>
    <s v="Trou Louis"/>
    <m/>
    <m/>
    <m/>
    <m/>
    <s v="WOR2016109OUPOTR"/>
    <x v="4"/>
    <x v="4"/>
    <x v="34"/>
    <e v="#N/A"/>
  </r>
  <r>
    <x v="39"/>
    <s v="OFATMA"/>
    <m/>
    <s v="Réalisé"/>
    <d v="2016-10-09T00:00:00"/>
    <s v="Distribution NFI"/>
    <s v="Matériaux NFI"/>
    <s v="Couvertures"/>
    <m/>
    <s v="Nombre"/>
    <n v="50"/>
    <m/>
    <m/>
    <m/>
    <s v=""/>
    <n v="50"/>
    <s v="Sélection / Priorisation"/>
    <x v="1"/>
    <x v="1"/>
    <s v="Bourdet"/>
    <m/>
    <m/>
    <m/>
    <m/>
    <s v="WOR2016109SULEBO"/>
    <x v="3"/>
    <x v="1"/>
    <x v="1"/>
    <e v="#N/A"/>
  </r>
  <r>
    <x v="39"/>
    <m/>
    <m/>
    <s v="Réalisé"/>
    <d v="2016-10-09T00:00:00"/>
    <s v="Distribution NFI"/>
    <s v="Matériaux NFI"/>
    <s v="Kit de cuisine"/>
    <m/>
    <s v="Nombre"/>
    <n v="145"/>
    <m/>
    <m/>
    <m/>
    <s v=""/>
    <n v="145"/>
    <s v="Sélection / Priorisation"/>
    <x v="4"/>
    <x v="34"/>
    <s v="Trou Louis"/>
    <m/>
    <m/>
    <m/>
    <m/>
    <s v="WOR2016109OUPOTR"/>
    <x v="5"/>
    <x v="4"/>
    <x v="34"/>
    <e v="#N/A"/>
  </r>
  <r>
    <x v="39"/>
    <s v="Mercy Corps"/>
    <m/>
    <s v="Réalisé"/>
    <d v="2016-10-09T00:00:00"/>
    <s v="Distribution NFI"/>
    <s v="Matériaux NFI"/>
    <s v="Lampes solaires"/>
    <m/>
    <s v="Nombre"/>
    <n v="400"/>
    <m/>
    <m/>
    <m/>
    <s v=""/>
    <n v="400"/>
    <s v="Sélection / Priorisation"/>
    <x v="3"/>
    <x v="27"/>
    <s v="Fonds Des Negres"/>
    <m/>
    <m/>
    <m/>
    <m/>
    <s v="WOR2016109NIFOFO"/>
    <x v="4"/>
    <x v="3"/>
    <x v="27"/>
    <e v="#N/A"/>
  </r>
  <r>
    <x v="39"/>
    <s v="OFATMA"/>
    <m/>
    <s v="Réalisé"/>
    <d v="2016-10-09T00:00:00"/>
    <s v="Distribution NFI"/>
    <s v="Matériaux NFI"/>
    <s v="Lampes solaires"/>
    <m/>
    <s v="Nombre"/>
    <n v="50"/>
    <m/>
    <m/>
    <m/>
    <s v=""/>
    <n v="50"/>
    <s v="Sélection / Priorisation"/>
    <x v="1"/>
    <x v="1"/>
    <s v="Bourdet"/>
    <m/>
    <m/>
    <m/>
    <m/>
    <s v="WOR2016109SULEBO"/>
    <x v="4"/>
    <x v="1"/>
    <x v="1"/>
    <e v="#N/A"/>
  </r>
  <r>
    <x v="39"/>
    <s v="Mercy Corps"/>
    <m/>
    <s v="Réalisé"/>
    <d v="2016-10-09T00:00:00"/>
    <s v="Distribution NFI"/>
    <s v="Matériaux NFI"/>
    <s v="Moustiquaires"/>
    <m/>
    <s v="Nombre"/>
    <n v="400"/>
    <m/>
    <m/>
    <m/>
    <s v=""/>
    <n v="400"/>
    <s v="Sélection / Priorisation"/>
    <x v="3"/>
    <x v="27"/>
    <s v="Fonds Des Negres"/>
    <m/>
    <m/>
    <m/>
    <m/>
    <s v="WOR2016109NIFOFO"/>
    <x v="5"/>
    <x v="3"/>
    <x v="27"/>
    <e v="#N/A"/>
  </r>
  <r>
    <x v="39"/>
    <s v="OFATMA"/>
    <m/>
    <s v="Réalisé"/>
    <d v="2016-10-09T00:00:00"/>
    <s v="Distribution NFI"/>
    <s v="Matériaux NFI"/>
    <s v="Moustiquaires"/>
    <m/>
    <s v="Nombre"/>
    <n v="50"/>
    <m/>
    <m/>
    <m/>
    <s v=""/>
    <n v="50"/>
    <s v="Sélection / Priorisation"/>
    <x v="1"/>
    <x v="1"/>
    <s v="Bourdet"/>
    <m/>
    <m/>
    <m/>
    <m/>
    <s v="WOR2016109SULEBO"/>
    <x v="5"/>
    <x v="1"/>
    <x v="1"/>
    <e v="#N/A"/>
  </r>
  <r>
    <x v="39"/>
    <m/>
    <m/>
    <s v="Réalisé"/>
    <d v="2016-10-10T00:00:00"/>
    <s v="Distribution Abris"/>
    <s v="Matériaux Abris"/>
    <s v="Bâches"/>
    <m/>
    <s v="Nombre"/>
    <n v="250"/>
    <m/>
    <m/>
    <m/>
    <s v=""/>
    <n v="250"/>
    <m/>
    <x v="4"/>
    <x v="34"/>
    <s v="Gros Mangle"/>
    <m/>
    <m/>
    <m/>
    <m/>
    <s v="WOR20161010OUPOGR"/>
    <x v="3"/>
    <x v="4"/>
    <x v="34"/>
    <e v="#N/A"/>
  </r>
  <r>
    <x v="39"/>
    <m/>
    <m/>
    <s v="Réalisé"/>
    <d v="2016-10-10T00:00:00"/>
    <s v="Distribution Abris"/>
    <s v="Matériaux Abris"/>
    <s v="Bâches"/>
    <m/>
    <s v="Nombre"/>
    <n v="200"/>
    <m/>
    <m/>
    <m/>
    <s v=""/>
    <n v="200"/>
    <m/>
    <x v="4"/>
    <x v="34"/>
    <s v="La Source"/>
    <m/>
    <m/>
    <m/>
    <m/>
    <s v="WOR20161010OUPOLA"/>
    <x v="3"/>
    <x v="4"/>
    <x v="34"/>
    <e v="#N/A"/>
  </r>
  <r>
    <x v="39"/>
    <m/>
    <m/>
    <s v="Réalisé"/>
    <d v="2016-10-10T00:00:00"/>
    <s v="Distribution Abris"/>
    <s v="Matériaux Abris"/>
    <s v="Bâches"/>
    <m/>
    <s v="Nombre"/>
    <n v="250"/>
    <m/>
    <m/>
    <m/>
    <s v=""/>
    <n v="250"/>
    <m/>
    <x v="4"/>
    <x v="34"/>
    <s v="Trou Louis"/>
    <m/>
    <m/>
    <m/>
    <m/>
    <s v="WOR20161010OUPOTR"/>
    <x v="3"/>
    <x v="4"/>
    <x v="34"/>
    <e v="#N/A"/>
  </r>
  <r>
    <x v="39"/>
    <m/>
    <m/>
    <s v="Réalisé"/>
    <d v="2016-10-10T00:00:00"/>
    <s v="Distribution NFI"/>
    <s v="Matériaux NFI"/>
    <s v="Bidons"/>
    <m/>
    <s v="Nombre"/>
    <n v="250"/>
    <m/>
    <m/>
    <m/>
    <s v=""/>
    <n v="250"/>
    <s v="Sélection / Priorisation"/>
    <x v="4"/>
    <x v="34"/>
    <s v="Gros Mangle"/>
    <m/>
    <m/>
    <m/>
    <m/>
    <s v="WOR20161010OUPOGR"/>
    <x v="4"/>
    <x v="4"/>
    <x v="34"/>
    <e v="#N/A"/>
  </r>
  <r>
    <x v="39"/>
    <m/>
    <m/>
    <s v="Réalisé"/>
    <d v="2016-10-10T00:00:00"/>
    <s v="Distribution NFI"/>
    <s v="Matériaux NFI"/>
    <s v="Bidons"/>
    <m/>
    <s v="Nombre"/>
    <n v="200"/>
    <m/>
    <m/>
    <m/>
    <s v=""/>
    <n v="200"/>
    <s v="Sélection / Priorisation"/>
    <x v="4"/>
    <x v="34"/>
    <s v="La Source"/>
    <m/>
    <m/>
    <m/>
    <m/>
    <s v="WOR20161010OUPOLA"/>
    <x v="4"/>
    <x v="4"/>
    <x v="34"/>
    <e v="#N/A"/>
  </r>
  <r>
    <x v="39"/>
    <m/>
    <m/>
    <s v="Réalisé"/>
    <d v="2016-10-10T00:00:00"/>
    <s v="Distribution NFI"/>
    <s v="Matériaux NFI"/>
    <s v="Bidons"/>
    <m/>
    <s v="Nombre"/>
    <n v="250"/>
    <m/>
    <m/>
    <m/>
    <s v=""/>
    <n v="250"/>
    <s v="Sélection / Priorisation"/>
    <x v="4"/>
    <x v="34"/>
    <s v="Trou Louis"/>
    <m/>
    <m/>
    <m/>
    <m/>
    <s v="WOR20161010OUPOTR"/>
    <x v="4"/>
    <x v="4"/>
    <x v="34"/>
    <e v="#N/A"/>
  </r>
  <r>
    <x v="39"/>
    <m/>
    <m/>
    <s v="Réalisé"/>
    <d v="2016-10-10T00:00:00"/>
    <s v="Distribution NFI"/>
    <s v="Matériaux NFI"/>
    <s v="Couvertures"/>
    <m/>
    <s v="Nombre"/>
    <n v="250"/>
    <m/>
    <m/>
    <m/>
    <s v=""/>
    <n v="250"/>
    <s v="Sélection / Priorisation"/>
    <x v="4"/>
    <x v="34"/>
    <s v="Gros Mangle"/>
    <m/>
    <m/>
    <m/>
    <m/>
    <s v="WOR20161010OUPOGR"/>
    <x v="5"/>
    <x v="4"/>
    <x v="34"/>
    <e v="#N/A"/>
  </r>
  <r>
    <x v="39"/>
    <m/>
    <m/>
    <s v="Réalisé"/>
    <d v="2016-10-10T00:00:00"/>
    <s v="Distribution NFI"/>
    <s v="Matériaux NFI"/>
    <s v="Couvertures"/>
    <m/>
    <s v="Nombre"/>
    <n v="200"/>
    <m/>
    <m/>
    <m/>
    <s v=""/>
    <n v="200"/>
    <s v="Sélection / Priorisation"/>
    <x v="4"/>
    <x v="34"/>
    <s v="La Source"/>
    <m/>
    <m/>
    <m/>
    <m/>
    <s v="WOR20161010OUPOLA"/>
    <x v="5"/>
    <x v="4"/>
    <x v="34"/>
    <e v="#N/A"/>
  </r>
  <r>
    <x v="39"/>
    <m/>
    <m/>
    <s v="Réalisé"/>
    <d v="2016-10-10T00:00:00"/>
    <s v="Distribution NFI"/>
    <s v="Matériaux NFI"/>
    <s v="Couvertures"/>
    <m/>
    <s v="Nombre"/>
    <n v="250"/>
    <m/>
    <m/>
    <m/>
    <s v=""/>
    <n v="250"/>
    <s v="Sélection / Priorisation"/>
    <x v="4"/>
    <x v="34"/>
    <s v="Trou Louis"/>
    <m/>
    <m/>
    <m/>
    <m/>
    <s v="WOR20161010OUPOTR"/>
    <x v="5"/>
    <x v="4"/>
    <x v="34"/>
    <e v="#N/A"/>
  </r>
  <r>
    <x v="39"/>
    <s v="Concern Worldwide"/>
    <m/>
    <s v="Réalisé"/>
    <d v="2016-10-11T00:00:00"/>
    <s v="Distribution Abris"/>
    <s v="Matériaux Abris"/>
    <s v="Bâches"/>
    <m/>
    <s v="Nombre"/>
    <n v="285"/>
    <m/>
    <m/>
    <m/>
    <s v=""/>
    <n v="285"/>
    <m/>
    <x v="4"/>
    <x v="34"/>
    <s v="Grand Vide"/>
    <m/>
    <m/>
    <m/>
    <m/>
    <s v="WOR20161011OUPOGR"/>
    <x v="23"/>
    <x v="4"/>
    <x v="34"/>
    <e v="#N/A"/>
  </r>
  <r>
    <x v="39"/>
    <m/>
    <m/>
    <s v="Réalisé"/>
    <d v="2016-10-11T00:00:00"/>
    <s v="Distribution Abris"/>
    <s v="Matériaux Abris"/>
    <s v="Bâches"/>
    <m/>
    <s v="Nombre"/>
    <n v="300"/>
    <m/>
    <m/>
    <m/>
    <s v=""/>
    <n v="300"/>
    <m/>
    <x v="4"/>
    <x v="34"/>
    <s v="La Source"/>
    <m/>
    <m/>
    <m/>
    <m/>
    <s v="WOR20161011OUPOLA"/>
    <x v="1"/>
    <x v="4"/>
    <x v="34"/>
    <e v="#N/A"/>
  </r>
  <r>
    <x v="39"/>
    <s v="Fondation Digicel"/>
    <m/>
    <s v="Réalisé"/>
    <d v="2016-10-11T00:00:00"/>
    <s v="Distribution Abris"/>
    <s v="Matériaux Abris"/>
    <s v="Bâches"/>
    <m/>
    <s v="Nombre"/>
    <n v="120"/>
    <m/>
    <m/>
    <m/>
    <s v=""/>
    <n v="120"/>
    <m/>
    <x v="1"/>
    <x v="77"/>
    <s v="Ile A Vache"/>
    <m/>
    <m/>
    <m/>
    <m/>
    <s v="WOR20161011SUILIL"/>
    <x v="5"/>
    <x v="1"/>
    <x v="54"/>
    <e v="#N/A"/>
  </r>
  <r>
    <x v="39"/>
    <m/>
    <m/>
    <s v="Réalisé"/>
    <d v="2016-10-11T00:00:00"/>
    <s v="Distribution Abris"/>
    <s v="Matériaux Abris"/>
    <s v="Bâches"/>
    <m/>
    <s v="Nombre"/>
    <n v="437"/>
    <m/>
    <m/>
    <m/>
    <s v=""/>
    <n v="437"/>
    <m/>
    <x v="1"/>
    <x v="86"/>
    <s v="Baie Dumerle"/>
    <m/>
    <m/>
    <m/>
    <m/>
    <s v="WOR20161011SUSTBA"/>
    <x v="2"/>
    <x v="1"/>
    <x v="63"/>
    <e v="#N/A"/>
  </r>
  <r>
    <x v="39"/>
    <s v="Concern Worldwide"/>
    <m/>
    <s v="Réalisé"/>
    <d v="2016-10-11T00:00:00"/>
    <s v="Distribution NFI"/>
    <s v="Matériaux NFI"/>
    <s v="Bidons"/>
    <m/>
    <s v="Nombre"/>
    <n v="285"/>
    <m/>
    <m/>
    <m/>
    <s v=""/>
    <n v="285"/>
    <s v="Sélection / Priorisation"/>
    <x v="4"/>
    <x v="34"/>
    <s v="Grand Vide"/>
    <m/>
    <m/>
    <m/>
    <m/>
    <s v="WOR20161011OUPOGR"/>
    <x v="0"/>
    <x v="4"/>
    <x v="34"/>
    <e v="#N/A"/>
  </r>
  <r>
    <x v="39"/>
    <m/>
    <m/>
    <s v="Réalisé"/>
    <d v="2016-10-11T00:00:00"/>
    <s v="Distribution NFI"/>
    <s v="Matériaux NFI"/>
    <s v="Bidons"/>
    <m/>
    <s v="Nombre"/>
    <n v="300"/>
    <m/>
    <m/>
    <m/>
    <s v=""/>
    <n v="300"/>
    <s v="Sélection / Priorisation"/>
    <x v="4"/>
    <x v="34"/>
    <s v="La Source"/>
    <m/>
    <m/>
    <m/>
    <m/>
    <s v="WOR20161011OUPOLA"/>
    <x v="2"/>
    <x v="4"/>
    <x v="34"/>
    <e v="#N/A"/>
  </r>
  <r>
    <x v="39"/>
    <s v="Concern Worldwide"/>
    <m/>
    <s v="Réalisé"/>
    <d v="2016-10-11T00:00:00"/>
    <s v="Distribution NFI"/>
    <s v="Matériaux NFI"/>
    <s v="Couvertures"/>
    <m/>
    <s v="Nombre"/>
    <n v="285"/>
    <m/>
    <m/>
    <m/>
    <s v=""/>
    <n v="285"/>
    <s v="Sélection / Priorisation"/>
    <x v="4"/>
    <x v="34"/>
    <s v="Grand Vide"/>
    <m/>
    <m/>
    <m/>
    <m/>
    <s v="WOR20161011OUPOGR"/>
    <x v="1"/>
    <x v="4"/>
    <x v="34"/>
    <e v="#N/A"/>
  </r>
  <r>
    <x v="39"/>
    <m/>
    <m/>
    <s v="Réalisé"/>
    <d v="2016-10-11T00:00:00"/>
    <s v="Distribution NFI"/>
    <s v="Matériaux NFI"/>
    <s v="Couvertures"/>
    <m/>
    <s v="Nombre"/>
    <n v="300"/>
    <m/>
    <m/>
    <m/>
    <s v=""/>
    <n v="300"/>
    <s v="Sélection / Priorisation"/>
    <x v="4"/>
    <x v="34"/>
    <s v="La Source"/>
    <m/>
    <m/>
    <m/>
    <m/>
    <s v="WOR20161011OUPOLA"/>
    <x v="3"/>
    <x v="4"/>
    <x v="34"/>
    <e v="#N/A"/>
  </r>
  <r>
    <x v="39"/>
    <m/>
    <m/>
    <s v="Réalisé"/>
    <d v="2016-10-11T00:00:00"/>
    <s v="Distribution NFI"/>
    <s v="Matériaux NFI"/>
    <s v="Couvertures"/>
    <m/>
    <s v="Nombre"/>
    <n v="437"/>
    <m/>
    <m/>
    <m/>
    <s v=""/>
    <n v="437"/>
    <s v="Sélection / Priorisation"/>
    <x v="1"/>
    <x v="86"/>
    <s v="Baie Dumerle"/>
    <m/>
    <m/>
    <m/>
    <m/>
    <s v="WOR20161011SUSTBA"/>
    <x v="3"/>
    <x v="1"/>
    <x v="63"/>
    <e v="#N/A"/>
  </r>
  <r>
    <x v="39"/>
    <s v="Concern Worldwide"/>
    <m/>
    <s v="Réalisé"/>
    <d v="2016-10-11T00:00:00"/>
    <s v="Distribution NFI"/>
    <s v="Matériaux NFI"/>
    <s v="Kit d'hygiène"/>
    <m/>
    <s v="Nombre"/>
    <n v="285"/>
    <m/>
    <m/>
    <m/>
    <s v=""/>
    <n v="285"/>
    <s v="Sélection / Priorisation"/>
    <x v="4"/>
    <x v="34"/>
    <s v="Grand Vide"/>
    <m/>
    <m/>
    <m/>
    <m/>
    <s v="WOR20161011OUPOGR"/>
    <x v="2"/>
    <x v="4"/>
    <x v="34"/>
    <e v="#N/A"/>
  </r>
  <r>
    <x v="39"/>
    <s v="Concern Worldwide"/>
    <m/>
    <s v="Réalisé"/>
    <d v="2016-10-11T00:00:00"/>
    <s v="Distribution NFI"/>
    <s v="Matériaux NFI"/>
    <s v="Aquatabs"/>
    <m/>
    <s v="Nombre"/>
    <n v="285"/>
    <m/>
    <m/>
    <m/>
    <m/>
    <n v="285"/>
    <s v="Sélection / Priorisation"/>
    <x v="4"/>
    <x v="34"/>
    <s v="Grand Vide"/>
    <m/>
    <m/>
    <m/>
    <m/>
    <s v="WOR20161011OUPOGR"/>
    <x v="3"/>
    <x v="4"/>
    <x v="34"/>
    <e v="#N/A"/>
  </r>
  <r>
    <x v="39"/>
    <s v="Concern Worldwide"/>
    <m/>
    <s v="Réalisé"/>
    <d v="2016-10-11T00:00:00"/>
    <s v="Distribution NFI"/>
    <s v="Matériaux NFI"/>
    <s v="Lampes solaires"/>
    <m/>
    <s v="Nombre"/>
    <n v="285"/>
    <m/>
    <m/>
    <m/>
    <s v=""/>
    <n v="285"/>
    <s v="Sélection / Priorisation"/>
    <x v="4"/>
    <x v="34"/>
    <s v="Grand Vide"/>
    <m/>
    <m/>
    <m/>
    <m/>
    <s v="WOR20161011OUPOGR"/>
    <x v="4"/>
    <x v="4"/>
    <x v="34"/>
    <e v="#N/A"/>
  </r>
  <r>
    <x v="39"/>
    <m/>
    <m/>
    <s v="Réalisé"/>
    <d v="2016-10-11T00:00:00"/>
    <s v="Distribution NFI"/>
    <s v="Matériaux NFI"/>
    <s v="Lampes solaires"/>
    <m/>
    <s v="Nombre"/>
    <n v="300"/>
    <m/>
    <m/>
    <m/>
    <s v=""/>
    <n v="300"/>
    <s v="Sélection / Priorisation"/>
    <x v="4"/>
    <x v="34"/>
    <s v="La Source"/>
    <m/>
    <m/>
    <m/>
    <m/>
    <s v="WOR20161011OUPOLA"/>
    <x v="4"/>
    <x v="4"/>
    <x v="34"/>
    <e v="#N/A"/>
  </r>
  <r>
    <x v="39"/>
    <m/>
    <m/>
    <s v="Réalisé"/>
    <d v="2016-10-11T00:00:00"/>
    <s v="Distribution NFI"/>
    <s v="Matériaux NFI"/>
    <s v="Lampes solaires"/>
    <m/>
    <s v="Nombre"/>
    <n v="437"/>
    <m/>
    <m/>
    <m/>
    <s v=""/>
    <n v="437"/>
    <s v="Sélection / Priorisation"/>
    <x v="1"/>
    <x v="86"/>
    <s v="Baie Dumerle"/>
    <m/>
    <m/>
    <m/>
    <m/>
    <s v="WOR20161011SUSTBA"/>
    <x v="4"/>
    <x v="1"/>
    <x v="63"/>
    <e v="#N/A"/>
  </r>
  <r>
    <x v="39"/>
    <s v="Concern Worldwide"/>
    <m/>
    <s v="Réalisé"/>
    <d v="2016-10-11T00:00:00"/>
    <s v="Distribution NFI"/>
    <s v="Matériaux NFI"/>
    <s v="Moustiquaires"/>
    <m/>
    <s v="Nombre"/>
    <n v="285"/>
    <m/>
    <m/>
    <m/>
    <s v=""/>
    <n v="285"/>
    <s v="Sélection / Priorisation"/>
    <x v="4"/>
    <x v="34"/>
    <s v="Grand Vide"/>
    <m/>
    <m/>
    <m/>
    <m/>
    <s v="WOR20161011OUPOGR"/>
    <x v="5"/>
    <x v="4"/>
    <x v="34"/>
    <e v="#N/A"/>
  </r>
  <r>
    <x v="39"/>
    <m/>
    <m/>
    <s v="Réalisé"/>
    <d v="2016-10-11T00:00:00"/>
    <s v="Distribution NFI"/>
    <s v="Matériaux NFI"/>
    <s v="Moustiquaires"/>
    <m/>
    <s v="Nombre"/>
    <n v="300"/>
    <m/>
    <m/>
    <m/>
    <s v=""/>
    <n v="300"/>
    <s v="Sélection / Priorisation"/>
    <x v="4"/>
    <x v="34"/>
    <s v="La Source"/>
    <m/>
    <m/>
    <m/>
    <m/>
    <s v="WOR20161011OUPOLA"/>
    <x v="5"/>
    <x v="4"/>
    <x v="34"/>
    <e v="#N/A"/>
  </r>
  <r>
    <x v="39"/>
    <m/>
    <m/>
    <s v="Réalisé"/>
    <d v="2016-10-11T00:00:00"/>
    <s v="Distribution NFI"/>
    <s v="Matériaux NFI"/>
    <s v="Moustiquaires"/>
    <m/>
    <s v="Nombre"/>
    <n v="437"/>
    <m/>
    <m/>
    <m/>
    <s v=""/>
    <n v="437"/>
    <s v="Sélection / Priorisation"/>
    <x v="1"/>
    <x v="86"/>
    <s v="Baie Dumerle"/>
    <m/>
    <m/>
    <m/>
    <m/>
    <s v="WOR20161011SUSTBA"/>
    <x v="5"/>
    <x v="1"/>
    <x v="63"/>
    <e v="#N/A"/>
  </r>
  <r>
    <x v="39"/>
    <m/>
    <m/>
    <s v="Réalisé"/>
    <d v="2016-10-12T00:00:00"/>
    <s v="Distribution Abris"/>
    <s v="Matériaux Abris"/>
    <s v="Bâches"/>
    <m/>
    <s v="Nombre"/>
    <n v="310"/>
    <m/>
    <m/>
    <m/>
    <s v=""/>
    <n v="310"/>
    <m/>
    <x v="4"/>
    <x v="34"/>
    <s v="Trou Louis"/>
    <m/>
    <m/>
    <m/>
    <m/>
    <s v="WOR20161012OUPOTR"/>
    <x v="3"/>
    <x v="4"/>
    <x v="34"/>
    <e v="#N/A"/>
  </r>
  <r>
    <x v="39"/>
    <m/>
    <m/>
    <s v="Réalisé"/>
    <d v="2016-10-12T00:00:00"/>
    <s v="Distribution NFI"/>
    <s v="Matériaux NFI"/>
    <s v="Bidons"/>
    <m/>
    <s v="Nombre"/>
    <n v="310"/>
    <m/>
    <m/>
    <m/>
    <s v=""/>
    <n v="310"/>
    <s v="Sélection / Priorisation"/>
    <x v="4"/>
    <x v="34"/>
    <s v="Trou Louis"/>
    <m/>
    <m/>
    <m/>
    <m/>
    <s v="WOR20161012OUPOTR"/>
    <x v="4"/>
    <x v="4"/>
    <x v="34"/>
    <e v="#N/A"/>
  </r>
  <r>
    <x v="39"/>
    <m/>
    <m/>
    <s v="Réalisé"/>
    <d v="2016-10-12T00:00:00"/>
    <s v="Distribution NFI"/>
    <s v="Matériaux NFI"/>
    <s v="Couvertures"/>
    <m/>
    <s v="Nombre"/>
    <n v="310"/>
    <m/>
    <m/>
    <m/>
    <s v=""/>
    <n v="310"/>
    <s v="Sélection / Priorisation"/>
    <x v="4"/>
    <x v="34"/>
    <s v="Trou Louis"/>
    <m/>
    <m/>
    <m/>
    <m/>
    <s v="WOR20161012OUPOTR"/>
    <x v="5"/>
    <x v="4"/>
    <x v="34"/>
    <e v="#N/A"/>
  </r>
  <r>
    <x v="39"/>
    <m/>
    <m/>
    <s v="Réalisé"/>
    <d v="2016-10-13T00:00:00"/>
    <s v="Distribution Abris"/>
    <s v="Matériaux Abris"/>
    <s v="Bâches"/>
    <m/>
    <s v="Nombre"/>
    <n v="297"/>
    <m/>
    <m/>
    <m/>
    <s v=""/>
    <n v="297"/>
    <m/>
    <x v="3"/>
    <x v="26"/>
    <s v="Salagnac"/>
    <m/>
    <m/>
    <m/>
    <m/>
    <s v="WOR20161013NIPASA"/>
    <x v="2"/>
    <x v="3"/>
    <x v="26"/>
    <e v="#N/A"/>
  </r>
  <r>
    <x v="39"/>
    <m/>
    <m/>
    <s v="Réalisé"/>
    <d v="2016-10-13T00:00:00"/>
    <s v="Distribution Abris"/>
    <s v="Matériaux Abris"/>
    <s v="Bâches"/>
    <m/>
    <s v="Nombre"/>
    <n v="165"/>
    <m/>
    <m/>
    <m/>
    <s v=""/>
    <n v="165"/>
    <m/>
    <x v="4"/>
    <x v="33"/>
    <s v="Grande Source"/>
    <m/>
    <m/>
    <m/>
    <m/>
    <s v="WOR20161013OUANGR"/>
    <x v="3"/>
    <x v="4"/>
    <x v="33"/>
    <e v="#N/A"/>
  </r>
  <r>
    <x v="39"/>
    <m/>
    <m/>
    <s v="Réalisé"/>
    <d v="2016-10-13T00:00:00"/>
    <s v="Distribution Abris"/>
    <s v="Matériaux Abris"/>
    <s v="Bâches"/>
    <m/>
    <s v="Nombre"/>
    <n v="166"/>
    <m/>
    <m/>
    <m/>
    <s v=""/>
    <n v="166"/>
    <m/>
    <x v="4"/>
    <x v="33"/>
    <s v="Petite Source"/>
    <m/>
    <m/>
    <m/>
    <m/>
    <s v="WOR20161013OUANPE"/>
    <x v="3"/>
    <x v="4"/>
    <x v="33"/>
    <e v="#N/A"/>
  </r>
  <r>
    <x v="39"/>
    <m/>
    <m/>
    <s v="Réalisé"/>
    <d v="2016-10-13T00:00:00"/>
    <s v="Distribution Abris"/>
    <s v="Matériaux Abris"/>
    <s v="Bâches"/>
    <m/>
    <s v="Nombre"/>
    <n v="250"/>
    <m/>
    <m/>
    <m/>
    <s v=""/>
    <n v="250"/>
    <m/>
    <x v="4"/>
    <x v="84"/>
    <s v="Soucailles"/>
    <m/>
    <m/>
    <m/>
    <m/>
    <s v="WOR20161013OUKESO"/>
    <x v="2"/>
    <x v="4"/>
    <x v="61"/>
    <e v="#N/A"/>
  </r>
  <r>
    <x v="39"/>
    <m/>
    <m/>
    <s v="Réalisé"/>
    <d v="2016-10-13T00:00:00"/>
    <s v="Distribution NFI"/>
    <s v="Matériaux NFI"/>
    <s v="Bidons"/>
    <m/>
    <s v="Nombre"/>
    <n v="297"/>
    <m/>
    <m/>
    <m/>
    <s v=""/>
    <n v="297"/>
    <s v="Sélection / Priorisation"/>
    <x v="3"/>
    <x v="26"/>
    <s v="Salagnac"/>
    <m/>
    <m/>
    <m/>
    <m/>
    <s v="WOR20161013NIPASA"/>
    <x v="3"/>
    <x v="3"/>
    <x v="26"/>
    <e v="#N/A"/>
  </r>
  <r>
    <x v="39"/>
    <m/>
    <m/>
    <s v="Réalisé"/>
    <d v="2016-10-13T00:00:00"/>
    <s v="Distribution NFI"/>
    <s v="Matériaux NFI"/>
    <s v="Bidons"/>
    <m/>
    <s v="Nombre"/>
    <n v="165"/>
    <m/>
    <m/>
    <m/>
    <s v=""/>
    <n v="165"/>
    <s v="Sélection / Priorisation"/>
    <x v="4"/>
    <x v="33"/>
    <s v="Grande Source"/>
    <m/>
    <m/>
    <m/>
    <m/>
    <s v="WOR20161013OUANGR"/>
    <x v="4"/>
    <x v="4"/>
    <x v="33"/>
    <e v="#N/A"/>
  </r>
  <r>
    <x v="39"/>
    <m/>
    <m/>
    <s v="Réalisé"/>
    <d v="2016-10-13T00:00:00"/>
    <s v="Distribution NFI"/>
    <s v="Matériaux NFI"/>
    <s v="Bidons"/>
    <m/>
    <s v="Nombre"/>
    <n v="166"/>
    <m/>
    <m/>
    <m/>
    <s v=""/>
    <n v="166"/>
    <s v="Sélection / Priorisation"/>
    <x v="4"/>
    <x v="33"/>
    <s v="Petite Source"/>
    <m/>
    <m/>
    <m/>
    <m/>
    <s v="WOR20161013OUANPE"/>
    <x v="4"/>
    <x v="4"/>
    <x v="33"/>
    <e v="#N/A"/>
  </r>
  <r>
    <x v="39"/>
    <m/>
    <m/>
    <s v="Réalisé"/>
    <d v="2016-10-13T00:00:00"/>
    <s v="Distribution NFI"/>
    <s v="Matériaux NFI"/>
    <s v="Bidons"/>
    <m/>
    <s v="Nombre"/>
    <n v="250"/>
    <m/>
    <m/>
    <m/>
    <s v=""/>
    <n v="250"/>
    <s v="Sélection / Priorisation"/>
    <x v="4"/>
    <x v="84"/>
    <s v="Soucailles"/>
    <m/>
    <m/>
    <m/>
    <m/>
    <s v="WOR20161013OUKESO"/>
    <x v="3"/>
    <x v="4"/>
    <x v="61"/>
    <e v="#N/A"/>
  </r>
  <r>
    <x v="39"/>
    <m/>
    <m/>
    <s v="Réalisé"/>
    <d v="2016-10-13T00:00:00"/>
    <s v="Distribution NFI"/>
    <s v="Matériaux NFI"/>
    <s v="Couvertures"/>
    <m/>
    <s v="Nombre"/>
    <n v="297"/>
    <m/>
    <m/>
    <m/>
    <s v=""/>
    <n v="297"/>
    <s v="Sélection / Priorisation"/>
    <x v="3"/>
    <x v="26"/>
    <s v="Salagnac"/>
    <m/>
    <m/>
    <m/>
    <m/>
    <s v="WOR20161013NIPASA"/>
    <x v="4"/>
    <x v="3"/>
    <x v="26"/>
    <e v="#N/A"/>
  </r>
  <r>
    <x v="39"/>
    <m/>
    <m/>
    <s v="Réalisé"/>
    <d v="2016-10-13T00:00:00"/>
    <s v="Distribution NFI"/>
    <s v="Matériaux NFI"/>
    <s v="Couvertures"/>
    <m/>
    <s v="Nombre"/>
    <n v="165"/>
    <m/>
    <m/>
    <m/>
    <s v=""/>
    <n v="165"/>
    <s v="Sélection / Priorisation"/>
    <x v="4"/>
    <x v="33"/>
    <s v="Grande Source"/>
    <m/>
    <m/>
    <m/>
    <m/>
    <s v="WOR20161013OUANGR"/>
    <x v="5"/>
    <x v="4"/>
    <x v="33"/>
    <e v="#N/A"/>
  </r>
  <r>
    <x v="39"/>
    <m/>
    <m/>
    <s v="Réalisé"/>
    <d v="2016-10-13T00:00:00"/>
    <s v="Distribution NFI"/>
    <s v="Matériaux NFI"/>
    <s v="Couvertures"/>
    <m/>
    <s v="Nombre"/>
    <n v="166"/>
    <m/>
    <m/>
    <m/>
    <s v=""/>
    <n v="166"/>
    <s v="Sélection / Priorisation"/>
    <x v="4"/>
    <x v="33"/>
    <s v="Petite Source"/>
    <m/>
    <m/>
    <m/>
    <m/>
    <s v="WOR20161013OUANPE"/>
    <x v="5"/>
    <x v="4"/>
    <x v="33"/>
    <e v="#N/A"/>
  </r>
  <r>
    <x v="39"/>
    <m/>
    <m/>
    <s v="Réalisé"/>
    <d v="2016-10-13T00:00:00"/>
    <s v="Distribution NFI"/>
    <s v="Matériaux NFI"/>
    <s v="Couvertures"/>
    <m/>
    <s v="Nombre"/>
    <n v="250"/>
    <m/>
    <m/>
    <m/>
    <s v=""/>
    <n v="250"/>
    <s v="Sélection / Priorisation"/>
    <x v="4"/>
    <x v="84"/>
    <s v="Soucailles"/>
    <m/>
    <m/>
    <m/>
    <m/>
    <s v="WOR20161013OUKESO"/>
    <x v="4"/>
    <x v="4"/>
    <x v="61"/>
    <e v="#N/A"/>
  </r>
  <r>
    <x v="39"/>
    <m/>
    <m/>
    <s v="Réalisé"/>
    <d v="2016-10-13T00:00:00"/>
    <s v="Distribution NFI"/>
    <s v="Matériaux NFI"/>
    <s v="Lampes solaires"/>
    <m/>
    <s v="Nombre"/>
    <n v="297"/>
    <m/>
    <m/>
    <m/>
    <s v=""/>
    <n v="297"/>
    <s v="Sélection / Priorisation"/>
    <x v="3"/>
    <x v="26"/>
    <s v="Salagnac"/>
    <m/>
    <m/>
    <m/>
    <m/>
    <s v="WOR20161013NIPASA"/>
    <x v="5"/>
    <x v="3"/>
    <x v="26"/>
    <e v="#N/A"/>
  </r>
  <r>
    <x v="39"/>
    <m/>
    <m/>
    <s v="Réalisé"/>
    <d v="2016-10-13T00:00:00"/>
    <s v="Distribution NFI"/>
    <s v="Matériaux NFI"/>
    <s v="Moustiquaires"/>
    <m/>
    <s v="Nombre"/>
    <n v="250"/>
    <m/>
    <m/>
    <m/>
    <s v=""/>
    <n v="250"/>
    <s v="Sélection / Priorisation"/>
    <x v="4"/>
    <x v="84"/>
    <s v="Soucailles"/>
    <m/>
    <m/>
    <m/>
    <m/>
    <s v="WOR20161013OUKESO"/>
    <x v="5"/>
    <x v="4"/>
    <x v="61"/>
    <e v="#N/A"/>
  </r>
  <r>
    <x v="39"/>
    <m/>
    <m/>
    <s v="Réalisé"/>
    <d v="2016-10-14T00:00:00"/>
    <s v="Distribution Abris"/>
    <s v="Matériaux Abris"/>
    <s v="Bâches"/>
    <m/>
    <s v="Nombre"/>
    <n v="410"/>
    <m/>
    <m/>
    <m/>
    <s v=""/>
    <n v="420"/>
    <m/>
    <x v="3"/>
    <x v="59"/>
    <s v="Tiby"/>
    <m/>
    <m/>
    <m/>
    <m/>
    <s v="WOR20161014NIPETI"/>
    <x v="2"/>
    <x v="3"/>
    <x v="39"/>
    <e v="#N/A"/>
  </r>
  <r>
    <x v="39"/>
    <s v="Concern Worldwide"/>
    <m/>
    <s v="Réalisé"/>
    <d v="2016-10-14T00:00:00"/>
    <s v="Distribution Abris"/>
    <s v="Matériaux Abris"/>
    <s v="Bâches"/>
    <m/>
    <s v="Nombre"/>
    <n v="150"/>
    <m/>
    <m/>
    <m/>
    <s v=""/>
    <n v="150"/>
    <m/>
    <x v="4"/>
    <x v="33"/>
    <s v="Petite Source"/>
    <m/>
    <m/>
    <m/>
    <m/>
    <s v="WOR20161014OUANPE"/>
    <x v="1"/>
    <x v="4"/>
    <x v="33"/>
    <e v="#N/A"/>
  </r>
  <r>
    <x v="39"/>
    <m/>
    <m/>
    <s v="Réalisé"/>
    <d v="2016-10-14T00:00:00"/>
    <s v="Distribution NFI"/>
    <s v="Matériaux NFI"/>
    <s v="Bidons"/>
    <m/>
    <s v="Nombre"/>
    <n v="420"/>
    <m/>
    <m/>
    <m/>
    <s v=""/>
    <n v="420"/>
    <s v="Sélection / Priorisation"/>
    <x v="3"/>
    <x v="59"/>
    <s v="Tiby"/>
    <m/>
    <m/>
    <m/>
    <m/>
    <s v="WOR20161014NIPETI"/>
    <x v="3"/>
    <x v="3"/>
    <x v="39"/>
    <e v="#N/A"/>
  </r>
  <r>
    <x v="39"/>
    <s v="Concern Worldwide"/>
    <m/>
    <s v="Réalisé"/>
    <d v="2016-10-14T00:00:00"/>
    <s v="Distribution NFI"/>
    <s v="Matériaux NFI"/>
    <s v="Bidons"/>
    <m/>
    <s v="Nombre"/>
    <n v="150"/>
    <m/>
    <m/>
    <m/>
    <s v=""/>
    <n v="150"/>
    <s v="Sélection / Priorisation"/>
    <x v="4"/>
    <x v="33"/>
    <s v="Petite Source"/>
    <m/>
    <m/>
    <m/>
    <m/>
    <s v="WOR20161014OUANPE"/>
    <x v="2"/>
    <x v="4"/>
    <x v="33"/>
    <e v="#N/A"/>
  </r>
  <r>
    <x v="39"/>
    <m/>
    <m/>
    <s v="Réalisé"/>
    <d v="2016-10-14T00:00:00"/>
    <s v="Distribution NFI"/>
    <s v="Matériaux NFI"/>
    <s v="Couvertures"/>
    <m/>
    <s v="Nombre"/>
    <n v="420"/>
    <m/>
    <m/>
    <m/>
    <s v=""/>
    <n v="420"/>
    <s v="Sélection / Priorisation"/>
    <x v="3"/>
    <x v="59"/>
    <s v="Tiby"/>
    <m/>
    <m/>
    <m/>
    <m/>
    <s v="WOR20161014NIPETI"/>
    <x v="4"/>
    <x v="3"/>
    <x v="39"/>
    <e v="#N/A"/>
  </r>
  <r>
    <x v="39"/>
    <s v="Concern Worldwide"/>
    <m/>
    <s v="Réalisé"/>
    <d v="2016-10-14T00:00:00"/>
    <s v="Distribution NFI"/>
    <s v="Matériaux NFI"/>
    <s v="Couvertures"/>
    <m/>
    <s v="Nombre"/>
    <n v="150"/>
    <m/>
    <m/>
    <m/>
    <s v=""/>
    <n v="150"/>
    <s v="Sélection / Priorisation"/>
    <x v="4"/>
    <x v="33"/>
    <s v="Petite Source"/>
    <m/>
    <m/>
    <m/>
    <m/>
    <s v="WOR20161014OUANPE"/>
    <x v="3"/>
    <x v="4"/>
    <x v="33"/>
    <e v="#N/A"/>
  </r>
  <r>
    <x v="39"/>
    <s v="Concern Worldwide"/>
    <m/>
    <s v="Réalisé"/>
    <d v="2016-10-14T00:00:00"/>
    <s v="Distribution NFI"/>
    <s v="Matériaux NFI"/>
    <s v="Kit d'hygiène"/>
    <m/>
    <s v="Nombre"/>
    <n v="150"/>
    <m/>
    <m/>
    <m/>
    <s v=""/>
    <n v="150"/>
    <s v="Sélection / Priorisation"/>
    <x v="4"/>
    <x v="33"/>
    <s v="Petite Source"/>
    <m/>
    <m/>
    <m/>
    <m/>
    <s v="WOR20161014OUANPE"/>
    <x v="4"/>
    <x v="4"/>
    <x v="33"/>
    <e v="#N/A"/>
  </r>
  <r>
    <x v="39"/>
    <s v="Concern Worldwide"/>
    <m/>
    <s v="Réalisé"/>
    <d v="2016-10-14T00:00:00"/>
    <s v="Distribution NFI"/>
    <s v="Matériaux NFI"/>
    <s v="Aquatabs"/>
    <m/>
    <s v="Nombre"/>
    <n v="150"/>
    <m/>
    <m/>
    <m/>
    <m/>
    <n v="150"/>
    <s v="Sélection / Priorisation"/>
    <x v="4"/>
    <x v="33"/>
    <s v="Petite Source"/>
    <m/>
    <m/>
    <m/>
    <m/>
    <s v="WOR20161014OUANPE"/>
    <x v="5"/>
    <x v="4"/>
    <x v="33"/>
    <e v="#N/A"/>
  </r>
  <r>
    <x v="39"/>
    <m/>
    <m/>
    <s v="Réalisé"/>
    <d v="2016-10-14T00:00:00"/>
    <s v="Distribution NFI"/>
    <s v="Matériaux NFI"/>
    <s v="Lampes solaires"/>
    <m/>
    <s v="Nombre"/>
    <n v="420"/>
    <m/>
    <m/>
    <m/>
    <s v=""/>
    <n v="420"/>
    <s v="Sélection / Priorisation"/>
    <x v="3"/>
    <x v="59"/>
    <s v="Tiby"/>
    <m/>
    <m/>
    <m/>
    <m/>
    <s v="WOR20161014NIPETI"/>
    <x v="5"/>
    <x v="3"/>
    <x v="39"/>
    <e v="#N/A"/>
  </r>
  <r>
    <x v="39"/>
    <m/>
    <m/>
    <s v="Réalisé"/>
    <d v="2016-10-15T00:00:00"/>
    <s v="Distribution Abris"/>
    <s v="Matériaux Abris"/>
    <s v="Bâches"/>
    <m/>
    <s v="Nombre"/>
    <n v="100"/>
    <m/>
    <m/>
    <m/>
    <s v=""/>
    <n v="100"/>
    <m/>
    <x v="4"/>
    <x v="33"/>
    <s v="Petite Source"/>
    <m/>
    <m/>
    <m/>
    <m/>
    <s v="WOR20161015OUANPE"/>
    <x v="3"/>
    <x v="4"/>
    <x v="33"/>
    <e v="#N/A"/>
  </r>
  <r>
    <x v="39"/>
    <m/>
    <m/>
    <s v="Réalisé"/>
    <d v="2016-10-15T00:00:00"/>
    <s v="Distribution NFI"/>
    <s v="Matériaux NFI"/>
    <s v="Bidons"/>
    <m/>
    <s v="Nombre"/>
    <n v="100"/>
    <m/>
    <m/>
    <m/>
    <s v=""/>
    <n v="100"/>
    <s v="Sélection / Priorisation"/>
    <x v="4"/>
    <x v="33"/>
    <s v="Petite Source"/>
    <m/>
    <m/>
    <m/>
    <m/>
    <s v="WOR20161015OUANPE"/>
    <x v="4"/>
    <x v="4"/>
    <x v="33"/>
    <e v="#N/A"/>
  </r>
  <r>
    <x v="39"/>
    <m/>
    <m/>
    <s v="Réalisé"/>
    <d v="2016-10-15T00:00:00"/>
    <s v="Distribution NFI"/>
    <s v="Matériaux NFI"/>
    <s v="Couvertures"/>
    <m/>
    <s v="Nombre"/>
    <n v="100"/>
    <m/>
    <m/>
    <m/>
    <s v=""/>
    <n v="100"/>
    <s v="Sélection / Priorisation"/>
    <x v="4"/>
    <x v="33"/>
    <s v="Petite Source"/>
    <m/>
    <m/>
    <m/>
    <m/>
    <s v="WOR20161015OUANPE"/>
    <x v="5"/>
    <x v="4"/>
    <x v="33"/>
    <e v="#N/A"/>
  </r>
  <r>
    <x v="39"/>
    <m/>
    <m/>
    <s v="Réalisé"/>
    <d v="2016-10-17T00:00:00"/>
    <s v="Distribution Abris"/>
    <s v="Matériaux Abris"/>
    <s v="Bâches"/>
    <m/>
    <s v="Nombre"/>
    <n v="150"/>
    <m/>
    <m/>
    <m/>
    <s v=""/>
    <n v="150"/>
    <m/>
    <x v="4"/>
    <x v="33"/>
    <s v="Grande Source"/>
    <m/>
    <m/>
    <m/>
    <m/>
    <s v="WOR20161017OUANGR"/>
    <x v="3"/>
    <x v="4"/>
    <x v="33"/>
    <e v="#N/A"/>
  </r>
  <r>
    <x v="39"/>
    <m/>
    <m/>
    <s v="Réalisé"/>
    <d v="2016-10-17T00:00:00"/>
    <s v="Distribution NFI"/>
    <s v="Matériaux NFI"/>
    <s v="Bidons"/>
    <m/>
    <s v="Nombre"/>
    <n v="150"/>
    <m/>
    <m/>
    <m/>
    <s v=""/>
    <n v="150"/>
    <s v="Sélection / Priorisation"/>
    <x v="4"/>
    <x v="33"/>
    <s v="Grande Source"/>
    <m/>
    <m/>
    <m/>
    <m/>
    <s v="WOR20161017OUANGR"/>
    <x v="4"/>
    <x v="4"/>
    <x v="33"/>
    <e v="#N/A"/>
  </r>
  <r>
    <x v="39"/>
    <m/>
    <m/>
    <s v="Réalisé"/>
    <d v="2016-10-17T00:00:00"/>
    <s v="Distribution NFI"/>
    <s v="Matériaux NFI"/>
    <s v="Couvertures"/>
    <m/>
    <s v="Nombre"/>
    <n v="150"/>
    <m/>
    <m/>
    <m/>
    <s v=""/>
    <n v="150"/>
    <s v="Sélection / Priorisation"/>
    <x v="4"/>
    <x v="33"/>
    <s v="Grande Source"/>
    <m/>
    <m/>
    <m/>
    <m/>
    <s v="WOR20161017OUANGR"/>
    <x v="5"/>
    <x v="4"/>
    <x v="33"/>
    <e v="#N/A"/>
  </r>
  <r>
    <x v="39"/>
    <m/>
    <m/>
    <s v="Réalisé"/>
    <d v="2016-10-17T00:00:00"/>
    <s v="Intervention Abris"/>
    <s v="Formation"/>
    <s v="Formation"/>
    <m/>
    <s v="Nombre de personnes"/>
    <n v="479"/>
    <m/>
    <m/>
    <m/>
    <m/>
    <n v="479"/>
    <s v="Sélection / Priorisation"/>
    <x v="3"/>
    <x v="85"/>
    <s v="Fonds De Lianes"/>
    <s v="Dupuy"/>
    <m/>
    <m/>
    <m/>
    <s v="WOR20161017NIPEFO"/>
    <x v="5"/>
    <x v="3"/>
    <x v="62"/>
    <e v="#N/A"/>
  </r>
  <r>
    <x v="39"/>
    <m/>
    <m/>
    <s v="Réalisé"/>
    <d v="2016-10-18T00:00:00"/>
    <s v="Distribution Abris"/>
    <s v="Matériaux Abris"/>
    <s v="Bâches"/>
    <m/>
    <s v="Nombre"/>
    <n v="200"/>
    <m/>
    <m/>
    <m/>
    <s v=""/>
    <n v="200"/>
    <m/>
    <x v="4"/>
    <x v="33"/>
    <s v="Grand Lagon"/>
    <m/>
    <m/>
    <m/>
    <m/>
    <s v="WOR20161018OUANGR"/>
    <x v="3"/>
    <x v="4"/>
    <x v="33"/>
    <e v="#N/A"/>
  </r>
  <r>
    <x v="39"/>
    <m/>
    <m/>
    <s v="Réalisé"/>
    <d v="2016-10-18T00:00:00"/>
    <s v="Distribution NFI"/>
    <s v="Matériaux NFI"/>
    <s v="Bidons"/>
    <m/>
    <s v="Nombre"/>
    <n v="200"/>
    <m/>
    <m/>
    <m/>
    <s v=""/>
    <n v="200"/>
    <s v="Sélection / Priorisation"/>
    <x v="4"/>
    <x v="33"/>
    <s v="Grand Lagon"/>
    <m/>
    <m/>
    <m/>
    <m/>
    <s v="WOR20161018OUANGR"/>
    <x v="4"/>
    <x v="4"/>
    <x v="33"/>
    <e v="#N/A"/>
  </r>
  <r>
    <x v="39"/>
    <m/>
    <m/>
    <s v="Réalisé"/>
    <d v="2016-10-18T00:00:00"/>
    <s v="Distribution NFI"/>
    <s v="Matériaux NFI"/>
    <s v="Couvertures"/>
    <m/>
    <s v="Nombre"/>
    <n v="200"/>
    <m/>
    <m/>
    <m/>
    <s v=""/>
    <n v="200"/>
    <s v="Sélection / Priorisation"/>
    <x v="4"/>
    <x v="33"/>
    <s v="Grand Lagon"/>
    <m/>
    <m/>
    <m/>
    <m/>
    <s v="WOR20161018OUANGR"/>
    <x v="5"/>
    <x v="4"/>
    <x v="33"/>
    <e v="#N/A"/>
  </r>
  <r>
    <x v="39"/>
    <m/>
    <m/>
    <s v="Réalisé"/>
    <d v="2016-10-19T00:00:00"/>
    <s v="Distribution Abris"/>
    <s v="Matériaux Abris"/>
    <s v="Bâches"/>
    <m/>
    <s v="Nombre"/>
    <n v="150"/>
    <m/>
    <m/>
    <m/>
    <s v=""/>
    <n v="150"/>
    <m/>
    <x v="4"/>
    <x v="34"/>
    <s v="Pointe A Raquette"/>
    <m/>
    <m/>
    <m/>
    <m/>
    <s v="WOR20161019OUPOPO"/>
    <x v="3"/>
    <x v="4"/>
    <x v="34"/>
    <e v="#N/A"/>
  </r>
  <r>
    <x v="39"/>
    <m/>
    <m/>
    <s v="Réalisé"/>
    <d v="2016-10-19T00:00:00"/>
    <s v="Distribution NFI"/>
    <s v="Matériaux NFI"/>
    <s v="Bidons"/>
    <m/>
    <s v="Nombre"/>
    <n v="300"/>
    <m/>
    <m/>
    <m/>
    <s v=""/>
    <n v="300"/>
    <s v="Sélection / Priorisation"/>
    <x v="3"/>
    <x v="59"/>
    <s v="Tiby"/>
    <m/>
    <m/>
    <m/>
    <m/>
    <s v="WOR20161019NIPETI"/>
    <x v="4"/>
    <x v="3"/>
    <x v="39"/>
    <e v="#N/A"/>
  </r>
  <r>
    <x v="39"/>
    <m/>
    <m/>
    <s v="Réalisé"/>
    <d v="2016-10-19T00:00:00"/>
    <s v="Distribution NFI"/>
    <s v="Matériaux NFI"/>
    <s v="Bidons"/>
    <m/>
    <s v="Nombre"/>
    <n v="150"/>
    <m/>
    <m/>
    <m/>
    <s v=""/>
    <n v="150"/>
    <s v="Sélection / Priorisation"/>
    <x v="4"/>
    <x v="34"/>
    <s v="Pointe A Raquette"/>
    <m/>
    <m/>
    <m/>
    <m/>
    <s v="WOR20161019OUPOPO"/>
    <x v="4"/>
    <x v="4"/>
    <x v="34"/>
    <e v="#N/A"/>
  </r>
  <r>
    <x v="39"/>
    <m/>
    <m/>
    <s v="Réalisé"/>
    <d v="2016-10-19T00:00:00"/>
    <s v="Distribution NFI"/>
    <s v="Matériaux NFI"/>
    <s v="Couvertures"/>
    <m/>
    <s v="Nombre"/>
    <n v="300"/>
    <m/>
    <m/>
    <m/>
    <s v=""/>
    <n v="300"/>
    <s v="Sélection / Priorisation"/>
    <x v="3"/>
    <x v="59"/>
    <s v="Tiby"/>
    <m/>
    <m/>
    <m/>
    <m/>
    <s v="WOR20161019NIPETI"/>
    <x v="5"/>
    <x v="3"/>
    <x v="39"/>
    <e v="#N/A"/>
  </r>
  <r>
    <x v="39"/>
    <m/>
    <m/>
    <s v="Réalisé"/>
    <d v="2016-10-19T00:00:00"/>
    <s v="Distribution NFI"/>
    <s v="Matériaux NFI"/>
    <s v="Couvertures"/>
    <m/>
    <s v="Nombre"/>
    <n v="150"/>
    <m/>
    <m/>
    <m/>
    <s v=""/>
    <n v="150"/>
    <s v="Sélection / Priorisation"/>
    <x v="4"/>
    <x v="34"/>
    <s v="Pointe A Raquette"/>
    <m/>
    <m/>
    <m/>
    <m/>
    <s v="WOR20161019OUPOPO"/>
    <x v="5"/>
    <x v="4"/>
    <x v="34"/>
    <e v="#N/A"/>
  </r>
  <r>
    <x v="39"/>
    <m/>
    <m/>
    <s v="Réalisé"/>
    <d v="2016-10-21T00:00:00"/>
    <s v="Distribution Abris"/>
    <s v="Matériaux Abris"/>
    <s v="Bâches"/>
    <m/>
    <s v="Nombre"/>
    <n v="150"/>
    <m/>
    <m/>
    <m/>
    <s v=""/>
    <n v="150"/>
    <m/>
    <x v="4"/>
    <x v="34"/>
    <s v="Pointe A Raquette"/>
    <m/>
    <m/>
    <m/>
    <m/>
    <s v="WOR20161021OUPOPO"/>
    <x v="3"/>
    <x v="4"/>
    <x v="34"/>
    <e v="#N/A"/>
  </r>
  <r>
    <x v="39"/>
    <m/>
    <m/>
    <s v="Réalisé"/>
    <d v="2016-10-21T00:00:00"/>
    <s v="Distribution NFI"/>
    <s v="Matériaux NFI"/>
    <s v="Bidons"/>
    <m/>
    <s v="Nombre"/>
    <n v="150"/>
    <m/>
    <m/>
    <m/>
    <s v=""/>
    <n v="150"/>
    <s v="Sélection / Priorisation"/>
    <x v="4"/>
    <x v="34"/>
    <s v="Pointe A Raquette"/>
    <m/>
    <m/>
    <m/>
    <m/>
    <s v="WOR20161021OUPOPO"/>
    <x v="4"/>
    <x v="4"/>
    <x v="34"/>
    <e v="#N/A"/>
  </r>
  <r>
    <x v="39"/>
    <m/>
    <m/>
    <s v="Réalisé"/>
    <d v="2016-10-21T00:00:00"/>
    <s v="Distribution NFI"/>
    <s v="Matériaux NFI"/>
    <s v="Couvertures"/>
    <m/>
    <s v="Nombre"/>
    <n v="150"/>
    <m/>
    <m/>
    <m/>
    <s v=""/>
    <n v="150"/>
    <s v="Sélection / Priorisation"/>
    <x v="4"/>
    <x v="34"/>
    <s v="Pointe A Raquette"/>
    <m/>
    <m/>
    <m/>
    <m/>
    <s v="WOR20161021OUPOPO"/>
    <x v="5"/>
    <x v="4"/>
    <x v="34"/>
    <e v="#N/A"/>
  </r>
  <r>
    <x v="39"/>
    <m/>
    <m/>
    <s v="Réalisé"/>
    <d v="2016-10-21T00:00:00"/>
    <s v="Intervention Abris"/>
    <s v="Formation"/>
    <s v="Formation"/>
    <m/>
    <s v="Nombre de personnes"/>
    <n v="79"/>
    <m/>
    <m/>
    <m/>
    <m/>
    <n v="79"/>
    <s v="Sélection / Priorisation"/>
    <x v="3"/>
    <x v="85"/>
    <s v="Fonds De Lianes"/>
    <s v="Quetant"/>
    <m/>
    <m/>
    <m/>
    <s v="WOR20161021NIPEFO"/>
    <x v="5"/>
    <x v="3"/>
    <x v="62"/>
    <e v="#N/A"/>
  </r>
  <r>
    <x v="39"/>
    <m/>
    <m/>
    <s v="Réalisé"/>
    <d v="2016-10-22T00:00:00"/>
    <s v="Distribution Abris"/>
    <s v="Matériaux Abris"/>
    <s v="Bâches"/>
    <m/>
    <s v="Nombre"/>
    <n v="206"/>
    <m/>
    <m/>
    <m/>
    <s v=""/>
    <n v="206"/>
    <m/>
    <x v="4"/>
    <x v="84"/>
    <s v="Nouvelle Tourraine"/>
    <m/>
    <m/>
    <m/>
    <m/>
    <s v="WOR20161022OUKENO"/>
    <x v="1"/>
    <x v="4"/>
    <x v="61"/>
    <e v="#N/A"/>
  </r>
  <r>
    <x v="39"/>
    <m/>
    <m/>
    <s v="Réalisé"/>
    <d v="2016-10-22T00:00:00"/>
    <s v="Distribution NFI"/>
    <s v="Matériaux NFI"/>
    <s v="Bidons"/>
    <m/>
    <s v="Nombre"/>
    <n v="412"/>
    <m/>
    <m/>
    <m/>
    <s v=""/>
    <n v="206"/>
    <s v="Sélection / Priorisation"/>
    <x v="4"/>
    <x v="84"/>
    <s v="Nouvelle Tourraine"/>
    <m/>
    <m/>
    <m/>
    <m/>
    <s v="WOR20161022OUKENO"/>
    <x v="2"/>
    <x v="4"/>
    <x v="61"/>
    <e v="#N/A"/>
  </r>
  <r>
    <x v="39"/>
    <m/>
    <m/>
    <s v="Réalisé"/>
    <d v="2016-10-22T00:00:00"/>
    <s v="Distribution NFI"/>
    <s v="Matériaux NFI"/>
    <s v="Couvertures"/>
    <m/>
    <s v="Nombre"/>
    <n v="412"/>
    <m/>
    <m/>
    <m/>
    <s v=""/>
    <n v="206"/>
    <s v="Sélection / Priorisation"/>
    <x v="4"/>
    <x v="84"/>
    <s v="Nouvelle Tourraine"/>
    <m/>
    <m/>
    <m/>
    <m/>
    <s v="WOR20161022OUKENO"/>
    <x v="3"/>
    <x v="4"/>
    <x v="61"/>
    <e v="#N/A"/>
  </r>
  <r>
    <x v="39"/>
    <m/>
    <m/>
    <s v="Réalisé"/>
    <d v="2016-10-22T00:00:00"/>
    <s v="Distribution NFI"/>
    <s v="Matériaux NFI"/>
    <s v="Kit d'hygiène"/>
    <m/>
    <s v="Nombre"/>
    <n v="206"/>
    <m/>
    <m/>
    <m/>
    <s v=""/>
    <n v="206"/>
    <s v="Sélection / Priorisation"/>
    <x v="4"/>
    <x v="84"/>
    <s v="Nouvelle Tourraine"/>
    <m/>
    <m/>
    <m/>
    <m/>
    <s v="WOR20161022OUKENO"/>
    <x v="4"/>
    <x v="4"/>
    <x v="61"/>
    <e v="#N/A"/>
  </r>
  <r>
    <x v="39"/>
    <m/>
    <m/>
    <s v="Réalisé"/>
    <d v="2016-10-22T00:00:00"/>
    <s v="Distribution NFI"/>
    <s v="Matériaux NFI"/>
    <s v="Moustiquaires"/>
    <m/>
    <s v="Nombre"/>
    <n v="206"/>
    <m/>
    <m/>
    <m/>
    <s v=""/>
    <n v="206"/>
    <s v="Sélection / Priorisation"/>
    <x v="4"/>
    <x v="84"/>
    <s v="Nouvelle Tourraine"/>
    <m/>
    <m/>
    <m/>
    <m/>
    <s v="WOR20161022OUKENO"/>
    <x v="5"/>
    <x v="4"/>
    <x v="61"/>
    <e v="#N/A"/>
  </r>
  <r>
    <x v="39"/>
    <s v="Fondation Digicel"/>
    <m/>
    <s v="Réalisé"/>
    <d v="2016-10-24T00:00:00"/>
    <s v="Distribution Abris"/>
    <s v="Matériaux Abris"/>
    <s v="Bâches"/>
    <m/>
    <s v="Nombre"/>
    <n v="250"/>
    <m/>
    <m/>
    <m/>
    <s v=""/>
    <n v="288"/>
    <m/>
    <x v="0"/>
    <x v="0"/>
    <s v="Marfranc / Grande Ri"/>
    <m/>
    <m/>
    <m/>
    <s v="With Fondation Digicel"/>
    <s v="WOR20161024GRJEMA"/>
    <x v="3"/>
    <x v="0"/>
    <x v="0"/>
    <e v="#N/A"/>
  </r>
  <r>
    <x v="39"/>
    <s v="Fondation Digicel"/>
    <m/>
    <s v="Réalisé"/>
    <d v="2016-10-24T00:00:00"/>
    <s v="Distribution NFI"/>
    <s v="Matériaux NFI"/>
    <s v="Bidons"/>
    <m/>
    <s v="Nombre"/>
    <n v="270"/>
    <m/>
    <m/>
    <m/>
    <s v=""/>
    <n v="288"/>
    <s v="Sélection / Priorisation"/>
    <x v="0"/>
    <x v="0"/>
    <s v="Marfranc / Grande Ri"/>
    <m/>
    <m/>
    <m/>
    <s v="With Fondation Digicel"/>
    <s v="WOR20161024GRJEMA"/>
    <x v="4"/>
    <x v="0"/>
    <x v="0"/>
    <e v="#N/A"/>
  </r>
  <r>
    <x v="39"/>
    <m/>
    <m/>
    <s v="Réalisé"/>
    <d v="2016-10-24T00:00:00"/>
    <s v="Distribution NFI"/>
    <s v="Matériaux NFI"/>
    <s v="Bidons"/>
    <m/>
    <s v="Nombre"/>
    <n v="90"/>
    <m/>
    <m/>
    <m/>
    <s v=""/>
    <n v="90"/>
    <s v="Sélection / Priorisation"/>
    <x v="4"/>
    <x v="34"/>
    <s v="Trou Louis"/>
    <m/>
    <m/>
    <m/>
    <m/>
    <s v="WOR20161024OUPOTR"/>
    <x v="5"/>
    <x v="4"/>
    <x v="34"/>
    <e v="#N/A"/>
  </r>
  <r>
    <x v="39"/>
    <s v="Fondation Digicel"/>
    <m/>
    <s v="Réalisé"/>
    <d v="2016-10-24T00:00:00"/>
    <s v="Distribution NFI"/>
    <s v="Matériaux NFI"/>
    <s v="Couvertures"/>
    <m/>
    <s v="Nombre"/>
    <n v="270"/>
    <m/>
    <m/>
    <m/>
    <s v=""/>
    <n v="288"/>
    <s v="Sélection / Priorisation"/>
    <x v="0"/>
    <x v="0"/>
    <s v="Marfranc / Grande Ri"/>
    <m/>
    <m/>
    <m/>
    <s v="With Fondation Digicel"/>
    <s v="WOR20161024GRJEMA"/>
    <x v="5"/>
    <x v="0"/>
    <x v="0"/>
    <e v="#N/A"/>
  </r>
  <r>
    <x v="39"/>
    <s v="Fondation Digicel"/>
    <m/>
    <s v="Réalisé"/>
    <d v="2016-10-25T00:00:00"/>
    <s v="Distribution Abris"/>
    <s v="Matériaux Abris"/>
    <s v="Bâches"/>
    <m/>
    <s v="Nombre"/>
    <n v="250"/>
    <m/>
    <m/>
    <m/>
    <s v=""/>
    <n v="288"/>
    <m/>
    <x v="0"/>
    <x v="3"/>
    <s v="Bariadelle"/>
    <m/>
    <m/>
    <m/>
    <s v="With Fondation Digicel"/>
    <s v="WOR20161025GRDABA"/>
    <x v="3"/>
    <x v="0"/>
    <x v="3"/>
    <e v="#N/A"/>
  </r>
  <r>
    <x v="39"/>
    <m/>
    <m/>
    <s v="Réalisé"/>
    <d v="2016-10-25T00:00:00"/>
    <s v="Distribution Abris"/>
    <s v="Matériaux Abris"/>
    <s v="Bâches"/>
    <m/>
    <s v="Nombre"/>
    <n v="250"/>
    <m/>
    <m/>
    <m/>
    <s v=""/>
    <n v="250"/>
    <m/>
    <x v="3"/>
    <x v="85"/>
    <s v="Fonds De Lianes"/>
    <m/>
    <m/>
    <m/>
    <m/>
    <s v="WOR20161025NIPEFO"/>
    <x v="2"/>
    <x v="3"/>
    <x v="62"/>
    <e v="#N/A"/>
  </r>
  <r>
    <x v="39"/>
    <s v="Fondation Digicel"/>
    <m/>
    <s v="Réalisé"/>
    <d v="2016-10-25T00:00:00"/>
    <s v="Distribution NFI"/>
    <s v="Matériaux NFI"/>
    <s v="Bidons"/>
    <m/>
    <s v="Nombre"/>
    <n v="270"/>
    <m/>
    <m/>
    <m/>
    <s v=""/>
    <n v="288"/>
    <s v="Sélection / Priorisation"/>
    <x v="0"/>
    <x v="3"/>
    <s v="Bariadelle"/>
    <m/>
    <m/>
    <m/>
    <s v="With Fondation Digicel"/>
    <s v="WOR20161025GRDABA"/>
    <x v="4"/>
    <x v="0"/>
    <x v="3"/>
    <e v="#N/A"/>
  </r>
  <r>
    <x v="39"/>
    <s v="Fondation Digicel"/>
    <m/>
    <s v="Réalisé"/>
    <d v="2016-10-25T00:00:00"/>
    <s v="Distribution NFI"/>
    <s v="Matériaux NFI"/>
    <s v="Couvertures"/>
    <m/>
    <s v="Nombre"/>
    <n v="270"/>
    <m/>
    <m/>
    <m/>
    <s v=""/>
    <n v="288"/>
    <s v="Sélection / Priorisation"/>
    <x v="0"/>
    <x v="3"/>
    <s v="Bariadelle"/>
    <m/>
    <m/>
    <m/>
    <s v="With Fondation Digicel"/>
    <s v="WOR20161025GRDABA"/>
    <x v="5"/>
    <x v="0"/>
    <x v="3"/>
    <e v="#N/A"/>
  </r>
  <r>
    <x v="39"/>
    <m/>
    <m/>
    <s v="Réalisé"/>
    <d v="2016-10-25T00:00:00"/>
    <s v="Distribution NFI"/>
    <s v="Matériaux NFI"/>
    <s v="Couvertures"/>
    <m/>
    <s v="Nombre"/>
    <n v="500"/>
    <m/>
    <m/>
    <m/>
    <s v=""/>
    <n v="250"/>
    <s v="Sélection / Priorisation"/>
    <x v="3"/>
    <x v="85"/>
    <s v="Fonds De Lianes"/>
    <m/>
    <m/>
    <m/>
    <m/>
    <s v="WOR20161025NIPEFO"/>
    <x v="3"/>
    <x v="3"/>
    <x v="62"/>
    <e v="#N/A"/>
  </r>
  <r>
    <x v="39"/>
    <m/>
    <m/>
    <s v="Réalisé"/>
    <d v="2016-10-25T00:00:00"/>
    <s v="Distribution NFI"/>
    <s v="Matériaux NFI"/>
    <s v="Kit d'hygiène"/>
    <m/>
    <s v="Nombre"/>
    <n v="250"/>
    <m/>
    <m/>
    <m/>
    <s v=""/>
    <n v="250"/>
    <s v="Sélection / Priorisation"/>
    <x v="3"/>
    <x v="85"/>
    <s v="Fonds De Lianes"/>
    <m/>
    <m/>
    <m/>
    <m/>
    <s v="WOR20161025NIPEFO"/>
    <x v="4"/>
    <x v="3"/>
    <x v="62"/>
    <e v="#N/A"/>
  </r>
  <r>
    <x v="39"/>
    <m/>
    <m/>
    <s v="Réalisé"/>
    <d v="2016-10-25T00:00:00"/>
    <s v="Distribution NFI"/>
    <s v="Matériaux NFI"/>
    <s v="Moustiquaires"/>
    <m/>
    <s v="Nombre"/>
    <n v="500"/>
    <m/>
    <m/>
    <m/>
    <s v=""/>
    <n v="250"/>
    <s v="Sélection / Priorisation"/>
    <x v="3"/>
    <x v="85"/>
    <s v="Fonds De Lianes"/>
    <m/>
    <m/>
    <m/>
    <m/>
    <s v="WOR20161025NIPEFO"/>
    <x v="5"/>
    <x v="3"/>
    <x v="62"/>
    <e v="#N/A"/>
  </r>
  <r>
    <x v="39"/>
    <s v="Fondation Digicel"/>
    <m/>
    <s v="Réalisé"/>
    <d v="2016-10-26T00:00:00"/>
    <s v="Distribution Abris"/>
    <s v="Matériaux Abris"/>
    <s v="Bâches"/>
    <m/>
    <s v="Nombre"/>
    <n v="250"/>
    <m/>
    <m/>
    <m/>
    <s v=""/>
    <n v="288"/>
    <m/>
    <x v="0"/>
    <x v="2"/>
    <s v="Grandoit"/>
    <m/>
    <m/>
    <m/>
    <s v="With Fondation Digicel"/>
    <s v="WOR20161026GRANGR"/>
    <x v="3"/>
    <x v="0"/>
    <x v="2"/>
    <e v="#N/A"/>
  </r>
  <r>
    <x v="39"/>
    <m/>
    <m/>
    <s v="Réalisé"/>
    <d v="2016-10-26T00:00:00"/>
    <s v="Distribution Abris"/>
    <s v="Matériaux Abris"/>
    <s v="Bâches"/>
    <m/>
    <s v="Nombre"/>
    <n v="300"/>
    <m/>
    <m/>
    <m/>
    <s v=""/>
    <n v="300"/>
    <m/>
    <x v="3"/>
    <x v="26"/>
    <s v="Salagnac"/>
    <m/>
    <m/>
    <m/>
    <m/>
    <s v="WOR20161026NIPASA"/>
    <x v="1"/>
    <x v="3"/>
    <x v="26"/>
    <e v="#N/A"/>
  </r>
  <r>
    <x v="39"/>
    <s v="Fondation Digicel"/>
    <m/>
    <s v="Réalisé"/>
    <d v="2016-10-26T00:00:00"/>
    <s v="Distribution NFI"/>
    <s v="Matériaux NFI"/>
    <s v="Bidons"/>
    <m/>
    <s v="Nombre"/>
    <n v="270"/>
    <m/>
    <m/>
    <m/>
    <s v=""/>
    <n v="288"/>
    <s v="Sélection / Priorisation"/>
    <x v="0"/>
    <x v="2"/>
    <s v="Grandoit"/>
    <m/>
    <m/>
    <m/>
    <s v="With Fondation Digicel"/>
    <s v="WOR20161026GRANGR"/>
    <x v="4"/>
    <x v="0"/>
    <x v="2"/>
    <e v="#N/A"/>
  </r>
  <r>
    <x v="39"/>
    <s v="Fondation Digicel"/>
    <m/>
    <s v="Réalisé"/>
    <d v="2016-10-26T00:00:00"/>
    <s v="Distribution NFI"/>
    <s v="Matériaux NFI"/>
    <s v="Couvertures"/>
    <m/>
    <s v="Nombre"/>
    <n v="270"/>
    <m/>
    <m/>
    <m/>
    <s v=""/>
    <n v="288"/>
    <s v="Sélection / Priorisation"/>
    <x v="0"/>
    <x v="2"/>
    <s v="Grandoit"/>
    <m/>
    <m/>
    <m/>
    <s v="With Fondation Digicel"/>
    <s v="WOR20161026GRANGR"/>
    <x v="5"/>
    <x v="0"/>
    <x v="2"/>
    <e v="#N/A"/>
  </r>
  <r>
    <x v="39"/>
    <m/>
    <m/>
    <s v="Réalisé"/>
    <d v="2016-10-26T00:00:00"/>
    <s v="Distribution NFI"/>
    <s v="Matériaux NFI"/>
    <s v="Couvertures"/>
    <m/>
    <s v="Nombre"/>
    <n v="600"/>
    <m/>
    <m/>
    <m/>
    <s v=""/>
    <n v="300"/>
    <s v="Sélection / Priorisation"/>
    <x v="3"/>
    <x v="26"/>
    <s v="Salagnac"/>
    <m/>
    <m/>
    <m/>
    <m/>
    <s v="WOR20161026NIPASA"/>
    <x v="2"/>
    <x v="3"/>
    <x v="26"/>
    <e v="#N/A"/>
  </r>
  <r>
    <x v="39"/>
    <m/>
    <m/>
    <s v="Réalisé"/>
    <d v="2016-10-26T00:00:00"/>
    <s v="Distribution NFI"/>
    <s v="Matériaux NFI"/>
    <s v="Kit d'hygiène"/>
    <m/>
    <s v="Nombre"/>
    <n v="300"/>
    <m/>
    <m/>
    <m/>
    <s v=""/>
    <n v="300"/>
    <s v="Sélection / Priorisation"/>
    <x v="3"/>
    <x v="26"/>
    <s v="Salagnac"/>
    <m/>
    <m/>
    <m/>
    <m/>
    <s v="WOR20161026NIPASA"/>
    <x v="3"/>
    <x v="3"/>
    <x v="26"/>
    <e v="#N/A"/>
  </r>
  <r>
    <x v="39"/>
    <m/>
    <m/>
    <s v="Réalisé"/>
    <d v="2016-10-26T00:00:00"/>
    <s v="Distribution NFI"/>
    <s v="Matériaux NFI"/>
    <s v="Moustiquaires"/>
    <m/>
    <s v="Nombre"/>
    <n v="600"/>
    <m/>
    <m/>
    <m/>
    <s v=""/>
    <n v="300"/>
    <s v="Sélection / Priorisation"/>
    <x v="3"/>
    <x v="26"/>
    <s v="Salagnac"/>
    <m/>
    <m/>
    <m/>
    <m/>
    <s v="WOR20161026NIPASA"/>
    <x v="4"/>
    <x v="3"/>
    <x v="26"/>
    <e v="#N/A"/>
  </r>
  <r>
    <x v="39"/>
    <m/>
    <m/>
    <s v="Réalisé"/>
    <d v="2016-10-26T00:00:00"/>
    <s v="Distribution NFI"/>
    <s v="Matériaux NFI"/>
    <s v="Seaux"/>
    <m/>
    <s v="Nombre"/>
    <n v="300"/>
    <m/>
    <m/>
    <m/>
    <s v=""/>
    <n v="300"/>
    <s v="Sélection / Priorisation"/>
    <x v="3"/>
    <x v="26"/>
    <s v="Salagnac"/>
    <m/>
    <m/>
    <m/>
    <m/>
    <s v="WOR20161026NIPASA"/>
    <x v="5"/>
    <x v="3"/>
    <x v="26"/>
    <e v="#N/A"/>
  </r>
  <r>
    <x v="39"/>
    <s v="Fondation Digicel"/>
    <m/>
    <s v="Réalisé"/>
    <d v="2016-10-28T00:00:00"/>
    <s v="Distribution Abris"/>
    <s v="Matériaux Abris"/>
    <s v="Bâches"/>
    <m/>
    <s v="Nombre"/>
    <n v="250"/>
    <m/>
    <m/>
    <m/>
    <s v=""/>
    <n v="288"/>
    <m/>
    <x v="0"/>
    <x v="63"/>
    <s v="Beaumont"/>
    <m/>
    <m/>
    <m/>
    <s v="With Fondation Digicel"/>
    <s v="WOR20161028GRBEBE"/>
    <x v="3"/>
    <x v="0"/>
    <x v="43"/>
    <e v="#N/A"/>
  </r>
  <r>
    <x v="39"/>
    <s v="Fondation Digicel"/>
    <m/>
    <s v="Réalisé"/>
    <d v="2016-10-28T00:00:00"/>
    <s v="Distribution NFI"/>
    <s v="Matériaux NFI"/>
    <s v="Bidons"/>
    <m/>
    <s v="Nombre"/>
    <n v="270"/>
    <m/>
    <m/>
    <m/>
    <s v=""/>
    <n v="288"/>
    <s v="Sélection / Priorisation"/>
    <x v="0"/>
    <x v="63"/>
    <s v="Beaumont"/>
    <m/>
    <m/>
    <m/>
    <s v="With Fondation Digicel"/>
    <s v="WOR20161028GRBEBE"/>
    <x v="4"/>
    <x v="0"/>
    <x v="43"/>
    <e v="#N/A"/>
  </r>
  <r>
    <x v="39"/>
    <s v="Fondation Digicel"/>
    <m/>
    <s v="Réalisé"/>
    <d v="2016-10-28T00:00:00"/>
    <s v="Distribution NFI"/>
    <s v="Matériaux NFI"/>
    <s v="Couvertures"/>
    <m/>
    <s v="Nombre"/>
    <n v="270"/>
    <m/>
    <m/>
    <m/>
    <s v=""/>
    <n v="288"/>
    <s v="Sélection / Priorisation"/>
    <x v="0"/>
    <x v="63"/>
    <s v="Beaumont"/>
    <m/>
    <m/>
    <m/>
    <s v="With Fondation Digicel"/>
    <s v="WOR20161028GRBEBE"/>
    <x v="5"/>
    <x v="0"/>
    <x v="43"/>
    <e v="#N/A"/>
  </r>
  <r>
    <x v="39"/>
    <m/>
    <m/>
    <s v="Réalisé"/>
    <d v="2016-10-28T00:00:00"/>
    <s v="Intervention Abris"/>
    <s v="Formation"/>
    <s v="Formation"/>
    <m/>
    <s v="Nombre de personnes"/>
    <n v="467"/>
    <m/>
    <m/>
    <m/>
    <m/>
    <n v="467"/>
    <s v="Sélection / Priorisation"/>
    <x v="3"/>
    <x v="24"/>
    <s v="Chalon"/>
    <s v="Dufour"/>
    <m/>
    <m/>
    <m/>
    <s v="WOR20161028NIMICH"/>
    <x v="5"/>
    <x v="3"/>
    <x v="24"/>
    <e v="#N/A"/>
  </r>
  <r>
    <x v="39"/>
    <m/>
    <m/>
    <s v="Réalisé"/>
    <d v="2016-10-29T00:00:00"/>
    <s v="Distribution Abris"/>
    <s v="Matériaux Abris"/>
    <s v="Bâches"/>
    <m/>
    <s v="Nombre"/>
    <n v="150"/>
    <m/>
    <m/>
    <m/>
    <s v=""/>
    <n v="150"/>
    <m/>
    <x v="3"/>
    <x v="24"/>
    <s v="Chalon"/>
    <m/>
    <m/>
    <m/>
    <m/>
    <s v="WOR20161029NIMICH"/>
    <x v="2"/>
    <x v="3"/>
    <x v="24"/>
    <e v="#N/A"/>
  </r>
  <r>
    <x v="39"/>
    <m/>
    <m/>
    <s v="Réalisé"/>
    <d v="2016-10-29T00:00:00"/>
    <s v="Distribution NFI"/>
    <s v="Matériaux NFI"/>
    <s v="Couvertures"/>
    <m/>
    <s v="Nombre"/>
    <n v="300"/>
    <m/>
    <m/>
    <m/>
    <s v=""/>
    <n v="150"/>
    <s v="Sélection / Priorisation"/>
    <x v="3"/>
    <x v="24"/>
    <s v="Chalon"/>
    <m/>
    <m/>
    <m/>
    <m/>
    <s v="WOR20161029NIMICH"/>
    <x v="3"/>
    <x v="3"/>
    <x v="24"/>
    <e v="#N/A"/>
  </r>
  <r>
    <x v="39"/>
    <m/>
    <m/>
    <s v="Réalisé"/>
    <d v="2016-10-29T00:00:00"/>
    <s v="Distribution NFI"/>
    <s v="Matériaux NFI"/>
    <s v="Kit d'hygiène"/>
    <m/>
    <s v="Nombre"/>
    <n v="150"/>
    <m/>
    <m/>
    <m/>
    <s v=""/>
    <n v="150"/>
    <s v="Sélection / Priorisation"/>
    <x v="3"/>
    <x v="24"/>
    <s v="Chalon"/>
    <m/>
    <m/>
    <m/>
    <m/>
    <s v="WOR20161029NIMICH"/>
    <x v="4"/>
    <x v="3"/>
    <x v="24"/>
    <e v="#N/A"/>
  </r>
  <r>
    <x v="39"/>
    <m/>
    <m/>
    <s v="Réalisé"/>
    <d v="2016-10-29T00:00:00"/>
    <s v="Distribution NFI"/>
    <s v="Matériaux NFI"/>
    <s v="Moustiquaires"/>
    <m/>
    <s v="Nombre"/>
    <n v="300"/>
    <m/>
    <m/>
    <m/>
    <s v=""/>
    <n v="150"/>
    <s v="Sélection / Priorisation"/>
    <x v="3"/>
    <x v="24"/>
    <s v="Chalon"/>
    <m/>
    <m/>
    <m/>
    <m/>
    <s v="WOR20161029NIMICH"/>
    <x v="5"/>
    <x v="3"/>
    <x v="24"/>
    <e v="#N/A"/>
  </r>
  <r>
    <x v="39"/>
    <m/>
    <m/>
    <s v="Réalisé"/>
    <d v="2016-10-30T00:00:00"/>
    <s v="Distribution NFI"/>
    <s v="Matériaux NFI"/>
    <s v="Aquatabs"/>
    <m/>
    <s v="Nombre"/>
    <n v="6180"/>
    <m/>
    <m/>
    <m/>
    <s v=""/>
    <n v="103"/>
    <s v="Sélection / Priorisation"/>
    <x v="4"/>
    <x v="34"/>
    <s v="Trou Louis"/>
    <m/>
    <m/>
    <m/>
    <m/>
    <s v="WOR20161030OUPOTR"/>
    <x v="3"/>
    <x v="4"/>
    <x v="34"/>
    <e v="#N/A"/>
  </r>
  <r>
    <x v="39"/>
    <m/>
    <m/>
    <s v="Réalisé"/>
    <d v="2016-10-30T00:00:00"/>
    <s v="Intervention Abris"/>
    <s v="Formation"/>
    <s v="Formation"/>
    <m/>
    <s v="Nombre de personnes"/>
    <n v="135"/>
    <m/>
    <m/>
    <m/>
    <s v=""/>
    <n v="135"/>
    <s v="Sélection / Priorisation"/>
    <x v="4"/>
    <x v="84"/>
    <s v="Nouvelle Tourraine"/>
    <m/>
    <m/>
    <m/>
    <m/>
    <s v="WOR20161030OUKENO"/>
    <x v="5"/>
    <x v="4"/>
    <x v="61"/>
    <e v="#N/A"/>
  </r>
  <r>
    <x v="39"/>
    <m/>
    <m/>
    <s v="Réalisé"/>
    <d v="2016-10-30T00:00:00"/>
    <s v="Distribution Abris"/>
    <s v="Cash en USD"/>
    <s v="Non conditionel "/>
    <m/>
    <s v="Valeur en USD"/>
    <n v="50"/>
    <m/>
    <m/>
    <m/>
    <s v=""/>
    <n v="401"/>
    <m/>
    <x v="4"/>
    <x v="33"/>
    <s v="Grand Lagon"/>
    <m/>
    <m/>
    <m/>
    <s v="EFSP"/>
    <s v="WOR20161030OUANGR"/>
    <x v="2"/>
    <x v="4"/>
    <x v="33"/>
    <e v="#N/A"/>
  </r>
  <r>
    <x v="39"/>
    <s v="Care"/>
    <m/>
    <s v="Réalisé"/>
    <d v="2016-10-30T00:00:00"/>
    <s v="Distribution Abris"/>
    <s v="Cash en USD"/>
    <s v="Conditionel "/>
    <m/>
    <s v="Valeur en USD"/>
    <n v="25"/>
    <m/>
    <m/>
    <m/>
    <s v=""/>
    <n v="109"/>
    <m/>
    <x v="4"/>
    <x v="33"/>
    <s v="Grand Lagon"/>
    <m/>
    <m/>
    <m/>
    <m/>
    <s v="WOR20161030OUANGR"/>
    <x v="3"/>
    <x v="4"/>
    <x v="33"/>
    <e v="#N/A"/>
  </r>
  <r>
    <x v="39"/>
    <m/>
    <m/>
    <s v="Réalisé"/>
    <d v="2016-10-30T00:00:00"/>
    <s v="Distribution Abris"/>
    <s v="Cash en USD"/>
    <s v="Non conditionel "/>
    <m/>
    <s v="Valeur en USD"/>
    <n v="50"/>
    <m/>
    <m/>
    <m/>
    <s v=""/>
    <n v="378"/>
    <m/>
    <x v="4"/>
    <x v="33"/>
    <s v="Grande source"/>
    <m/>
    <m/>
    <m/>
    <s v="EFSP"/>
    <s v="WOR20161030OUANGR"/>
    <x v="4"/>
    <x v="4"/>
    <x v="33"/>
    <e v="#N/A"/>
  </r>
  <r>
    <x v="39"/>
    <s v="Care"/>
    <m/>
    <s v="Réalisé"/>
    <d v="2016-10-30T00:00:00"/>
    <s v="Distribution Abris"/>
    <s v="Cash en USD"/>
    <s v="Conditionel "/>
    <m/>
    <s v="Valeur en USD"/>
    <n v="25"/>
    <m/>
    <m/>
    <m/>
    <s v=""/>
    <n v="165"/>
    <m/>
    <x v="4"/>
    <x v="33"/>
    <s v="Grande Source"/>
    <m/>
    <m/>
    <m/>
    <m/>
    <s v="WOR20161030OUANGR"/>
    <x v="5"/>
    <x v="4"/>
    <x v="33"/>
    <e v="#N/A"/>
  </r>
  <r>
    <x v="39"/>
    <m/>
    <m/>
    <s v="Réalisé"/>
    <d v="2016-10-30T00:00:00"/>
    <s v="Distribution Abris"/>
    <s v="Cash en USD"/>
    <s v="Non conditionel "/>
    <m/>
    <s v="Valeur en USD"/>
    <n v="50"/>
    <m/>
    <m/>
    <m/>
    <s v=""/>
    <n v="1150"/>
    <m/>
    <x v="4"/>
    <x v="33"/>
    <s v="Palma"/>
    <m/>
    <m/>
    <m/>
    <s v="EFSP"/>
    <s v="WOR20161030OUANPA"/>
    <x v="4"/>
    <x v="4"/>
    <x v="33"/>
    <e v="#N/A"/>
  </r>
  <r>
    <x v="39"/>
    <s v="Care"/>
    <m/>
    <s v="Réalisé"/>
    <d v="2016-10-30T00:00:00"/>
    <s v="Distribution Abris"/>
    <s v="Cash en USD"/>
    <s v="Conditionel "/>
    <m/>
    <s v="Valeur en USD"/>
    <n v="25"/>
    <m/>
    <m/>
    <m/>
    <s v=""/>
    <n v="500"/>
    <m/>
    <x v="4"/>
    <x v="33"/>
    <s v="Palma"/>
    <m/>
    <m/>
    <m/>
    <m/>
    <s v="WOR20161030OUANPA"/>
    <x v="5"/>
    <x v="4"/>
    <x v="33"/>
    <e v="#N/A"/>
  </r>
  <r>
    <x v="39"/>
    <m/>
    <m/>
    <s v="Réalisé"/>
    <d v="2016-10-30T00:00:00"/>
    <s v="Distribution Abris"/>
    <s v="Cash en USD"/>
    <s v="Non conditionel "/>
    <m/>
    <s v="Valeur en USD"/>
    <n v="50"/>
    <m/>
    <m/>
    <m/>
    <s v=""/>
    <n v="110"/>
    <m/>
    <x v="4"/>
    <x v="33"/>
    <s v="Petite Anse"/>
    <m/>
    <m/>
    <m/>
    <s v="EFSP"/>
    <s v="WOR20161030OUANPE"/>
    <x v="2"/>
    <x v="4"/>
    <x v="33"/>
    <e v="#N/A"/>
  </r>
  <r>
    <x v="39"/>
    <s v="Care"/>
    <m/>
    <s v="Réalisé"/>
    <d v="2016-10-30T00:00:00"/>
    <s v="Distribution Abris"/>
    <s v="Cash en USD"/>
    <s v="Conditionel "/>
    <m/>
    <s v="Valeur en USD"/>
    <n v="25"/>
    <m/>
    <m/>
    <m/>
    <s v=""/>
    <n v="74"/>
    <m/>
    <x v="4"/>
    <x v="33"/>
    <s v="Petite Anse"/>
    <m/>
    <m/>
    <m/>
    <m/>
    <s v="WOR20161030OUANPE"/>
    <x v="3"/>
    <x v="4"/>
    <x v="33"/>
    <e v="#N/A"/>
  </r>
  <r>
    <x v="39"/>
    <m/>
    <m/>
    <s v="Réalisé"/>
    <d v="2016-10-30T00:00:00"/>
    <s v="Distribution Abris"/>
    <s v="Cash en USD"/>
    <s v="Non conditionel "/>
    <m/>
    <s v="Valeur en USD"/>
    <n v="50"/>
    <m/>
    <m/>
    <m/>
    <s v=""/>
    <n v="907"/>
    <m/>
    <x v="4"/>
    <x v="33"/>
    <s v="Petite Source"/>
    <m/>
    <m/>
    <m/>
    <s v="EFSP"/>
    <s v="WOR20161030OUANPE"/>
    <x v="4"/>
    <x v="4"/>
    <x v="33"/>
    <e v="#N/A"/>
  </r>
  <r>
    <x v="39"/>
    <s v="Care"/>
    <m/>
    <s v="Réalisé"/>
    <d v="2016-10-30T00:00:00"/>
    <s v="Distribution Abris"/>
    <s v="Cash en USD"/>
    <s v="Conditionel "/>
    <m/>
    <s v="Valeur en USD"/>
    <n v="25"/>
    <m/>
    <m/>
    <m/>
    <s v=""/>
    <n v="116"/>
    <m/>
    <x v="4"/>
    <x v="33"/>
    <s v="Petite Source"/>
    <m/>
    <m/>
    <m/>
    <m/>
    <s v="WOR20161030OUANPE"/>
    <x v="5"/>
    <x v="4"/>
    <x v="33"/>
    <e v="#N/A"/>
  </r>
  <r>
    <x v="39"/>
    <m/>
    <m/>
    <s v="Réalisé"/>
    <d v="2016-10-30T00:00:00"/>
    <s v="Distribution Abris"/>
    <s v="Cash en USD"/>
    <s v="Non conditionel "/>
    <m/>
    <s v="Valeur en USD"/>
    <n v="50"/>
    <m/>
    <m/>
    <m/>
    <s v=""/>
    <n v="176"/>
    <m/>
    <x v="4"/>
    <x v="33"/>
    <s v="Picmy"/>
    <m/>
    <m/>
    <m/>
    <s v="EFSP"/>
    <s v="WOR20161030OUANPI"/>
    <x v="4"/>
    <x v="4"/>
    <x v="33"/>
    <e v="#N/A"/>
  </r>
  <r>
    <x v="39"/>
    <s v="Care"/>
    <m/>
    <s v="Réalisé"/>
    <d v="2016-10-30T00:00:00"/>
    <s v="Distribution Abris"/>
    <s v="Cash en USD"/>
    <s v="Conditionel "/>
    <m/>
    <s v="Valeur en USD"/>
    <n v="25"/>
    <m/>
    <m/>
    <m/>
    <s v=""/>
    <n v="44"/>
    <m/>
    <x v="4"/>
    <x v="33"/>
    <s v="Picmy"/>
    <m/>
    <m/>
    <m/>
    <m/>
    <s v="WOR20161030OUANPI"/>
    <x v="5"/>
    <x v="4"/>
    <x v="33"/>
    <e v="#N/A"/>
  </r>
  <r>
    <x v="39"/>
    <m/>
    <m/>
    <s v="Réalisé"/>
    <d v="2016-10-30T00:00:00"/>
    <s v="Distribution Abris"/>
    <s v="Cash en USD"/>
    <s v="Non conditionel "/>
    <m/>
    <s v="Valeur en USD"/>
    <n v="50"/>
    <m/>
    <m/>
    <m/>
    <s v=""/>
    <n v="403"/>
    <m/>
    <x v="4"/>
    <x v="34"/>
    <s v="Grand Vide"/>
    <m/>
    <m/>
    <m/>
    <s v="EFSP"/>
    <s v="WOR20161030OUPOGR"/>
    <x v="2"/>
    <x v="4"/>
    <x v="34"/>
    <e v="#N/A"/>
  </r>
  <r>
    <x v="39"/>
    <s v="Care"/>
    <m/>
    <s v="Réalisé"/>
    <d v="2016-10-30T00:00:00"/>
    <s v="Distribution Abris"/>
    <s v="Cash en USD"/>
    <s v="Conditionel "/>
    <m/>
    <s v="Valeur en USD"/>
    <n v="25"/>
    <m/>
    <m/>
    <m/>
    <s v=""/>
    <n v="112"/>
    <m/>
    <x v="4"/>
    <x v="34"/>
    <s v="Grand Vide"/>
    <m/>
    <m/>
    <m/>
    <m/>
    <s v="WOR20161030OUPOGR"/>
    <x v="3"/>
    <x v="4"/>
    <x v="34"/>
    <e v="#N/A"/>
  </r>
  <r>
    <x v="39"/>
    <s v="Care"/>
    <m/>
    <s v="Réalisé"/>
    <d v="2016-10-30T00:00:00"/>
    <s v="Distribution Abris"/>
    <s v="Cash en USD"/>
    <s v="Non conditionel "/>
    <m/>
    <s v="Valeur en USD"/>
    <n v="50"/>
    <m/>
    <m/>
    <m/>
    <s v=""/>
    <n v="127"/>
    <m/>
    <x v="4"/>
    <x v="34"/>
    <s v="Gros Mangle"/>
    <m/>
    <m/>
    <m/>
    <s v="EFSP"/>
    <s v="WOR20161030OUPOGR"/>
    <x v="4"/>
    <x v="4"/>
    <x v="34"/>
    <e v="#N/A"/>
  </r>
  <r>
    <x v="39"/>
    <s v="Care"/>
    <m/>
    <s v="Réalisé"/>
    <d v="2016-10-30T00:00:00"/>
    <s v="Distribution Abris"/>
    <s v="Cash en USD"/>
    <s v="Conditionel "/>
    <m/>
    <s v="Valeur en USD"/>
    <n v="25"/>
    <m/>
    <m/>
    <m/>
    <s v=""/>
    <n v="66"/>
    <m/>
    <x v="4"/>
    <x v="34"/>
    <s v="Gros Mangle"/>
    <m/>
    <m/>
    <m/>
    <m/>
    <s v="WOR20161030OUPOGR"/>
    <x v="5"/>
    <x v="4"/>
    <x v="34"/>
    <e v="#N/A"/>
  </r>
  <r>
    <x v="39"/>
    <m/>
    <m/>
    <s v="Réalisé"/>
    <d v="2016-10-30T00:00:00"/>
    <s v="Distribution Abris"/>
    <s v="Cash en USD"/>
    <s v="Non conditionel "/>
    <m/>
    <s v="Valeur en USD"/>
    <n v="50"/>
    <m/>
    <m/>
    <m/>
    <s v=""/>
    <n v="229"/>
    <m/>
    <x v="4"/>
    <x v="34"/>
    <s v="La Source"/>
    <m/>
    <m/>
    <m/>
    <s v="EFSP"/>
    <s v="WOR20161030OUPOLA"/>
    <x v="4"/>
    <x v="4"/>
    <x v="34"/>
    <e v="#N/A"/>
  </r>
  <r>
    <x v="39"/>
    <s v="Care"/>
    <m/>
    <s v="Réalisé"/>
    <d v="2016-10-30T00:00:00"/>
    <s v="Distribution Abris"/>
    <s v="Cash en USD"/>
    <s v="Conditionel "/>
    <m/>
    <s v="Valeur en USD"/>
    <n v="25"/>
    <m/>
    <m/>
    <m/>
    <s v=""/>
    <n v="82"/>
    <m/>
    <x v="4"/>
    <x v="34"/>
    <s v="La Source"/>
    <m/>
    <m/>
    <m/>
    <m/>
    <s v="WOR20161030OUPOLA"/>
    <x v="5"/>
    <x v="4"/>
    <x v="34"/>
    <e v="#N/A"/>
  </r>
  <r>
    <x v="39"/>
    <m/>
    <m/>
    <s v="Réalisé"/>
    <d v="2016-10-30T00:00:00"/>
    <s v="Distribution Abris"/>
    <s v="Cash en USD"/>
    <s v="Non conditionel "/>
    <m/>
    <s v="Valeur en USD"/>
    <n v="50"/>
    <m/>
    <m/>
    <m/>
    <s v=""/>
    <n v="857"/>
    <m/>
    <x v="4"/>
    <x v="34"/>
    <s v="Pointe A Raquette"/>
    <m/>
    <m/>
    <m/>
    <s v="EFSP"/>
    <s v="WOR20161030OUPOPO"/>
    <x v="4"/>
    <x v="4"/>
    <x v="34"/>
    <e v="#N/A"/>
  </r>
  <r>
    <x v="39"/>
    <s v="Care"/>
    <m/>
    <s v="Réalisé"/>
    <d v="2016-10-30T00:00:00"/>
    <s v="Distribution Abris"/>
    <s v="Cash en USD"/>
    <s v="Conditionel "/>
    <m/>
    <s v="Valeur en USD"/>
    <n v="25"/>
    <m/>
    <m/>
    <m/>
    <s v=""/>
    <n v="198"/>
    <m/>
    <x v="4"/>
    <x v="34"/>
    <s v="Pointe a Raquette"/>
    <m/>
    <m/>
    <m/>
    <m/>
    <s v="WOR20161030OUPOPO"/>
    <x v="5"/>
    <x v="4"/>
    <x v="34"/>
    <e v="#N/A"/>
  </r>
  <r>
    <x v="39"/>
    <m/>
    <m/>
    <s v="Réalisé"/>
    <d v="2016-10-30T00:00:00"/>
    <s v="Distribution Abris"/>
    <s v="Cash en USD"/>
    <s v="Non conditionel "/>
    <m/>
    <s v="Valeur en USD"/>
    <n v="50"/>
    <m/>
    <m/>
    <m/>
    <s v=""/>
    <n v="656"/>
    <m/>
    <x v="4"/>
    <x v="34"/>
    <s v="Trou Louis"/>
    <m/>
    <m/>
    <m/>
    <s v="EFSP"/>
    <s v="WOR20161030OUPOTR"/>
    <x v="4"/>
    <x v="4"/>
    <x v="34"/>
    <e v="#N/A"/>
  </r>
  <r>
    <x v="39"/>
    <s v="Care"/>
    <m/>
    <s v="Réalisé"/>
    <d v="2016-10-30T00:00:00"/>
    <s v="Distribution Abris"/>
    <s v="Cash en USD"/>
    <s v="Conditionel "/>
    <m/>
    <s v="Valeur en USD"/>
    <n v="25"/>
    <m/>
    <m/>
    <m/>
    <s v=""/>
    <n v="180"/>
    <m/>
    <x v="4"/>
    <x v="34"/>
    <s v="Trou Louis"/>
    <m/>
    <m/>
    <m/>
    <m/>
    <s v="WOR20161030OUPOTR"/>
    <x v="5"/>
    <x v="4"/>
    <x v="34"/>
    <e v="#N/A"/>
  </r>
  <r>
    <x v="39"/>
    <m/>
    <m/>
    <s v="Réalisé"/>
    <d v="2016-11-02T00:00:00"/>
    <s v="Distribution Abris"/>
    <s v="Matériaux Abris"/>
    <s v="Bâches"/>
    <m/>
    <s v="Nombre"/>
    <n v="50"/>
    <m/>
    <m/>
    <m/>
    <s v=""/>
    <m/>
    <m/>
    <x v="3"/>
    <x v="24"/>
    <s v="Chalon"/>
    <m/>
    <m/>
    <m/>
    <s v="COUD"/>
    <s v="WOR2016112NIMICH"/>
    <x v="5"/>
    <x v="3"/>
    <x v="24"/>
    <e v="#N/A"/>
  </r>
  <r>
    <x v="39"/>
    <m/>
    <m/>
    <s v="Réalisé"/>
    <d v="2016-11-03T00:00:00"/>
    <s v="Distribution Abris"/>
    <s v="Matériaux Abris"/>
    <s v="Bâches"/>
    <m/>
    <s v="Nombre"/>
    <n v="300"/>
    <m/>
    <m/>
    <m/>
    <s v=""/>
    <n v="300"/>
    <m/>
    <x v="3"/>
    <x v="59"/>
    <s v="Raymond"/>
    <m/>
    <m/>
    <m/>
    <m/>
    <s v="WOR2016113NIPERA"/>
    <x v="2"/>
    <x v="3"/>
    <x v="39"/>
    <e v="#N/A"/>
  </r>
  <r>
    <x v="39"/>
    <m/>
    <m/>
    <s v="Réalisé"/>
    <d v="2016-11-03T00:00:00"/>
    <s v="Distribution NFI"/>
    <s v="Matériaux NFI"/>
    <s v="Couvertures"/>
    <m/>
    <s v="Nombre"/>
    <n v="600"/>
    <m/>
    <m/>
    <m/>
    <s v=""/>
    <n v="300"/>
    <s v="Sélection / Priorisation"/>
    <x v="3"/>
    <x v="59"/>
    <s v="Raymond"/>
    <m/>
    <m/>
    <m/>
    <m/>
    <s v="WOR2016113NIPERA"/>
    <x v="3"/>
    <x v="3"/>
    <x v="39"/>
    <e v="#N/A"/>
  </r>
  <r>
    <x v="39"/>
    <m/>
    <m/>
    <s v="Réalisé"/>
    <d v="2016-11-03T00:00:00"/>
    <s v="Distribution NFI"/>
    <s v="Matériaux NFI"/>
    <s v="Kit d'hygiène"/>
    <m/>
    <s v="Nombre"/>
    <n v="300"/>
    <m/>
    <m/>
    <m/>
    <s v=""/>
    <n v="300"/>
    <s v="Sélection / Priorisation"/>
    <x v="3"/>
    <x v="59"/>
    <s v="Raymond"/>
    <m/>
    <m/>
    <m/>
    <m/>
    <s v="WOR2016113NIPERA"/>
    <x v="4"/>
    <x v="3"/>
    <x v="39"/>
    <e v="#N/A"/>
  </r>
  <r>
    <x v="39"/>
    <m/>
    <m/>
    <s v="Réalisé"/>
    <d v="2016-11-03T00:00:00"/>
    <s v="Distribution NFI"/>
    <s v="Matériaux NFI"/>
    <s v="Moustiquaires"/>
    <m/>
    <s v="Nombre"/>
    <n v="600"/>
    <m/>
    <m/>
    <m/>
    <s v=""/>
    <n v="300"/>
    <s v="Sélection / Priorisation"/>
    <x v="3"/>
    <x v="59"/>
    <s v="Raymond"/>
    <m/>
    <m/>
    <m/>
    <m/>
    <s v="WOR2016113NIPERA"/>
    <x v="5"/>
    <x v="3"/>
    <x v="39"/>
    <e v="#N/A"/>
  </r>
  <r>
    <x v="39"/>
    <m/>
    <m/>
    <s v="Réalisé"/>
    <d v="2016-11-04T00:00:00"/>
    <s v="Distribution Abris"/>
    <s v="Matériaux Abris"/>
    <s v="Bâches"/>
    <m/>
    <s v="Nombre"/>
    <n v="300"/>
    <m/>
    <m/>
    <m/>
    <s v=""/>
    <n v="300"/>
    <m/>
    <x v="3"/>
    <x v="26"/>
    <s v="Bouzi"/>
    <m/>
    <m/>
    <m/>
    <m/>
    <s v="WOR2016114NIPABO"/>
    <x v="2"/>
    <x v="3"/>
    <x v="26"/>
    <e v="#N/A"/>
  </r>
  <r>
    <x v="39"/>
    <m/>
    <m/>
    <s v="Réalisé"/>
    <d v="2016-11-04T00:00:00"/>
    <s v="Distribution NFI"/>
    <s v="Matériaux NFI"/>
    <s v="Couvertures"/>
    <m/>
    <s v="Nombre"/>
    <n v="600"/>
    <m/>
    <m/>
    <m/>
    <s v=""/>
    <n v="300"/>
    <s v="Sélection / Priorisation"/>
    <x v="3"/>
    <x v="26"/>
    <s v="Bouzi"/>
    <m/>
    <m/>
    <m/>
    <m/>
    <s v="WOR2016114NIPABO"/>
    <x v="3"/>
    <x v="3"/>
    <x v="26"/>
    <e v="#N/A"/>
  </r>
  <r>
    <x v="39"/>
    <m/>
    <m/>
    <s v="Réalisé"/>
    <d v="2016-11-04T00:00:00"/>
    <s v="Distribution NFI"/>
    <s v="Matériaux NFI"/>
    <s v="Kit d'hygiène"/>
    <m/>
    <s v="Nombre"/>
    <n v="300"/>
    <m/>
    <m/>
    <m/>
    <s v=""/>
    <n v="300"/>
    <s v="Sélection / Priorisation"/>
    <x v="3"/>
    <x v="26"/>
    <s v="Bouzi"/>
    <m/>
    <m/>
    <m/>
    <m/>
    <s v="WOR2016114NIPABO"/>
    <x v="4"/>
    <x v="3"/>
    <x v="26"/>
    <e v="#N/A"/>
  </r>
  <r>
    <x v="39"/>
    <m/>
    <m/>
    <s v="Réalisé"/>
    <d v="2016-11-04T00:00:00"/>
    <s v="Distribution NFI"/>
    <s v="Matériaux NFI"/>
    <s v="Moustiquaires"/>
    <m/>
    <s v="Nombre"/>
    <n v="600"/>
    <m/>
    <m/>
    <m/>
    <s v=""/>
    <n v="300"/>
    <s v="Sélection / Priorisation"/>
    <x v="3"/>
    <x v="26"/>
    <s v="Bouzi"/>
    <m/>
    <m/>
    <m/>
    <m/>
    <s v="WOR2016114NIPABO"/>
    <x v="5"/>
    <x v="3"/>
    <x v="26"/>
    <e v="#N/A"/>
  </r>
  <r>
    <x v="39"/>
    <m/>
    <m/>
    <s v="Réalisé"/>
    <d v="2016-11-05T00:00:00"/>
    <s v="Distribution Abris"/>
    <s v="Matériaux Abris"/>
    <s v="Bâches"/>
    <m/>
    <s v="Nombre"/>
    <n v="150"/>
    <m/>
    <m/>
    <m/>
    <s v=""/>
    <n v="150"/>
    <m/>
    <x v="3"/>
    <x v="85"/>
    <s v="Bezin"/>
    <m/>
    <m/>
    <m/>
    <m/>
    <s v="WOR2016115NIPEBE"/>
    <x v="2"/>
    <x v="3"/>
    <x v="62"/>
    <e v="#N/A"/>
  </r>
  <r>
    <x v="39"/>
    <m/>
    <m/>
    <s v="Réalisé"/>
    <d v="2016-11-05T00:00:00"/>
    <s v="Distribution NFI"/>
    <s v="Matériaux NFI"/>
    <s v="Couvertures"/>
    <m/>
    <s v="Nombre"/>
    <n v="300"/>
    <m/>
    <m/>
    <m/>
    <s v=""/>
    <n v="150"/>
    <s v="Sélection / Priorisation"/>
    <x v="3"/>
    <x v="85"/>
    <s v="Bezin"/>
    <m/>
    <m/>
    <m/>
    <m/>
    <s v="WOR2016115NIPEBE"/>
    <x v="3"/>
    <x v="3"/>
    <x v="62"/>
    <e v="#N/A"/>
  </r>
  <r>
    <x v="39"/>
    <m/>
    <m/>
    <s v="Réalisé"/>
    <d v="2016-11-05T00:00:00"/>
    <s v="Distribution NFI"/>
    <s v="Matériaux NFI"/>
    <s v="Kit d'hygiène"/>
    <m/>
    <s v="Nombre"/>
    <n v="150"/>
    <m/>
    <m/>
    <m/>
    <s v=""/>
    <n v="150"/>
    <s v="Sélection / Priorisation"/>
    <x v="3"/>
    <x v="85"/>
    <s v="Bezin"/>
    <m/>
    <m/>
    <m/>
    <m/>
    <s v="WOR2016115NIPEBE"/>
    <x v="4"/>
    <x v="3"/>
    <x v="62"/>
    <e v="#N/A"/>
  </r>
  <r>
    <x v="39"/>
    <m/>
    <m/>
    <s v="Réalisé"/>
    <d v="2016-11-05T00:00:00"/>
    <s v="Distribution NFI"/>
    <s v="Matériaux NFI"/>
    <s v="Moustiquaires"/>
    <m/>
    <s v="Nombre"/>
    <n v="300"/>
    <m/>
    <m/>
    <m/>
    <s v=""/>
    <n v="150"/>
    <s v="Sélection / Priorisation"/>
    <x v="3"/>
    <x v="85"/>
    <s v="Bezin"/>
    <m/>
    <m/>
    <m/>
    <m/>
    <s v="WOR2016115NIPEBE"/>
    <x v="5"/>
    <x v="3"/>
    <x v="62"/>
    <e v="#N/A"/>
  </r>
  <r>
    <x v="39"/>
    <m/>
    <m/>
    <s v="Réalisé"/>
    <d v="2016-11-08T00:00:00"/>
    <s v="Distribution Abris"/>
    <s v="Matériaux Abris"/>
    <s v="Bâches"/>
    <m/>
    <s v="Nombre"/>
    <n v="290"/>
    <m/>
    <m/>
    <m/>
    <s v=""/>
    <n v="290"/>
    <m/>
    <x v="3"/>
    <x v="24"/>
    <s v="Saint Michel"/>
    <m/>
    <m/>
    <m/>
    <m/>
    <s v="WOR2016118NIMISA"/>
    <x v="2"/>
    <x v="3"/>
    <x v="24"/>
    <e v="#N/A"/>
  </r>
  <r>
    <x v="39"/>
    <m/>
    <m/>
    <s v="Réalisé"/>
    <d v="2016-11-08T00:00:00"/>
    <s v="Distribution NFI"/>
    <s v="Matériaux NFI"/>
    <s v="Couvertures"/>
    <m/>
    <s v="Nombre"/>
    <n v="580"/>
    <m/>
    <m/>
    <m/>
    <s v=""/>
    <n v="290"/>
    <s v="Sélection / Priorisation"/>
    <x v="3"/>
    <x v="24"/>
    <s v="Saint Michel"/>
    <m/>
    <m/>
    <m/>
    <m/>
    <s v="WOR2016118NIMISA"/>
    <x v="3"/>
    <x v="3"/>
    <x v="24"/>
    <e v="#N/A"/>
  </r>
  <r>
    <x v="39"/>
    <m/>
    <m/>
    <s v="Réalisé"/>
    <d v="2016-11-08T00:00:00"/>
    <s v="Distribution NFI"/>
    <s v="Matériaux NFI"/>
    <s v="Kit d'hygiène"/>
    <m/>
    <s v="Nombre"/>
    <n v="290"/>
    <m/>
    <m/>
    <m/>
    <s v=""/>
    <n v="290"/>
    <s v="Sélection / Priorisation"/>
    <x v="3"/>
    <x v="24"/>
    <s v="Saint Michel"/>
    <m/>
    <m/>
    <m/>
    <m/>
    <s v="WOR2016118NIMISA"/>
    <x v="4"/>
    <x v="3"/>
    <x v="24"/>
    <e v="#N/A"/>
  </r>
  <r>
    <x v="39"/>
    <m/>
    <m/>
    <s v="Réalisé"/>
    <d v="2016-11-08T00:00:00"/>
    <s v="Distribution NFI"/>
    <s v="Matériaux NFI"/>
    <s v="Moustiquaires"/>
    <m/>
    <s v="Nombre"/>
    <n v="580"/>
    <m/>
    <m/>
    <m/>
    <s v=""/>
    <n v="290"/>
    <s v="Sélection / Priorisation"/>
    <x v="3"/>
    <x v="24"/>
    <s v="Saint Michel"/>
    <m/>
    <m/>
    <m/>
    <m/>
    <s v="WOR2016118NIMISA"/>
    <x v="5"/>
    <x v="3"/>
    <x v="24"/>
    <e v="#N/A"/>
  </r>
  <r>
    <x v="39"/>
    <m/>
    <m/>
    <s v="Réalisé"/>
    <d v="2016-11-10T00:00:00"/>
    <s v="Distribution Abris"/>
    <s v="Matériaux Abris"/>
    <s v="Bâches"/>
    <m/>
    <s v="Nombre"/>
    <n v="300"/>
    <m/>
    <m/>
    <m/>
    <s v=""/>
    <n v="300"/>
    <m/>
    <x v="3"/>
    <x v="85"/>
    <s v="Chaulette"/>
    <m/>
    <m/>
    <m/>
    <m/>
    <s v="WOR20161110NIPECH"/>
    <x v="22"/>
    <x v="3"/>
    <x v="62"/>
    <e v="#N/A"/>
  </r>
  <r>
    <x v="39"/>
    <m/>
    <m/>
    <s v="Réalisé"/>
    <d v="2016-11-10T00:00:00"/>
    <s v="Distribution Abris"/>
    <s v="Matériaux Abris"/>
    <s v="Bâches"/>
    <m/>
    <s v="Nombre"/>
    <n v="150"/>
    <m/>
    <m/>
    <m/>
    <s v=""/>
    <n v="150"/>
    <m/>
    <x v="3"/>
    <x v="85"/>
    <s v="Chaulette"/>
    <m/>
    <m/>
    <m/>
    <m/>
    <s v="WOR20161110NIPECH"/>
    <x v="23"/>
    <x v="3"/>
    <x v="62"/>
    <e v="#N/A"/>
  </r>
  <r>
    <x v="39"/>
    <m/>
    <m/>
    <s v="Réalisé"/>
    <d v="2016-11-10T00:00:00"/>
    <s v="Distribution NFI"/>
    <s v="Matériaux NFI"/>
    <s v="Couvertures"/>
    <m/>
    <s v="Nombre"/>
    <n v="600"/>
    <m/>
    <m/>
    <m/>
    <s v=""/>
    <n v="300"/>
    <s v="Sélection / Priorisation"/>
    <x v="3"/>
    <x v="85"/>
    <s v="Chaulette"/>
    <m/>
    <m/>
    <m/>
    <m/>
    <s v="WOR20161110NIPECH"/>
    <x v="0"/>
    <x v="3"/>
    <x v="62"/>
    <e v="#N/A"/>
  </r>
  <r>
    <x v="39"/>
    <m/>
    <m/>
    <s v="Réalisé"/>
    <d v="2016-11-10T00:00:00"/>
    <s v="Distribution NFI"/>
    <s v="Matériaux NFI"/>
    <s v="Couvertures"/>
    <m/>
    <s v="Nombre"/>
    <n v="300"/>
    <m/>
    <m/>
    <m/>
    <s v=""/>
    <n v="150"/>
    <s v="Sélection / Priorisation"/>
    <x v="3"/>
    <x v="85"/>
    <s v="Chaulette"/>
    <m/>
    <m/>
    <m/>
    <m/>
    <s v="WOR20161110NIPECH"/>
    <x v="1"/>
    <x v="3"/>
    <x v="62"/>
    <e v="#N/A"/>
  </r>
  <r>
    <x v="39"/>
    <m/>
    <m/>
    <s v="Réalisé"/>
    <d v="2016-11-10T00:00:00"/>
    <s v="Distribution NFI"/>
    <s v="Matériaux NFI"/>
    <s v="Kit d'hygiène"/>
    <m/>
    <s v="Nombre"/>
    <n v="300"/>
    <m/>
    <m/>
    <m/>
    <s v=""/>
    <n v="300"/>
    <s v="Sélection / Priorisation"/>
    <x v="3"/>
    <x v="85"/>
    <s v="Chaulette"/>
    <m/>
    <m/>
    <m/>
    <m/>
    <s v="WOR20161110NIPECH"/>
    <x v="2"/>
    <x v="3"/>
    <x v="62"/>
    <e v="#N/A"/>
  </r>
  <r>
    <x v="39"/>
    <m/>
    <m/>
    <s v="Réalisé"/>
    <d v="2016-11-10T00:00:00"/>
    <s v="Distribution NFI"/>
    <s v="Matériaux NFI"/>
    <s v="Kit d'hygiène"/>
    <m/>
    <s v="Nombre"/>
    <n v="150"/>
    <m/>
    <m/>
    <m/>
    <s v=""/>
    <n v="150"/>
    <s v="Sélection / Priorisation"/>
    <x v="3"/>
    <x v="85"/>
    <s v="Chaulette"/>
    <m/>
    <m/>
    <m/>
    <m/>
    <s v="WOR20161110NIPECH"/>
    <x v="3"/>
    <x v="3"/>
    <x v="62"/>
    <e v="#N/A"/>
  </r>
  <r>
    <x v="39"/>
    <m/>
    <m/>
    <s v="Réalisé"/>
    <d v="2016-11-10T00:00:00"/>
    <s v="Distribution NFI"/>
    <s v="Matériaux NFI"/>
    <s v="Moustiquaires"/>
    <m/>
    <s v="Nombre"/>
    <n v="600"/>
    <m/>
    <m/>
    <m/>
    <s v=""/>
    <n v="300"/>
    <s v="Sélection / Priorisation"/>
    <x v="3"/>
    <x v="85"/>
    <s v="Chaulette"/>
    <m/>
    <m/>
    <m/>
    <m/>
    <s v="WOR20161110NIPECH"/>
    <x v="4"/>
    <x v="3"/>
    <x v="62"/>
    <e v="#N/A"/>
  </r>
  <r>
    <x v="39"/>
    <m/>
    <m/>
    <s v="Réalisé"/>
    <d v="2016-11-10T00:00:00"/>
    <s v="Distribution NFI"/>
    <s v="Matériaux NFI"/>
    <s v="Moustiquaires"/>
    <m/>
    <s v="Nombre"/>
    <n v="300"/>
    <m/>
    <m/>
    <m/>
    <s v=""/>
    <n v="150"/>
    <s v="Sélection / Priorisation"/>
    <x v="3"/>
    <x v="85"/>
    <s v="Chaulette"/>
    <m/>
    <m/>
    <m/>
    <m/>
    <s v="WOR20161110NIPECH"/>
    <x v="5"/>
    <x v="3"/>
    <x v="62"/>
    <e v="#N/A"/>
  </r>
  <r>
    <x v="39"/>
    <m/>
    <m/>
    <s v="Réalisé"/>
    <d v="2016-11-14T00:00:00"/>
    <s v="Distribution NFI"/>
    <s v="Matériaux NFI"/>
    <s v="Bidons"/>
    <m/>
    <s v="Nombre"/>
    <n v="300"/>
    <m/>
    <m/>
    <m/>
    <s v=""/>
    <n v="300"/>
    <s v="Sélection / Priorisation"/>
    <x v="4"/>
    <x v="33"/>
    <s v="Petite Source"/>
    <m/>
    <m/>
    <m/>
    <m/>
    <s v="WOR20161114OUANPE"/>
    <x v="1"/>
    <x v="4"/>
    <x v="33"/>
    <e v="#N/A"/>
  </r>
  <r>
    <x v="39"/>
    <m/>
    <m/>
    <s v="Réalisé"/>
    <d v="2016-11-14T00:00:00"/>
    <s v="Distribution NFI"/>
    <s v="Matériaux NFI"/>
    <s v="Couvertures"/>
    <m/>
    <s v="Nombre"/>
    <n v="300"/>
    <m/>
    <m/>
    <m/>
    <s v=""/>
    <n v="300"/>
    <s v="Sélection / Priorisation"/>
    <x v="4"/>
    <x v="33"/>
    <s v="Petite Source"/>
    <m/>
    <m/>
    <m/>
    <m/>
    <s v="WOR20161114OUANPE"/>
    <x v="2"/>
    <x v="4"/>
    <x v="33"/>
    <e v="#N/A"/>
  </r>
  <r>
    <x v="39"/>
    <m/>
    <m/>
    <s v="Réalisé"/>
    <d v="2016-11-14T00:00:00"/>
    <s v="Distribution NFI"/>
    <s v="Matériaux NFI"/>
    <s v="Kit d'hygiène"/>
    <m/>
    <s v="Nombre"/>
    <n v="300"/>
    <m/>
    <m/>
    <m/>
    <s v=""/>
    <n v="300"/>
    <s v="Sélection / Priorisation"/>
    <x v="4"/>
    <x v="33"/>
    <s v="Petite Source"/>
    <m/>
    <m/>
    <m/>
    <m/>
    <s v="WOR20161114OUANPE"/>
    <x v="3"/>
    <x v="4"/>
    <x v="33"/>
    <e v="#N/A"/>
  </r>
  <r>
    <x v="39"/>
    <m/>
    <m/>
    <s v="Réalisé"/>
    <d v="2016-11-14T00:00:00"/>
    <s v="Distribution NFI"/>
    <s v="Matériaux NFI"/>
    <s v="Lampes solaires"/>
    <m/>
    <s v="Nombre"/>
    <n v="300"/>
    <m/>
    <m/>
    <m/>
    <s v=""/>
    <n v="300"/>
    <s v="Sélection / Priorisation"/>
    <x v="4"/>
    <x v="33"/>
    <s v="Petite Source"/>
    <m/>
    <m/>
    <m/>
    <m/>
    <s v="WOR20161114OUANPE"/>
    <x v="4"/>
    <x v="4"/>
    <x v="33"/>
    <e v="#N/A"/>
  </r>
  <r>
    <x v="39"/>
    <m/>
    <m/>
    <s v="Réalisé"/>
    <d v="2016-11-14T00:00:00"/>
    <s v="Distribution NFI"/>
    <s v="Matériaux NFI"/>
    <s v="Moustiquaires"/>
    <m/>
    <s v="Nombre"/>
    <n v="300"/>
    <m/>
    <m/>
    <m/>
    <s v=""/>
    <n v="300"/>
    <s v="Sélection / Priorisation"/>
    <x v="4"/>
    <x v="33"/>
    <s v="Petite Source"/>
    <m/>
    <m/>
    <m/>
    <m/>
    <s v="WOR20161114OUANPE"/>
    <x v="5"/>
    <x v="4"/>
    <x v="33"/>
    <e v="#N/A"/>
  </r>
  <r>
    <x v="39"/>
    <m/>
    <m/>
    <s v="Réalisé"/>
    <d v="2016-11-15T00:00:00"/>
    <s v="Distribution Abris"/>
    <s v="Matériaux Abris"/>
    <s v="Bâches"/>
    <m/>
    <s v="Nombre"/>
    <n v="300"/>
    <m/>
    <m/>
    <m/>
    <s v=""/>
    <n v="300"/>
    <m/>
    <x v="3"/>
    <x v="59"/>
    <s v="Lieve"/>
    <m/>
    <m/>
    <m/>
    <m/>
    <s v="WOR20161115NIPELI"/>
    <x v="2"/>
    <x v="3"/>
    <x v="39"/>
    <e v="#N/A"/>
  </r>
  <r>
    <x v="39"/>
    <m/>
    <m/>
    <s v="Réalisé"/>
    <d v="2016-11-15T00:00:00"/>
    <s v="Distribution NFI"/>
    <s v="Matériaux NFI"/>
    <s v="Couvertures"/>
    <m/>
    <s v="Nombre"/>
    <n v="600"/>
    <m/>
    <m/>
    <m/>
    <s v=""/>
    <n v="300"/>
    <s v="Sélection / Priorisation"/>
    <x v="3"/>
    <x v="59"/>
    <s v="Lieve"/>
    <m/>
    <m/>
    <m/>
    <m/>
    <s v="WOR20161115NIPELI"/>
    <x v="3"/>
    <x v="3"/>
    <x v="39"/>
    <e v="#N/A"/>
  </r>
  <r>
    <x v="39"/>
    <m/>
    <m/>
    <s v="Réalisé"/>
    <d v="2016-11-15T00:00:00"/>
    <s v="Distribution NFI"/>
    <s v="Matériaux NFI"/>
    <s v="Kit d'hygiène"/>
    <m/>
    <s v="Nombre"/>
    <n v="300"/>
    <m/>
    <m/>
    <m/>
    <s v=""/>
    <n v="300"/>
    <s v="Sélection / Priorisation"/>
    <x v="3"/>
    <x v="59"/>
    <s v="Lieve"/>
    <m/>
    <m/>
    <m/>
    <m/>
    <s v="WOR20161115NIPELI"/>
    <x v="4"/>
    <x v="3"/>
    <x v="39"/>
    <e v="#N/A"/>
  </r>
  <r>
    <x v="39"/>
    <m/>
    <m/>
    <s v="Réalisé"/>
    <d v="2016-11-15T00:00:00"/>
    <s v="Distribution NFI"/>
    <s v="Matériaux NFI"/>
    <s v="Kit d'hygiène"/>
    <m/>
    <s v="Nombre"/>
    <n v="100"/>
    <m/>
    <m/>
    <m/>
    <s v=""/>
    <n v="100"/>
    <s v="Sélection / Priorisation"/>
    <x v="4"/>
    <x v="34"/>
    <s v="Grande Vide"/>
    <m/>
    <m/>
    <m/>
    <m/>
    <s v="WOR20161115OUPOGR"/>
    <x v="5"/>
    <x v="4"/>
    <x v="34"/>
    <e v="#N/A"/>
  </r>
  <r>
    <x v="39"/>
    <m/>
    <m/>
    <s v="Réalisé"/>
    <d v="2016-11-15T00:00:00"/>
    <s v="Distribution NFI"/>
    <s v="Matériaux NFI"/>
    <s v="Moustiquaires"/>
    <m/>
    <s v="Nombre"/>
    <n v="600"/>
    <m/>
    <m/>
    <m/>
    <s v=""/>
    <n v="300"/>
    <s v="Sélection / Priorisation"/>
    <x v="3"/>
    <x v="59"/>
    <s v="Lieve"/>
    <m/>
    <m/>
    <m/>
    <m/>
    <s v="WOR20161115NIPELI"/>
    <x v="5"/>
    <x v="3"/>
    <x v="39"/>
    <e v="#N/A"/>
  </r>
  <r>
    <x v="39"/>
    <m/>
    <m/>
    <s v="Réalisé"/>
    <d v="2016-11-16T00:00:00"/>
    <s v="Distribution Abris"/>
    <s v="Matériaux Abris"/>
    <s v="Bâches"/>
    <m/>
    <s v="Nombre"/>
    <n v="283"/>
    <m/>
    <m/>
    <m/>
    <s v=""/>
    <n v="283"/>
    <m/>
    <x v="8"/>
    <x v="87"/>
    <s v="Basse Plaine"/>
    <m/>
    <m/>
    <m/>
    <m/>
    <s v="WOR20161116NOLIBA"/>
    <x v="3"/>
    <x v="8"/>
    <x v="64"/>
    <e v="#N/A"/>
  </r>
  <r>
    <x v="39"/>
    <m/>
    <m/>
    <s v="Réalisé"/>
    <d v="2016-11-16T00:00:00"/>
    <s v="Distribution NFI"/>
    <s v="Matériaux NFI"/>
    <s v="Bidons"/>
    <m/>
    <s v="Nombre"/>
    <n v="350"/>
    <m/>
    <m/>
    <m/>
    <s v=""/>
    <n v="350"/>
    <s v="Sélection / Priorisation"/>
    <x v="4"/>
    <x v="34"/>
    <s v="La Source"/>
    <m/>
    <m/>
    <m/>
    <m/>
    <s v="WOR20161116OUPOLA"/>
    <x v="1"/>
    <x v="4"/>
    <x v="34"/>
    <e v="#N/A"/>
  </r>
  <r>
    <x v="39"/>
    <m/>
    <m/>
    <s v="Réalisé"/>
    <d v="2016-11-16T00:00:00"/>
    <s v="Distribution NFI"/>
    <s v="Matériaux NFI"/>
    <s v="Couvertures"/>
    <m/>
    <s v="Nombre"/>
    <n v="566"/>
    <m/>
    <m/>
    <m/>
    <s v=""/>
    <n v="283"/>
    <s v="Sélection / Priorisation"/>
    <x v="8"/>
    <x v="87"/>
    <s v="Basse Plaine"/>
    <m/>
    <m/>
    <m/>
    <m/>
    <s v="WOR20161116NOLIBA"/>
    <x v="4"/>
    <x v="8"/>
    <x v="64"/>
    <e v="#N/A"/>
  </r>
  <r>
    <x v="39"/>
    <m/>
    <m/>
    <s v="Réalisé"/>
    <d v="2016-11-16T00:00:00"/>
    <s v="Distribution NFI"/>
    <s v="Matériaux NFI"/>
    <s v="Couvertures"/>
    <m/>
    <s v="Nombre"/>
    <n v="350"/>
    <m/>
    <m/>
    <m/>
    <s v=""/>
    <n v="350"/>
    <s v="Sélection / Priorisation"/>
    <x v="4"/>
    <x v="34"/>
    <s v="La Source"/>
    <m/>
    <m/>
    <m/>
    <m/>
    <s v="WOR20161116OUPOLA"/>
    <x v="2"/>
    <x v="4"/>
    <x v="34"/>
    <e v="#N/A"/>
  </r>
  <r>
    <x v="39"/>
    <m/>
    <m/>
    <s v="Réalisé"/>
    <d v="2016-11-16T00:00:00"/>
    <s v="Intervention Abris"/>
    <s v="Formation"/>
    <s v="Formation"/>
    <m/>
    <s v="Nombre de personnes"/>
    <n v="200"/>
    <m/>
    <m/>
    <m/>
    <s v=""/>
    <n v="200"/>
    <s v="Sélection / Priorisation"/>
    <x v="3"/>
    <x v="85"/>
    <s v="Bezin"/>
    <m/>
    <m/>
    <m/>
    <m/>
    <s v="WOR20161116NIPEBE"/>
    <x v="4"/>
    <x v="3"/>
    <x v="62"/>
    <e v="#N/A"/>
  </r>
  <r>
    <x v="39"/>
    <m/>
    <m/>
    <s v="Réalisé"/>
    <d v="2016-11-16T00:00:00"/>
    <s v="Distribution NFI"/>
    <s v="Matériaux NFI"/>
    <s v="Kit d'hygiène"/>
    <m/>
    <s v="Nombre"/>
    <n v="283"/>
    <m/>
    <m/>
    <m/>
    <s v=""/>
    <n v="283"/>
    <s v="Sélection / Priorisation"/>
    <x v="8"/>
    <x v="87"/>
    <s v="Basse Plaine"/>
    <m/>
    <m/>
    <m/>
    <m/>
    <s v="WOR20161116NOLIBA"/>
    <x v="5"/>
    <x v="8"/>
    <x v="64"/>
    <e v="#N/A"/>
  </r>
  <r>
    <x v="39"/>
    <m/>
    <m/>
    <s v="Réalisé"/>
    <d v="2016-11-16T00:00:00"/>
    <s v="Distribution NFI"/>
    <s v="Matériaux NFI"/>
    <s v="Kit d'hygiène"/>
    <m/>
    <s v="Nombre"/>
    <n v="350"/>
    <m/>
    <m/>
    <m/>
    <s v=""/>
    <n v="350"/>
    <s v="Sélection / Priorisation"/>
    <x v="4"/>
    <x v="34"/>
    <s v="La Source"/>
    <m/>
    <m/>
    <m/>
    <m/>
    <s v="WOR20161116OUPOLA"/>
    <x v="3"/>
    <x v="4"/>
    <x v="34"/>
    <e v="#N/A"/>
  </r>
  <r>
    <x v="39"/>
    <m/>
    <m/>
    <s v="Réalisé"/>
    <d v="2016-11-16T00:00:00"/>
    <s v="Distribution NFI"/>
    <s v="Matériaux NFI"/>
    <s v="Lampes solaires"/>
    <m/>
    <s v="Nombre"/>
    <n v="350"/>
    <m/>
    <m/>
    <m/>
    <s v=""/>
    <n v="350"/>
    <s v="Sélection / Priorisation"/>
    <x v="4"/>
    <x v="34"/>
    <s v="La Source"/>
    <m/>
    <m/>
    <m/>
    <m/>
    <s v="WOR20161116OUPOLA"/>
    <x v="4"/>
    <x v="4"/>
    <x v="34"/>
    <e v="#N/A"/>
  </r>
  <r>
    <x v="39"/>
    <m/>
    <m/>
    <s v="Réalisé"/>
    <d v="2016-11-16T00:00:00"/>
    <s v="Distribution NFI"/>
    <s v="Matériaux NFI"/>
    <s v="Moustiquaires"/>
    <m/>
    <s v="Nombre"/>
    <n v="350"/>
    <m/>
    <m/>
    <m/>
    <s v=""/>
    <n v="350"/>
    <s v="Sélection / Priorisation"/>
    <x v="4"/>
    <x v="34"/>
    <s v="La Source"/>
    <m/>
    <m/>
    <m/>
    <m/>
    <s v="WOR20161116OUPOLA"/>
    <x v="5"/>
    <x v="4"/>
    <x v="34"/>
    <e v="#N/A"/>
  </r>
  <r>
    <x v="39"/>
    <m/>
    <m/>
    <s v="Réalisé"/>
    <d v="2016-11-16T00:00:00"/>
    <s v="Distribution NFI"/>
    <s v="Matériaux NFI"/>
    <s v="Seaux"/>
    <m/>
    <s v="Nombre"/>
    <n v="200"/>
    <m/>
    <m/>
    <m/>
    <s v=""/>
    <n v="200"/>
    <s v="Sélection / Priorisation"/>
    <x v="3"/>
    <x v="85"/>
    <s v="Bezin"/>
    <m/>
    <m/>
    <m/>
    <m/>
    <s v="WOR20161116NIPEBE"/>
    <x v="5"/>
    <x v="3"/>
    <x v="62"/>
    <e v="#N/A"/>
  </r>
  <r>
    <x v="39"/>
    <m/>
    <m/>
    <s v="Réalisé"/>
    <d v="2016-11-16T00:00:00"/>
    <s v="Intervention Abris"/>
    <s v="Formation"/>
    <s v="Formation"/>
    <m/>
    <s v="Nombre de personnes"/>
    <n v="410"/>
    <m/>
    <m/>
    <m/>
    <m/>
    <n v="410"/>
    <s v="Sélection / Priorisation"/>
    <x v="4"/>
    <x v="34"/>
    <s v="Pointe A Raquette"/>
    <s v="Lotore"/>
    <m/>
    <m/>
    <m/>
    <s v="WOR20161116OUPOPO"/>
    <x v="5"/>
    <x v="4"/>
    <x v="34"/>
    <e v="#N/A"/>
  </r>
  <r>
    <x v="39"/>
    <m/>
    <m/>
    <s v="Réalisé"/>
    <d v="2016-11-17T00:00:00"/>
    <s v="Distribution NFI"/>
    <s v="Matériaux NFI"/>
    <s v="Bidons"/>
    <m/>
    <s v="Nombre"/>
    <n v="150"/>
    <m/>
    <m/>
    <m/>
    <s v=""/>
    <n v="150"/>
    <s v="Sélection / Priorisation"/>
    <x v="4"/>
    <x v="33"/>
    <s v="Grande Source"/>
    <m/>
    <m/>
    <m/>
    <m/>
    <s v="WOR20161117OUANGR"/>
    <x v="1"/>
    <x v="4"/>
    <x v="33"/>
    <e v="#N/A"/>
  </r>
  <r>
    <x v="39"/>
    <m/>
    <m/>
    <s v="Réalisé"/>
    <d v="2016-11-17T00:00:00"/>
    <s v="Distribution NFI"/>
    <s v="Matériaux NFI"/>
    <s v="Couvertures"/>
    <m/>
    <s v="Nombre"/>
    <n v="150"/>
    <m/>
    <m/>
    <m/>
    <s v=""/>
    <n v="150"/>
    <s v="Sélection / Priorisation"/>
    <x v="4"/>
    <x v="33"/>
    <s v="Grande Source"/>
    <m/>
    <m/>
    <m/>
    <m/>
    <s v="WOR20161117OUANGR"/>
    <x v="2"/>
    <x v="4"/>
    <x v="33"/>
    <e v="#N/A"/>
  </r>
  <r>
    <x v="39"/>
    <m/>
    <m/>
    <s v="Réalisé"/>
    <d v="2016-11-17T00:00:00"/>
    <s v="Distribution NFI"/>
    <s v="Matériaux NFI"/>
    <s v="Kit d'hygiène"/>
    <m/>
    <s v="Nombre"/>
    <n v="150"/>
    <m/>
    <m/>
    <m/>
    <s v=""/>
    <n v="150"/>
    <s v="Sélection / Priorisation"/>
    <x v="4"/>
    <x v="33"/>
    <s v="Grande Source"/>
    <m/>
    <m/>
    <m/>
    <m/>
    <s v="WOR20161117OUANGR"/>
    <x v="3"/>
    <x v="4"/>
    <x v="33"/>
    <e v="#N/A"/>
  </r>
  <r>
    <x v="39"/>
    <m/>
    <m/>
    <s v="Réalisé"/>
    <d v="2016-11-17T00:00:00"/>
    <s v="Distribution NFI"/>
    <s v="Matériaux NFI"/>
    <s v="Lampes solaires"/>
    <m/>
    <s v="Nombre"/>
    <n v="150"/>
    <m/>
    <m/>
    <m/>
    <s v=""/>
    <n v="150"/>
    <s v="Sélection / Priorisation"/>
    <x v="4"/>
    <x v="33"/>
    <s v="Grande Source"/>
    <m/>
    <m/>
    <m/>
    <m/>
    <s v="WOR20161117OUANGR"/>
    <x v="4"/>
    <x v="4"/>
    <x v="33"/>
    <e v="#N/A"/>
  </r>
  <r>
    <x v="39"/>
    <m/>
    <m/>
    <s v="Réalisé"/>
    <d v="2016-11-17T00:00:00"/>
    <s v="Distribution NFI"/>
    <s v="Matériaux NFI"/>
    <s v="Moustiquaires"/>
    <m/>
    <s v="Nombre"/>
    <n v="150"/>
    <m/>
    <m/>
    <m/>
    <s v=""/>
    <n v="150"/>
    <s v="Sélection / Priorisation"/>
    <x v="4"/>
    <x v="33"/>
    <s v="Grande Source"/>
    <m/>
    <m/>
    <m/>
    <m/>
    <s v="WOR20161117OUANGR"/>
    <x v="5"/>
    <x v="4"/>
    <x v="33"/>
    <e v="#N/A"/>
  </r>
  <r>
    <x v="39"/>
    <m/>
    <s v="Private funds"/>
    <s v="Réalisé"/>
    <d v="2016-11-24T00:00:00"/>
    <s v="Distribution NFI"/>
    <s v="Matériaux NFI"/>
    <s v="Seaux"/>
    <m/>
    <s v="Nombre"/>
    <n v="320"/>
    <m/>
    <m/>
    <m/>
    <m/>
    <n v="320"/>
    <s v="Sélection / Priorisation"/>
    <x v="4"/>
    <x v="34"/>
    <s v="Pointe A Raquette"/>
    <m/>
    <m/>
    <m/>
    <s v="320 water filter"/>
    <s v="WOR20161124OUPOPO"/>
    <x v="23"/>
    <x v="4"/>
    <x v="34"/>
    <e v="#N/A"/>
  </r>
  <r>
    <x v="39"/>
    <m/>
    <m/>
    <s v="Réalisé"/>
    <d v="2016-11-24T00:00:00"/>
    <s v="Distribution NFI"/>
    <s v="Matériaux NFI"/>
    <s v="Bidons"/>
    <m/>
    <s v="Nombre"/>
    <n v="320"/>
    <m/>
    <m/>
    <m/>
    <s v=""/>
    <n v="320"/>
    <s v="Sélection / Priorisation"/>
    <x v="4"/>
    <x v="34"/>
    <s v="Pointe A Raquette"/>
    <m/>
    <m/>
    <m/>
    <m/>
    <s v="WOR20161124OUPOPO"/>
    <x v="0"/>
    <x v="4"/>
    <x v="34"/>
    <e v="#N/A"/>
  </r>
  <r>
    <x v="39"/>
    <m/>
    <m/>
    <s v="Réalisé"/>
    <d v="2016-11-24T00:00:00"/>
    <s v="Distribution NFI"/>
    <s v="Matériaux NFI"/>
    <s v="Couvertures"/>
    <m/>
    <s v="Nombre"/>
    <n v="320"/>
    <m/>
    <m/>
    <m/>
    <s v=""/>
    <n v="320"/>
    <s v="Sélection / Priorisation"/>
    <x v="4"/>
    <x v="34"/>
    <s v="Pointe A Raquette"/>
    <m/>
    <m/>
    <m/>
    <m/>
    <s v="WOR20161124OUPOPO"/>
    <x v="1"/>
    <x v="4"/>
    <x v="34"/>
    <e v="#N/A"/>
  </r>
  <r>
    <x v="39"/>
    <m/>
    <m/>
    <s v="Réalisé"/>
    <d v="2016-11-24T00:00:00"/>
    <s v="Distribution NFI"/>
    <s v="Matériaux NFI"/>
    <s v="Kit d'hygiène"/>
    <m/>
    <s v="Nombre"/>
    <n v="320"/>
    <m/>
    <m/>
    <m/>
    <s v=""/>
    <n v="320"/>
    <s v="Sélection / Priorisation"/>
    <x v="4"/>
    <x v="34"/>
    <s v="Pointe A Raquette"/>
    <m/>
    <m/>
    <m/>
    <m/>
    <s v="WOR20161124OUPOPO"/>
    <x v="2"/>
    <x v="4"/>
    <x v="34"/>
    <e v="#N/A"/>
  </r>
  <r>
    <x v="39"/>
    <m/>
    <m/>
    <s v="Réalisé"/>
    <d v="2016-11-24T00:00:00"/>
    <s v="Distribution NFI"/>
    <s v="Matériaux NFI"/>
    <s v="Lampes solaires"/>
    <m/>
    <s v="Nombre"/>
    <n v="320"/>
    <m/>
    <m/>
    <m/>
    <s v=""/>
    <n v="320"/>
    <s v="Sélection / Priorisation"/>
    <x v="4"/>
    <x v="34"/>
    <s v="Pointe A Raquette"/>
    <m/>
    <m/>
    <m/>
    <m/>
    <s v="WOR20161124OUPOPO"/>
    <x v="3"/>
    <x v="4"/>
    <x v="34"/>
    <e v="#N/A"/>
  </r>
  <r>
    <x v="39"/>
    <m/>
    <m/>
    <s v="Réalisé"/>
    <d v="2016-11-24T00:00:00"/>
    <s v="Distribution NFI"/>
    <s v="Matériaux NFI"/>
    <s v="Moustiquaires"/>
    <m/>
    <s v="Nombre"/>
    <n v="320"/>
    <m/>
    <m/>
    <m/>
    <s v=""/>
    <n v="320"/>
    <s v="Sélection / Priorisation"/>
    <x v="4"/>
    <x v="34"/>
    <s v="Pointe A Raquette"/>
    <m/>
    <m/>
    <m/>
    <m/>
    <s v="WOR20161124OUPOPO"/>
    <x v="4"/>
    <x v="4"/>
    <x v="34"/>
    <e v="#N/A"/>
  </r>
  <r>
    <x v="39"/>
    <m/>
    <m/>
    <s v="Réalisé"/>
    <d v="2016-11-24T00:00:00"/>
    <s v="Intervention Abris"/>
    <s v="Formation"/>
    <s v="Formation"/>
    <m/>
    <s v="Nombre de personnes"/>
    <n v="320"/>
    <m/>
    <m/>
    <m/>
    <m/>
    <n v="320"/>
    <s v="Sélection / Priorisation"/>
    <x v="4"/>
    <x v="34"/>
    <s v="Pointe A Raquette"/>
    <m/>
    <m/>
    <m/>
    <m/>
    <s v="WOR20161124OUPOPO"/>
    <x v="5"/>
    <x v="4"/>
    <x v="34"/>
    <e v="#N/A"/>
  </r>
  <r>
    <x v="39"/>
    <m/>
    <m/>
    <s v="Réalisé"/>
    <d v="2016-11-24T00:00:00"/>
    <s v="Intervention Abris"/>
    <s v="Formation"/>
    <s v="Formation"/>
    <m/>
    <s v="Nombre de personnes"/>
    <n v="345"/>
    <m/>
    <m/>
    <m/>
    <m/>
    <n v="343"/>
    <s v="Sélection / Priorisation"/>
    <x v="4"/>
    <x v="33"/>
    <s v="Palma"/>
    <m/>
    <m/>
    <m/>
    <m/>
    <s v="WOR20161124OUANPA"/>
    <x v="5"/>
    <x v="4"/>
    <x v="33"/>
    <e v="#N/A"/>
  </r>
  <r>
    <x v="39"/>
    <m/>
    <s v="Private funds"/>
    <s v="Réalisé"/>
    <d v="2016-11-25T00:00:00"/>
    <s v="Distribution NFI"/>
    <s v="Matériaux NFI"/>
    <s v="Couvertures"/>
    <m/>
    <s v="Nombre"/>
    <n v="300"/>
    <m/>
    <m/>
    <m/>
    <m/>
    <n v="300"/>
    <s v="Sélection / Priorisation"/>
    <x v="4"/>
    <x v="34"/>
    <s v="Pointe A Raquette"/>
    <m/>
    <m/>
    <m/>
    <m/>
    <s v="WOR20161125OUPOPO"/>
    <x v="0"/>
    <x v="4"/>
    <x v="34"/>
    <e v="#N/A"/>
  </r>
  <r>
    <x v="39"/>
    <m/>
    <s v="Private funds"/>
    <s v="Réalisé"/>
    <d v="2016-11-25T00:00:00"/>
    <s v="Distribution NFI"/>
    <s v="Matériaux NFI"/>
    <s v="Couvertures"/>
    <m/>
    <s v="Nombre"/>
    <n v="300"/>
    <m/>
    <m/>
    <m/>
    <m/>
    <n v="300"/>
    <s v="Sélection / Priorisation"/>
    <x v="4"/>
    <x v="33"/>
    <s v="Petite Source"/>
    <m/>
    <m/>
    <m/>
    <m/>
    <s v="WOR20161125OUANPE"/>
    <x v="1"/>
    <x v="4"/>
    <x v="33"/>
    <e v="#N/A"/>
  </r>
  <r>
    <x v="39"/>
    <m/>
    <s v="Private funds"/>
    <s v="Réalisé"/>
    <d v="2016-11-25T00:00:00"/>
    <s v="Distribution NFI"/>
    <s v="Matériaux NFI"/>
    <s v="Bidons"/>
    <m/>
    <s v="Nombre"/>
    <n v="300"/>
    <m/>
    <m/>
    <m/>
    <m/>
    <n v="300"/>
    <s v="Sélection / Priorisation"/>
    <x v="4"/>
    <x v="34"/>
    <s v="Pointe A Raquette"/>
    <m/>
    <m/>
    <m/>
    <m/>
    <s v="WOR20161125OUPOPO"/>
    <x v="1"/>
    <x v="4"/>
    <x v="34"/>
    <e v="#N/A"/>
  </r>
  <r>
    <x v="39"/>
    <m/>
    <s v="Private funds"/>
    <s v="Réalisé"/>
    <d v="2016-11-25T00:00:00"/>
    <s v="Distribution NFI"/>
    <s v="Matériaux NFI"/>
    <s v="Bidons"/>
    <m/>
    <s v="Nombre"/>
    <n v="300"/>
    <m/>
    <m/>
    <m/>
    <m/>
    <n v="300"/>
    <s v="Sélection / Priorisation"/>
    <x v="4"/>
    <x v="33"/>
    <s v="Petite Source"/>
    <m/>
    <m/>
    <m/>
    <m/>
    <s v="WOR20161125OUANPE"/>
    <x v="2"/>
    <x v="4"/>
    <x v="33"/>
    <e v="#N/A"/>
  </r>
  <r>
    <x v="39"/>
    <m/>
    <s v="Private funds"/>
    <s v="Réalisé"/>
    <d v="2016-11-25T00:00:00"/>
    <s v="Distribution NFI"/>
    <s v="Matériaux NFI"/>
    <s v="Moustiquaires"/>
    <m/>
    <s v="Nombre"/>
    <n v="300"/>
    <m/>
    <m/>
    <m/>
    <m/>
    <n v="300"/>
    <s v="Sélection / Priorisation"/>
    <x v="4"/>
    <x v="34"/>
    <s v="Pointe A Raquette"/>
    <m/>
    <m/>
    <m/>
    <m/>
    <s v="WOR20161125OUPOPO"/>
    <x v="2"/>
    <x v="4"/>
    <x v="34"/>
    <e v="#N/A"/>
  </r>
  <r>
    <x v="39"/>
    <m/>
    <s v="Private funds"/>
    <s v="Réalisé"/>
    <d v="2016-11-25T00:00:00"/>
    <s v="Distribution NFI"/>
    <s v="Matériaux NFI"/>
    <s v="Moustiquaires"/>
    <m/>
    <s v="Nombre"/>
    <n v="300"/>
    <m/>
    <m/>
    <m/>
    <m/>
    <n v="300"/>
    <s v="Sélection / Priorisation"/>
    <x v="4"/>
    <x v="33"/>
    <s v="Petite Source"/>
    <m/>
    <m/>
    <m/>
    <m/>
    <s v="WOR20161125OUANPE"/>
    <x v="3"/>
    <x v="4"/>
    <x v="33"/>
    <e v="#N/A"/>
  </r>
  <r>
    <x v="39"/>
    <m/>
    <s v="Private funds"/>
    <s v="Réalisé"/>
    <d v="2016-11-25T00:00:00"/>
    <s v="Distribution NFI"/>
    <s v="Matériaux NFI"/>
    <s v="Lampes solaires"/>
    <m/>
    <s v="Nombre"/>
    <n v="300"/>
    <m/>
    <m/>
    <m/>
    <m/>
    <n v="300"/>
    <s v="Sélection / Priorisation"/>
    <x v="4"/>
    <x v="33"/>
    <s v="Petite Source"/>
    <m/>
    <m/>
    <m/>
    <m/>
    <s v="WOR20161125OUANPE"/>
    <x v="4"/>
    <x v="4"/>
    <x v="33"/>
    <e v="#N/A"/>
  </r>
  <r>
    <x v="39"/>
    <m/>
    <s v="Private funds"/>
    <s v="Réalisé"/>
    <d v="2016-11-25T00:00:00"/>
    <s v="Distribution NFI"/>
    <s v="Matériaux NFI"/>
    <s v="Kit d'hygiène"/>
    <m/>
    <s v="Nombre"/>
    <n v="300"/>
    <m/>
    <m/>
    <m/>
    <m/>
    <n v="300"/>
    <s v="Sélection / Priorisation"/>
    <x v="4"/>
    <x v="34"/>
    <s v="Pointe A Raquette"/>
    <m/>
    <m/>
    <m/>
    <m/>
    <s v="WOR20161125OUPOPO"/>
    <x v="3"/>
    <x v="4"/>
    <x v="34"/>
    <e v="#N/A"/>
  </r>
  <r>
    <x v="39"/>
    <m/>
    <s v="Private funds"/>
    <s v="Réalisé"/>
    <d v="2016-11-25T00:00:00"/>
    <s v="Distribution NFI"/>
    <s v="Matériaux NFI"/>
    <s v="Kit d'hygiène"/>
    <m/>
    <s v="Nombre"/>
    <n v="300"/>
    <m/>
    <m/>
    <m/>
    <m/>
    <n v="300"/>
    <s v="Sélection / Priorisation"/>
    <x v="4"/>
    <x v="33"/>
    <s v="Petite Source"/>
    <m/>
    <m/>
    <m/>
    <m/>
    <s v="WOR20161125OUANPE"/>
    <x v="5"/>
    <x v="4"/>
    <x v="33"/>
    <e v="#N/A"/>
  </r>
  <r>
    <x v="39"/>
    <m/>
    <s v="Private funds"/>
    <s v="Réalisé"/>
    <d v="2016-11-25T00:00:00"/>
    <s v="Distribution NFI"/>
    <s v="Matériaux NFI"/>
    <s v="Seaux"/>
    <m/>
    <s v="Nombre"/>
    <n v="300"/>
    <m/>
    <m/>
    <m/>
    <m/>
    <n v="300"/>
    <s v="Sélection / Priorisation"/>
    <x v="4"/>
    <x v="34"/>
    <s v="Pointe A Raquette"/>
    <m/>
    <m/>
    <m/>
    <s v="300 water filter"/>
    <s v="WOR20161125OUPOPO"/>
    <x v="4"/>
    <x v="4"/>
    <x v="34"/>
    <e v="#N/A"/>
  </r>
  <r>
    <x v="39"/>
    <m/>
    <m/>
    <s v="Réalisé"/>
    <d v="2016-11-25T00:00:00"/>
    <s v="Intervention Abris"/>
    <s v="Formation"/>
    <s v="Formation"/>
    <m/>
    <s v="Nombre de personnes"/>
    <n v="442"/>
    <m/>
    <m/>
    <m/>
    <m/>
    <n v="442"/>
    <s v="Sélection / Priorisation"/>
    <x v="4"/>
    <x v="33"/>
    <s v="Grand Lagon"/>
    <s v="Trou Louis Jeune"/>
    <m/>
    <m/>
    <m/>
    <s v="WOR20161125OUANGR"/>
    <x v="5"/>
    <x v="4"/>
    <x v="33"/>
    <e v="#N/A"/>
  </r>
  <r>
    <x v="39"/>
    <m/>
    <m/>
    <s v="Réalisé"/>
    <d v="2016-11-25T00:00:00"/>
    <s v="Intervention Abris"/>
    <s v="Formation"/>
    <s v="Formation"/>
    <m/>
    <s v="Nombre de personnes"/>
    <n v="300"/>
    <m/>
    <m/>
    <m/>
    <m/>
    <n v="300"/>
    <s v="Sélection / Priorisation"/>
    <x v="4"/>
    <x v="34"/>
    <s v="Pointe A Raquette"/>
    <s v="Plaisance"/>
    <m/>
    <m/>
    <m/>
    <s v="WOR20161125OUPOPO"/>
    <x v="5"/>
    <x v="4"/>
    <x v="34"/>
    <e v="#N/A"/>
  </r>
  <r>
    <x v="39"/>
    <m/>
    <s v="Private funds"/>
    <s v="Réalisé"/>
    <d v="2016-11-26T00:00:00"/>
    <s v="Distribution NFI"/>
    <s v="Matériaux NFI"/>
    <s v="Couvertures"/>
    <m/>
    <s v="Nombre"/>
    <n v="300"/>
    <m/>
    <m/>
    <m/>
    <m/>
    <n v="300"/>
    <s v="Sélection / Priorisation"/>
    <x v="4"/>
    <x v="33"/>
    <s v="Picmy"/>
    <m/>
    <m/>
    <m/>
    <m/>
    <s v="WOR20161126OUANPI"/>
    <x v="0"/>
    <x v="4"/>
    <x v="33"/>
    <e v="#N/A"/>
  </r>
  <r>
    <x v="39"/>
    <m/>
    <s v="Private funds"/>
    <s v="Réalisé"/>
    <d v="2016-11-26T00:00:00"/>
    <s v="Distribution NFI"/>
    <s v="Matériaux NFI"/>
    <s v="Moustiquaires"/>
    <m/>
    <s v="Nombre"/>
    <n v="300"/>
    <m/>
    <m/>
    <m/>
    <m/>
    <n v="300"/>
    <s v="Sélection / Priorisation"/>
    <x v="4"/>
    <x v="33"/>
    <s v="Picmy"/>
    <m/>
    <m/>
    <m/>
    <m/>
    <s v="WOR20161126OUANPI"/>
    <x v="1"/>
    <x v="4"/>
    <x v="33"/>
    <e v="#N/A"/>
  </r>
  <r>
    <x v="39"/>
    <m/>
    <s v="Private funds"/>
    <s v="Réalisé"/>
    <d v="2016-11-26T00:00:00"/>
    <s v="Distribution NFI"/>
    <s v="Matériaux NFI"/>
    <s v="Lampes solaires"/>
    <m/>
    <s v="Nombre"/>
    <n v="300"/>
    <m/>
    <m/>
    <m/>
    <m/>
    <n v="300"/>
    <s v="Sélection / Priorisation"/>
    <x v="4"/>
    <x v="33"/>
    <s v="Picmy"/>
    <m/>
    <m/>
    <m/>
    <m/>
    <s v="WOR20161126OUANPI"/>
    <x v="2"/>
    <x v="4"/>
    <x v="33"/>
    <e v="#N/A"/>
  </r>
  <r>
    <x v="39"/>
    <m/>
    <s v="Private funds"/>
    <s v="Réalisé"/>
    <d v="2016-11-26T00:00:00"/>
    <s v="Distribution NFI"/>
    <s v="Matériaux NFI"/>
    <s v="Kit d'hygiène"/>
    <m/>
    <s v="Nombre"/>
    <n v="300"/>
    <m/>
    <m/>
    <m/>
    <m/>
    <n v="300"/>
    <s v="Sélection / Priorisation"/>
    <x v="4"/>
    <x v="33"/>
    <s v="Picmy"/>
    <m/>
    <m/>
    <m/>
    <m/>
    <s v="WOR20161126OUANPI"/>
    <x v="3"/>
    <x v="4"/>
    <x v="33"/>
    <e v="#N/A"/>
  </r>
  <r>
    <x v="39"/>
    <m/>
    <s v="Private funds"/>
    <s v="Réalisé"/>
    <d v="2016-11-26T00:00:00"/>
    <s v="Distribution NFI"/>
    <s v="Matériaux NFI"/>
    <s v="Seaux"/>
    <m/>
    <s v="Nombre"/>
    <n v="300"/>
    <m/>
    <m/>
    <m/>
    <m/>
    <n v="300"/>
    <s v="Sélection / Priorisation"/>
    <x v="4"/>
    <x v="33"/>
    <s v="Picmy"/>
    <m/>
    <m/>
    <m/>
    <s v="300 water filter"/>
    <s v="WOR20161126OUANPI"/>
    <x v="4"/>
    <x v="4"/>
    <x v="33"/>
    <e v="#N/A"/>
  </r>
  <r>
    <x v="39"/>
    <m/>
    <m/>
    <s v="Réalisé"/>
    <d v="2016-11-26T00:00:00"/>
    <s v="Intervention Abris"/>
    <s v="Formation"/>
    <s v="Formation"/>
    <m/>
    <s v="Nombre de personnes"/>
    <n v="300"/>
    <m/>
    <m/>
    <m/>
    <m/>
    <n v="300"/>
    <s v="Sélection / Priorisation"/>
    <x v="4"/>
    <x v="33"/>
    <s v="Picmy"/>
    <m/>
    <m/>
    <m/>
    <m/>
    <s v="WOR20161126OUANPI"/>
    <x v="5"/>
    <x v="4"/>
    <x v="33"/>
    <e v="#N/A"/>
  </r>
  <r>
    <x v="39"/>
    <m/>
    <s v="Private funds"/>
    <s v="Réalisé"/>
    <d v="2016-11-28T00:00:00"/>
    <s v="Distribution NFI"/>
    <s v="Matériaux NFI"/>
    <s v="Couvertures"/>
    <m/>
    <s v="Nombre"/>
    <n v="350"/>
    <m/>
    <m/>
    <m/>
    <m/>
    <n v="350"/>
    <s v="Sélection / Priorisation"/>
    <x v="4"/>
    <x v="33"/>
    <s v="Grand Lagon"/>
    <m/>
    <m/>
    <m/>
    <m/>
    <s v="WOR20161128OUANGR"/>
    <x v="0"/>
    <x v="4"/>
    <x v="33"/>
    <e v="#N/A"/>
  </r>
  <r>
    <x v="39"/>
    <m/>
    <s v="Private funds"/>
    <s v="Réalisé"/>
    <d v="2016-11-28T00:00:00"/>
    <s v="Distribution NFI"/>
    <s v="Matériaux NFI"/>
    <s v="Couvertures"/>
    <m/>
    <s v="Nombre"/>
    <n v="400"/>
    <m/>
    <m/>
    <m/>
    <m/>
    <n v="400"/>
    <s v="Sélection / Priorisation"/>
    <x v="4"/>
    <x v="34"/>
    <s v="Pointe A Raquette"/>
    <m/>
    <m/>
    <m/>
    <m/>
    <s v="WOR20161128OUPOPO"/>
    <x v="0"/>
    <x v="4"/>
    <x v="34"/>
    <e v="#N/A"/>
  </r>
  <r>
    <x v="39"/>
    <m/>
    <s v="Private funds"/>
    <s v="Réalisé"/>
    <d v="2016-11-28T00:00:00"/>
    <s v="Distribution NFI"/>
    <s v="Matériaux NFI"/>
    <s v="Moustiquaires"/>
    <m/>
    <s v="Nombre"/>
    <n v="350"/>
    <m/>
    <m/>
    <m/>
    <m/>
    <n v="350"/>
    <s v="Sélection / Priorisation"/>
    <x v="4"/>
    <x v="33"/>
    <s v="Grand Lagon"/>
    <m/>
    <m/>
    <m/>
    <m/>
    <s v="WOR20161128OUANGR"/>
    <x v="1"/>
    <x v="4"/>
    <x v="33"/>
    <e v="#N/A"/>
  </r>
  <r>
    <x v="39"/>
    <m/>
    <s v="Private funds"/>
    <s v="Réalisé"/>
    <d v="2016-11-28T00:00:00"/>
    <s v="Distribution NFI"/>
    <s v="Matériaux NFI"/>
    <s v="Moustiquaires"/>
    <m/>
    <s v="Nombre"/>
    <n v="400"/>
    <m/>
    <m/>
    <m/>
    <m/>
    <n v="400"/>
    <s v="Sélection / Priorisation"/>
    <x v="4"/>
    <x v="34"/>
    <s v="Pointe A Raquette"/>
    <m/>
    <m/>
    <m/>
    <m/>
    <s v="WOR20161128OUPOPO"/>
    <x v="1"/>
    <x v="4"/>
    <x v="34"/>
    <e v="#N/A"/>
  </r>
  <r>
    <x v="39"/>
    <m/>
    <s v="Private funds"/>
    <s v="Réalisé"/>
    <d v="2016-11-28T00:00:00"/>
    <s v="Distribution NFI"/>
    <s v="Matériaux NFI"/>
    <s v="Lampes solaires"/>
    <m/>
    <s v="Nombre"/>
    <n v="350"/>
    <m/>
    <m/>
    <m/>
    <m/>
    <n v="350"/>
    <s v="Sélection / Priorisation"/>
    <x v="4"/>
    <x v="33"/>
    <s v="Grand Lagon"/>
    <m/>
    <m/>
    <m/>
    <m/>
    <s v="WOR20161128OUANGR"/>
    <x v="2"/>
    <x v="4"/>
    <x v="33"/>
    <e v="#N/A"/>
  </r>
  <r>
    <x v="39"/>
    <m/>
    <s v="Private funds"/>
    <s v="Réalisé"/>
    <d v="2016-11-28T00:00:00"/>
    <s v="Distribution NFI"/>
    <s v="Matériaux NFI"/>
    <s v="Lampes solaires"/>
    <m/>
    <s v="Nombre"/>
    <n v="400"/>
    <m/>
    <m/>
    <m/>
    <m/>
    <n v="400"/>
    <s v="Sélection / Priorisation"/>
    <x v="4"/>
    <x v="34"/>
    <s v="Pointe A Raquette"/>
    <m/>
    <m/>
    <m/>
    <m/>
    <s v="WOR20161128OUPOPO"/>
    <x v="2"/>
    <x v="4"/>
    <x v="34"/>
    <e v="#N/A"/>
  </r>
  <r>
    <x v="39"/>
    <m/>
    <s v="Private funds"/>
    <s v="Réalisé"/>
    <d v="2016-11-28T00:00:00"/>
    <s v="Distribution NFI"/>
    <s v="Matériaux NFI"/>
    <s v="Kit d'hygiène"/>
    <m/>
    <s v="Nombre"/>
    <n v="350"/>
    <m/>
    <m/>
    <m/>
    <m/>
    <n v="350"/>
    <s v="Sélection / Priorisation"/>
    <x v="4"/>
    <x v="33"/>
    <s v="Grand Lagon"/>
    <m/>
    <m/>
    <m/>
    <m/>
    <s v="WOR20161128OUANGR"/>
    <x v="3"/>
    <x v="4"/>
    <x v="33"/>
    <e v="#N/A"/>
  </r>
  <r>
    <x v="39"/>
    <m/>
    <s v="Private funds"/>
    <s v="Réalisé"/>
    <d v="2016-11-28T00:00:00"/>
    <s v="Distribution NFI"/>
    <s v="Matériaux NFI"/>
    <s v="Kit d'hygiène"/>
    <m/>
    <s v="Nombre"/>
    <n v="400"/>
    <m/>
    <m/>
    <m/>
    <m/>
    <n v="400"/>
    <s v="Sélection / Priorisation"/>
    <x v="4"/>
    <x v="34"/>
    <s v="Pointe A Raquette"/>
    <m/>
    <m/>
    <m/>
    <m/>
    <s v="WOR20161128OUPOPO"/>
    <x v="3"/>
    <x v="4"/>
    <x v="34"/>
    <e v="#N/A"/>
  </r>
  <r>
    <x v="39"/>
    <m/>
    <s v="Private funds"/>
    <s v="Réalisé"/>
    <d v="2016-11-28T00:00:00"/>
    <s v="Distribution NFI"/>
    <s v="Matériaux NFI"/>
    <s v="Seaux"/>
    <m/>
    <s v="Nombre"/>
    <n v="350"/>
    <m/>
    <m/>
    <m/>
    <m/>
    <n v="350"/>
    <s v="Sélection / Priorisation"/>
    <x v="4"/>
    <x v="33"/>
    <s v="Grand Lagon"/>
    <m/>
    <m/>
    <m/>
    <s v="350 water filter"/>
    <s v="WOR20161128OUANGR"/>
    <x v="4"/>
    <x v="4"/>
    <x v="33"/>
    <e v="#N/A"/>
  </r>
  <r>
    <x v="39"/>
    <m/>
    <s v="Private funds"/>
    <s v="Réalisé"/>
    <d v="2016-11-28T00:00:00"/>
    <s v="Distribution NFI"/>
    <s v="Matériaux NFI"/>
    <s v="Seaux"/>
    <m/>
    <s v="Nombre"/>
    <n v="400"/>
    <m/>
    <m/>
    <m/>
    <m/>
    <n v="400"/>
    <s v="Sélection / Priorisation"/>
    <x v="4"/>
    <x v="34"/>
    <s v="Pointe A Raquette"/>
    <m/>
    <m/>
    <m/>
    <s v="400 water filter"/>
    <s v="WOR20161128OUPOPO"/>
    <x v="4"/>
    <x v="4"/>
    <x v="34"/>
    <e v="#N/A"/>
  </r>
  <r>
    <x v="39"/>
    <m/>
    <m/>
    <s v="Réalisé"/>
    <d v="2016-11-28T00:00:00"/>
    <s v="Intervention Abris"/>
    <s v="Formation"/>
    <s v="Formation"/>
    <m/>
    <s v="Nombre de personnes"/>
    <n v="350"/>
    <m/>
    <m/>
    <m/>
    <m/>
    <n v="350"/>
    <s v="Sélection / Priorisation"/>
    <x v="4"/>
    <x v="33"/>
    <s v="Grand Lagon"/>
    <s v="Abricot"/>
    <m/>
    <m/>
    <m/>
    <s v="WOR20161128OUANGR"/>
    <x v="5"/>
    <x v="4"/>
    <x v="33"/>
    <e v="#N/A"/>
  </r>
  <r>
    <x v="39"/>
    <m/>
    <m/>
    <s v="Réalisé"/>
    <d v="2016-11-28T00:00:00"/>
    <s v="Intervention Abris"/>
    <s v="Formation"/>
    <s v="Formation"/>
    <m/>
    <s v="Nombre de personnes"/>
    <n v="400"/>
    <m/>
    <m/>
    <m/>
    <m/>
    <n v="400"/>
    <s v="Sélection / Priorisation"/>
    <x v="4"/>
    <x v="34"/>
    <s v="Pointe A Raquette"/>
    <s v="Ti Palmiste"/>
    <m/>
    <m/>
    <m/>
    <s v="WOR20161128OUPOPO"/>
    <x v="5"/>
    <x v="4"/>
    <x v="34"/>
    <e v="#N/A"/>
  </r>
  <r>
    <x v="39"/>
    <m/>
    <s v="Private funds"/>
    <s v="Réalisé"/>
    <d v="2016-11-29T00:00:00"/>
    <s v="Distribution NFI"/>
    <s v="Matériaux NFI"/>
    <s v="Moustiquaires"/>
    <m/>
    <s v="Nombre"/>
    <n v="203"/>
    <m/>
    <m/>
    <m/>
    <m/>
    <n v="203"/>
    <s v="Sélection / Priorisation"/>
    <x v="4"/>
    <x v="33"/>
    <s v="Grand Lagon"/>
    <m/>
    <m/>
    <m/>
    <m/>
    <s v="WOR20161129OUANGR"/>
    <x v="1"/>
    <x v="4"/>
    <x v="33"/>
    <e v="#N/A"/>
  </r>
  <r>
    <x v="39"/>
    <m/>
    <s v="Private funds"/>
    <s v="Réalisé"/>
    <d v="2016-11-29T00:00:00"/>
    <s v="Distribution NFI"/>
    <s v="Matériaux NFI"/>
    <s v="Lampes solaires"/>
    <m/>
    <s v="Nombre"/>
    <n v="203"/>
    <m/>
    <m/>
    <m/>
    <m/>
    <n v="203"/>
    <s v="Sélection / Priorisation"/>
    <x v="4"/>
    <x v="33"/>
    <s v="Grand Lagon"/>
    <m/>
    <m/>
    <m/>
    <m/>
    <s v="WOR20161129OUANGR"/>
    <x v="2"/>
    <x v="4"/>
    <x v="33"/>
    <e v="#N/A"/>
  </r>
  <r>
    <x v="39"/>
    <m/>
    <s v="Private funds"/>
    <s v="Réalisé"/>
    <d v="2016-11-29T00:00:00"/>
    <s v="Distribution NFI"/>
    <s v="Matériaux NFI"/>
    <s v="Kit d'hygiène"/>
    <m/>
    <s v="Nombre"/>
    <n v="203"/>
    <m/>
    <m/>
    <m/>
    <m/>
    <n v="203"/>
    <s v="Sélection / Priorisation"/>
    <x v="4"/>
    <x v="33"/>
    <s v="Grand Lagon"/>
    <m/>
    <m/>
    <m/>
    <m/>
    <s v="WOR20161129OUANGR"/>
    <x v="3"/>
    <x v="4"/>
    <x v="33"/>
    <e v="#N/A"/>
  </r>
  <r>
    <x v="39"/>
    <m/>
    <s v="Private funds"/>
    <s v="Réalisé"/>
    <d v="2016-11-29T00:00:00"/>
    <s v="Distribution NFI"/>
    <s v="Matériaux NFI"/>
    <s v="Seaux"/>
    <m/>
    <s v="Nombre"/>
    <n v="203"/>
    <m/>
    <m/>
    <m/>
    <m/>
    <n v="203"/>
    <s v="Sélection / Priorisation"/>
    <x v="4"/>
    <x v="33"/>
    <s v="Grand Lagon"/>
    <m/>
    <m/>
    <m/>
    <s v="203 water filter"/>
    <s v="WOR20161129OUANGR"/>
    <x v="4"/>
    <x v="4"/>
    <x v="33"/>
    <e v="#N/A"/>
  </r>
  <r>
    <x v="39"/>
    <m/>
    <m/>
    <s v="Réalisé"/>
    <d v="2016-11-29T00:00:00"/>
    <s v="Intervention Abris"/>
    <s v="Formation"/>
    <s v="Formation"/>
    <m/>
    <s v="Nombre de personnes"/>
    <n v="203"/>
    <m/>
    <m/>
    <m/>
    <m/>
    <n v="203"/>
    <s v="Sélection / Priorisation"/>
    <x v="4"/>
    <x v="33"/>
    <s v="Grand Lagon"/>
    <m/>
    <m/>
    <m/>
    <m/>
    <s v="WOR20161129OUANGR"/>
    <x v="5"/>
    <x v="4"/>
    <x v="33"/>
    <e v="#N/A"/>
  </r>
  <r>
    <x v="39"/>
    <m/>
    <s v="Private funds"/>
    <s v="Réalisé"/>
    <d v="2016-11-30T00:00:00"/>
    <s v="Distribution Abris"/>
    <s v="Matériaux Abris"/>
    <s v="Bâches"/>
    <m/>
    <s v="Nombre"/>
    <n v="300"/>
    <m/>
    <m/>
    <m/>
    <m/>
    <n v="300"/>
    <s v="Sélection / Priorisation"/>
    <x v="3"/>
    <x v="88"/>
    <s v="Grand Boucan"/>
    <m/>
    <m/>
    <m/>
    <m/>
    <s v="WOR20161130NIGRGR"/>
    <x v="22"/>
    <x v="3"/>
    <x v="65"/>
    <e v="#N/A"/>
  </r>
  <r>
    <x v="39"/>
    <m/>
    <s v="Private funds"/>
    <s v="Réalisé"/>
    <d v="2016-11-30T00:00:00"/>
    <s v="Distribution Abris"/>
    <s v="Matériaux Abris"/>
    <s v="Bâches"/>
    <m/>
    <s v="Nombre"/>
    <n v="465"/>
    <m/>
    <m/>
    <m/>
    <m/>
    <n v="465"/>
    <s v="Sélection / Priorisation"/>
    <x v="3"/>
    <x v="88"/>
    <s v="Grand Boucan"/>
    <m/>
    <m/>
    <m/>
    <m/>
    <s v="WOR20161130NIGRGR"/>
    <x v="23"/>
    <x v="3"/>
    <x v="65"/>
    <e v="#N/A"/>
  </r>
  <r>
    <x v="39"/>
    <m/>
    <s v="Private funds"/>
    <s v="Réalisé"/>
    <d v="2016-11-30T00:00:00"/>
    <s v="Distribution NFI"/>
    <s v="Matériaux NFI"/>
    <s v="Couvertures"/>
    <m/>
    <s v="Nombre"/>
    <n v="600"/>
    <m/>
    <m/>
    <m/>
    <m/>
    <n v="300"/>
    <s v="Sélection / Priorisation"/>
    <x v="3"/>
    <x v="88"/>
    <s v="Grand Boucan"/>
    <m/>
    <m/>
    <m/>
    <m/>
    <s v="WOR20161130NIGRGR"/>
    <x v="0"/>
    <x v="3"/>
    <x v="65"/>
    <e v="#N/A"/>
  </r>
  <r>
    <x v="39"/>
    <m/>
    <s v="Private funds"/>
    <s v="Réalisé"/>
    <d v="2016-11-30T00:00:00"/>
    <s v="Distribution NFI"/>
    <s v="Matériaux NFI"/>
    <s v="Couvertures"/>
    <m/>
    <s v="Nombre"/>
    <n v="240"/>
    <m/>
    <m/>
    <m/>
    <m/>
    <n v="465"/>
    <s v="Sélection / Priorisation"/>
    <x v="3"/>
    <x v="88"/>
    <s v="Grand Boucan"/>
    <m/>
    <m/>
    <m/>
    <m/>
    <s v="WOR20161130NIGRGR"/>
    <x v="1"/>
    <x v="3"/>
    <x v="65"/>
    <e v="#N/A"/>
  </r>
  <r>
    <x v="39"/>
    <m/>
    <s v="Private funds"/>
    <s v="Réalisé"/>
    <d v="2016-11-30T00:00:00"/>
    <s v="Distribution NFI"/>
    <s v="Matériaux NFI"/>
    <s v="Bidons"/>
    <m/>
    <s v="Nombre"/>
    <n v="400"/>
    <m/>
    <m/>
    <m/>
    <m/>
    <n v="400"/>
    <s v="Sélection / Priorisation"/>
    <x v="4"/>
    <x v="33"/>
    <s v="Petite Source"/>
    <m/>
    <m/>
    <m/>
    <m/>
    <s v="WOR20161130OUANPE"/>
    <x v="21"/>
    <x v="4"/>
    <x v="33"/>
    <e v="#N/A"/>
  </r>
  <r>
    <x v="39"/>
    <m/>
    <s v="Private funds"/>
    <s v="Réalisé"/>
    <d v="2016-11-30T00:00:00"/>
    <s v="Distribution NFI"/>
    <s v="Matériaux NFI"/>
    <s v="Moustiquaires"/>
    <m/>
    <s v="Nombre"/>
    <n v="600"/>
    <m/>
    <m/>
    <m/>
    <m/>
    <n v="300"/>
    <s v="Sélection / Priorisation"/>
    <x v="3"/>
    <x v="88"/>
    <s v="Grand Boucan"/>
    <m/>
    <m/>
    <m/>
    <m/>
    <s v="WOR20161130NIGRGR"/>
    <x v="2"/>
    <x v="3"/>
    <x v="65"/>
    <e v="#N/A"/>
  </r>
  <r>
    <x v="39"/>
    <m/>
    <s v="Private funds"/>
    <s v="Réalisé"/>
    <d v="2016-11-30T00:00:00"/>
    <s v="Distribution NFI"/>
    <s v="Matériaux NFI"/>
    <s v="Moustiquaires"/>
    <m/>
    <s v="Nombre"/>
    <n v="764"/>
    <m/>
    <m/>
    <m/>
    <m/>
    <n v="465"/>
    <s v="Sélection / Priorisation"/>
    <x v="3"/>
    <x v="88"/>
    <s v="Grand Boucan"/>
    <m/>
    <m/>
    <m/>
    <m/>
    <s v="WOR20161130NIGRGR"/>
    <x v="3"/>
    <x v="3"/>
    <x v="65"/>
    <e v="#N/A"/>
  </r>
  <r>
    <x v="39"/>
    <m/>
    <s v="Private funds"/>
    <s v="Réalisé"/>
    <d v="2016-11-30T00:00:00"/>
    <s v="Distribution NFI"/>
    <s v="Matériaux NFI"/>
    <s v="Moustiquaires"/>
    <m/>
    <s v="Nombre"/>
    <n v="400"/>
    <m/>
    <m/>
    <m/>
    <m/>
    <n v="400"/>
    <s v="Sélection / Priorisation"/>
    <x v="4"/>
    <x v="33"/>
    <s v="Petite Source"/>
    <m/>
    <m/>
    <m/>
    <m/>
    <s v="WOR20161130OUANPE"/>
    <x v="22"/>
    <x v="4"/>
    <x v="33"/>
    <e v="#N/A"/>
  </r>
  <r>
    <x v="39"/>
    <m/>
    <s v="Private funds"/>
    <s v="Réalisé"/>
    <d v="2016-11-30T00:00:00"/>
    <s v="Distribution NFI"/>
    <s v="Matériaux NFI"/>
    <s v="Moustiquaires"/>
    <m/>
    <s v="Nombre"/>
    <n v="400"/>
    <m/>
    <m/>
    <m/>
    <m/>
    <n v="400"/>
    <s v="Sélection / Priorisation"/>
    <x v="4"/>
    <x v="34"/>
    <s v="Pointe A Raquette"/>
    <m/>
    <m/>
    <m/>
    <m/>
    <s v="WOR20161130OUPOPO"/>
    <x v="23"/>
    <x v="4"/>
    <x v="34"/>
    <e v="#N/A"/>
  </r>
  <r>
    <x v="39"/>
    <m/>
    <s v="Private funds"/>
    <s v="Réalisé"/>
    <d v="2016-11-30T00:00:00"/>
    <s v="Distribution NFI"/>
    <s v="Matériaux NFI"/>
    <s v="Lampes solaires"/>
    <m/>
    <s v="Nombre"/>
    <n v="400"/>
    <m/>
    <m/>
    <m/>
    <m/>
    <n v="400"/>
    <s v="Sélection / Priorisation"/>
    <x v="4"/>
    <x v="33"/>
    <s v="Petite Source"/>
    <m/>
    <m/>
    <m/>
    <m/>
    <s v="WOR20161130OUANPE"/>
    <x v="23"/>
    <x v="4"/>
    <x v="33"/>
    <e v="#N/A"/>
  </r>
  <r>
    <x v="39"/>
    <m/>
    <s v="Private funds"/>
    <s v="Réalisé"/>
    <d v="2016-11-30T00:00:00"/>
    <s v="Distribution NFI"/>
    <s v="Matériaux NFI"/>
    <s v="Lampes solaires"/>
    <m/>
    <s v="Nombre"/>
    <n v="400"/>
    <m/>
    <m/>
    <m/>
    <m/>
    <n v="400"/>
    <s v="Sélection / Priorisation"/>
    <x v="4"/>
    <x v="34"/>
    <s v="Pointe A Raquette"/>
    <m/>
    <m/>
    <m/>
    <m/>
    <s v="WOR20161130OUPOPO"/>
    <x v="0"/>
    <x v="4"/>
    <x v="34"/>
    <e v="#N/A"/>
  </r>
  <r>
    <x v="39"/>
    <m/>
    <s v="Private funds"/>
    <s v="Réalisé"/>
    <d v="2016-11-30T00:00:00"/>
    <s v="Distribution NFI"/>
    <s v="Matériaux NFI"/>
    <s v="Kit d'hygiène"/>
    <m/>
    <s v="Nombre"/>
    <n v="300"/>
    <m/>
    <m/>
    <m/>
    <m/>
    <n v="300"/>
    <s v="Sélection / Priorisation"/>
    <x v="3"/>
    <x v="88"/>
    <s v="Grand Boucan"/>
    <m/>
    <m/>
    <m/>
    <m/>
    <s v="WOR20161130NIGRGR"/>
    <x v="4"/>
    <x v="3"/>
    <x v="65"/>
    <e v="#N/A"/>
  </r>
  <r>
    <x v="39"/>
    <m/>
    <s v="Private funds"/>
    <s v="Réalisé"/>
    <d v="2016-11-30T00:00:00"/>
    <s v="Distribution NFI"/>
    <s v="Matériaux NFI"/>
    <s v="Kit d'hygiène"/>
    <m/>
    <s v="Nombre"/>
    <n v="382"/>
    <m/>
    <m/>
    <m/>
    <m/>
    <n v="465"/>
    <s v="Sélection / Priorisation"/>
    <x v="3"/>
    <x v="88"/>
    <s v="Grand Boucan"/>
    <m/>
    <m/>
    <m/>
    <m/>
    <s v="WOR20161130NIGRGR"/>
    <x v="5"/>
    <x v="3"/>
    <x v="65"/>
    <e v="#N/A"/>
  </r>
  <r>
    <x v="39"/>
    <m/>
    <s v="Private funds"/>
    <s v="Réalisé"/>
    <d v="2016-11-30T00:00:00"/>
    <s v="Distribution NFI"/>
    <s v="Matériaux NFI"/>
    <s v="Kit d'hygiène"/>
    <m/>
    <s v="Nombre"/>
    <n v="400"/>
    <m/>
    <m/>
    <m/>
    <m/>
    <n v="400"/>
    <s v="Sélection / Priorisation"/>
    <x v="4"/>
    <x v="34"/>
    <s v="Pointe A Raquette"/>
    <m/>
    <m/>
    <m/>
    <m/>
    <s v="WOR20161130OUPOPO"/>
    <x v="1"/>
    <x v="4"/>
    <x v="34"/>
    <e v="#N/A"/>
  </r>
  <r>
    <x v="39"/>
    <m/>
    <s v="Private funds"/>
    <s v="Réalisé"/>
    <d v="2016-11-30T00:00:00"/>
    <s v="Distribution NFI"/>
    <s v="Matériaux NFI"/>
    <s v="Seaux"/>
    <m/>
    <s v="Nombre"/>
    <n v="400"/>
    <m/>
    <m/>
    <m/>
    <m/>
    <n v="400"/>
    <s v="Sélection / Priorisation"/>
    <x v="4"/>
    <x v="33"/>
    <s v="Petite Source"/>
    <m/>
    <m/>
    <m/>
    <s v="400 water filter"/>
    <s v="WOR20161130OUANPE"/>
    <x v="0"/>
    <x v="4"/>
    <x v="33"/>
    <e v="#N/A"/>
  </r>
  <r>
    <x v="39"/>
    <m/>
    <s v="Private funds"/>
    <s v="Réalisé"/>
    <d v="2016-11-30T00:00:00"/>
    <s v="Distribution NFI"/>
    <s v="Matériaux NFI"/>
    <s v="Seaux"/>
    <m/>
    <s v="Nombre"/>
    <n v="400"/>
    <m/>
    <m/>
    <m/>
    <m/>
    <n v="400"/>
    <s v="Sélection / Priorisation"/>
    <x v="4"/>
    <x v="34"/>
    <s v="Pointe A Raquette"/>
    <m/>
    <m/>
    <m/>
    <s v="400 water filter"/>
    <s v="WOR20161130OUPOPO"/>
    <x v="2"/>
    <x v="4"/>
    <x v="34"/>
    <e v="#N/A"/>
  </r>
  <r>
    <x v="39"/>
    <m/>
    <m/>
    <s v="Réalisé"/>
    <d v="2016-11-30T00:00:00"/>
    <s v="Intervention Abris"/>
    <s v="Formation"/>
    <s v="Formation"/>
    <m/>
    <s v="Nombre de personnes"/>
    <n v="400"/>
    <m/>
    <m/>
    <m/>
    <m/>
    <n v="400"/>
    <s v="Sélection / Priorisation"/>
    <x v="4"/>
    <x v="33"/>
    <s v="Petite Source"/>
    <m/>
    <m/>
    <m/>
    <m/>
    <s v="WOR20161130OUANPE"/>
    <x v="1"/>
    <x v="4"/>
    <x v="33"/>
    <e v="#N/A"/>
  </r>
  <r>
    <x v="39"/>
    <m/>
    <m/>
    <s v="Réalisé"/>
    <d v="2016-11-30T00:00:00"/>
    <s v="Intervention Abris"/>
    <s v="Formation"/>
    <s v="Formation"/>
    <m/>
    <s v="Nombre de personnes"/>
    <n v="400"/>
    <m/>
    <m/>
    <m/>
    <m/>
    <n v="400"/>
    <s v="Sélection / Priorisation"/>
    <x v="4"/>
    <x v="34"/>
    <s v="Pointe A Raquette"/>
    <m/>
    <m/>
    <m/>
    <m/>
    <s v="WOR20161130OUPOPO"/>
    <x v="3"/>
    <x v="4"/>
    <x v="34"/>
    <e v="#N/A"/>
  </r>
  <r>
    <x v="39"/>
    <m/>
    <s v="Private funds"/>
    <s v="Réalisé"/>
    <d v="2016-11-30T00:00:00"/>
    <s v="Distribution Abris"/>
    <s v="Cash en USD"/>
    <s v="Conditionel "/>
    <m/>
    <s v="Valeur en USD"/>
    <n v="25"/>
    <m/>
    <m/>
    <m/>
    <m/>
    <n v="501"/>
    <m/>
    <x v="4"/>
    <x v="33"/>
    <s v="Palma"/>
    <m/>
    <m/>
    <m/>
    <s v="Kore Lavi"/>
    <s v="WOR20161130OUANPA"/>
    <x v="4"/>
    <x v="4"/>
    <x v="33"/>
    <e v="#N/A"/>
  </r>
  <r>
    <x v="39"/>
    <m/>
    <s v="Private funds"/>
    <s v="Réalisé"/>
    <d v="2016-11-30T00:00:00"/>
    <s v="Distribution Abris"/>
    <s v="Cash en USD"/>
    <s v="Conditionel "/>
    <m/>
    <s v="Valeur en USD"/>
    <n v="25"/>
    <m/>
    <m/>
    <m/>
    <m/>
    <n v="116"/>
    <m/>
    <x v="4"/>
    <x v="33"/>
    <s v="Petite Source"/>
    <m/>
    <m/>
    <m/>
    <s v="Kore Lavi"/>
    <s v="WOR20161130OUANPE"/>
    <x v="2"/>
    <x v="4"/>
    <x v="33"/>
    <e v="#N/A"/>
  </r>
  <r>
    <x v="39"/>
    <m/>
    <s v="Private funds"/>
    <s v="Réalisé"/>
    <d v="2016-11-30T00:00:00"/>
    <s v="Distribution Abris"/>
    <s v="Cash en USD"/>
    <s v="Conditionel "/>
    <m/>
    <s v="Valeur en USD"/>
    <n v="25"/>
    <m/>
    <m/>
    <m/>
    <m/>
    <n v="165"/>
    <m/>
    <x v="4"/>
    <x v="33"/>
    <s v="Grande Source"/>
    <m/>
    <m/>
    <m/>
    <s v="Kore Lavi"/>
    <s v="WOR20161130OUANGR"/>
    <x v="2"/>
    <x v="4"/>
    <x v="33"/>
    <e v="#N/A"/>
  </r>
  <r>
    <x v="39"/>
    <m/>
    <s v="Private funds"/>
    <s v="Réalisé"/>
    <d v="2016-11-30T00:00:00"/>
    <s v="Distribution Abris"/>
    <s v="Cash en USD"/>
    <s v="Conditionel "/>
    <m/>
    <s v="Valeur en USD"/>
    <n v="25"/>
    <m/>
    <m/>
    <m/>
    <m/>
    <n v="109"/>
    <m/>
    <x v="4"/>
    <x v="33"/>
    <s v="Grand Lagon"/>
    <m/>
    <m/>
    <m/>
    <s v="Kore Lavi"/>
    <s v="WOR20161130OUANGR"/>
    <x v="3"/>
    <x v="4"/>
    <x v="33"/>
    <e v="#N/A"/>
  </r>
  <r>
    <x v="39"/>
    <m/>
    <s v="Private funds"/>
    <s v="Réalisé"/>
    <d v="2016-11-30T00:00:00"/>
    <s v="Distribution Abris"/>
    <s v="Cash en USD"/>
    <s v="Conditionel "/>
    <m/>
    <s v="Valeur en USD"/>
    <n v="25"/>
    <m/>
    <m/>
    <m/>
    <m/>
    <n v="44"/>
    <m/>
    <x v="4"/>
    <x v="33"/>
    <s v="Picmy"/>
    <m/>
    <m/>
    <m/>
    <s v="Kore Lavi"/>
    <s v="WOR20161130OUANPI"/>
    <x v="4"/>
    <x v="4"/>
    <x v="33"/>
    <e v="#N/A"/>
  </r>
  <r>
    <x v="39"/>
    <m/>
    <s v="Private funds"/>
    <s v="Réalisé"/>
    <d v="2016-11-30T00:00:00"/>
    <s v="Distribution Abris"/>
    <s v="Cash en USD"/>
    <s v="Conditionel "/>
    <m/>
    <s v="Valeur en USD"/>
    <n v="25"/>
    <m/>
    <m/>
    <m/>
    <m/>
    <n v="74"/>
    <m/>
    <x v="4"/>
    <x v="33"/>
    <s v="Petite Anse"/>
    <m/>
    <m/>
    <m/>
    <s v="Kore Lavi"/>
    <s v="WOR20161130OUANPE"/>
    <x v="3"/>
    <x v="4"/>
    <x v="33"/>
    <e v="#N/A"/>
  </r>
  <r>
    <x v="39"/>
    <m/>
    <s v="Private funds"/>
    <s v="Réalisé"/>
    <d v="2016-11-30T00:00:00"/>
    <s v="Distribution Abris"/>
    <s v="Cash en USD"/>
    <s v="Conditionel "/>
    <m/>
    <s v="Valeur en USD"/>
    <n v="25"/>
    <m/>
    <m/>
    <m/>
    <m/>
    <n v="82"/>
    <m/>
    <x v="4"/>
    <x v="34"/>
    <s v="La Source"/>
    <m/>
    <m/>
    <m/>
    <s v="Kore Lavi"/>
    <s v="WOR20161130OUPOLA"/>
    <x v="4"/>
    <x v="4"/>
    <x v="34"/>
    <e v="#N/A"/>
  </r>
  <r>
    <x v="39"/>
    <m/>
    <s v="Private funds"/>
    <s v="Réalisé"/>
    <d v="2016-11-30T00:00:00"/>
    <s v="Distribution Abris"/>
    <s v="Cash en USD"/>
    <s v="Conditionel "/>
    <m/>
    <s v="Valeur en USD"/>
    <n v="25"/>
    <m/>
    <m/>
    <m/>
    <m/>
    <n v="112"/>
    <m/>
    <x v="4"/>
    <x v="34"/>
    <s v="Grand Vide"/>
    <m/>
    <m/>
    <m/>
    <s v="Kore Lavi"/>
    <s v="WOR20161130OUPOGR"/>
    <x v="2"/>
    <x v="4"/>
    <x v="34"/>
    <e v="#N/A"/>
  </r>
  <r>
    <x v="39"/>
    <m/>
    <s v="Private funds"/>
    <s v="Réalisé"/>
    <d v="2016-11-30T00:00:00"/>
    <s v="Distribution Abris"/>
    <s v="Cash en USD"/>
    <s v="Conditionel "/>
    <m/>
    <s v="Valeur en USD"/>
    <n v="25"/>
    <m/>
    <m/>
    <m/>
    <m/>
    <n v="181"/>
    <m/>
    <x v="4"/>
    <x v="34"/>
    <s v="Trou Louis"/>
    <m/>
    <m/>
    <m/>
    <s v="Kore Lavi"/>
    <s v="WOR20161130OUPOTR"/>
    <x v="4"/>
    <x v="4"/>
    <x v="34"/>
    <e v="#N/A"/>
  </r>
  <r>
    <x v="39"/>
    <m/>
    <s v="Private funds"/>
    <s v="Réalisé"/>
    <d v="2016-11-30T00:00:00"/>
    <s v="Distribution Abris"/>
    <s v="Cash en USD"/>
    <s v="Conditionel "/>
    <m/>
    <s v="Valeur en USD"/>
    <n v="25"/>
    <m/>
    <m/>
    <m/>
    <m/>
    <n v="198"/>
    <m/>
    <x v="4"/>
    <x v="34"/>
    <s v="Pointe A Raquette"/>
    <m/>
    <m/>
    <m/>
    <s v="Kore Lavi"/>
    <s v="WOR20161130OUPOPO"/>
    <x v="4"/>
    <x v="4"/>
    <x v="34"/>
    <e v="#N/A"/>
  </r>
  <r>
    <x v="39"/>
    <m/>
    <s v="Private funds"/>
    <s v="Réalisé"/>
    <d v="2016-11-30T00:00:00"/>
    <s v="Distribution Abris"/>
    <s v="Cash en USD"/>
    <s v="Conditionel "/>
    <m/>
    <s v="Valeur en USD"/>
    <n v="25"/>
    <m/>
    <m/>
    <m/>
    <m/>
    <n v="67"/>
    <m/>
    <x v="4"/>
    <x v="34"/>
    <s v="Gros Mangle"/>
    <m/>
    <m/>
    <m/>
    <s v="Kore Lavi"/>
    <s v="WOR20161130OUPOGR"/>
    <x v="3"/>
    <x v="4"/>
    <x v="34"/>
    <e v="#N/A"/>
  </r>
  <r>
    <x v="39"/>
    <m/>
    <m/>
    <s v="Réalisé"/>
    <d v="2016-11-30T00:00:00"/>
    <s v="Distribution Abris"/>
    <s v="Cash en USD"/>
    <s v="Non conditionel "/>
    <m/>
    <s v="Valeur en USD"/>
    <n v="50"/>
    <m/>
    <m/>
    <m/>
    <m/>
    <n v="1152"/>
    <m/>
    <x v="4"/>
    <x v="33"/>
    <s v="Palma"/>
    <m/>
    <m/>
    <m/>
    <s v="EFSP"/>
    <s v="WOR20161130OUANPA"/>
    <x v="5"/>
    <x v="4"/>
    <x v="33"/>
    <e v="#N/A"/>
  </r>
  <r>
    <x v="39"/>
    <m/>
    <m/>
    <s v="Réalisé"/>
    <d v="2016-11-30T00:00:00"/>
    <s v="Distribution Abris"/>
    <s v="Cash en USD"/>
    <s v="Non conditionel "/>
    <m/>
    <s v="Valeur en USD"/>
    <n v="50"/>
    <m/>
    <m/>
    <m/>
    <m/>
    <n v="907"/>
    <m/>
    <x v="4"/>
    <x v="33"/>
    <s v="Petite source"/>
    <m/>
    <m/>
    <m/>
    <s v="EFSP"/>
    <s v="WOR20161130OUANPE"/>
    <x v="4"/>
    <x v="4"/>
    <x v="33"/>
    <e v="#N/A"/>
  </r>
  <r>
    <x v="39"/>
    <m/>
    <m/>
    <s v="Réalisé"/>
    <d v="2016-11-30T00:00:00"/>
    <s v="Distribution Abris"/>
    <s v="Cash en USD"/>
    <s v="Non conditionel "/>
    <m/>
    <s v="Valeur en USD"/>
    <n v="50"/>
    <m/>
    <m/>
    <m/>
    <m/>
    <n v="378"/>
    <m/>
    <x v="4"/>
    <x v="33"/>
    <s v="Grande source"/>
    <m/>
    <m/>
    <m/>
    <s v="EFSP"/>
    <s v="WOR20161130OUANGR"/>
    <x v="4"/>
    <x v="4"/>
    <x v="33"/>
    <e v="#N/A"/>
  </r>
  <r>
    <x v="39"/>
    <m/>
    <m/>
    <s v="Réalisé"/>
    <d v="2016-11-30T00:00:00"/>
    <s v="Distribution Abris"/>
    <s v="Cash en USD"/>
    <s v="Non conditionel "/>
    <m/>
    <s v="Valeur en USD"/>
    <n v="50"/>
    <m/>
    <m/>
    <m/>
    <m/>
    <n v="400"/>
    <m/>
    <x v="4"/>
    <x v="33"/>
    <s v="Grand Lagon"/>
    <m/>
    <m/>
    <m/>
    <s v="EFSP"/>
    <s v="WOR20161130OUANGR"/>
    <x v="5"/>
    <x v="4"/>
    <x v="33"/>
    <e v="#N/A"/>
  </r>
  <r>
    <x v="39"/>
    <m/>
    <m/>
    <s v="Réalisé"/>
    <d v="2016-11-30T00:00:00"/>
    <s v="Distribution Abris"/>
    <s v="Cash en USD"/>
    <s v="Non conditionel "/>
    <m/>
    <s v="Valeur en USD"/>
    <n v="50"/>
    <m/>
    <m/>
    <m/>
    <m/>
    <n v="172"/>
    <m/>
    <x v="4"/>
    <x v="33"/>
    <s v="Picmy"/>
    <m/>
    <m/>
    <m/>
    <s v="EFSP"/>
    <s v="WOR20161130OUANPI"/>
    <x v="5"/>
    <x v="4"/>
    <x v="33"/>
    <e v="#N/A"/>
  </r>
  <r>
    <x v="39"/>
    <m/>
    <m/>
    <s v="Réalisé"/>
    <d v="2016-11-30T00:00:00"/>
    <s v="Distribution Abris"/>
    <s v="Cash en USD"/>
    <s v="Non conditionel "/>
    <m/>
    <s v="Valeur en USD"/>
    <n v="50"/>
    <m/>
    <m/>
    <m/>
    <m/>
    <n v="111"/>
    <m/>
    <x v="4"/>
    <x v="33"/>
    <s v="Petite Anse"/>
    <m/>
    <m/>
    <m/>
    <s v="EFSP"/>
    <s v="WOR20161130OUANPE"/>
    <x v="5"/>
    <x v="4"/>
    <x v="33"/>
    <e v="#N/A"/>
  </r>
  <r>
    <x v="39"/>
    <m/>
    <m/>
    <s v="Réalisé"/>
    <d v="2016-11-30T00:00:00"/>
    <s v="Distribution Abris"/>
    <s v="Cash en USD"/>
    <s v="Non conditionel "/>
    <m/>
    <s v="Valeur en USD"/>
    <n v="50"/>
    <m/>
    <m/>
    <m/>
    <m/>
    <n v="227"/>
    <m/>
    <x v="4"/>
    <x v="34"/>
    <s v="La Source"/>
    <m/>
    <m/>
    <m/>
    <s v="EFSP"/>
    <s v="WOR20161130OUPOLA"/>
    <x v="5"/>
    <x v="4"/>
    <x v="34"/>
    <e v="#N/A"/>
  </r>
  <r>
    <x v="39"/>
    <m/>
    <m/>
    <s v="Réalisé"/>
    <d v="2016-11-30T00:00:00"/>
    <s v="Distribution Abris"/>
    <s v="Cash en USD"/>
    <s v="Non conditionel "/>
    <m/>
    <s v="Valeur en USD"/>
    <n v="50"/>
    <m/>
    <m/>
    <m/>
    <m/>
    <n v="405"/>
    <m/>
    <x v="4"/>
    <x v="34"/>
    <s v="Grande vide"/>
    <m/>
    <m/>
    <m/>
    <s v="EFSP"/>
    <s v="WOR20161130OUPOGR"/>
    <x v="4"/>
    <x v="4"/>
    <x v="34"/>
    <e v="#N/A"/>
  </r>
  <r>
    <x v="39"/>
    <m/>
    <m/>
    <s v="Réalisé"/>
    <d v="2016-11-30T00:00:00"/>
    <s v="Distribution Abris"/>
    <s v="Cash en USD"/>
    <s v="Non conditionel "/>
    <m/>
    <s v="Valeur en USD"/>
    <n v="50"/>
    <m/>
    <m/>
    <m/>
    <m/>
    <n v="654"/>
    <m/>
    <x v="4"/>
    <x v="34"/>
    <s v="Trou Louis"/>
    <m/>
    <m/>
    <m/>
    <s v="EFSP"/>
    <s v="WOR20161130OUPOTR"/>
    <x v="5"/>
    <x v="4"/>
    <x v="34"/>
    <e v="#N/A"/>
  </r>
  <r>
    <x v="39"/>
    <m/>
    <m/>
    <s v="Réalisé"/>
    <d v="2016-11-30T00:00:00"/>
    <s v="Distribution Abris"/>
    <s v="Cash en USD"/>
    <s v="Non conditionel "/>
    <m/>
    <s v="Valeur en USD"/>
    <n v="50"/>
    <m/>
    <m/>
    <m/>
    <m/>
    <n v="859"/>
    <m/>
    <x v="4"/>
    <x v="34"/>
    <s v="Point-a-Raquette"/>
    <m/>
    <m/>
    <m/>
    <s v="EFSP"/>
    <s v="WOR20161130OUPOPO"/>
    <x v="5"/>
    <x v="4"/>
    <x v="34"/>
    <e v="#N/A"/>
  </r>
  <r>
    <x v="39"/>
    <m/>
    <m/>
    <s v="Réalisé"/>
    <d v="2016-11-30T00:00:00"/>
    <s v="Distribution Abris"/>
    <s v="Cash en USD"/>
    <s v="Non conditionel "/>
    <m/>
    <s v="Valeur en USD"/>
    <n v="50"/>
    <m/>
    <m/>
    <m/>
    <m/>
    <n v="129"/>
    <m/>
    <x v="4"/>
    <x v="34"/>
    <s v="Gros Mangle"/>
    <m/>
    <m/>
    <m/>
    <s v="EFSP"/>
    <s v="WOR20161130OUPOGR"/>
    <x v="5"/>
    <x v="4"/>
    <x v="34"/>
    <e v="#N/A"/>
  </r>
  <r>
    <x v="39"/>
    <m/>
    <m/>
    <s v="Réalisé"/>
    <d v="2016-12-02T00:00:00"/>
    <s v="Distribution NFI"/>
    <s v="Matériaux NFI"/>
    <s v="Aquatabs"/>
    <m/>
    <s v="Nombre"/>
    <n v="12960"/>
    <m/>
    <m/>
    <m/>
    <m/>
    <n v="216"/>
    <s v="Sélection / Priorisation"/>
    <x v="4"/>
    <x v="34"/>
    <s v="Pointe A Raquette"/>
    <m/>
    <m/>
    <m/>
    <m/>
    <s v="WOR2016122OUPOPO"/>
    <x v="2"/>
    <x v="4"/>
    <x v="34"/>
    <e v="#N/A"/>
  </r>
  <r>
    <x v="39"/>
    <m/>
    <m/>
    <s v="Réalisé"/>
    <d v="2016-12-02T00:00:00"/>
    <s v="Distribution NFI"/>
    <s v="Matériaux NFI"/>
    <s v="Kit d'hygiène"/>
    <m/>
    <s v="Nombre"/>
    <n v="6"/>
    <m/>
    <m/>
    <m/>
    <m/>
    <n v="6"/>
    <s v="Sélection / Priorisation"/>
    <x v="4"/>
    <x v="34"/>
    <s v="Pointe A Raquette"/>
    <m/>
    <m/>
    <m/>
    <m/>
    <s v="WOR2016122OUPOPO"/>
    <x v="3"/>
    <x v="4"/>
    <x v="34"/>
    <e v="#N/A"/>
  </r>
  <r>
    <x v="39"/>
    <m/>
    <m/>
    <s v="Réalisé"/>
    <d v="2016-12-02T00:00:00"/>
    <s v="Distribution NFI"/>
    <s v="Matériaux NFI"/>
    <s v="Seaux"/>
    <m/>
    <s v="Nombre"/>
    <n v="6"/>
    <m/>
    <m/>
    <m/>
    <m/>
    <n v="6"/>
    <s v="Sélection / Priorisation"/>
    <x v="4"/>
    <x v="34"/>
    <s v="Pointe A Raquette"/>
    <m/>
    <m/>
    <m/>
    <s v="6 water filter"/>
    <s v="WOR2016122OUPOPO"/>
    <x v="4"/>
    <x v="4"/>
    <x v="34"/>
    <e v="#N/A"/>
  </r>
  <r>
    <x v="39"/>
    <m/>
    <m/>
    <s v="Réalisé"/>
    <d v="2016-12-02T00:00:00"/>
    <s v="Intervention Abris"/>
    <s v="Formation"/>
    <s v="Formation"/>
    <m/>
    <s v="Nombre de personnes"/>
    <n v="216"/>
    <m/>
    <m/>
    <m/>
    <m/>
    <n v="216"/>
    <s v="Sélection / Priorisation"/>
    <x v="4"/>
    <x v="34"/>
    <s v="Pointe A Raquette"/>
    <m/>
    <m/>
    <m/>
    <m/>
    <s v="WOR2016122OUPOPO"/>
    <x v="5"/>
    <x v="4"/>
    <x v="34"/>
    <e v="#N/A"/>
  </r>
  <r>
    <x v="39"/>
    <m/>
    <m/>
    <s v="Réalisé"/>
    <d v="2016-12-06T00:00:00"/>
    <s v="Distribution NFI"/>
    <s v="Matériaux NFI"/>
    <s v="Bidons"/>
    <m/>
    <s v="Nombre"/>
    <n v="250"/>
    <m/>
    <m/>
    <m/>
    <m/>
    <n v="250"/>
    <s v="Sélection / Priorisation"/>
    <x v="3"/>
    <x v="59"/>
    <s v="Raymond"/>
    <s v="Kafou Kadet"/>
    <m/>
    <m/>
    <m/>
    <s v="WOR2016126NIPERA"/>
    <x v="0"/>
    <x v="3"/>
    <x v="39"/>
    <e v="#N/A"/>
  </r>
  <r>
    <x v="39"/>
    <m/>
    <m/>
    <s v="Réalisé"/>
    <d v="2016-12-06T00:00:00"/>
    <s v="Distribution NFI"/>
    <s v="Matériaux NFI"/>
    <s v="Couvertures"/>
    <m/>
    <s v="Nombre"/>
    <n v="500"/>
    <m/>
    <m/>
    <m/>
    <m/>
    <n v="250"/>
    <s v="Sélection / Priorisation"/>
    <x v="3"/>
    <x v="59"/>
    <s v="Raymond"/>
    <s v="Kafou Kadet"/>
    <m/>
    <m/>
    <m/>
    <s v="WOR2016126NIPERA"/>
    <x v="1"/>
    <x v="3"/>
    <x v="39"/>
    <e v="#N/A"/>
  </r>
  <r>
    <x v="39"/>
    <m/>
    <m/>
    <s v="Réalisé"/>
    <d v="2016-12-06T00:00:00"/>
    <s v="Distribution NFI"/>
    <s v="Matériaux NFI"/>
    <s v="Kit de cuisine"/>
    <m/>
    <s v="Nombre"/>
    <n v="250"/>
    <m/>
    <m/>
    <m/>
    <m/>
    <n v="250"/>
    <s v="Sélection / Priorisation"/>
    <x v="3"/>
    <x v="59"/>
    <s v="Raymond"/>
    <s v="Kafou Kadet"/>
    <m/>
    <m/>
    <m/>
    <s v="WOR2016126NIPERA"/>
    <x v="2"/>
    <x v="3"/>
    <x v="39"/>
    <e v="#N/A"/>
  </r>
  <r>
    <x v="39"/>
    <m/>
    <m/>
    <s v="Réalisé"/>
    <d v="2016-12-06T00:00:00"/>
    <s v="Distribution NFI"/>
    <s v="Matériaux NFI"/>
    <s v="Bidons"/>
    <m/>
    <s v="Nombre"/>
    <n v="250"/>
    <m/>
    <m/>
    <m/>
    <m/>
    <n v="250"/>
    <s v="Sélection / Priorisation"/>
    <x v="3"/>
    <x v="59"/>
    <s v="Raymond"/>
    <s v="Bourgen"/>
    <m/>
    <m/>
    <m/>
    <s v="WOR2016126NIPERA"/>
    <x v="3"/>
    <x v="3"/>
    <x v="39"/>
    <e v="#N/A"/>
  </r>
  <r>
    <x v="39"/>
    <m/>
    <m/>
    <s v="Réalisé"/>
    <d v="2016-12-06T00:00:00"/>
    <s v="Distribution NFI"/>
    <s v="Matériaux NFI"/>
    <s v="Couvertures"/>
    <m/>
    <s v="Nombre"/>
    <n v="500"/>
    <m/>
    <m/>
    <m/>
    <m/>
    <n v="250"/>
    <s v="Sélection / Priorisation"/>
    <x v="3"/>
    <x v="59"/>
    <s v="Raymond"/>
    <s v="Bourgen"/>
    <m/>
    <m/>
    <m/>
    <s v="WOR2016126NIPERA"/>
    <x v="4"/>
    <x v="3"/>
    <x v="39"/>
    <e v="#N/A"/>
  </r>
  <r>
    <x v="39"/>
    <m/>
    <m/>
    <s v="Réalisé"/>
    <d v="2016-12-06T00:00:00"/>
    <s v="Distribution NFI"/>
    <s v="Matériaux NFI"/>
    <s v="Kit de cuisine"/>
    <m/>
    <s v="Nombre"/>
    <n v="250"/>
    <m/>
    <m/>
    <m/>
    <m/>
    <n v="250"/>
    <s v="Sélection / Priorisation"/>
    <x v="3"/>
    <x v="59"/>
    <s v="Raymond"/>
    <s v="Bourgen"/>
    <m/>
    <m/>
    <m/>
    <s v="WOR2016126NIPERA"/>
    <x v="5"/>
    <x v="3"/>
    <x v="39"/>
    <e v="#N/A"/>
  </r>
  <r>
    <x v="39"/>
    <m/>
    <m/>
    <s v="Réalisé"/>
    <d v="2016-12-07T00:00:00"/>
    <s v="Distribution NFI"/>
    <s v="Matériaux NFI"/>
    <s v="Couvertures"/>
    <m/>
    <s v="Nombre"/>
    <n v="800"/>
    <m/>
    <m/>
    <m/>
    <m/>
    <n v="400"/>
    <s v="Sélection / Priorisation"/>
    <x v="8"/>
    <x v="87"/>
    <s v="Bois De Lance"/>
    <m/>
    <m/>
    <m/>
    <m/>
    <s v="WOR2016127NOLIBO"/>
    <x v="2"/>
    <x v="8"/>
    <x v="64"/>
    <e v="#N/A"/>
  </r>
  <r>
    <x v="39"/>
    <m/>
    <m/>
    <s v="Réalisé"/>
    <d v="2016-12-07T00:00:00"/>
    <s v="Distribution Abris"/>
    <s v="Matériaux Abris"/>
    <s v="Bâches"/>
    <m/>
    <s v="Nombre"/>
    <n v="400"/>
    <m/>
    <m/>
    <m/>
    <m/>
    <n v="400"/>
    <s v="Sélection / Priorisation"/>
    <x v="8"/>
    <x v="87"/>
    <s v="Bois De Lance"/>
    <m/>
    <m/>
    <m/>
    <m/>
    <s v="WOR2016127NOLIBO"/>
    <x v="3"/>
    <x v="8"/>
    <x v="64"/>
    <e v="#N/A"/>
  </r>
  <r>
    <x v="39"/>
    <m/>
    <m/>
    <s v="Réalisé"/>
    <d v="2016-12-07T00:00:00"/>
    <s v="Distribution NFI"/>
    <s v="Matériaux NFI"/>
    <s v="Kit d'hygiène"/>
    <m/>
    <s v="Nombre"/>
    <n v="400"/>
    <m/>
    <m/>
    <m/>
    <m/>
    <n v="400"/>
    <s v="Sélection / Priorisation"/>
    <x v="8"/>
    <x v="87"/>
    <s v="Bois De Lance"/>
    <m/>
    <m/>
    <m/>
    <m/>
    <s v="WOR2016127NOLIBO"/>
    <x v="4"/>
    <x v="8"/>
    <x v="64"/>
    <e v="#N/A"/>
  </r>
  <r>
    <x v="39"/>
    <m/>
    <m/>
    <s v="Réalisé"/>
    <d v="2016-12-07T00:00:00"/>
    <s v="Distribution NFI"/>
    <s v="Matériaux NFI"/>
    <s v="Moustiquaires"/>
    <m/>
    <s v="Nombre"/>
    <n v="800"/>
    <m/>
    <m/>
    <m/>
    <m/>
    <n v="400"/>
    <s v="Sélection / Priorisation"/>
    <x v="8"/>
    <x v="87"/>
    <s v="Bois De Lance"/>
    <m/>
    <m/>
    <m/>
    <m/>
    <s v="WOR2016127NOLIBO"/>
    <x v="5"/>
    <x v="8"/>
    <x v="64"/>
    <e v="#N/A"/>
  </r>
  <r>
    <x v="39"/>
    <m/>
    <m/>
    <s v="Réalisé"/>
    <d v="2016-12-07T00:00:00"/>
    <s v="Distribution NFI"/>
    <s v="Matériaux NFI"/>
    <s v="Aquatabs"/>
    <m/>
    <s v="Nombre"/>
    <n v="2520"/>
    <m/>
    <m/>
    <m/>
    <m/>
    <n v="42"/>
    <s v="Sélection / Priorisation"/>
    <x v="4"/>
    <x v="34"/>
    <s v="Pointe A Raquette"/>
    <s v="Trou Bigaille"/>
    <m/>
    <m/>
    <m/>
    <s v="WOR2016127OUPOPO"/>
    <x v="5"/>
    <x v="4"/>
    <x v="34"/>
    <e v="#N/A"/>
  </r>
  <r>
    <x v="39"/>
    <m/>
    <m/>
    <s v="Réalisé"/>
    <d v="2016-12-09T00:00:00"/>
    <s v="Distribution NFI"/>
    <s v="Matériaux NFI"/>
    <s v="Seaux"/>
    <m/>
    <s v="Nombre"/>
    <n v="200"/>
    <m/>
    <m/>
    <m/>
    <m/>
    <n v="200"/>
    <s v="Sélection / Priorisation"/>
    <x v="4"/>
    <x v="34"/>
    <s v="Pointe A Raquette"/>
    <s v="Ti palmiste"/>
    <m/>
    <m/>
    <m/>
    <s v="WOR2016129OUPOPO"/>
    <x v="1"/>
    <x v="4"/>
    <x v="34"/>
    <e v="#N/A"/>
  </r>
  <r>
    <x v="39"/>
    <m/>
    <m/>
    <s v="Réalisé"/>
    <d v="2016-12-09T00:00:00"/>
    <s v="Distribution NFI"/>
    <s v="Matériaux NFI"/>
    <s v="Bidons"/>
    <m/>
    <s v="Nombre"/>
    <n v="200"/>
    <m/>
    <m/>
    <m/>
    <m/>
    <n v="200"/>
    <s v="Sélection / Priorisation"/>
    <x v="4"/>
    <x v="34"/>
    <s v="Pointe A Raquette"/>
    <s v="Ti palmiste"/>
    <m/>
    <m/>
    <m/>
    <s v="WOR2016129OUPOPO"/>
    <x v="2"/>
    <x v="9"/>
    <x v="66"/>
    <m/>
  </r>
  <r>
    <x v="39"/>
    <m/>
    <m/>
    <s v="Réalisé"/>
    <d v="2016-12-09T00:00:00"/>
    <s v="Distribution NFI"/>
    <s v="Matériaux NFI"/>
    <s v="Lampes solaires"/>
    <m/>
    <s v="Nombre"/>
    <n v="200"/>
    <m/>
    <m/>
    <m/>
    <m/>
    <n v="200"/>
    <s v="Sélection / Priorisation"/>
    <x v="4"/>
    <x v="34"/>
    <s v="Pointe A Raquette"/>
    <s v="Ti palmiste"/>
    <m/>
    <m/>
    <m/>
    <s v="WOR2016129OUPOPO"/>
    <x v="3"/>
    <x v="9"/>
    <x v="66"/>
    <m/>
  </r>
  <r>
    <x v="39"/>
    <m/>
    <m/>
    <s v="Réalisé"/>
    <d v="2016-12-09T00:00:00"/>
    <s v="Distribution NFI"/>
    <s v="Matériaux NFI"/>
    <s v="Moustiquaires"/>
    <m/>
    <s v="Nombre"/>
    <n v="200"/>
    <m/>
    <m/>
    <m/>
    <m/>
    <n v="200"/>
    <s v="Sélection / Priorisation"/>
    <x v="4"/>
    <x v="34"/>
    <s v="Pointe A Raquette"/>
    <s v="Ti palmiste"/>
    <m/>
    <m/>
    <m/>
    <s v="WOR2016129OUPOPO"/>
    <x v="4"/>
    <x v="9"/>
    <x v="66"/>
    <m/>
  </r>
  <r>
    <x v="39"/>
    <m/>
    <m/>
    <s v="Réalisé"/>
    <d v="2016-12-09T00:00:00"/>
    <s v="Intervention Abris"/>
    <s v="Formation"/>
    <s v="Formation"/>
    <m/>
    <s v="Nombre de personnes"/>
    <n v="200"/>
    <m/>
    <m/>
    <m/>
    <m/>
    <n v="200"/>
    <s v="Sélection / Priorisation"/>
    <x v="4"/>
    <x v="34"/>
    <s v="Pointe A Raquette"/>
    <s v="Ti Palmiste"/>
    <m/>
    <m/>
    <m/>
    <s v="WOR2016129OUPOPO"/>
    <x v="5"/>
    <x v="9"/>
    <x v="66"/>
    <m/>
  </r>
  <r>
    <x v="39"/>
    <m/>
    <m/>
    <s v="Réalisé"/>
    <d v="2016-12-13T00:00:00"/>
    <s v="Distribution NFI"/>
    <s v="Matériaux NFI"/>
    <s v="Bidons"/>
    <m/>
    <s v="Nombre"/>
    <n v="400"/>
    <m/>
    <m/>
    <m/>
    <m/>
    <n v="400"/>
    <s v="Sélection / Priorisation"/>
    <x v="4"/>
    <x v="34"/>
    <s v="Trou Louis"/>
    <s v="Boidine, Dan Griyen"/>
    <m/>
    <m/>
    <m/>
    <s v="WOR20161213OUPOTR"/>
    <x v="1"/>
    <x v="9"/>
    <x v="66"/>
    <m/>
  </r>
  <r>
    <x v="39"/>
    <m/>
    <m/>
    <s v="Réalisé"/>
    <d v="2016-12-13T00:00:00"/>
    <s v="Distribution NFI"/>
    <s v="Matériaux NFI"/>
    <s v="Lampes solaires"/>
    <m/>
    <s v="Nombre"/>
    <n v="400"/>
    <m/>
    <m/>
    <m/>
    <m/>
    <n v="400"/>
    <s v="Sélection / Priorisation"/>
    <x v="4"/>
    <x v="34"/>
    <s v="Trou Louis"/>
    <s v="Boidine, Dan Griyen"/>
    <m/>
    <m/>
    <m/>
    <s v="WOR20161213OUPOTR"/>
    <x v="2"/>
    <x v="9"/>
    <x v="66"/>
    <m/>
  </r>
  <r>
    <x v="39"/>
    <m/>
    <m/>
    <s v="Réalisé"/>
    <d v="2016-12-13T00:00:00"/>
    <s v="Distribution NFI"/>
    <s v="Matériaux NFI"/>
    <s v="Moustiquaires"/>
    <m/>
    <s v="Nombre"/>
    <n v="400"/>
    <m/>
    <m/>
    <m/>
    <m/>
    <n v="400"/>
    <s v="Sélection / Priorisation"/>
    <x v="4"/>
    <x v="34"/>
    <s v="Trou Louis"/>
    <s v="Boidine, Dan Griyen"/>
    <m/>
    <m/>
    <m/>
    <s v="WOR20161213OUPOTR"/>
    <x v="3"/>
    <x v="9"/>
    <x v="66"/>
    <m/>
  </r>
  <r>
    <x v="39"/>
    <m/>
    <m/>
    <s v="Réalisé"/>
    <d v="2016-12-13T00:00:00"/>
    <s v="Distribution NFI"/>
    <s v="Matériaux NFI"/>
    <s v="Seaux"/>
    <m/>
    <s v="Nombre"/>
    <n v="400"/>
    <m/>
    <m/>
    <m/>
    <m/>
    <n v="400"/>
    <s v="Sélection / Priorisation"/>
    <x v="4"/>
    <x v="34"/>
    <s v="Trou Louis"/>
    <s v="Boidine, Dan Griyen"/>
    <m/>
    <m/>
    <m/>
    <s v="WOR20161213OUPOTR"/>
    <x v="4"/>
    <x v="9"/>
    <x v="66"/>
    <m/>
  </r>
  <r>
    <x v="39"/>
    <m/>
    <m/>
    <s v="Réalisé"/>
    <d v="2016-12-13T00:00:00"/>
    <s v="Intervention Abris"/>
    <s v="Formation"/>
    <s v="Formation"/>
    <m/>
    <s v="Nombre de personnes"/>
    <n v="400"/>
    <m/>
    <m/>
    <m/>
    <m/>
    <n v="400"/>
    <s v="Sélection / Priorisation"/>
    <x v="4"/>
    <x v="34"/>
    <s v="Trou Louis"/>
    <s v="Boidine, Dan Griyen"/>
    <m/>
    <m/>
    <m/>
    <s v="WOR20161213OUPOTR"/>
    <x v="5"/>
    <x v="9"/>
    <x v="66"/>
    <m/>
  </r>
  <r>
    <x v="40"/>
    <m/>
    <m/>
    <m/>
    <m/>
    <m/>
    <m/>
    <m/>
    <m/>
    <m/>
    <m/>
    <m/>
    <m/>
    <m/>
    <m/>
    <m/>
    <m/>
    <x v="5"/>
    <x v="28"/>
    <m/>
    <m/>
    <m/>
    <m/>
    <m/>
    <m/>
    <x v="25"/>
    <x v="9"/>
    <x v="66"/>
    <m/>
  </r>
</pivotCacheRecords>
</file>

<file path=xl/pivotCache/pivotCacheRecords3.xml><?xml version="1.0" encoding="utf-8"?>
<pivotCacheRecords xmlns="http://schemas.openxmlformats.org/spreadsheetml/2006/main" xmlns:r="http://schemas.openxmlformats.org/officeDocument/2006/relationships" count="1780">
  <r>
    <s v="World Vision International"/>
    <m/>
    <m/>
    <x v="0"/>
    <x v="0"/>
    <n v="1"/>
    <s v="Octobre"/>
    <m/>
    <x v="0"/>
    <x v="0"/>
    <s v="Bidons"/>
    <m/>
    <s v="Nombre"/>
    <n v="32"/>
    <m/>
    <m/>
    <m/>
    <s v=""/>
    <x v="0"/>
    <s v="Sélection / Priorisation"/>
    <x v="0"/>
    <x v="0"/>
    <s v="Palma"/>
    <m/>
    <m/>
    <m/>
    <m/>
    <x v="0"/>
    <n v="2"/>
    <s v="HT01"/>
    <s v="HT01151"/>
    <e v="#N/A"/>
    <n v="1"/>
  </r>
  <r>
    <s v="World Vision International"/>
    <m/>
    <m/>
    <x v="0"/>
    <x v="0"/>
    <n v="1"/>
    <s v="Octobre"/>
    <m/>
    <x v="0"/>
    <x v="0"/>
    <s v="Couvertures"/>
    <m/>
    <s v="Nombre"/>
    <n v="32"/>
    <m/>
    <m/>
    <m/>
    <s v=""/>
    <x v="0"/>
    <s v="Sélection / Priorisation"/>
    <x v="0"/>
    <x v="0"/>
    <s v="Palma"/>
    <m/>
    <m/>
    <m/>
    <m/>
    <x v="0"/>
    <n v="2"/>
    <s v="HT01"/>
    <s v="HT01151"/>
    <e v="#N/A"/>
    <n v="0"/>
  </r>
  <r>
    <s v="CARE"/>
    <m/>
    <m/>
    <x v="0"/>
    <x v="1"/>
    <n v="2"/>
    <s v="Octobre"/>
    <m/>
    <x v="0"/>
    <x v="0"/>
    <s v="Couvertures"/>
    <m/>
    <s v="Nombre"/>
    <n v="180"/>
    <m/>
    <m/>
    <m/>
    <s v=""/>
    <x v="1"/>
    <s v="Sélection / Priorisation"/>
    <x v="1"/>
    <x v="1"/>
    <m/>
    <m/>
    <m/>
    <s v="Ménage"/>
    <m/>
    <x v="1"/>
    <n v="2"/>
    <s v="HT08"/>
    <s v="HT08811"/>
    <e v="#N/A"/>
    <n v="1"/>
  </r>
  <r>
    <s v="CARE"/>
    <m/>
    <m/>
    <x v="0"/>
    <x v="1"/>
    <n v="2"/>
    <s v="Octobre"/>
    <m/>
    <x v="0"/>
    <x v="0"/>
    <s v="Couvertures"/>
    <m/>
    <s v="Nombre"/>
    <n v="360"/>
    <m/>
    <m/>
    <m/>
    <s v=""/>
    <x v="2"/>
    <s v="Sélection / Priorisation"/>
    <x v="1"/>
    <x v="2"/>
    <m/>
    <m/>
    <m/>
    <s v="Ménage"/>
    <m/>
    <x v="2"/>
    <n v="3"/>
    <s v="HT08"/>
    <s v="HT08832"/>
    <e v="#N/A"/>
    <n v="1"/>
  </r>
  <r>
    <s v="CARE"/>
    <m/>
    <m/>
    <x v="0"/>
    <x v="1"/>
    <n v="2"/>
    <s v="Octobre"/>
    <m/>
    <x v="0"/>
    <x v="0"/>
    <s v="Couvertures"/>
    <m/>
    <s v="Nombre"/>
    <n v="360"/>
    <m/>
    <m/>
    <m/>
    <s v=""/>
    <x v="2"/>
    <s v="Sélection / Priorisation"/>
    <x v="1"/>
    <x v="3"/>
    <m/>
    <m/>
    <m/>
    <s v="Ménage"/>
    <m/>
    <x v="3"/>
    <n v="2"/>
    <s v="HT08"/>
    <s v="HT08822"/>
    <e v="#N/A"/>
    <n v="1"/>
  </r>
  <r>
    <s v="CARE"/>
    <m/>
    <m/>
    <x v="0"/>
    <x v="1"/>
    <n v="2"/>
    <s v="Octobre"/>
    <m/>
    <x v="0"/>
    <x v="0"/>
    <s v="Couvertures"/>
    <m/>
    <s v="Nombre"/>
    <n v="180"/>
    <m/>
    <m/>
    <m/>
    <s v=""/>
    <x v="1"/>
    <s v="Sélection / Priorisation"/>
    <x v="1"/>
    <x v="4"/>
    <m/>
    <m/>
    <m/>
    <s v="Ménage"/>
    <m/>
    <x v="4"/>
    <n v="2"/>
    <s v="HT08"/>
    <s v="HT08815"/>
    <e v="#N/A"/>
    <n v="1"/>
  </r>
  <r>
    <s v="CARE"/>
    <m/>
    <m/>
    <x v="0"/>
    <x v="1"/>
    <n v="2"/>
    <s v="Octobre"/>
    <m/>
    <x v="0"/>
    <x v="0"/>
    <s v="Couvertures"/>
    <m/>
    <s v="Nombre"/>
    <n v="180"/>
    <m/>
    <m/>
    <m/>
    <s v=""/>
    <x v="1"/>
    <s v="Sélection / Priorisation"/>
    <x v="1"/>
    <x v="5"/>
    <m/>
    <m/>
    <m/>
    <s v="Ménage"/>
    <m/>
    <x v="5"/>
    <n v="2"/>
    <s v="HT08"/>
    <s v="HT08814"/>
    <e v="#N/A"/>
    <n v="1"/>
  </r>
  <r>
    <s v="CARE"/>
    <m/>
    <m/>
    <x v="0"/>
    <x v="1"/>
    <n v="2"/>
    <s v="Octobre"/>
    <m/>
    <x v="0"/>
    <x v="0"/>
    <s v="Couvertures"/>
    <m/>
    <s v="Nombre"/>
    <n v="180"/>
    <m/>
    <m/>
    <m/>
    <s v=""/>
    <x v="1"/>
    <s v="Sélection / Priorisation"/>
    <x v="1"/>
    <x v="6"/>
    <m/>
    <m/>
    <m/>
    <s v="Ménage"/>
    <m/>
    <x v="6"/>
    <n v="2"/>
    <s v="HT08"/>
    <s v="HT08812"/>
    <e v="#N/A"/>
    <n v="1"/>
  </r>
  <r>
    <s v="CARE"/>
    <m/>
    <m/>
    <x v="0"/>
    <x v="1"/>
    <n v="2"/>
    <s v="Octobre"/>
    <m/>
    <x v="1"/>
    <x v="1"/>
    <s v="Bâches"/>
    <m/>
    <s v="Nombre"/>
    <n v="6"/>
    <m/>
    <m/>
    <m/>
    <s v=""/>
    <x v="3"/>
    <s v="Sélection / Priorisation"/>
    <x v="1"/>
    <x v="1"/>
    <m/>
    <m/>
    <m/>
    <s v="Ménage"/>
    <m/>
    <x v="1"/>
    <n v="2"/>
    <s v="HT08"/>
    <s v="HT08811"/>
    <e v="#N/A"/>
    <n v="0"/>
  </r>
  <r>
    <s v="CARE"/>
    <m/>
    <m/>
    <x v="0"/>
    <x v="1"/>
    <n v="2"/>
    <s v="Octobre"/>
    <m/>
    <x v="1"/>
    <x v="1"/>
    <s v="Bâches"/>
    <m/>
    <s v="Nombre"/>
    <n v="184"/>
    <m/>
    <m/>
    <m/>
    <s v=""/>
    <x v="4"/>
    <s v="Sélection / Priorisation"/>
    <x v="1"/>
    <x v="2"/>
    <m/>
    <m/>
    <m/>
    <s v="Ménage"/>
    <m/>
    <x v="2"/>
    <n v="3"/>
    <s v="HT08"/>
    <s v="HT08832"/>
    <e v="#N/A"/>
    <n v="0"/>
  </r>
  <r>
    <s v="CARE"/>
    <m/>
    <m/>
    <x v="0"/>
    <x v="1"/>
    <n v="2"/>
    <s v="Octobre"/>
    <m/>
    <x v="1"/>
    <x v="1"/>
    <s v="Bâches"/>
    <m/>
    <s v="Nombre"/>
    <n v="60"/>
    <m/>
    <m/>
    <m/>
    <s v=""/>
    <x v="5"/>
    <s v="Sélection / Priorisation"/>
    <x v="1"/>
    <x v="3"/>
    <m/>
    <m/>
    <m/>
    <s v="Ménage"/>
    <m/>
    <x v="3"/>
    <n v="2"/>
    <s v="HT08"/>
    <s v="HT08822"/>
    <e v="#N/A"/>
    <n v="0"/>
  </r>
  <r>
    <s v="CARE"/>
    <m/>
    <m/>
    <x v="0"/>
    <x v="1"/>
    <n v="2"/>
    <s v="Octobre"/>
    <m/>
    <x v="1"/>
    <x v="1"/>
    <s v="Bâches"/>
    <m/>
    <s v="Nombre"/>
    <n v="113"/>
    <m/>
    <m/>
    <m/>
    <s v=""/>
    <x v="6"/>
    <s v="Sélection / Priorisation"/>
    <x v="1"/>
    <x v="4"/>
    <m/>
    <m/>
    <m/>
    <s v="Ménage"/>
    <m/>
    <x v="4"/>
    <n v="2"/>
    <s v="HT08"/>
    <s v="HT08815"/>
    <e v="#N/A"/>
    <n v="0"/>
  </r>
  <r>
    <s v="CARE"/>
    <m/>
    <m/>
    <x v="0"/>
    <x v="1"/>
    <n v="2"/>
    <s v="Octobre"/>
    <m/>
    <x v="1"/>
    <x v="1"/>
    <s v="Bâches"/>
    <m/>
    <s v="Nombre"/>
    <n v="110"/>
    <m/>
    <m/>
    <m/>
    <s v=""/>
    <x v="7"/>
    <s v="Sélection / Priorisation"/>
    <x v="1"/>
    <x v="5"/>
    <m/>
    <m/>
    <m/>
    <s v="Ménage"/>
    <m/>
    <x v="5"/>
    <n v="2"/>
    <s v="HT08"/>
    <s v="HT08814"/>
    <e v="#N/A"/>
    <n v="0"/>
  </r>
  <r>
    <s v="CARE"/>
    <m/>
    <m/>
    <x v="0"/>
    <x v="1"/>
    <n v="2"/>
    <s v="Octobre"/>
    <m/>
    <x v="1"/>
    <x v="1"/>
    <s v="Bâches"/>
    <m/>
    <s v="Nombre"/>
    <n v="125"/>
    <m/>
    <m/>
    <m/>
    <s v=""/>
    <x v="8"/>
    <s v="Sélection / Priorisation"/>
    <x v="1"/>
    <x v="6"/>
    <m/>
    <m/>
    <m/>
    <s v="Ménage"/>
    <m/>
    <x v="6"/>
    <n v="2"/>
    <s v="HT08"/>
    <s v="HT08812"/>
    <e v="#N/A"/>
    <n v="0"/>
  </r>
  <r>
    <s v="CARE"/>
    <m/>
    <m/>
    <x v="0"/>
    <x v="1"/>
    <n v="2"/>
    <s v="Octobre"/>
    <m/>
    <x v="0"/>
    <x v="0"/>
    <s v="Kit d'hygiène"/>
    <s v="Savons de lessive et de toilettes, Serviettes et papiers hygiéniques, Aquatabs, Dentifrices et brosses à dents et Serviettes de bain"/>
    <s v="Nombre"/>
    <n v="170"/>
    <m/>
    <m/>
    <m/>
    <s v=""/>
    <x v="9"/>
    <m/>
    <x v="1"/>
    <x v="2"/>
    <m/>
    <m/>
    <m/>
    <s v="Ménage"/>
    <m/>
    <x v="2"/>
    <n v="3"/>
    <s v="HT08"/>
    <s v="HT08832"/>
    <e v="#N/A"/>
    <n v="0"/>
  </r>
  <r>
    <s v="PADF"/>
    <m/>
    <s v="Private funds"/>
    <x v="0"/>
    <x v="1"/>
    <n v="2"/>
    <s v="Octobre"/>
    <m/>
    <x v="1"/>
    <x v="1"/>
    <s v="Kit de tôles"/>
    <m/>
    <s v="Nombre"/>
    <n v="43"/>
    <m/>
    <m/>
    <m/>
    <s v=""/>
    <x v="10"/>
    <s v="Sélection / Priorisation"/>
    <x v="2"/>
    <x v="7"/>
    <s v="Laurent"/>
    <s v="Massey"/>
    <m/>
    <m/>
    <s v="Toles, bois 2x4, lattes,clous pour chaque famille"/>
    <x v="7"/>
    <n v="1"/>
    <s v="HT07"/>
    <s v="HT07711"/>
    <e v="#N/A"/>
    <n v="1"/>
  </r>
  <r>
    <s v="CARE"/>
    <m/>
    <m/>
    <x v="0"/>
    <x v="2"/>
    <n v="4"/>
    <s v="Octobre"/>
    <m/>
    <x v="0"/>
    <x v="0"/>
    <s v="Couvertures"/>
    <m/>
    <s v="Nombre"/>
    <n v="80"/>
    <m/>
    <m/>
    <m/>
    <s v=""/>
    <x v="11"/>
    <s v="Sélection / Priorisation"/>
    <x v="0"/>
    <x v="8"/>
    <m/>
    <m/>
    <m/>
    <s v="Centre collectif / d'évacuation d'urgence"/>
    <m/>
    <x v="8"/>
    <n v="1"/>
    <s v="HT01"/>
    <s v="HT01113"/>
    <e v="#N/A"/>
    <n v="1"/>
  </r>
  <r>
    <s v="CARE"/>
    <m/>
    <m/>
    <x v="0"/>
    <x v="2"/>
    <n v="4"/>
    <s v="Octobre"/>
    <m/>
    <x v="0"/>
    <x v="0"/>
    <s v="Couvertures"/>
    <m/>
    <s v="Nombre"/>
    <n v="80"/>
    <m/>
    <m/>
    <m/>
    <s v=""/>
    <x v="11"/>
    <s v="Sélection / Priorisation"/>
    <x v="0"/>
    <x v="9"/>
    <m/>
    <m/>
    <m/>
    <s v="Centre collectif / d'évacuation d'urgence"/>
    <m/>
    <x v="9"/>
    <n v="1"/>
    <s v="HT01"/>
    <s v="HT01111"/>
    <e v="#N/A"/>
    <n v="1"/>
  </r>
  <r>
    <s v="Haitian RC"/>
    <m/>
    <m/>
    <x v="0"/>
    <x v="2"/>
    <n v="4"/>
    <s v="Octobre"/>
    <m/>
    <x v="0"/>
    <x v="0"/>
    <s v="Bidons"/>
    <m/>
    <s v="Nombre"/>
    <n v="100"/>
    <m/>
    <m/>
    <m/>
    <s v=""/>
    <x v="12"/>
    <m/>
    <x v="3"/>
    <x v="10"/>
    <m/>
    <m/>
    <m/>
    <m/>
    <m/>
    <x v="10"/>
    <n v="5"/>
    <s v="HT02"/>
    <s v="HT02213"/>
    <e v="#N/A"/>
    <n v="1"/>
  </r>
  <r>
    <s v="Haitian RC"/>
    <m/>
    <m/>
    <x v="0"/>
    <x v="2"/>
    <n v="4"/>
    <s v="Octobre"/>
    <m/>
    <x v="0"/>
    <x v="0"/>
    <s v="Couvertures"/>
    <m/>
    <s v="Nombre"/>
    <n v="200"/>
    <m/>
    <m/>
    <m/>
    <s v=""/>
    <x v="12"/>
    <m/>
    <x v="3"/>
    <x v="10"/>
    <m/>
    <m/>
    <m/>
    <m/>
    <m/>
    <x v="10"/>
    <n v="5"/>
    <s v="HT02"/>
    <s v="HT02213"/>
    <e v="#N/A"/>
    <n v="0"/>
  </r>
  <r>
    <s v="Haitian RC"/>
    <m/>
    <m/>
    <x v="0"/>
    <x v="2"/>
    <n v="4"/>
    <s v="Octobre"/>
    <m/>
    <x v="1"/>
    <x v="1"/>
    <s v="Kit Abris"/>
    <m/>
    <s v="Nombre"/>
    <n v="100"/>
    <m/>
    <m/>
    <m/>
    <s v=""/>
    <x v="12"/>
    <s v="Sélection / Priorisation"/>
    <x v="3"/>
    <x v="10"/>
    <m/>
    <m/>
    <m/>
    <m/>
    <m/>
    <x v="10"/>
    <n v="5"/>
    <s v="HT02"/>
    <s v="HT02213"/>
    <e v="#N/A"/>
    <n v="0"/>
  </r>
  <r>
    <s v="Haitian RC"/>
    <m/>
    <m/>
    <x v="0"/>
    <x v="2"/>
    <n v="4"/>
    <s v="Octobre"/>
    <m/>
    <x v="0"/>
    <x v="0"/>
    <s v="Kit de cuisine"/>
    <m/>
    <s v="Nombre"/>
    <n v="100"/>
    <m/>
    <m/>
    <m/>
    <s v=""/>
    <x v="12"/>
    <m/>
    <x v="3"/>
    <x v="10"/>
    <m/>
    <m/>
    <m/>
    <m/>
    <m/>
    <x v="10"/>
    <n v="5"/>
    <s v="HT02"/>
    <s v="HT02213"/>
    <e v="#N/A"/>
    <n v="0"/>
  </r>
  <r>
    <s v="Haitian RC"/>
    <m/>
    <m/>
    <x v="0"/>
    <x v="2"/>
    <n v="4"/>
    <s v="Octobre"/>
    <m/>
    <x v="0"/>
    <x v="0"/>
    <s v="Seaux"/>
    <m/>
    <s v="Nombre"/>
    <n v="100"/>
    <m/>
    <m/>
    <m/>
    <s v=""/>
    <x v="12"/>
    <m/>
    <x v="3"/>
    <x v="10"/>
    <m/>
    <m/>
    <m/>
    <m/>
    <m/>
    <x v="10"/>
    <n v="5"/>
    <s v="HT02"/>
    <s v="HT02213"/>
    <e v="#N/A"/>
    <n v="0"/>
  </r>
  <r>
    <s v="World Vision International"/>
    <m/>
    <m/>
    <x v="0"/>
    <x v="2"/>
    <n v="4"/>
    <s v="Octobre"/>
    <m/>
    <x v="0"/>
    <x v="0"/>
    <s v="Bidons"/>
    <m/>
    <s v="Nombre"/>
    <n v="114"/>
    <m/>
    <m/>
    <m/>
    <s v=""/>
    <x v="13"/>
    <s v="Sélection / Priorisation"/>
    <x v="0"/>
    <x v="11"/>
    <s v="Montagne Noire"/>
    <m/>
    <m/>
    <m/>
    <m/>
    <x v="11"/>
    <n v="3"/>
    <s v="HT01"/>
    <s v="HT01114"/>
    <e v="#N/A"/>
    <n v="1"/>
  </r>
  <r>
    <s v="World Vision International"/>
    <m/>
    <m/>
    <x v="0"/>
    <x v="2"/>
    <n v="4"/>
    <s v="Octobre"/>
    <m/>
    <x v="0"/>
    <x v="0"/>
    <s v="Couvertures"/>
    <m/>
    <s v="Nombre"/>
    <n v="114"/>
    <m/>
    <m/>
    <m/>
    <s v=""/>
    <x v="13"/>
    <s v="Sélection / Priorisation"/>
    <x v="0"/>
    <x v="11"/>
    <s v="Montagne Noire"/>
    <m/>
    <m/>
    <m/>
    <m/>
    <x v="11"/>
    <n v="3"/>
    <s v="HT01"/>
    <s v="HT01114"/>
    <e v="#N/A"/>
    <n v="0"/>
  </r>
  <r>
    <s v="World Vision International"/>
    <m/>
    <m/>
    <x v="0"/>
    <x v="2"/>
    <n v="4"/>
    <s v="Octobre"/>
    <m/>
    <x v="0"/>
    <x v="0"/>
    <s v="Kit d'hygiène"/>
    <m/>
    <s v="Nombre"/>
    <n v="35"/>
    <m/>
    <m/>
    <m/>
    <s v=""/>
    <x v="13"/>
    <s v="Sélection / Priorisation"/>
    <x v="0"/>
    <x v="11"/>
    <s v="Montagne Noire"/>
    <m/>
    <m/>
    <m/>
    <m/>
    <x v="11"/>
    <n v="3"/>
    <s v="HT01"/>
    <s v="HT01114"/>
    <e v="#N/A"/>
    <n v="0"/>
  </r>
  <r>
    <s v="CARE"/>
    <m/>
    <m/>
    <x v="0"/>
    <x v="3"/>
    <n v="5"/>
    <s v="Octobre"/>
    <m/>
    <x v="0"/>
    <x v="0"/>
    <s v="Kit d'hygiène"/>
    <s v="Savons de lessive et de toilettes, Serviettes et papiers hygiéniques, Aquatabs, Dentifrices et brosses à dents et Serviettes de bain"/>
    <s v="Nombre"/>
    <n v="50"/>
    <m/>
    <m/>
    <m/>
    <s v=""/>
    <x v="14"/>
    <m/>
    <x v="0"/>
    <x v="8"/>
    <m/>
    <m/>
    <m/>
    <s v="Centre collectif / d'évacuation d'urgence"/>
    <m/>
    <x v="12"/>
    <n v="1"/>
    <s v="HT01"/>
    <s v="HT01113"/>
    <e v="#N/A"/>
    <n v="0"/>
  </r>
  <r>
    <s v="Concern Worldwide"/>
    <m/>
    <m/>
    <x v="0"/>
    <x v="3"/>
    <n v="5"/>
    <s v="Octobre"/>
    <m/>
    <x v="0"/>
    <x v="0"/>
    <s v="Couvertures"/>
    <m/>
    <s v="Nombre"/>
    <n v="150"/>
    <m/>
    <m/>
    <m/>
    <s v=""/>
    <x v="15"/>
    <s v="Sélection / Priorisation"/>
    <x v="0"/>
    <x v="0"/>
    <m/>
    <m/>
    <m/>
    <m/>
    <m/>
    <x v="13"/>
    <n v="1"/>
    <s v="HT01"/>
    <s v="HT01151"/>
    <e v="#N/A"/>
    <n v="1"/>
  </r>
  <r>
    <s v="World Concern"/>
    <m/>
    <s v="Tearfund"/>
    <x v="0"/>
    <x v="3"/>
    <n v="5"/>
    <s v="Octobre"/>
    <m/>
    <x v="0"/>
    <x v="0"/>
    <s v="Kit de cuisine"/>
    <m/>
    <s v="Nombre"/>
    <n v="34"/>
    <m/>
    <m/>
    <m/>
    <s v=""/>
    <x v="16"/>
    <s v="Sélection / Priorisation"/>
    <x v="3"/>
    <x v="12"/>
    <s v="Bois D'Orme"/>
    <m/>
    <s v="Rural"/>
    <s v="Ménage"/>
    <m/>
    <x v="14"/>
    <n v="4"/>
    <s v="HT02"/>
    <s v="HT02234"/>
    <e v="#N/A"/>
    <n v="1"/>
  </r>
  <r>
    <s v="World Concern"/>
    <m/>
    <s v="Tearfund"/>
    <x v="0"/>
    <x v="3"/>
    <n v="5"/>
    <s v="Octobre"/>
    <m/>
    <x v="0"/>
    <x v="0"/>
    <s v="Kit d'hygiène"/>
    <s v="kits d'hygiene"/>
    <s v="Nombre"/>
    <n v="26"/>
    <m/>
    <m/>
    <m/>
    <s v=""/>
    <x v="17"/>
    <s v="Sélection / Priorisation"/>
    <x v="3"/>
    <x v="12"/>
    <s v="Bois D'Orme"/>
    <m/>
    <s v="Rural"/>
    <s v="Ménage"/>
    <m/>
    <x v="14"/>
    <n v="4"/>
    <s v="HT02"/>
    <s v="HT02234"/>
    <e v="#N/A"/>
    <n v="0"/>
  </r>
  <r>
    <s v="World Concern"/>
    <m/>
    <s v="Tearfund"/>
    <x v="0"/>
    <x v="3"/>
    <n v="5"/>
    <s v="Octobre"/>
    <m/>
    <x v="0"/>
    <x v="0"/>
    <s v="Autre, à préciser dans &quot;Commentaires&quot;"/>
    <s v="Matelas"/>
    <s v="N/A"/>
    <n v="18"/>
    <m/>
    <m/>
    <m/>
    <s v=""/>
    <x v="18"/>
    <s v="Sélection / Priorisation"/>
    <x v="3"/>
    <x v="12"/>
    <s v="Bois D'Orme"/>
    <m/>
    <s v="Rural"/>
    <s v="Ménage"/>
    <m/>
    <x v="14"/>
    <n v="4"/>
    <s v="HT02"/>
    <s v="HT02234"/>
    <e v="#N/A"/>
    <n v="0"/>
  </r>
  <r>
    <s v="World Concern"/>
    <m/>
    <s v="Tearfund"/>
    <x v="0"/>
    <x v="3"/>
    <n v="5"/>
    <s v="Octobre"/>
    <m/>
    <x v="0"/>
    <x v="0"/>
    <s v="Couvertures"/>
    <s v="Prelats"/>
    <s v="Nombre"/>
    <n v="22"/>
    <m/>
    <m/>
    <m/>
    <s v=""/>
    <x v="19"/>
    <s v="Sélection / Priorisation"/>
    <x v="3"/>
    <x v="12"/>
    <s v="Bois D'Orme"/>
    <m/>
    <s v="Rural"/>
    <s v="Ménage"/>
    <m/>
    <x v="14"/>
    <n v="4"/>
    <s v="HT02"/>
    <s v="HT02234"/>
    <e v="#N/A"/>
    <n v="0"/>
  </r>
  <r>
    <s v="CARE"/>
    <m/>
    <m/>
    <x v="0"/>
    <x v="4"/>
    <n v="6"/>
    <s v="Octobre"/>
    <m/>
    <x v="0"/>
    <x v="0"/>
    <s v="Kit d'hygiène"/>
    <s v="Savons de lessive et de toilettes, Serviettes et papiers hygiéniques, Aquatabs, Dentifrices et brosses à dents et Serviettes de bain"/>
    <s v="Nombre"/>
    <n v="230"/>
    <m/>
    <m/>
    <m/>
    <s v=""/>
    <x v="20"/>
    <m/>
    <x v="3"/>
    <x v="13"/>
    <m/>
    <m/>
    <m/>
    <s v="Ménage"/>
    <m/>
    <x v="15"/>
    <n v="1"/>
    <s v="HT02"/>
    <s v="HT02233"/>
    <e v="#N/A"/>
    <n v="1"/>
  </r>
  <r>
    <s v="World Concern"/>
    <m/>
    <s v="Tearfund"/>
    <x v="0"/>
    <x v="4"/>
    <n v="6"/>
    <s v="Octobre"/>
    <m/>
    <x v="0"/>
    <x v="0"/>
    <s v="Kit de cuisine"/>
    <m/>
    <s v="Nombre"/>
    <n v="40"/>
    <m/>
    <m/>
    <m/>
    <s v=""/>
    <x v="21"/>
    <s v="Sélection / Priorisation"/>
    <x v="3"/>
    <x v="13"/>
    <s v="Thiotte"/>
    <m/>
    <s v="Peri urbain"/>
    <s v="Ménage"/>
    <m/>
    <x v="16"/>
    <n v="4"/>
    <s v="HT02"/>
    <s v="HT02233"/>
    <e v="#N/A"/>
    <n v="1"/>
  </r>
  <r>
    <s v="World Concern"/>
    <m/>
    <s v="Tearfund"/>
    <x v="0"/>
    <x v="4"/>
    <n v="6"/>
    <s v="Octobre"/>
    <m/>
    <x v="0"/>
    <x v="0"/>
    <s v="Kit d'hygiène"/>
    <s v="Kites d'hygiene"/>
    <s v="Nombre"/>
    <n v="50"/>
    <m/>
    <m/>
    <m/>
    <s v=""/>
    <x v="14"/>
    <s v="Sélection / Priorisation"/>
    <x v="3"/>
    <x v="13"/>
    <s v="Thiotte"/>
    <m/>
    <s v="Peri urbain"/>
    <s v="Ménage"/>
    <m/>
    <x v="16"/>
    <n v="4"/>
    <s v="HT02"/>
    <s v="HT02233"/>
    <e v="#N/A"/>
    <n v="0"/>
  </r>
  <r>
    <s v="World Concern"/>
    <m/>
    <s v="Tearfund"/>
    <x v="0"/>
    <x v="4"/>
    <n v="6"/>
    <s v="Octobre"/>
    <m/>
    <x v="0"/>
    <x v="0"/>
    <s v="Couvertures"/>
    <s v="Prelats"/>
    <s v="Nombre"/>
    <n v="26"/>
    <m/>
    <m/>
    <m/>
    <s v=""/>
    <x v="17"/>
    <s v="Sélection / Priorisation"/>
    <x v="3"/>
    <x v="13"/>
    <s v="Thiotte"/>
    <m/>
    <s v="Peri urbain"/>
    <s v="Ménage"/>
    <m/>
    <x v="16"/>
    <n v="4"/>
    <s v="HT02"/>
    <s v="HT02233"/>
    <e v="#N/A"/>
    <n v="0"/>
  </r>
  <r>
    <s v="World Concern"/>
    <m/>
    <s v="Tearfund"/>
    <x v="0"/>
    <x v="4"/>
    <n v="6"/>
    <s v="Octobre"/>
    <m/>
    <x v="0"/>
    <x v="0"/>
    <s v="Autre, à préciser dans &quot;Commentaires&quot;"/>
    <s v="Matelas"/>
    <s v="N/A"/>
    <n v="15"/>
    <m/>
    <m/>
    <m/>
    <s v=""/>
    <x v="22"/>
    <s v="Sélection / Priorisation"/>
    <x v="3"/>
    <x v="13"/>
    <s v="Thiotte"/>
    <m/>
    <s v="Peri urbain"/>
    <s v="Ménage"/>
    <m/>
    <x v="16"/>
    <n v="4"/>
    <s v="HT02"/>
    <s v="HT02233"/>
    <e v="#N/A"/>
    <n v="0"/>
  </r>
  <r>
    <s v="Samaritan's Purse"/>
    <m/>
    <m/>
    <x v="0"/>
    <x v="5"/>
    <n v="7"/>
    <s v="Octobre"/>
    <m/>
    <x v="1"/>
    <x v="1"/>
    <s v="Bâches"/>
    <m/>
    <s v="Nombre"/>
    <n v="17"/>
    <m/>
    <m/>
    <m/>
    <s v=""/>
    <x v="23"/>
    <m/>
    <x v="4"/>
    <x v="14"/>
    <m/>
    <s v="Coastal road"/>
    <m/>
    <m/>
    <m/>
    <x v="17"/>
    <n v="1"/>
    <e v="#N/A"/>
    <e v="#N/A"/>
    <e v="#N/A"/>
    <n v="1"/>
  </r>
  <r>
    <s v="World Vision International"/>
    <m/>
    <m/>
    <x v="0"/>
    <x v="5"/>
    <n v="7"/>
    <s v="Octobre"/>
    <m/>
    <x v="1"/>
    <x v="1"/>
    <s v="Bâches"/>
    <m/>
    <s v="Nombre"/>
    <n v="128"/>
    <m/>
    <m/>
    <m/>
    <s v=""/>
    <x v="24"/>
    <m/>
    <x v="0"/>
    <x v="15"/>
    <s v="Soucailles"/>
    <m/>
    <m/>
    <m/>
    <m/>
    <x v="18"/>
    <n v="4"/>
    <s v="HT01"/>
    <s v="HT01115"/>
    <e v="#N/A"/>
    <n v="1"/>
  </r>
  <r>
    <s v="World Vision International"/>
    <m/>
    <m/>
    <x v="0"/>
    <x v="5"/>
    <n v="7"/>
    <s v="Octobre"/>
    <m/>
    <x v="0"/>
    <x v="0"/>
    <s v="Bidons"/>
    <m/>
    <s v="Nombre"/>
    <n v="128"/>
    <m/>
    <m/>
    <m/>
    <s v=""/>
    <x v="24"/>
    <s v="Sélection / Priorisation"/>
    <x v="0"/>
    <x v="15"/>
    <s v="Soucailles"/>
    <m/>
    <m/>
    <m/>
    <m/>
    <x v="18"/>
    <n v="4"/>
    <s v="HT01"/>
    <s v="HT01115"/>
    <e v="#N/A"/>
    <n v="0"/>
  </r>
  <r>
    <s v="World Vision International"/>
    <m/>
    <m/>
    <x v="0"/>
    <x v="5"/>
    <n v="7"/>
    <s v="Octobre"/>
    <m/>
    <x v="0"/>
    <x v="0"/>
    <s v="Couvertures"/>
    <m/>
    <s v="Nombre"/>
    <n v="128"/>
    <m/>
    <m/>
    <m/>
    <s v=""/>
    <x v="24"/>
    <s v="Sélection / Priorisation"/>
    <x v="0"/>
    <x v="15"/>
    <s v="Soucailles"/>
    <m/>
    <m/>
    <m/>
    <m/>
    <x v="18"/>
    <n v="4"/>
    <s v="HT01"/>
    <s v="HT01115"/>
    <e v="#N/A"/>
    <n v="0"/>
  </r>
  <r>
    <s v="World Vision International"/>
    <m/>
    <m/>
    <x v="0"/>
    <x v="5"/>
    <n v="7"/>
    <s v="Octobre"/>
    <m/>
    <x v="0"/>
    <x v="0"/>
    <s v="Kit d'hygiène"/>
    <m/>
    <s v="Nombre"/>
    <n v="128"/>
    <m/>
    <m/>
    <m/>
    <s v=""/>
    <x v="24"/>
    <s v="Sélection / Priorisation"/>
    <x v="0"/>
    <x v="15"/>
    <s v="Soucailles"/>
    <m/>
    <m/>
    <m/>
    <m/>
    <x v="18"/>
    <n v="4"/>
    <s v="HT01"/>
    <s v="HT01115"/>
    <e v="#N/A"/>
    <n v="0"/>
  </r>
  <r>
    <s v="Diakonie Katastrophenhilfe"/>
    <s v="ATEPASE"/>
    <s v="Diakonie Katastrophenhilfe"/>
    <x v="0"/>
    <x v="6"/>
    <n v="8"/>
    <s v="Octobre"/>
    <m/>
    <x v="0"/>
    <x v="0"/>
    <s v="Kit d'hygiène"/>
    <s v="Shampooing, savon, brosses a dents, dentifrice, deodorants, peignes, Aquatabs, papier toilette, serviette hygienique, sceaux, savon pour lessive"/>
    <s v="Nombre"/>
    <n v="80"/>
    <m/>
    <m/>
    <m/>
    <s v=""/>
    <x v="11"/>
    <s v="Sélection / Priorisation"/>
    <x v="3"/>
    <x v="16"/>
    <s v="3ème La Vallée"/>
    <m/>
    <s v="Rural"/>
    <s v="Ménage"/>
    <m/>
    <x v="19"/>
    <n v="1"/>
    <s v="HT02"/>
    <s v="HT02221"/>
    <s v="HT02221-03"/>
    <n v="1"/>
  </r>
  <r>
    <s v="World Vision International"/>
    <s v="Mercy Corps"/>
    <m/>
    <x v="0"/>
    <x v="6"/>
    <n v="8"/>
    <s v="Octobre"/>
    <m/>
    <x v="1"/>
    <x v="1"/>
    <s v="Bâches"/>
    <m/>
    <s v="Nombre"/>
    <n v="150"/>
    <m/>
    <m/>
    <m/>
    <s v=""/>
    <x v="15"/>
    <m/>
    <x v="5"/>
    <x v="17"/>
    <s v="Fonds Des Negres"/>
    <m/>
    <m/>
    <m/>
    <m/>
    <x v="20"/>
    <n v="5"/>
    <s v="HT10"/>
    <s v="HT101013"/>
    <e v="#N/A"/>
    <n v="1"/>
  </r>
  <r>
    <s v="World Vision International"/>
    <m/>
    <m/>
    <x v="0"/>
    <x v="6"/>
    <n v="8"/>
    <s v="Octobre"/>
    <m/>
    <x v="1"/>
    <x v="1"/>
    <s v="Bâches"/>
    <m/>
    <s v="Nombre"/>
    <n v="300"/>
    <m/>
    <m/>
    <m/>
    <s v=""/>
    <x v="25"/>
    <m/>
    <x v="5"/>
    <x v="18"/>
    <s v="Chalon"/>
    <m/>
    <m/>
    <m/>
    <m/>
    <x v="21"/>
    <n v="5"/>
    <s v="HT10"/>
    <s v="HT101011"/>
    <e v="#N/A"/>
    <n v="1"/>
  </r>
  <r>
    <s v="World Vision International"/>
    <s v="Mercy Corps"/>
    <m/>
    <x v="0"/>
    <x v="6"/>
    <n v="8"/>
    <s v="Octobre"/>
    <m/>
    <x v="0"/>
    <x v="0"/>
    <s v="Bidons"/>
    <m/>
    <s v="Nombre"/>
    <n v="150"/>
    <m/>
    <m/>
    <m/>
    <s v=""/>
    <x v="15"/>
    <s v="Sélection / Priorisation"/>
    <x v="5"/>
    <x v="17"/>
    <s v="Fonds Des Negres"/>
    <m/>
    <m/>
    <m/>
    <m/>
    <x v="20"/>
    <n v="5"/>
    <s v="HT10"/>
    <s v="HT101013"/>
    <e v="#N/A"/>
    <n v="0"/>
  </r>
  <r>
    <s v="World Vision International"/>
    <m/>
    <m/>
    <x v="0"/>
    <x v="6"/>
    <n v="8"/>
    <s v="Octobre"/>
    <m/>
    <x v="0"/>
    <x v="0"/>
    <s v="Bidons"/>
    <m/>
    <s v="Nombre"/>
    <n v="300"/>
    <m/>
    <m/>
    <m/>
    <s v=""/>
    <x v="25"/>
    <s v="Sélection / Priorisation"/>
    <x v="5"/>
    <x v="18"/>
    <s v="Chalon"/>
    <m/>
    <m/>
    <m/>
    <m/>
    <x v="21"/>
    <n v="5"/>
    <s v="HT10"/>
    <s v="HT101011"/>
    <e v="#N/A"/>
    <n v="0"/>
  </r>
  <r>
    <s v="World Vision International"/>
    <s v="Mercy Corps"/>
    <m/>
    <x v="0"/>
    <x v="6"/>
    <n v="8"/>
    <s v="Octobre"/>
    <m/>
    <x v="0"/>
    <x v="0"/>
    <s v="Couvertures"/>
    <m/>
    <s v="Nombre"/>
    <n v="150"/>
    <m/>
    <m/>
    <m/>
    <s v=""/>
    <x v="15"/>
    <s v="Sélection / Priorisation"/>
    <x v="5"/>
    <x v="17"/>
    <s v="Fonds Des Negres"/>
    <m/>
    <m/>
    <m/>
    <m/>
    <x v="20"/>
    <n v="5"/>
    <s v="HT10"/>
    <s v="HT101013"/>
    <e v="#N/A"/>
    <n v="0"/>
  </r>
  <r>
    <s v="World Vision International"/>
    <m/>
    <m/>
    <x v="0"/>
    <x v="6"/>
    <n v="8"/>
    <s v="Octobre"/>
    <m/>
    <x v="0"/>
    <x v="0"/>
    <s v="Couvertures"/>
    <m/>
    <s v="Nombre"/>
    <n v="300"/>
    <m/>
    <m/>
    <m/>
    <s v=""/>
    <x v="25"/>
    <s v="Sélection / Priorisation"/>
    <x v="5"/>
    <x v="18"/>
    <s v="Chalon"/>
    <m/>
    <m/>
    <m/>
    <m/>
    <x v="21"/>
    <n v="5"/>
    <s v="HT10"/>
    <s v="HT101011"/>
    <e v="#N/A"/>
    <n v="0"/>
  </r>
  <r>
    <s v="World Vision International"/>
    <s v="Mercy Corps"/>
    <m/>
    <x v="0"/>
    <x v="6"/>
    <n v="8"/>
    <s v="Octobre"/>
    <m/>
    <x v="0"/>
    <x v="0"/>
    <s v="Lampes solaires"/>
    <m/>
    <s v="Nombre"/>
    <n v="150"/>
    <m/>
    <m/>
    <m/>
    <s v=""/>
    <x v="15"/>
    <s v="Sélection / Priorisation"/>
    <x v="5"/>
    <x v="17"/>
    <s v="Fonds Des Negres"/>
    <m/>
    <m/>
    <m/>
    <m/>
    <x v="20"/>
    <n v="5"/>
    <s v="HT10"/>
    <s v="HT101013"/>
    <e v="#N/A"/>
    <n v="0"/>
  </r>
  <r>
    <s v="World Vision International"/>
    <m/>
    <m/>
    <x v="0"/>
    <x v="6"/>
    <n v="8"/>
    <s v="Octobre"/>
    <m/>
    <x v="0"/>
    <x v="0"/>
    <s v="Lampes solaires"/>
    <m/>
    <s v="Nombre"/>
    <n v="300"/>
    <m/>
    <m/>
    <m/>
    <s v=""/>
    <x v="25"/>
    <s v="Sélection / Priorisation"/>
    <x v="5"/>
    <x v="18"/>
    <s v="Chalon"/>
    <m/>
    <m/>
    <m/>
    <m/>
    <x v="21"/>
    <n v="5"/>
    <s v="HT10"/>
    <s v="HT101011"/>
    <e v="#N/A"/>
    <n v="0"/>
  </r>
  <r>
    <s v="World Vision International"/>
    <s v="Mercy Corps"/>
    <m/>
    <x v="0"/>
    <x v="6"/>
    <n v="8"/>
    <s v="Octobre"/>
    <m/>
    <x v="0"/>
    <x v="0"/>
    <s v="Moustiquaires"/>
    <m/>
    <s v="Nombre"/>
    <n v="150"/>
    <m/>
    <m/>
    <m/>
    <s v=""/>
    <x v="15"/>
    <s v="Sélection / Priorisation"/>
    <x v="5"/>
    <x v="17"/>
    <s v="Fonds Des Negres"/>
    <m/>
    <m/>
    <m/>
    <m/>
    <x v="20"/>
    <n v="5"/>
    <s v="HT10"/>
    <s v="HT101013"/>
    <e v="#N/A"/>
    <n v="0"/>
  </r>
  <r>
    <s v="World Vision International"/>
    <m/>
    <m/>
    <x v="0"/>
    <x v="6"/>
    <n v="8"/>
    <s v="Octobre"/>
    <m/>
    <x v="0"/>
    <x v="0"/>
    <s v="Moustiquaires"/>
    <m/>
    <s v="Nombre"/>
    <n v="300"/>
    <m/>
    <m/>
    <m/>
    <s v=""/>
    <x v="25"/>
    <s v="Sélection / Priorisation"/>
    <x v="5"/>
    <x v="18"/>
    <s v="Chalon"/>
    <m/>
    <m/>
    <m/>
    <m/>
    <x v="21"/>
    <n v="5"/>
    <s v="HT10"/>
    <s v="HT101011"/>
    <e v="#N/A"/>
    <n v="0"/>
  </r>
  <r>
    <s v="CARE"/>
    <m/>
    <m/>
    <x v="0"/>
    <x v="7"/>
    <n v="9"/>
    <s v="Octobre"/>
    <m/>
    <x v="1"/>
    <x v="1"/>
    <s v="Bâches"/>
    <m/>
    <s v="Nombre"/>
    <n v="100"/>
    <m/>
    <m/>
    <m/>
    <s v=""/>
    <x v="12"/>
    <s v="Sélection / Priorisation"/>
    <x v="1"/>
    <x v="2"/>
    <m/>
    <m/>
    <m/>
    <s v="Ménage"/>
    <m/>
    <x v="22"/>
    <n v="1"/>
    <s v="HT08"/>
    <s v="HT08832"/>
    <e v="#N/A"/>
    <n v="0"/>
  </r>
  <r>
    <s v="CARE"/>
    <m/>
    <m/>
    <x v="0"/>
    <x v="7"/>
    <n v="9"/>
    <s v="Octobre"/>
    <m/>
    <x v="0"/>
    <x v="0"/>
    <s v="Kit d'hygiène"/>
    <s v="Savons de lessive et de toilettes, Serviettes et papiers hygiéniques, Aquatabs, Dentifrices et brosses à dents et Serviettes de bain"/>
    <s v="Nombre"/>
    <n v="85"/>
    <m/>
    <m/>
    <m/>
    <s v=""/>
    <x v="26"/>
    <m/>
    <x v="1"/>
    <x v="1"/>
    <m/>
    <m/>
    <m/>
    <s v="Ménage"/>
    <m/>
    <x v="23"/>
    <n v="1"/>
    <s v="HT08"/>
    <s v="HT08811"/>
    <e v="#N/A"/>
    <n v="0"/>
  </r>
  <r>
    <s v="CARE"/>
    <m/>
    <m/>
    <x v="0"/>
    <x v="7"/>
    <n v="9"/>
    <s v="Octobre"/>
    <m/>
    <x v="0"/>
    <x v="0"/>
    <s v="Kit d'hygiène"/>
    <s v="Savons de lessive et de toilettes, Serviettes et papiers hygiéniques, Aquatabs, Dentifrices et brosses à dents et Serviettes de bain"/>
    <s v="Nombre"/>
    <n v="170"/>
    <m/>
    <m/>
    <m/>
    <s v=""/>
    <x v="9"/>
    <m/>
    <x v="1"/>
    <x v="3"/>
    <m/>
    <m/>
    <m/>
    <s v="Ménage"/>
    <m/>
    <x v="24"/>
    <n v="1"/>
    <s v="HT08"/>
    <s v="HT08822"/>
    <e v="#N/A"/>
    <n v="0"/>
  </r>
  <r>
    <s v="CARE"/>
    <m/>
    <m/>
    <x v="0"/>
    <x v="7"/>
    <n v="9"/>
    <s v="Octobre"/>
    <m/>
    <x v="0"/>
    <x v="0"/>
    <s v="Kit d'hygiène"/>
    <s v="Savons de lessive et de toilettes, Serviettes et papiers hygiéniques, Aquatabs, Dentifrices et brosses à dents et Serviettes de bain"/>
    <s v="Nombre"/>
    <n v="85"/>
    <m/>
    <m/>
    <m/>
    <s v=""/>
    <x v="26"/>
    <m/>
    <x v="1"/>
    <x v="4"/>
    <m/>
    <m/>
    <m/>
    <s v="Ménage"/>
    <m/>
    <x v="25"/>
    <n v="1"/>
    <s v="HT08"/>
    <s v="HT08815"/>
    <e v="#N/A"/>
    <n v="0"/>
  </r>
  <r>
    <s v="CARE"/>
    <m/>
    <m/>
    <x v="0"/>
    <x v="7"/>
    <n v="9"/>
    <s v="Octobre"/>
    <m/>
    <x v="0"/>
    <x v="0"/>
    <s v="Kit d'hygiène"/>
    <s v="Savons de lessive et de toilettes, Serviettes et papiers hygiéniques, Aquatabs, Dentifrices et brosses à dents et Serviettes de bain"/>
    <s v="Nombre"/>
    <n v="84"/>
    <m/>
    <m/>
    <m/>
    <s v=""/>
    <x v="27"/>
    <m/>
    <x v="1"/>
    <x v="5"/>
    <m/>
    <m/>
    <m/>
    <s v="Ménage"/>
    <m/>
    <x v="26"/>
    <n v="1"/>
    <s v="HT08"/>
    <s v="HT08814"/>
    <e v="#N/A"/>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67"/>
    <m/>
    <m/>
    <m/>
    <s v=""/>
    <x v="28"/>
    <s v="Sélection / Priorisation"/>
    <x v="3"/>
    <x v="16"/>
    <s v="2ème Trou Mahot"/>
    <m/>
    <s v="Rural"/>
    <s v="Ménage"/>
    <m/>
    <x v="27"/>
    <n v="1"/>
    <s v="HT02"/>
    <s v="HT02221"/>
    <s v="HT02221-02"/>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43"/>
    <m/>
    <m/>
    <m/>
    <s v=""/>
    <x v="10"/>
    <s v="Sélection / Priorisation"/>
    <x v="3"/>
    <x v="16"/>
    <s v="1ère Brésilienne"/>
    <m/>
    <s v="Rural"/>
    <s v="Ménage"/>
    <m/>
    <x v="28"/>
    <n v="1"/>
    <s v="HT02"/>
    <s v="HT02221"/>
    <s v="HT02221-01"/>
    <n v="0"/>
  </r>
  <r>
    <s v="Diakonie Katastrophenhilfe"/>
    <s v="KORAL"/>
    <s v="German Foreign Office (AA)"/>
    <x v="0"/>
    <x v="7"/>
    <n v="9"/>
    <s v="Octobre"/>
    <m/>
    <x v="0"/>
    <x v="0"/>
    <s v="Kit d'hygiène"/>
    <s v="Shampooing, savon, brosses a dents, dentifrice, deodorants, peignes, Aquatabs, papier toilette, serviette hygienique, sceaux, savon pour lessive"/>
    <s v="Nombre"/>
    <n v="250"/>
    <m/>
    <m/>
    <m/>
    <s v=""/>
    <x v="29"/>
    <s v="Sélection / Priorisation"/>
    <x v="2"/>
    <x v="7"/>
    <s v="1ère Bourdet"/>
    <s v="La Goderay"/>
    <s v="Rural"/>
    <s v="Ménage"/>
    <m/>
    <x v="29"/>
    <n v="2"/>
    <s v="HT07"/>
    <s v="HT07711"/>
    <s v="HT07711-01"/>
    <n v="1"/>
  </r>
  <r>
    <s v="Diakonie Katastrophenhilfe"/>
    <s v="KORAL"/>
    <s v="German Foreign Office (AA)"/>
    <x v="0"/>
    <x v="7"/>
    <n v="9"/>
    <s v="Octobre"/>
    <m/>
    <x v="1"/>
    <x v="1"/>
    <s v="Kit Abris"/>
    <s v="2 baches, 2 laines, cordes"/>
    <s v="Nombre"/>
    <n v="250"/>
    <m/>
    <m/>
    <m/>
    <s v=""/>
    <x v="29"/>
    <s v="Sélection / Priorisation"/>
    <x v="2"/>
    <x v="7"/>
    <s v="1ère Bourdet"/>
    <s v="La Goderay"/>
    <s v="Rural"/>
    <s v="Ménage"/>
    <m/>
    <x v="29"/>
    <n v="2"/>
    <s v="HT07"/>
    <s v="HT07711"/>
    <s v="HT07711-01"/>
    <n v="0"/>
  </r>
  <r>
    <s v="Diakonie Katastrophenhilfe"/>
    <s v="KORAL"/>
    <s v="German Foreign Office (AA)"/>
    <x v="1"/>
    <x v="7"/>
    <n v="9"/>
    <s v="Octobre"/>
    <m/>
    <x v="0"/>
    <x v="0"/>
    <s v="Kit d'hygiène"/>
    <s v="Shampooing, savon, brosses a dents, dentifrice, deodorants, peignes, Aquatabs, papier toilette, serviette hygienique, sceaux, savon pour lessive"/>
    <s v="Nombre"/>
    <n v="50"/>
    <m/>
    <m/>
    <m/>
    <s v=""/>
    <x v="14"/>
    <s v="Sélection / Priorisation"/>
    <x v="2"/>
    <x v="19"/>
    <s v="3ème Carrefour Canon"/>
    <m/>
    <s v="Rural"/>
    <s v="Ménage"/>
    <m/>
    <x v="30"/>
    <n v="2"/>
    <s v="HT07"/>
    <s v="HT07713"/>
    <s v="HT07713-03"/>
    <n v="1"/>
  </r>
  <r>
    <s v="Diakonie Katastrophenhilfe"/>
    <s v="KORAL"/>
    <s v="German Foreign Office (AA)"/>
    <x v="1"/>
    <x v="7"/>
    <n v="9"/>
    <s v="Octobre"/>
    <m/>
    <x v="1"/>
    <x v="1"/>
    <s v="Kit Abris"/>
    <s v="2 baches, 2 laines, cordes"/>
    <s v="Nombre"/>
    <n v="50"/>
    <m/>
    <m/>
    <m/>
    <s v=""/>
    <x v="14"/>
    <s v="Sélection / Priorisation"/>
    <x v="2"/>
    <x v="19"/>
    <s v="3ème Carrefour Canon"/>
    <m/>
    <s v="Rural"/>
    <s v="Ménage"/>
    <m/>
    <x v="30"/>
    <n v="2"/>
    <s v="HT07"/>
    <s v="HT07713"/>
    <s v="HT07713-03"/>
    <n v="0"/>
  </r>
  <r>
    <s v="Samaritan's Purse"/>
    <m/>
    <m/>
    <x v="0"/>
    <x v="7"/>
    <n v="9"/>
    <s v="Octobre"/>
    <m/>
    <x v="1"/>
    <x v="1"/>
    <s v="Bâches"/>
    <m/>
    <s v="Nombre"/>
    <n v="400"/>
    <m/>
    <m/>
    <m/>
    <s v=""/>
    <x v="23"/>
    <m/>
    <x v="2"/>
    <x v="20"/>
    <s v="5ème Dumont"/>
    <s v="Mourne Brille"/>
    <m/>
    <m/>
    <m/>
    <x v="31"/>
    <n v="3"/>
    <s v="HT07"/>
    <s v="HT07721"/>
    <s v="HT07721-02"/>
    <n v="1"/>
  </r>
  <r>
    <s v="Samaritan's Purse"/>
    <m/>
    <m/>
    <x v="0"/>
    <x v="7"/>
    <n v="9"/>
    <s v="Octobre"/>
    <m/>
    <x v="0"/>
    <x v="0"/>
    <s v="Couvertures"/>
    <m/>
    <s v="Nombre"/>
    <n v="800"/>
    <m/>
    <m/>
    <m/>
    <s v=""/>
    <x v="23"/>
    <s v="Distribution générale"/>
    <x v="2"/>
    <x v="20"/>
    <s v="5ème Dumont"/>
    <s v="Mourne Brille"/>
    <m/>
    <m/>
    <m/>
    <x v="31"/>
    <n v="3"/>
    <s v="HT07"/>
    <s v="HT07721"/>
    <s v="HT07721-02"/>
    <n v="0"/>
  </r>
  <r>
    <s v="Samaritan's Purse"/>
    <m/>
    <m/>
    <x v="0"/>
    <x v="7"/>
    <n v="9"/>
    <s v="Octobre"/>
    <m/>
    <x v="0"/>
    <x v="0"/>
    <s v="Kit d'hygiène"/>
    <m/>
    <s v="Nombre"/>
    <n v="400"/>
    <m/>
    <m/>
    <m/>
    <s v=""/>
    <x v="23"/>
    <s v="Distribution générale"/>
    <x v="2"/>
    <x v="20"/>
    <s v="5ème Dumont"/>
    <s v="Mourne Brille"/>
    <m/>
    <m/>
    <m/>
    <x v="31"/>
    <n v="3"/>
    <s v="HT07"/>
    <s v="HT07721"/>
    <s v="HT07721-02"/>
    <n v="0"/>
  </r>
  <r>
    <s v="World Vision International"/>
    <s v="Mercy Corps"/>
    <m/>
    <x v="0"/>
    <x v="7"/>
    <n v="9"/>
    <s v="Octobre"/>
    <m/>
    <x v="1"/>
    <x v="1"/>
    <s v="Bâches"/>
    <m/>
    <s v="Nombre"/>
    <n v="400"/>
    <m/>
    <m/>
    <m/>
    <s v=""/>
    <x v="23"/>
    <m/>
    <x v="5"/>
    <x v="17"/>
    <s v="Fonds Des Negres"/>
    <m/>
    <m/>
    <m/>
    <m/>
    <x v="32"/>
    <n v="5"/>
    <s v="HT10"/>
    <s v="HT101013"/>
    <e v="#N/A"/>
    <n v="0"/>
  </r>
  <r>
    <s v="World Vision International"/>
    <m/>
    <m/>
    <x v="0"/>
    <x v="7"/>
    <n v="9"/>
    <s v="Octobre"/>
    <m/>
    <x v="1"/>
    <x v="1"/>
    <s v="Bâches"/>
    <m/>
    <s v="Nombre"/>
    <n v="156"/>
    <m/>
    <m/>
    <m/>
    <s v=""/>
    <x v="30"/>
    <m/>
    <x v="5"/>
    <x v="21"/>
    <s v="Sillegue"/>
    <m/>
    <m/>
    <m/>
    <m/>
    <x v="33"/>
    <n v="3"/>
    <s v="HT10"/>
    <s v="HT101012"/>
    <e v="#N/A"/>
    <n v="1"/>
  </r>
  <r>
    <s v="World Vision International"/>
    <m/>
    <m/>
    <x v="0"/>
    <x v="7"/>
    <n v="9"/>
    <s v="Octobre"/>
    <m/>
    <x v="1"/>
    <x v="1"/>
    <s v="Bâches"/>
    <m/>
    <s v="Nombre"/>
    <n v="134"/>
    <m/>
    <m/>
    <m/>
    <s v=""/>
    <x v="31"/>
    <m/>
    <x v="0"/>
    <x v="15"/>
    <s v="Belle Fontaine"/>
    <m/>
    <m/>
    <m/>
    <m/>
    <x v="34"/>
    <n v="3"/>
    <s v="HT01"/>
    <s v="HT01115"/>
    <e v="#N/A"/>
    <n v="0"/>
  </r>
  <r>
    <s v="World Vision International"/>
    <m/>
    <m/>
    <x v="0"/>
    <x v="7"/>
    <n v="9"/>
    <s v="Octobre"/>
    <m/>
    <x v="1"/>
    <x v="1"/>
    <s v="Bâches"/>
    <m/>
    <s v="Nombre"/>
    <n v="250"/>
    <m/>
    <m/>
    <m/>
    <s v=""/>
    <x v="29"/>
    <m/>
    <x v="0"/>
    <x v="15"/>
    <s v="Bongars"/>
    <m/>
    <m/>
    <m/>
    <m/>
    <x v="35"/>
    <n v="3"/>
    <s v="HT01"/>
    <s v="HT01115"/>
    <e v="#N/A"/>
    <n v="0"/>
  </r>
  <r>
    <s v="World Vision International"/>
    <m/>
    <m/>
    <x v="0"/>
    <x v="7"/>
    <n v="9"/>
    <s v="Octobre"/>
    <m/>
    <x v="1"/>
    <x v="1"/>
    <s v="Bâches"/>
    <m/>
    <s v="Nombre"/>
    <n v="145"/>
    <m/>
    <m/>
    <m/>
    <s v=""/>
    <x v="32"/>
    <m/>
    <x v="0"/>
    <x v="22"/>
    <s v="Trou Louis"/>
    <m/>
    <m/>
    <m/>
    <m/>
    <x v="36"/>
    <n v="4"/>
    <s v="HT01"/>
    <s v="HT01152"/>
    <e v="#N/A"/>
    <n v="1"/>
  </r>
  <r>
    <s v="World Vision International"/>
    <s v="OFATMA"/>
    <m/>
    <x v="0"/>
    <x v="7"/>
    <n v="9"/>
    <s v="Octobre"/>
    <m/>
    <x v="1"/>
    <x v="1"/>
    <s v="Bâches"/>
    <m/>
    <s v="Nombre"/>
    <n v="50"/>
    <m/>
    <m/>
    <m/>
    <s v=""/>
    <x v="14"/>
    <m/>
    <x v="2"/>
    <x v="7"/>
    <s v="Bourdet"/>
    <m/>
    <m/>
    <m/>
    <m/>
    <x v="37"/>
    <n v="5"/>
    <s v="HT07"/>
    <s v="HT07711"/>
    <e v="#N/A"/>
    <n v="1"/>
  </r>
  <r>
    <s v="World Vision International"/>
    <s v="Mercy Corps"/>
    <m/>
    <x v="0"/>
    <x v="7"/>
    <n v="9"/>
    <s v="Octobre"/>
    <m/>
    <x v="0"/>
    <x v="0"/>
    <s v="Bidons"/>
    <m/>
    <s v="Nombre"/>
    <n v="400"/>
    <m/>
    <m/>
    <m/>
    <s v=""/>
    <x v="23"/>
    <s v="Sélection / Priorisation"/>
    <x v="5"/>
    <x v="17"/>
    <s v="Fonds Des Negres"/>
    <m/>
    <m/>
    <m/>
    <m/>
    <x v="32"/>
    <n v="5"/>
    <s v="HT10"/>
    <s v="HT101013"/>
    <e v="#N/A"/>
    <n v="0"/>
  </r>
  <r>
    <s v="World Vision International"/>
    <m/>
    <m/>
    <x v="0"/>
    <x v="7"/>
    <n v="9"/>
    <s v="Octobre"/>
    <m/>
    <x v="0"/>
    <x v="0"/>
    <s v="Bidons"/>
    <m/>
    <s v="Nombre"/>
    <n v="156"/>
    <m/>
    <m/>
    <m/>
    <s v=""/>
    <x v="30"/>
    <s v="Sélection / Priorisation"/>
    <x v="5"/>
    <x v="21"/>
    <s v="Sillegue"/>
    <m/>
    <m/>
    <m/>
    <m/>
    <x v="33"/>
    <n v="3"/>
    <s v="HT10"/>
    <s v="HT101012"/>
    <e v="#N/A"/>
    <n v="0"/>
  </r>
  <r>
    <s v="World Vision International"/>
    <m/>
    <m/>
    <x v="0"/>
    <x v="7"/>
    <n v="9"/>
    <s v="Octobre"/>
    <m/>
    <x v="0"/>
    <x v="0"/>
    <s v="Bidons"/>
    <m/>
    <s v="Nombre"/>
    <n v="134"/>
    <m/>
    <m/>
    <m/>
    <s v=""/>
    <x v="31"/>
    <s v="Sélection / Priorisation"/>
    <x v="0"/>
    <x v="15"/>
    <s v="Belle Fontaine"/>
    <m/>
    <m/>
    <m/>
    <m/>
    <x v="34"/>
    <n v="3"/>
    <s v="HT01"/>
    <s v="HT01115"/>
    <e v="#N/A"/>
    <n v="0"/>
  </r>
  <r>
    <s v="World Vision International"/>
    <m/>
    <m/>
    <x v="0"/>
    <x v="7"/>
    <n v="9"/>
    <s v="Octobre"/>
    <m/>
    <x v="0"/>
    <x v="0"/>
    <s v="Bidons"/>
    <m/>
    <s v="Nombre"/>
    <n v="250"/>
    <m/>
    <m/>
    <m/>
    <s v=""/>
    <x v="29"/>
    <s v="Sélection / Priorisation"/>
    <x v="0"/>
    <x v="15"/>
    <s v="Bongars"/>
    <m/>
    <m/>
    <m/>
    <m/>
    <x v="35"/>
    <n v="3"/>
    <s v="HT01"/>
    <s v="HT01115"/>
    <e v="#N/A"/>
    <n v="0"/>
  </r>
  <r>
    <s v="World Vision International"/>
    <m/>
    <m/>
    <x v="0"/>
    <x v="7"/>
    <n v="9"/>
    <s v="Octobre"/>
    <m/>
    <x v="0"/>
    <x v="0"/>
    <s v="Bidons"/>
    <m/>
    <s v="Nombre"/>
    <n v="145"/>
    <m/>
    <m/>
    <m/>
    <s v=""/>
    <x v="32"/>
    <s v="Sélection / Priorisation"/>
    <x v="0"/>
    <x v="22"/>
    <s v="Trou Louis"/>
    <m/>
    <m/>
    <m/>
    <m/>
    <x v="36"/>
    <n v="4"/>
    <s v="HT01"/>
    <s v="HT01152"/>
    <e v="#N/A"/>
    <n v="0"/>
  </r>
  <r>
    <s v="World Vision International"/>
    <s v="OFATMA"/>
    <m/>
    <x v="0"/>
    <x v="7"/>
    <n v="9"/>
    <s v="Octobre"/>
    <m/>
    <x v="0"/>
    <x v="0"/>
    <s v="Bidons"/>
    <m/>
    <s v="Nombre"/>
    <n v="50"/>
    <m/>
    <m/>
    <m/>
    <s v=""/>
    <x v="14"/>
    <s v="Sélection / Priorisation"/>
    <x v="2"/>
    <x v="7"/>
    <s v="Bourdet"/>
    <m/>
    <m/>
    <m/>
    <m/>
    <x v="37"/>
    <n v="5"/>
    <s v="HT07"/>
    <s v="HT07711"/>
    <e v="#N/A"/>
    <n v="0"/>
  </r>
  <r>
    <s v="World Vision International"/>
    <s v="Mercy Corps"/>
    <m/>
    <x v="0"/>
    <x v="7"/>
    <n v="9"/>
    <s v="Octobre"/>
    <m/>
    <x v="0"/>
    <x v="0"/>
    <s v="Couvertures"/>
    <m/>
    <s v="Nombre"/>
    <n v="400"/>
    <m/>
    <m/>
    <m/>
    <s v=""/>
    <x v="23"/>
    <s v="Sélection / Priorisation"/>
    <x v="5"/>
    <x v="17"/>
    <s v="Fonds Des Negres"/>
    <m/>
    <m/>
    <m/>
    <m/>
    <x v="32"/>
    <n v="5"/>
    <s v="HT10"/>
    <s v="HT101013"/>
    <e v="#N/A"/>
    <n v="0"/>
  </r>
  <r>
    <s v="World Vision International"/>
    <m/>
    <m/>
    <x v="0"/>
    <x v="7"/>
    <n v="9"/>
    <s v="Octobre"/>
    <m/>
    <x v="0"/>
    <x v="0"/>
    <s v="Couvertures"/>
    <m/>
    <s v="Nombre"/>
    <n v="156"/>
    <m/>
    <m/>
    <m/>
    <s v=""/>
    <x v="30"/>
    <s v="Sélection / Priorisation"/>
    <x v="5"/>
    <x v="21"/>
    <s v="Sillegue"/>
    <m/>
    <m/>
    <m/>
    <m/>
    <x v="33"/>
    <n v="3"/>
    <s v="HT10"/>
    <s v="HT101012"/>
    <e v="#N/A"/>
    <n v="0"/>
  </r>
  <r>
    <s v="World Vision International"/>
    <m/>
    <m/>
    <x v="0"/>
    <x v="7"/>
    <n v="9"/>
    <s v="Octobre"/>
    <m/>
    <x v="0"/>
    <x v="0"/>
    <s v="Couvertures"/>
    <m/>
    <s v="Nombre"/>
    <n v="134"/>
    <m/>
    <m/>
    <m/>
    <s v=""/>
    <x v="31"/>
    <s v="Sélection / Priorisation"/>
    <x v="0"/>
    <x v="15"/>
    <s v="Belle Fontaine"/>
    <m/>
    <m/>
    <m/>
    <m/>
    <x v="34"/>
    <n v="3"/>
    <s v="HT01"/>
    <s v="HT01115"/>
    <e v="#N/A"/>
    <n v="0"/>
  </r>
  <r>
    <s v="World Vision International"/>
    <m/>
    <m/>
    <x v="0"/>
    <x v="7"/>
    <n v="9"/>
    <s v="Octobre"/>
    <m/>
    <x v="0"/>
    <x v="0"/>
    <s v="Couvertures"/>
    <m/>
    <s v="Nombre"/>
    <n v="250"/>
    <m/>
    <m/>
    <m/>
    <s v=""/>
    <x v="29"/>
    <s v="Sélection / Priorisation"/>
    <x v="0"/>
    <x v="15"/>
    <s v="Bongars"/>
    <m/>
    <m/>
    <m/>
    <m/>
    <x v="35"/>
    <n v="3"/>
    <s v="HT01"/>
    <s v="HT01115"/>
    <e v="#N/A"/>
    <n v="0"/>
  </r>
  <r>
    <s v="World Vision International"/>
    <m/>
    <m/>
    <x v="0"/>
    <x v="7"/>
    <n v="9"/>
    <s v="Octobre"/>
    <m/>
    <x v="0"/>
    <x v="0"/>
    <s v="Couvertures"/>
    <m/>
    <s v="Nombre"/>
    <n v="145"/>
    <m/>
    <m/>
    <m/>
    <s v=""/>
    <x v="32"/>
    <s v="Sélection / Priorisation"/>
    <x v="0"/>
    <x v="22"/>
    <s v="Trou Louis"/>
    <m/>
    <m/>
    <m/>
    <m/>
    <x v="36"/>
    <n v="4"/>
    <s v="HT01"/>
    <s v="HT01152"/>
    <e v="#N/A"/>
    <n v="0"/>
  </r>
  <r>
    <s v="World Vision International"/>
    <s v="OFATMA"/>
    <m/>
    <x v="0"/>
    <x v="7"/>
    <n v="9"/>
    <s v="Octobre"/>
    <m/>
    <x v="0"/>
    <x v="0"/>
    <s v="Couvertures"/>
    <m/>
    <s v="Nombre"/>
    <n v="50"/>
    <m/>
    <m/>
    <m/>
    <s v=""/>
    <x v="14"/>
    <s v="Sélection / Priorisation"/>
    <x v="2"/>
    <x v="7"/>
    <s v="Bourdet"/>
    <m/>
    <m/>
    <m/>
    <m/>
    <x v="37"/>
    <n v="5"/>
    <s v="HT07"/>
    <s v="HT07711"/>
    <e v="#N/A"/>
    <n v="0"/>
  </r>
  <r>
    <s v="World Vision International"/>
    <m/>
    <m/>
    <x v="0"/>
    <x v="7"/>
    <n v="9"/>
    <s v="Octobre"/>
    <m/>
    <x v="0"/>
    <x v="0"/>
    <s v="Kit de cuisine"/>
    <m/>
    <s v="Nombre"/>
    <n v="145"/>
    <m/>
    <m/>
    <m/>
    <s v=""/>
    <x v="32"/>
    <s v="Sélection / Priorisation"/>
    <x v="0"/>
    <x v="22"/>
    <s v="Trou Louis"/>
    <m/>
    <m/>
    <m/>
    <m/>
    <x v="36"/>
    <n v="4"/>
    <s v="HT01"/>
    <s v="HT01152"/>
    <e v="#N/A"/>
    <n v="0"/>
  </r>
  <r>
    <s v="World Vision International"/>
    <s v="Mercy Corps"/>
    <m/>
    <x v="0"/>
    <x v="7"/>
    <n v="9"/>
    <s v="Octobre"/>
    <m/>
    <x v="0"/>
    <x v="0"/>
    <s v="Lampes solaires"/>
    <m/>
    <s v="Nombre"/>
    <n v="400"/>
    <m/>
    <m/>
    <m/>
    <s v=""/>
    <x v="23"/>
    <s v="Sélection / Priorisation"/>
    <x v="5"/>
    <x v="17"/>
    <s v="Fonds Des Negres"/>
    <m/>
    <m/>
    <m/>
    <m/>
    <x v="32"/>
    <n v="5"/>
    <s v="HT10"/>
    <s v="HT101013"/>
    <e v="#N/A"/>
    <n v="0"/>
  </r>
  <r>
    <s v="World Vision International"/>
    <s v="OFATMA"/>
    <m/>
    <x v="0"/>
    <x v="7"/>
    <n v="9"/>
    <s v="Octobre"/>
    <m/>
    <x v="0"/>
    <x v="0"/>
    <s v="Lampes solaires"/>
    <m/>
    <s v="Nombre"/>
    <n v="50"/>
    <m/>
    <m/>
    <m/>
    <s v=""/>
    <x v="14"/>
    <s v="Sélection / Priorisation"/>
    <x v="2"/>
    <x v="7"/>
    <s v="Bourdet"/>
    <m/>
    <m/>
    <m/>
    <m/>
    <x v="37"/>
    <n v="5"/>
    <s v="HT07"/>
    <s v="HT07711"/>
    <e v="#N/A"/>
    <n v="0"/>
  </r>
  <r>
    <s v="World Vision International"/>
    <s v="Mercy Corps"/>
    <m/>
    <x v="0"/>
    <x v="7"/>
    <n v="9"/>
    <s v="Octobre"/>
    <m/>
    <x v="0"/>
    <x v="0"/>
    <s v="Moustiquaires"/>
    <m/>
    <s v="Nombre"/>
    <n v="400"/>
    <m/>
    <m/>
    <m/>
    <s v=""/>
    <x v="23"/>
    <s v="Sélection / Priorisation"/>
    <x v="5"/>
    <x v="17"/>
    <s v="Fonds Des Negres"/>
    <m/>
    <m/>
    <m/>
    <m/>
    <x v="32"/>
    <n v="5"/>
    <s v="HT10"/>
    <s v="HT101013"/>
    <e v="#N/A"/>
    <n v="0"/>
  </r>
  <r>
    <s v="World Vision International"/>
    <s v="OFATMA"/>
    <m/>
    <x v="0"/>
    <x v="7"/>
    <n v="9"/>
    <s v="Octobre"/>
    <m/>
    <x v="0"/>
    <x v="0"/>
    <s v="Moustiquaires"/>
    <m/>
    <s v="Nombre"/>
    <n v="50"/>
    <m/>
    <m/>
    <m/>
    <s v=""/>
    <x v="14"/>
    <s v="Sélection / Priorisation"/>
    <x v="2"/>
    <x v="7"/>
    <s v="Bourdet"/>
    <m/>
    <m/>
    <m/>
    <m/>
    <x v="37"/>
    <n v="5"/>
    <s v="HT07"/>
    <s v="HT07711"/>
    <e v="#N/A"/>
    <n v="0"/>
  </r>
  <r>
    <s v="CARE"/>
    <m/>
    <m/>
    <x v="0"/>
    <x v="8"/>
    <n v="10"/>
    <s v="Octobre"/>
    <m/>
    <x v="1"/>
    <x v="1"/>
    <s v="Bâches"/>
    <m/>
    <s v="Nombre"/>
    <n v="400"/>
    <m/>
    <m/>
    <m/>
    <s v=""/>
    <x v="33"/>
    <s v="Sélection / Priorisation"/>
    <x v="1"/>
    <x v="23"/>
    <m/>
    <m/>
    <m/>
    <m/>
    <m/>
    <x v="38"/>
    <n v="2"/>
    <s v="HT08"/>
    <s v="HT08833"/>
    <e v="#N/A"/>
    <n v="1"/>
  </r>
  <r>
    <s v="CARE"/>
    <m/>
    <m/>
    <x v="0"/>
    <x v="8"/>
    <n v="10"/>
    <s v="Octobre"/>
    <m/>
    <x v="0"/>
    <x v="0"/>
    <s v="Kit d'hygiène"/>
    <s v="Savons de lessive et de toilettes, Serviettes et papiers hygiéniques, Aquatabs, Dentifrices et brosses à dents et Serviettes de bain"/>
    <s v="Nombre"/>
    <n v="100"/>
    <m/>
    <m/>
    <m/>
    <s v=""/>
    <x v="12"/>
    <m/>
    <x v="1"/>
    <x v="2"/>
    <m/>
    <m/>
    <m/>
    <s v="Ménage"/>
    <m/>
    <x v="39"/>
    <n v="1"/>
    <s v="HT08"/>
    <s v="HT08832"/>
    <e v="#N/A"/>
    <n v="0"/>
  </r>
  <r>
    <s v="CARE"/>
    <m/>
    <m/>
    <x v="0"/>
    <x v="8"/>
    <n v="10"/>
    <s v="Octobre"/>
    <m/>
    <x v="0"/>
    <x v="0"/>
    <s v="Kit d'hygiène"/>
    <s v="Savons de lessive et de toilettes, Serviettes et papiers hygiéniques, Aquatabs, Dentifrices et brosses à dents et Serviettes de bain"/>
    <s v="Nombre"/>
    <n v="200"/>
    <m/>
    <m/>
    <m/>
    <s v=""/>
    <x v="33"/>
    <m/>
    <x v="1"/>
    <x v="23"/>
    <m/>
    <m/>
    <m/>
    <s v="Ménage"/>
    <m/>
    <x v="38"/>
    <n v="2"/>
    <s v="HT08"/>
    <s v="HT08833"/>
    <e v="#N/A"/>
    <n v="0"/>
  </r>
  <r>
    <s v="Diakonie Katastrophenhilfe"/>
    <s v="ATEPASE"/>
    <s v="Diakonie Katastrophenhilfe"/>
    <x v="0"/>
    <x v="8"/>
    <n v="10"/>
    <s v="Octobre"/>
    <m/>
    <x v="0"/>
    <x v="0"/>
    <s v="Kit d'hygiène"/>
    <s v="Shampooing, savon, brosses a dents, dentifrice, deodorants, peignes, Aquatabs, papier toilette, serviette hygienique, sceaux, savon pour lessive"/>
    <s v="Nombre"/>
    <n v="128"/>
    <m/>
    <m/>
    <m/>
    <s v=""/>
    <x v="24"/>
    <s v="Sélection / Priorisation"/>
    <x v="3"/>
    <x v="16"/>
    <s v="4ème Haut Grandou"/>
    <m/>
    <s v="Rural"/>
    <s v="Ménage"/>
    <m/>
    <x v="40"/>
    <n v="1"/>
    <s v="HT02"/>
    <s v="HT02221"/>
    <s v="HT02221-04"/>
    <n v="0"/>
  </r>
  <r>
    <s v="Diakonie Katastrophenhilfe"/>
    <s v="KORAL"/>
    <s v="German Foreign Office (AA)"/>
    <x v="0"/>
    <x v="8"/>
    <n v="10"/>
    <s v="Octobre"/>
    <m/>
    <x v="0"/>
    <x v="0"/>
    <s v="Kit d'hygiène"/>
    <s v="Shampooing, savon, brosses a dents, dentifrice, deodorants, peignes, Aquatabs, papier toilette, serviette hygienique, sceaux, savon pour lessive"/>
    <s v="Nombre"/>
    <n v="252"/>
    <m/>
    <m/>
    <m/>
    <s v=""/>
    <x v="34"/>
    <s v="Sélection / Priorisation"/>
    <x v="2"/>
    <x v="24"/>
    <m/>
    <s v="Ville d'Aquin"/>
    <s v="Rural"/>
    <s v="Ménage"/>
    <m/>
    <x v="41"/>
    <n v="2"/>
    <s v="HT07"/>
    <s v="HT07731"/>
    <e v="#N/A"/>
    <n v="1"/>
  </r>
  <r>
    <s v="Diakonie Katastrophenhilfe"/>
    <s v="KORAL"/>
    <s v="German Foreign Office (AA)"/>
    <x v="0"/>
    <x v="8"/>
    <n v="10"/>
    <s v="Octobre"/>
    <m/>
    <x v="1"/>
    <x v="1"/>
    <s v="Kit Abris"/>
    <s v="2 baches, 2 laines, cordes"/>
    <s v="Nombre"/>
    <n v="252"/>
    <m/>
    <m/>
    <m/>
    <s v=""/>
    <x v="34"/>
    <s v="Sélection / Priorisation"/>
    <x v="2"/>
    <x v="24"/>
    <m/>
    <s v="Ville d'Aquin"/>
    <s v="Rural"/>
    <s v="Ménage"/>
    <m/>
    <x v="41"/>
    <n v="2"/>
    <s v="HT07"/>
    <s v="HT07731"/>
    <e v="#N/A"/>
    <n v="0"/>
  </r>
  <r>
    <s v="Mercy Corps"/>
    <m/>
    <s v="World Vision"/>
    <x v="0"/>
    <x v="8"/>
    <n v="10"/>
    <s v="Octobre"/>
    <m/>
    <x v="1"/>
    <x v="1"/>
    <s v="Bâches"/>
    <m/>
    <s v="Nombre"/>
    <n v="1"/>
    <m/>
    <m/>
    <m/>
    <s v=""/>
    <x v="33"/>
    <m/>
    <x v="5"/>
    <x v="25"/>
    <m/>
    <m/>
    <m/>
    <m/>
    <m/>
    <x v="42"/>
    <n v="4"/>
    <s v="HT10"/>
    <s v="HT101023"/>
    <e v="#N/A"/>
    <n v="1"/>
  </r>
  <r>
    <s v="Mercy Corps"/>
    <m/>
    <s v="World Vision"/>
    <x v="0"/>
    <x v="8"/>
    <n v="10"/>
    <s v="Octobre"/>
    <m/>
    <x v="0"/>
    <x v="0"/>
    <s v="Bidons"/>
    <m/>
    <s v="Nombre"/>
    <n v="2"/>
    <m/>
    <m/>
    <m/>
    <s v=""/>
    <x v="33"/>
    <m/>
    <x v="5"/>
    <x v="25"/>
    <m/>
    <m/>
    <m/>
    <m/>
    <m/>
    <x v="42"/>
    <n v="4"/>
    <s v="HT10"/>
    <s v="HT101023"/>
    <e v="#N/A"/>
    <n v="0"/>
  </r>
  <r>
    <s v="Mercy Corps"/>
    <m/>
    <s v="World Vision"/>
    <x v="0"/>
    <x v="8"/>
    <n v="10"/>
    <s v="Octobre"/>
    <m/>
    <x v="0"/>
    <x v="0"/>
    <s v="Couvertures"/>
    <m/>
    <s v="Nombre"/>
    <n v="1"/>
    <m/>
    <m/>
    <m/>
    <s v=""/>
    <x v="33"/>
    <m/>
    <x v="5"/>
    <x v="25"/>
    <m/>
    <m/>
    <m/>
    <m/>
    <m/>
    <x v="42"/>
    <n v="4"/>
    <s v="HT10"/>
    <s v="HT101023"/>
    <e v="#N/A"/>
    <n v="0"/>
  </r>
  <r>
    <s v="Mercy Corps"/>
    <m/>
    <s v="World Vision"/>
    <x v="0"/>
    <x v="8"/>
    <n v="10"/>
    <s v="Octobre"/>
    <m/>
    <x v="0"/>
    <x v="0"/>
    <s v="Lampes solaires"/>
    <m/>
    <s v="Nombre"/>
    <n v="1"/>
    <m/>
    <m/>
    <m/>
    <s v=""/>
    <x v="33"/>
    <m/>
    <x v="5"/>
    <x v="25"/>
    <m/>
    <m/>
    <m/>
    <m/>
    <m/>
    <x v="42"/>
    <n v="4"/>
    <s v="HT10"/>
    <s v="HT101023"/>
    <e v="#N/A"/>
    <n v="0"/>
  </r>
  <r>
    <s v="PADF"/>
    <m/>
    <s v="Private funds"/>
    <x v="0"/>
    <x v="8"/>
    <n v="10"/>
    <s v="Octobre"/>
    <m/>
    <x v="0"/>
    <x v="0"/>
    <s v="Aquatabs"/>
    <m/>
    <s v="Nombre"/>
    <n v="3500"/>
    <m/>
    <m/>
    <m/>
    <s v=""/>
    <x v="35"/>
    <s v="Distribution générale"/>
    <x v="2"/>
    <x v="19"/>
    <m/>
    <m/>
    <m/>
    <m/>
    <s v="20 tablets de 33 mg par famille "/>
    <x v="43"/>
    <n v="1"/>
    <s v="HT07"/>
    <s v="HT07713"/>
    <e v="#N/A"/>
    <n v="1"/>
  </r>
  <r>
    <s v="PADF"/>
    <m/>
    <s v="Private funds"/>
    <x v="0"/>
    <x v="8"/>
    <n v="10"/>
    <s v="Octobre"/>
    <m/>
    <x v="0"/>
    <x v="0"/>
    <s v="Aquatabs"/>
    <m/>
    <s v="Nombre"/>
    <n v="1500"/>
    <m/>
    <m/>
    <m/>
    <s v=""/>
    <x v="36"/>
    <s v="Distribution générale"/>
    <x v="2"/>
    <x v="26"/>
    <m/>
    <m/>
    <m/>
    <m/>
    <s v="20 tablets de 33 mg par famille"/>
    <x v="44"/>
    <n v="1"/>
    <s v="HT07"/>
    <s v="HT07715"/>
    <e v="#N/A"/>
    <n v="1"/>
  </r>
  <r>
    <s v="Samaritan's Purse"/>
    <m/>
    <m/>
    <x v="0"/>
    <x v="8"/>
    <n v="10"/>
    <s v="Octobre"/>
    <m/>
    <x v="1"/>
    <x v="1"/>
    <s v="Bâches"/>
    <m/>
    <s v="Nombre"/>
    <n v="520"/>
    <m/>
    <m/>
    <m/>
    <s v=""/>
    <x v="37"/>
    <m/>
    <x v="1"/>
    <x v="1"/>
    <s v="4e Basse Guinaudée"/>
    <s v="Caracolie 2"/>
    <m/>
    <m/>
    <m/>
    <x v="45"/>
    <n v="3"/>
    <s v="HT08"/>
    <s v="HT08811"/>
    <s v="HT08811-04"/>
    <n v="1"/>
  </r>
  <r>
    <s v="Samaritan's Purse"/>
    <m/>
    <m/>
    <x v="0"/>
    <x v="8"/>
    <n v="10"/>
    <s v="Octobre"/>
    <m/>
    <x v="0"/>
    <x v="0"/>
    <s v="Couvertures"/>
    <m/>
    <s v="Nombre"/>
    <n v="528"/>
    <m/>
    <m/>
    <m/>
    <s v=""/>
    <x v="37"/>
    <m/>
    <x v="1"/>
    <x v="1"/>
    <s v="4e Basse Guinaudée"/>
    <s v="Caracolie 2"/>
    <m/>
    <m/>
    <m/>
    <x v="45"/>
    <n v="3"/>
    <s v="HT08"/>
    <s v="HT08811"/>
    <s v="HT08811-04"/>
    <n v="0"/>
  </r>
  <r>
    <s v="Samaritan's Purse"/>
    <m/>
    <m/>
    <x v="0"/>
    <x v="8"/>
    <n v="10"/>
    <s v="Octobre"/>
    <m/>
    <x v="0"/>
    <x v="0"/>
    <s v="Kit d'hygiène"/>
    <m/>
    <s v="Nombre"/>
    <n v="522"/>
    <m/>
    <m/>
    <m/>
    <s v=""/>
    <x v="37"/>
    <m/>
    <x v="1"/>
    <x v="1"/>
    <s v="4e Basse Guinaudée"/>
    <s v="Caracolie 2"/>
    <m/>
    <m/>
    <m/>
    <x v="45"/>
    <n v="3"/>
    <s v="HT08"/>
    <s v="HT08811"/>
    <s v="HT08811-04"/>
    <n v="0"/>
  </r>
  <r>
    <s v="World Vision International"/>
    <m/>
    <m/>
    <x v="0"/>
    <x v="8"/>
    <n v="10"/>
    <s v="Octobre"/>
    <m/>
    <x v="1"/>
    <x v="1"/>
    <s v="Bâches"/>
    <m/>
    <s v="Nombre"/>
    <n v="250"/>
    <m/>
    <m/>
    <m/>
    <s v=""/>
    <x v="29"/>
    <m/>
    <x v="0"/>
    <x v="22"/>
    <s v="Gros Mangle"/>
    <m/>
    <m/>
    <m/>
    <m/>
    <x v="46"/>
    <n v="3"/>
    <s v="HT01"/>
    <s v="HT01152"/>
    <e v="#N/A"/>
    <n v="0"/>
  </r>
  <r>
    <s v="World Vision International"/>
    <m/>
    <m/>
    <x v="0"/>
    <x v="8"/>
    <n v="10"/>
    <s v="Octobre"/>
    <m/>
    <x v="1"/>
    <x v="1"/>
    <s v="Bâches"/>
    <m/>
    <s v="Nombre"/>
    <n v="200"/>
    <m/>
    <m/>
    <m/>
    <s v=""/>
    <x v="33"/>
    <m/>
    <x v="0"/>
    <x v="22"/>
    <s v="La Source"/>
    <m/>
    <m/>
    <m/>
    <m/>
    <x v="47"/>
    <n v="3"/>
    <s v="HT01"/>
    <s v="HT01152"/>
    <e v="#N/A"/>
    <n v="0"/>
  </r>
  <r>
    <s v="World Vision International"/>
    <m/>
    <m/>
    <x v="0"/>
    <x v="8"/>
    <n v="10"/>
    <s v="Octobre"/>
    <m/>
    <x v="1"/>
    <x v="1"/>
    <s v="Bâches"/>
    <m/>
    <s v="Nombre"/>
    <n v="250"/>
    <m/>
    <m/>
    <m/>
    <s v=""/>
    <x v="29"/>
    <m/>
    <x v="0"/>
    <x v="22"/>
    <s v="Trou Louis"/>
    <m/>
    <m/>
    <m/>
    <m/>
    <x v="48"/>
    <n v="3"/>
    <s v="HT01"/>
    <s v="HT01152"/>
    <e v="#N/A"/>
    <n v="0"/>
  </r>
  <r>
    <s v="World Vision International"/>
    <m/>
    <m/>
    <x v="0"/>
    <x v="8"/>
    <n v="10"/>
    <s v="Octobre"/>
    <m/>
    <x v="0"/>
    <x v="0"/>
    <s v="Bidons"/>
    <m/>
    <s v="Nombre"/>
    <n v="250"/>
    <m/>
    <m/>
    <m/>
    <s v=""/>
    <x v="29"/>
    <s v="Sélection / Priorisation"/>
    <x v="0"/>
    <x v="22"/>
    <s v="Gros Mangle"/>
    <m/>
    <m/>
    <m/>
    <m/>
    <x v="46"/>
    <n v="3"/>
    <s v="HT01"/>
    <s v="HT01152"/>
    <e v="#N/A"/>
    <n v="0"/>
  </r>
  <r>
    <s v="World Vision International"/>
    <m/>
    <m/>
    <x v="0"/>
    <x v="8"/>
    <n v="10"/>
    <s v="Octobre"/>
    <m/>
    <x v="0"/>
    <x v="0"/>
    <s v="Bidons"/>
    <m/>
    <s v="Nombre"/>
    <n v="200"/>
    <m/>
    <m/>
    <m/>
    <s v=""/>
    <x v="33"/>
    <s v="Sélection / Priorisation"/>
    <x v="0"/>
    <x v="22"/>
    <s v="La Source"/>
    <m/>
    <m/>
    <m/>
    <m/>
    <x v="47"/>
    <n v="3"/>
    <s v="HT01"/>
    <s v="HT01152"/>
    <e v="#N/A"/>
    <n v="0"/>
  </r>
  <r>
    <s v="World Vision International"/>
    <m/>
    <m/>
    <x v="0"/>
    <x v="8"/>
    <n v="10"/>
    <s v="Octobre"/>
    <m/>
    <x v="0"/>
    <x v="0"/>
    <s v="Bidons"/>
    <m/>
    <s v="Nombre"/>
    <n v="250"/>
    <m/>
    <m/>
    <m/>
    <s v=""/>
    <x v="29"/>
    <s v="Sélection / Priorisation"/>
    <x v="0"/>
    <x v="22"/>
    <s v="Trou Louis"/>
    <m/>
    <m/>
    <m/>
    <m/>
    <x v="48"/>
    <n v="3"/>
    <s v="HT01"/>
    <s v="HT01152"/>
    <e v="#N/A"/>
    <n v="0"/>
  </r>
  <r>
    <s v="World Vision International"/>
    <m/>
    <m/>
    <x v="0"/>
    <x v="8"/>
    <n v="10"/>
    <s v="Octobre"/>
    <m/>
    <x v="0"/>
    <x v="0"/>
    <s v="Couvertures"/>
    <m/>
    <s v="Nombre"/>
    <n v="250"/>
    <m/>
    <m/>
    <m/>
    <s v=""/>
    <x v="29"/>
    <s v="Sélection / Priorisation"/>
    <x v="0"/>
    <x v="22"/>
    <s v="Gros Mangle"/>
    <m/>
    <m/>
    <m/>
    <m/>
    <x v="46"/>
    <n v="3"/>
    <s v="HT01"/>
    <s v="HT01152"/>
    <e v="#N/A"/>
    <n v="0"/>
  </r>
  <r>
    <s v="World Vision International"/>
    <m/>
    <m/>
    <x v="0"/>
    <x v="8"/>
    <n v="10"/>
    <s v="Octobre"/>
    <m/>
    <x v="0"/>
    <x v="0"/>
    <s v="Couvertures"/>
    <m/>
    <s v="Nombre"/>
    <n v="200"/>
    <m/>
    <m/>
    <m/>
    <s v=""/>
    <x v="33"/>
    <s v="Sélection / Priorisation"/>
    <x v="0"/>
    <x v="22"/>
    <s v="La Source"/>
    <m/>
    <m/>
    <m/>
    <m/>
    <x v="47"/>
    <n v="3"/>
    <s v="HT01"/>
    <s v="HT01152"/>
    <e v="#N/A"/>
    <n v="0"/>
  </r>
  <r>
    <s v="World Vision International"/>
    <m/>
    <m/>
    <x v="0"/>
    <x v="8"/>
    <n v="10"/>
    <s v="Octobre"/>
    <m/>
    <x v="0"/>
    <x v="0"/>
    <s v="Couvertures"/>
    <m/>
    <s v="Nombre"/>
    <n v="250"/>
    <m/>
    <m/>
    <m/>
    <s v=""/>
    <x v="29"/>
    <s v="Sélection / Priorisation"/>
    <x v="0"/>
    <x v="22"/>
    <s v="Trou Louis"/>
    <m/>
    <m/>
    <m/>
    <m/>
    <x v="48"/>
    <n v="3"/>
    <s v="HT01"/>
    <s v="HT01152"/>
    <e v="#N/A"/>
    <n v="0"/>
  </r>
  <r>
    <s v="American RC"/>
    <s v="Haitian RC"/>
    <m/>
    <x v="0"/>
    <x v="9"/>
    <n v="11"/>
    <s v="Octobre"/>
    <m/>
    <x v="0"/>
    <x v="0"/>
    <s v="Kit d'hygiène"/>
    <m/>
    <s v="Nombre"/>
    <n v="69"/>
    <m/>
    <m/>
    <m/>
    <s v=""/>
    <x v="38"/>
    <s v="Sélection / Priorisation"/>
    <x v="2"/>
    <x v="27"/>
    <s v="Port-à-Piment Health Center"/>
    <m/>
    <m/>
    <m/>
    <m/>
    <x v="49"/>
    <n v="1"/>
    <s v="HT07"/>
    <s v="HT07742"/>
    <e v="#N/A"/>
    <n v="1"/>
  </r>
  <r>
    <s v="CARE"/>
    <m/>
    <m/>
    <x v="0"/>
    <x v="9"/>
    <n v="11"/>
    <s v="Octobre"/>
    <m/>
    <x v="1"/>
    <x v="1"/>
    <s v="Bâches"/>
    <m/>
    <s v="Nombre"/>
    <n v="400"/>
    <m/>
    <m/>
    <m/>
    <s v=""/>
    <x v="33"/>
    <s v="Sélection / Priorisation"/>
    <x v="1"/>
    <x v="2"/>
    <m/>
    <m/>
    <m/>
    <s v="Ménage"/>
    <m/>
    <x v="50"/>
    <n v="2"/>
    <s v="HT08"/>
    <s v="HT08832"/>
    <e v="#N/A"/>
    <n v="0"/>
  </r>
  <r>
    <s v="CARE"/>
    <m/>
    <m/>
    <x v="0"/>
    <x v="9"/>
    <n v="11"/>
    <s v="Octobre"/>
    <m/>
    <x v="0"/>
    <x v="0"/>
    <s v="Kit d'hygiène"/>
    <s v="Savons de lessive et de toilettes, Serviettes et papiers hygiéniques, Aquatabs, Dentifrices et brosses à dents et Serviettes de bain"/>
    <s v="Nombre"/>
    <n v="200"/>
    <m/>
    <m/>
    <m/>
    <s v=""/>
    <x v="33"/>
    <m/>
    <x v="1"/>
    <x v="2"/>
    <m/>
    <m/>
    <m/>
    <s v="Ménage"/>
    <m/>
    <x v="50"/>
    <n v="2"/>
    <s v="HT08"/>
    <s v="HT08832"/>
    <e v="#N/A"/>
    <n v="0"/>
  </r>
  <r>
    <s v="Concern Worldwide"/>
    <s v="Joint distribution with World Wision"/>
    <m/>
    <x v="0"/>
    <x v="9"/>
    <n v="11"/>
    <s v="Octobre"/>
    <m/>
    <x v="0"/>
    <x v="0"/>
    <s v="Aquatabs"/>
    <m/>
    <s v="Nombre"/>
    <n v="3200"/>
    <m/>
    <m/>
    <m/>
    <s v=""/>
    <x v="39"/>
    <s v="Sélection / Priorisation"/>
    <x v="0"/>
    <x v="22"/>
    <s v="Grand Vide"/>
    <m/>
    <m/>
    <m/>
    <m/>
    <x v="51"/>
    <n v="2"/>
    <s v="HT01"/>
    <s v="HT01152"/>
    <e v="#N/A"/>
    <n v="1"/>
  </r>
  <r>
    <s v="Concern Worldwide"/>
    <s v="Joint distribution with World Wision"/>
    <m/>
    <x v="0"/>
    <x v="9"/>
    <n v="11"/>
    <s v="Octobre"/>
    <m/>
    <x v="0"/>
    <x v="0"/>
    <s v="Kit d'hygiène"/>
    <m/>
    <s v="Nombre"/>
    <n v="320"/>
    <m/>
    <m/>
    <m/>
    <s v=""/>
    <x v="39"/>
    <s v="Sélection / Priorisation"/>
    <x v="0"/>
    <x v="22"/>
    <s v="Grand Vide"/>
    <m/>
    <m/>
    <m/>
    <m/>
    <x v="51"/>
    <n v="2"/>
    <s v="HT01"/>
    <s v="HT01152"/>
    <e v="#N/A"/>
    <n v="0"/>
  </r>
  <r>
    <s v="Haitian RC"/>
    <m/>
    <m/>
    <x v="0"/>
    <x v="9"/>
    <n v="11"/>
    <s v="Octobre"/>
    <m/>
    <x v="1"/>
    <x v="1"/>
    <s v="Kit Abris"/>
    <m/>
    <s v="Nombre"/>
    <n v="54"/>
    <m/>
    <m/>
    <m/>
    <s v=""/>
    <x v="40"/>
    <s v="Sélection / Priorisation"/>
    <x v="3"/>
    <x v="28"/>
    <m/>
    <m/>
    <m/>
    <m/>
    <m/>
    <x v="52"/>
    <n v="3"/>
    <s v="HT02"/>
    <s v="HT02232"/>
    <e v="#N/A"/>
    <n v="1"/>
  </r>
  <r>
    <s v="Haitian RC"/>
    <m/>
    <m/>
    <x v="0"/>
    <x v="9"/>
    <n v="11"/>
    <s v="Octobre"/>
    <m/>
    <x v="0"/>
    <x v="0"/>
    <s v="Kit de cuisine"/>
    <m/>
    <s v="Nombre"/>
    <n v="54"/>
    <m/>
    <m/>
    <m/>
    <s v=""/>
    <x v="40"/>
    <m/>
    <x v="3"/>
    <x v="28"/>
    <m/>
    <m/>
    <m/>
    <m/>
    <m/>
    <x v="52"/>
    <n v="3"/>
    <s v="HT02"/>
    <s v="HT02232"/>
    <e v="#N/A"/>
    <n v="0"/>
  </r>
  <r>
    <s v="Haitian RC"/>
    <m/>
    <m/>
    <x v="0"/>
    <x v="9"/>
    <n v="11"/>
    <s v="Octobre"/>
    <m/>
    <x v="0"/>
    <x v="0"/>
    <s v="Kit d'hygiène"/>
    <m/>
    <s v="Nombre"/>
    <n v="54"/>
    <m/>
    <m/>
    <m/>
    <s v=""/>
    <x v="40"/>
    <m/>
    <x v="3"/>
    <x v="28"/>
    <m/>
    <m/>
    <m/>
    <m/>
    <m/>
    <x v="52"/>
    <n v="3"/>
    <s v="HT02"/>
    <s v="HT02232"/>
    <e v="#N/A"/>
    <n v="0"/>
  </r>
  <r>
    <s v="Samaritan's Purse"/>
    <m/>
    <m/>
    <x v="0"/>
    <x v="9"/>
    <n v="11"/>
    <s v="Octobre"/>
    <m/>
    <x v="1"/>
    <x v="1"/>
    <s v="Bâches"/>
    <m/>
    <s v="Nombre"/>
    <n v="325"/>
    <m/>
    <m/>
    <m/>
    <s v=""/>
    <x v="41"/>
    <m/>
    <x v="1"/>
    <x v="2"/>
    <s v="Les Gommiers"/>
    <m/>
    <m/>
    <m/>
    <m/>
    <x v="53"/>
    <n v="3"/>
    <s v="HT08"/>
    <s v="HT08832"/>
    <e v="#N/A"/>
    <n v="1"/>
  </r>
  <r>
    <s v="Samaritan's Purse"/>
    <m/>
    <m/>
    <x v="0"/>
    <x v="9"/>
    <n v="11"/>
    <s v="Octobre"/>
    <m/>
    <x v="0"/>
    <x v="0"/>
    <s v="Couvertures"/>
    <m/>
    <s v="Nombre"/>
    <n v="300"/>
    <m/>
    <m/>
    <m/>
    <s v=""/>
    <x v="41"/>
    <s v="Distribution générale"/>
    <x v="1"/>
    <x v="2"/>
    <s v="Les Gommiers"/>
    <m/>
    <m/>
    <m/>
    <m/>
    <x v="53"/>
    <n v="3"/>
    <s v="HT08"/>
    <s v="HT08832"/>
    <e v="#N/A"/>
    <n v="0"/>
  </r>
  <r>
    <s v="Samaritan's Purse"/>
    <m/>
    <m/>
    <x v="0"/>
    <x v="9"/>
    <n v="11"/>
    <s v="Octobre"/>
    <m/>
    <x v="0"/>
    <x v="0"/>
    <s v="Kit d'hygiène"/>
    <m/>
    <s v="Nombre"/>
    <n v="318"/>
    <m/>
    <m/>
    <m/>
    <s v=""/>
    <x v="41"/>
    <s v="Distribution générale"/>
    <x v="1"/>
    <x v="2"/>
    <s v="Les Gommiers"/>
    <m/>
    <m/>
    <m/>
    <m/>
    <x v="53"/>
    <n v="3"/>
    <s v="HT08"/>
    <s v="HT08832"/>
    <e v="#N/A"/>
    <n v="0"/>
  </r>
  <r>
    <s v="Samaritan's Purse"/>
    <m/>
    <m/>
    <x v="0"/>
    <x v="9"/>
    <n v="11"/>
    <s v="Octobre"/>
    <m/>
    <x v="1"/>
    <x v="1"/>
    <s v="Bâches"/>
    <m/>
    <s v="Nombre"/>
    <n v="1105"/>
    <m/>
    <m/>
    <m/>
    <s v=""/>
    <x v="42"/>
    <m/>
    <x v="2"/>
    <x v="20"/>
    <s v="Dumont"/>
    <m/>
    <m/>
    <m/>
    <m/>
    <x v="54"/>
    <n v="3"/>
    <s v="HT07"/>
    <s v="HT07721"/>
    <e v="#N/A"/>
    <n v="0"/>
  </r>
  <r>
    <s v="Samaritan's Purse"/>
    <m/>
    <m/>
    <x v="0"/>
    <x v="9"/>
    <n v="11"/>
    <s v="Octobre"/>
    <m/>
    <x v="0"/>
    <x v="0"/>
    <s v="Couvertures"/>
    <m/>
    <s v="Nombre"/>
    <n v="1705"/>
    <m/>
    <m/>
    <m/>
    <s v=""/>
    <x v="42"/>
    <s v="Distribution générale"/>
    <x v="2"/>
    <x v="20"/>
    <s v="Dumont"/>
    <m/>
    <m/>
    <m/>
    <m/>
    <x v="54"/>
    <n v="3"/>
    <s v="HT07"/>
    <s v="HT07721"/>
    <e v="#N/A"/>
    <n v="0"/>
  </r>
  <r>
    <s v="Samaritan's Purse"/>
    <m/>
    <m/>
    <x v="0"/>
    <x v="9"/>
    <n v="11"/>
    <s v="Octobre"/>
    <m/>
    <x v="0"/>
    <x v="0"/>
    <s v="Kit d'hygiène"/>
    <m/>
    <s v="Nombre"/>
    <n v="1105"/>
    <m/>
    <m/>
    <m/>
    <s v=""/>
    <x v="42"/>
    <s v="Distribution générale"/>
    <x v="2"/>
    <x v="20"/>
    <s v="Dumont"/>
    <m/>
    <m/>
    <m/>
    <m/>
    <x v="54"/>
    <n v="3"/>
    <s v="HT07"/>
    <s v="HT07721"/>
    <e v="#N/A"/>
    <n v="0"/>
  </r>
  <r>
    <s v="SDC"/>
    <m/>
    <m/>
    <x v="2"/>
    <x v="9"/>
    <n v="11"/>
    <s v="Octobre"/>
    <m/>
    <x v="0"/>
    <x v="0"/>
    <s v="Kit d'hygiène"/>
    <m/>
    <s v="Nombre"/>
    <n v="1000"/>
    <m/>
    <m/>
    <m/>
    <s v=""/>
    <x v="37"/>
    <m/>
    <x v="2"/>
    <x v="27"/>
    <m/>
    <m/>
    <m/>
    <m/>
    <m/>
    <x v="55"/>
    <n v="1"/>
    <s v="HT07"/>
    <s v="HT07742"/>
    <e v="#N/A"/>
    <n v="1"/>
  </r>
  <r>
    <s v="World Vision International"/>
    <s v="Concern Worldwide"/>
    <m/>
    <x v="0"/>
    <x v="9"/>
    <n v="11"/>
    <s v="Octobre"/>
    <m/>
    <x v="1"/>
    <x v="1"/>
    <s v="Bâches"/>
    <m/>
    <s v="Nombre"/>
    <n v="285"/>
    <m/>
    <m/>
    <m/>
    <s v=""/>
    <x v="43"/>
    <m/>
    <x v="0"/>
    <x v="22"/>
    <s v="Grand Vide"/>
    <m/>
    <m/>
    <m/>
    <m/>
    <x v="56"/>
    <n v="7"/>
    <s v="HT01"/>
    <s v="HT01152"/>
    <e v="#N/A"/>
    <n v="0"/>
  </r>
  <r>
    <s v="World Vision International"/>
    <m/>
    <m/>
    <x v="0"/>
    <x v="9"/>
    <n v="11"/>
    <s v="Octobre"/>
    <m/>
    <x v="1"/>
    <x v="1"/>
    <s v="Bâches"/>
    <m/>
    <s v="Nombre"/>
    <n v="300"/>
    <m/>
    <m/>
    <m/>
    <s v=""/>
    <x v="25"/>
    <m/>
    <x v="0"/>
    <x v="22"/>
    <s v="La Source"/>
    <m/>
    <m/>
    <m/>
    <m/>
    <x v="57"/>
    <n v="5"/>
    <s v="HT01"/>
    <s v="HT01152"/>
    <e v="#N/A"/>
    <n v="0"/>
  </r>
  <r>
    <s v="World Vision International"/>
    <s v="Fondation Digicel"/>
    <m/>
    <x v="0"/>
    <x v="9"/>
    <n v="11"/>
    <s v="Octobre"/>
    <m/>
    <x v="1"/>
    <x v="1"/>
    <s v="Bâches"/>
    <m/>
    <s v="Nombre"/>
    <n v="120"/>
    <m/>
    <m/>
    <m/>
    <s v=""/>
    <x v="44"/>
    <m/>
    <x v="2"/>
    <x v="29"/>
    <s v="Ile A Vache"/>
    <m/>
    <m/>
    <m/>
    <m/>
    <x v="58"/>
    <n v="1"/>
    <s v="HT07"/>
    <s v="HT07716"/>
    <e v="#N/A"/>
    <n v="1"/>
  </r>
  <r>
    <s v="World Vision International"/>
    <m/>
    <m/>
    <x v="0"/>
    <x v="9"/>
    <n v="11"/>
    <s v="Octobre"/>
    <m/>
    <x v="1"/>
    <x v="1"/>
    <s v="Bâches"/>
    <m/>
    <s v="Nombre"/>
    <n v="437"/>
    <m/>
    <m/>
    <m/>
    <s v=""/>
    <x v="45"/>
    <m/>
    <x v="2"/>
    <x v="30"/>
    <s v="Baie Dumerle"/>
    <m/>
    <m/>
    <m/>
    <m/>
    <x v="59"/>
    <n v="4"/>
    <s v="HT07"/>
    <s v="HT07732"/>
    <e v="#N/A"/>
    <n v="1"/>
  </r>
  <r>
    <s v="World Vision International"/>
    <s v="Concern Worldwide"/>
    <m/>
    <x v="0"/>
    <x v="9"/>
    <n v="11"/>
    <s v="Octobre"/>
    <m/>
    <x v="0"/>
    <x v="0"/>
    <s v="Bidons"/>
    <m/>
    <s v="Nombre"/>
    <n v="285"/>
    <m/>
    <m/>
    <m/>
    <s v=""/>
    <x v="43"/>
    <s v="Sélection / Priorisation"/>
    <x v="0"/>
    <x v="22"/>
    <s v="Grand Vide"/>
    <m/>
    <m/>
    <m/>
    <m/>
    <x v="56"/>
    <n v="7"/>
    <s v="HT01"/>
    <s v="HT01152"/>
    <e v="#N/A"/>
    <n v="0"/>
  </r>
  <r>
    <s v="World Vision International"/>
    <m/>
    <m/>
    <x v="0"/>
    <x v="9"/>
    <n v="11"/>
    <s v="Octobre"/>
    <m/>
    <x v="0"/>
    <x v="0"/>
    <s v="Bidons"/>
    <m/>
    <s v="Nombre"/>
    <n v="300"/>
    <m/>
    <m/>
    <m/>
    <s v=""/>
    <x v="25"/>
    <s v="Sélection / Priorisation"/>
    <x v="0"/>
    <x v="22"/>
    <s v="La Source"/>
    <m/>
    <m/>
    <m/>
    <m/>
    <x v="57"/>
    <n v="5"/>
    <s v="HT01"/>
    <s v="HT01152"/>
    <e v="#N/A"/>
    <n v="0"/>
  </r>
  <r>
    <s v="World Vision International"/>
    <s v="Concern Worldwide"/>
    <m/>
    <x v="0"/>
    <x v="9"/>
    <n v="11"/>
    <s v="Octobre"/>
    <m/>
    <x v="0"/>
    <x v="0"/>
    <s v="Couvertures"/>
    <m/>
    <s v="Nombre"/>
    <n v="285"/>
    <m/>
    <m/>
    <m/>
    <s v=""/>
    <x v="43"/>
    <s v="Sélection / Priorisation"/>
    <x v="0"/>
    <x v="22"/>
    <s v="Grand Vide"/>
    <m/>
    <m/>
    <m/>
    <m/>
    <x v="56"/>
    <n v="7"/>
    <s v="HT01"/>
    <s v="HT01152"/>
    <e v="#N/A"/>
    <n v="0"/>
  </r>
  <r>
    <s v="World Vision International"/>
    <m/>
    <m/>
    <x v="0"/>
    <x v="9"/>
    <n v="11"/>
    <s v="Octobre"/>
    <m/>
    <x v="0"/>
    <x v="0"/>
    <s v="Couvertures"/>
    <m/>
    <s v="Nombre"/>
    <n v="300"/>
    <m/>
    <m/>
    <m/>
    <s v=""/>
    <x v="25"/>
    <s v="Sélection / Priorisation"/>
    <x v="0"/>
    <x v="22"/>
    <s v="La Source"/>
    <m/>
    <m/>
    <m/>
    <m/>
    <x v="57"/>
    <n v="5"/>
    <s v="HT01"/>
    <s v="HT01152"/>
    <e v="#N/A"/>
    <n v="0"/>
  </r>
  <r>
    <s v="World Vision International"/>
    <m/>
    <m/>
    <x v="0"/>
    <x v="9"/>
    <n v="11"/>
    <s v="Octobre"/>
    <m/>
    <x v="0"/>
    <x v="0"/>
    <s v="Couvertures"/>
    <m/>
    <s v="Nombre"/>
    <n v="437"/>
    <m/>
    <m/>
    <m/>
    <s v=""/>
    <x v="45"/>
    <s v="Sélection / Priorisation"/>
    <x v="2"/>
    <x v="30"/>
    <s v="Baie Dumerle"/>
    <m/>
    <m/>
    <m/>
    <m/>
    <x v="59"/>
    <n v="4"/>
    <s v="HT07"/>
    <s v="HT07732"/>
    <e v="#N/A"/>
    <n v="0"/>
  </r>
  <r>
    <s v="World Vision International"/>
    <s v="Concern Worldwide"/>
    <m/>
    <x v="0"/>
    <x v="9"/>
    <n v="11"/>
    <s v="Octobre"/>
    <m/>
    <x v="0"/>
    <x v="0"/>
    <s v="Kit d'hygiène"/>
    <m/>
    <s v="Nombre"/>
    <n v="285"/>
    <m/>
    <m/>
    <m/>
    <s v=""/>
    <x v="43"/>
    <s v="Sélection / Priorisation"/>
    <x v="0"/>
    <x v="22"/>
    <s v="Grand Vide"/>
    <m/>
    <m/>
    <m/>
    <m/>
    <x v="56"/>
    <n v="7"/>
    <s v="HT01"/>
    <s v="HT01152"/>
    <e v="#N/A"/>
    <n v="0"/>
  </r>
  <r>
    <s v="World Vision International"/>
    <s v="Concern Worldwide"/>
    <m/>
    <x v="0"/>
    <x v="9"/>
    <n v="11"/>
    <s v="Octobre"/>
    <m/>
    <x v="0"/>
    <x v="0"/>
    <s v="Aquatabs"/>
    <m/>
    <s v="Nombre"/>
    <n v="285"/>
    <m/>
    <m/>
    <m/>
    <s v=""/>
    <x v="43"/>
    <s v="Sélection / Priorisation"/>
    <x v="0"/>
    <x v="22"/>
    <s v="Grand Vide"/>
    <m/>
    <m/>
    <m/>
    <m/>
    <x v="56"/>
    <n v="7"/>
    <s v="HT01"/>
    <s v="HT01152"/>
    <e v="#N/A"/>
    <n v="0"/>
  </r>
  <r>
    <s v="World Vision International"/>
    <s v="Concern Worldwide"/>
    <m/>
    <x v="0"/>
    <x v="9"/>
    <n v="11"/>
    <s v="Octobre"/>
    <m/>
    <x v="0"/>
    <x v="0"/>
    <s v="Lampes solaires"/>
    <m/>
    <s v="Nombre"/>
    <n v="285"/>
    <m/>
    <m/>
    <m/>
    <s v=""/>
    <x v="43"/>
    <s v="Sélection / Priorisation"/>
    <x v="0"/>
    <x v="22"/>
    <s v="Grand Vide"/>
    <m/>
    <m/>
    <m/>
    <m/>
    <x v="56"/>
    <n v="7"/>
    <s v="HT01"/>
    <s v="HT01152"/>
    <e v="#N/A"/>
    <n v="0"/>
  </r>
  <r>
    <s v="World Vision International"/>
    <m/>
    <m/>
    <x v="0"/>
    <x v="9"/>
    <n v="11"/>
    <s v="Octobre"/>
    <m/>
    <x v="0"/>
    <x v="0"/>
    <s v="Lampes solaires"/>
    <m/>
    <s v="Nombre"/>
    <n v="300"/>
    <m/>
    <m/>
    <m/>
    <s v=""/>
    <x v="25"/>
    <s v="Sélection / Priorisation"/>
    <x v="0"/>
    <x v="22"/>
    <s v="La Source"/>
    <m/>
    <m/>
    <m/>
    <m/>
    <x v="57"/>
    <n v="5"/>
    <s v="HT01"/>
    <s v="HT01152"/>
    <e v="#N/A"/>
    <n v="0"/>
  </r>
  <r>
    <s v="World Vision International"/>
    <m/>
    <m/>
    <x v="0"/>
    <x v="9"/>
    <n v="11"/>
    <s v="Octobre"/>
    <m/>
    <x v="0"/>
    <x v="0"/>
    <s v="Lampes solaires"/>
    <m/>
    <s v="Nombre"/>
    <n v="437"/>
    <m/>
    <m/>
    <m/>
    <s v=""/>
    <x v="45"/>
    <s v="Sélection / Priorisation"/>
    <x v="2"/>
    <x v="30"/>
    <s v="Baie Dumerle"/>
    <m/>
    <m/>
    <m/>
    <m/>
    <x v="59"/>
    <n v="4"/>
    <s v="HT07"/>
    <s v="HT07732"/>
    <e v="#N/A"/>
    <n v="0"/>
  </r>
  <r>
    <s v="World Vision International"/>
    <s v="Concern Worldwide"/>
    <m/>
    <x v="0"/>
    <x v="9"/>
    <n v="11"/>
    <s v="Octobre"/>
    <m/>
    <x v="0"/>
    <x v="0"/>
    <s v="Moustiquaires"/>
    <m/>
    <s v="Nombre"/>
    <n v="285"/>
    <m/>
    <m/>
    <m/>
    <s v=""/>
    <x v="43"/>
    <s v="Sélection / Priorisation"/>
    <x v="0"/>
    <x v="22"/>
    <s v="Grand Vide"/>
    <m/>
    <m/>
    <m/>
    <m/>
    <x v="56"/>
    <n v="7"/>
    <s v="HT01"/>
    <s v="HT01152"/>
    <e v="#N/A"/>
    <n v="0"/>
  </r>
  <r>
    <s v="World Vision International"/>
    <m/>
    <m/>
    <x v="0"/>
    <x v="9"/>
    <n v="11"/>
    <s v="Octobre"/>
    <m/>
    <x v="0"/>
    <x v="0"/>
    <s v="Moustiquaires"/>
    <m/>
    <s v="Nombre"/>
    <n v="300"/>
    <m/>
    <m/>
    <m/>
    <s v=""/>
    <x v="25"/>
    <s v="Sélection / Priorisation"/>
    <x v="0"/>
    <x v="22"/>
    <s v="La Source"/>
    <m/>
    <m/>
    <m/>
    <m/>
    <x v="57"/>
    <n v="5"/>
    <s v="HT01"/>
    <s v="HT01152"/>
    <e v="#N/A"/>
    <n v="0"/>
  </r>
  <r>
    <s v="World Vision International"/>
    <m/>
    <m/>
    <x v="0"/>
    <x v="9"/>
    <n v="11"/>
    <s v="Octobre"/>
    <m/>
    <x v="0"/>
    <x v="0"/>
    <s v="Moustiquaires"/>
    <m/>
    <s v="Nombre"/>
    <n v="437"/>
    <m/>
    <m/>
    <m/>
    <s v=""/>
    <x v="45"/>
    <s v="Sélection / Priorisation"/>
    <x v="2"/>
    <x v="30"/>
    <s v="Baie Dumerle"/>
    <m/>
    <m/>
    <m/>
    <m/>
    <x v="59"/>
    <n v="4"/>
    <s v="HT07"/>
    <s v="HT07732"/>
    <e v="#N/A"/>
    <n v="0"/>
  </r>
  <r>
    <s v="American RC"/>
    <s v="Haitian RC"/>
    <m/>
    <x v="0"/>
    <x v="10"/>
    <n v="12"/>
    <s v="Octobre"/>
    <m/>
    <x v="0"/>
    <x v="0"/>
    <s v="Couvertures"/>
    <m/>
    <s v="Nombre"/>
    <n v="290"/>
    <m/>
    <m/>
    <m/>
    <s v=""/>
    <x v="32"/>
    <s v="Sélection / Priorisation"/>
    <x v="2"/>
    <x v="7"/>
    <s v="Ecole Nationale Semiramis Telemaque"/>
    <m/>
    <m/>
    <m/>
    <m/>
    <x v="60"/>
    <n v="2"/>
    <s v="HT07"/>
    <s v="HT07711"/>
    <e v="#N/A"/>
    <n v="1"/>
  </r>
  <r>
    <s v="American RC"/>
    <s v="Haitian RC"/>
    <m/>
    <x v="0"/>
    <x v="10"/>
    <n v="12"/>
    <s v="Octobre"/>
    <m/>
    <x v="0"/>
    <x v="0"/>
    <s v="Kit de cuisine"/>
    <m/>
    <s v="Nombre"/>
    <n v="145"/>
    <m/>
    <m/>
    <m/>
    <s v=""/>
    <x v="32"/>
    <s v="Sélection / Priorisation"/>
    <x v="2"/>
    <x v="7"/>
    <s v="Ecole Nationale Semiramis Telemaque"/>
    <m/>
    <m/>
    <m/>
    <m/>
    <x v="60"/>
    <n v="2"/>
    <s v="HT07"/>
    <s v="HT07711"/>
    <e v="#N/A"/>
    <n v="0"/>
  </r>
  <r>
    <s v="American RC"/>
    <s v="Haitian RC"/>
    <m/>
    <x v="0"/>
    <x v="10"/>
    <n v="12"/>
    <s v="Octobre"/>
    <m/>
    <x v="0"/>
    <x v="0"/>
    <s v="Couvertures"/>
    <m/>
    <s v="Nombre"/>
    <n v="64"/>
    <m/>
    <m/>
    <m/>
    <s v=""/>
    <x v="0"/>
    <s v="Sélection / Priorisation"/>
    <x v="6"/>
    <x v="31"/>
    <s v="Jasmin"/>
    <m/>
    <m/>
    <m/>
    <m/>
    <x v="61"/>
    <n v="3"/>
    <s v="HT09"/>
    <s v="HT09932"/>
    <e v="#N/A"/>
    <n v="1"/>
  </r>
  <r>
    <s v="American RC"/>
    <s v="Haitian RC"/>
    <m/>
    <x v="0"/>
    <x v="10"/>
    <n v="12"/>
    <s v="Octobre"/>
    <m/>
    <x v="0"/>
    <x v="0"/>
    <s v="Kit d'hygiène"/>
    <m/>
    <s v="Nombre"/>
    <n v="32"/>
    <m/>
    <m/>
    <m/>
    <s v=""/>
    <x v="0"/>
    <s v="Sélection / Priorisation"/>
    <x v="6"/>
    <x v="31"/>
    <s v="Jasmin"/>
    <m/>
    <m/>
    <m/>
    <m/>
    <x v="61"/>
    <n v="3"/>
    <s v="HT09"/>
    <s v="HT09932"/>
    <e v="#N/A"/>
    <n v="0"/>
  </r>
  <r>
    <s v="American RC"/>
    <s v="Haitian RC"/>
    <m/>
    <x v="0"/>
    <x v="10"/>
    <n v="12"/>
    <s v="Octobre"/>
    <m/>
    <x v="0"/>
    <x v="0"/>
    <s v="Kit de cuisine"/>
    <m/>
    <s v="Nombre"/>
    <n v="32"/>
    <m/>
    <m/>
    <m/>
    <s v=""/>
    <x v="0"/>
    <s v="Sélection / Priorisation"/>
    <x v="6"/>
    <x v="31"/>
    <s v="Jasmin"/>
    <m/>
    <m/>
    <m/>
    <m/>
    <x v="61"/>
    <n v="3"/>
    <s v="HT09"/>
    <s v="HT09932"/>
    <e v="#N/A"/>
    <n v="0"/>
  </r>
  <r>
    <s v="American RC"/>
    <s v="Haitian RC"/>
    <m/>
    <x v="0"/>
    <x v="10"/>
    <n v="12"/>
    <s v="Octobre"/>
    <m/>
    <x v="0"/>
    <x v="0"/>
    <s v="Kit d'hygiène"/>
    <m/>
    <s v="Nombre"/>
    <n v="71"/>
    <m/>
    <m/>
    <m/>
    <s v=""/>
    <x v="46"/>
    <s v="Sélection / Priorisation"/>
    <x v="2"/>
    <x v="32"/>
    <s v="Les Anglais Health Center"/>
    <m/>
    <m/>
    <m/>
    <m/>
    <x v="62"/>
    <n v="1"/>
    <s v="HT07"/>
    <s v="HT07752"/>
    <e v="#N/A"/>
    <n v="1"/>
  </r>
  <r>
    <s v="American RC"/>
    <s v="Haitian RC"/>
    <m/>
    <x v="0"/>
    <x v="10"/>
    <n v="12"/>
    <s v="Octobre"/>
    <m/>
    <x v="0"/>
    <x v="0"/>
    <s v="Couvertures"/>
    <m/>
    <s v="Nombre"/>
    <n v="400"/>
    <m/>
    <m/>
    <m/>
    <s v=""/>
    <x v="33"/>
    <m/>
    <x v="6"/>
    <x v="33"/>
    <s v="Mare Rouge"/>
    <m/>
    <m/>
    <m/>
    <m/>
    <x v="63"/>
    <n v="6"/>
    <s v="HT09"/>
    <s v="HT09931"/>
    <e v="#N/A"/>
    <n v="1"/>
  </r>
  <r>
    <s v="American RC"/>
    <s v="Haitian RC"/>
    <m/>
    <x v="0"/>
    <x v="10"/>
    <n v="12"/>
    <s v="Octobre"/>
    <m/>
    <x v="0"/>
    <x v="0"/>
    <s v="Kit d'hygiène"/>
    <m/>
    <s v="Nombre"/>
    <n v="200"/>
    <m/>
    <m/>
    <m/>
    <s v=""/>
    <x v="33"/>
    <m/>
    <x v="6"/>
    <x v="33"/>
    <s v="Mare Rouge"/>
    <m/>
    <m/>
    <m/>
    <m/>
    <x v="63"/>
    <n v="6"/>
    <s v="HT09"/>
    <s v="HT09931"/>
    <e v="#N/A"/>
    <n v="0"/>
  </r>
  <r>
    <s v="American RC"/>
    <s v="Haitian RC"/>
    <m/>
    <x v="0"/>
    <x v="10"/>
    <n v="12"/>
    <s v="Octobre"/>
    <m/>
    <x v="0"/>
    <x v="0"/>
    <s v="Couvertures"/>
    <m/>
    <s v="Nombre"/>
    <n v="400"/>
    <m/>
    <m/>
    <m/>
    <s v=""/>
    <x v="33"/>
    <s v="Sélection / Priorisation"/>
    <x v="6"/>
    <x v="33"/>
    <s v="Marre Rouge"/>
    <m/>
    <m/>
    <m/>
    <m/>
    <x v="63"/>
    <n v="6"/>
    <s v="HT09"/>
    <s v="HT09931"/>
    <e v="#N/A"/>
    <n v="0"/>
  </r>
  <r>
    <s v="American RC"/>
    <s v="Haitian RC"/>
    <m/>
    <x v="0"/>
    <x v="10"/>
    <n v="12"/>
    <s v="Octobre"/>
    <m/>
    <x v="0"/>
    <x v="0"/>
    <s v="Kit d'hygiène"/>
    <m/>
    <s v="Nombre"/>
    <n v="200"/>
    <m/>
    <m/>
    <m/>
    <s v=""/>
    <x v="33"/>
    <s v="Sélection / Priorisation"/>
    <x v="6"/>
    <x v="33"/>
    <s v="Marre Rouge"/>
    <m/>
    <m/>
    <m/>
    <m/>
    <x v="63"/>
    <n v="6"/>
    <s v="HT09"/>
    <s v="HT09931"/>
    <e v="#N/A"/>
    <n v="0"/>
  </r>
  <r>
    <s v="American RC"/>
    <s v="Haitian RC"/>
    <m/>
    <x v="0"/>
    <x v="10"/>
    <n v="12"/>
    <s v="Octobre"/>
    <m/>
    <x v="0"/>
    <x v="0"/>
    <s v="Kit de cuisine"/>
    <m/>
    <s v="Nombre"/>
    <n v="200"/>
    <m/>
    <m/>
    <m/>
    <s v=""/>
    <x v="33"/>
    <s v="Sélection / Priorisation"/>
    <x v="6"/>
    <x v="33"/>
    <s v="Marre Rouge"/>
    <m/>
    <m/>
    <m/>
    <m/>
    <x v="63"/>
    <n v="6"/>
    <s v="HT09"/>
    <s v="HT09931"/>
    <e v="#N/A"/>
    <n v="0"/>
  </r>
  <r>
    <s v="American RC"/>
    <s v="Haitian RC"/>
    <m/>
    <x v="0"/>
    <x v="10"/>
    <n v="12"/>
    <s v="Octobre"/>
    <m/>
    <x v="0"/>
    <x v="0"/>
    <s v="Couvertures"/>
    <m/>
    <s v="Nombre"/>
    <n v="158"/>
    <m/>
    <m/>
    <m/>
    <s v=""/>
    <x v="47"/>
    <s v="Sélection / Priorisation"/>
    <x v="2"/>
    <x v="7"/>
    <s v="Parc Larco"/>
    <m/>
    <m/>
    <m/>
    <m/>
    <x v="64"/>
    <n v="1"/>
    <s v="HT07"/>
    <s v="HT07711"/>
    <e v="#N/A"/>
    <n v="0"/>
  </r>
  <r>
    <s v="American RC"/>
    <s v="Haitian RC"/>
    <m/>
    <x v="0"/>
    <x v="10"/>
    <n v="12"/>
    <s v="Octobre"/>
    <m/>
    <x v="0"/>
    <x v="0"/>
    <s v="Couvertures"/>
    <m/>
    <s v="Nombre"/>
    <n v="40"/>
    <m/>
    <m/>
    <m/>
    <s v=""/>
    <x v="48"/>
    <s v="Sélection / Priorisation"/>
    <x v="6"/>
    <x v="31"/>
    <s v="Viard"/>
    <m/>
    <m/>
    <m/>
    <m/>
    <x v="65"/>
    <n v="3"/>
    <s v="HT09"/>
    <s v="HT09932"/>
    <e v="#N/A"/>
    <n v="0"/>
  </r>
  <r>
    <s v="American RC"/>
    <s v="Haitian RC"/>
    <m/>
    <x v="0"/>
    <x v="10"/>
    <n v="12"/>
    <s v="Octobre"/>
    <m/>
    <x v="0"/>
    <x v="0"/>
    <s v="Kit d'hygiène"/>
    <m/>
    <s v="Nombre"/>
    <n v="20"/>
    <m/>
    <m/>
    <m/>
    <s v=""/>
    <x v="48"/>
    <s v="Sélection / Priorisation"/>
    <x v="6"/>
    <x v="31"/>
    <s v="Viard"/>
    <m/>
    <m/>
    <m/>
    <m/>
    <x v="65"/>
    <n v="3"/>
    <s v="HT09"/>
    <s v="HT09932"/>
    <e v="#N/A"/>
    <n v="0"/>
  </r>
  <r>
    <s v="American RC"/>
    <s v="Haitian RC"/>
    <m/>
    <x v="0"/>
    <x v="10"/>
    <n v="12"/>
    <s v="Octobre"/>
    <m/>
    <x v="0"/>
    <x v="0"/>
    <s v="Kit de cuisine"/>
    <m/>
    <s v="Nombre"/>
    <n v="20"/>
    <m/>
    <m/>
    <m/>
    <s v=""/>
    <x v="48"/>
    <s v="Sélection / Priorisation"/>
    <x v="6"/>
    <x v="31"/>
    <s v="Viard"/>
    <m/>
    <m/>
    <m/>
    <m/>
    <x v="65"/>
    <n v="3"/>
    <s v="HT09"/>
    <s v="HT09932"/>
    <e v="#N/A"/>
    <n v="0"/>
  </r>
  <r>
    <s v="American RC"/>
    <s v="Haitian RC"/>
    <m/>
    <x v="0"/>
    <x v="10"/>
    <n v="12"/>
    <s v="Octobre"/>
    <m/>
    <x v="0"/>
    <x v="0"/>
    <s v="Couvertures"/>
    <m/>
    <s v="Nombre"/>
    <n v="448"/>
    <m/>
    <m/>
    <m/>
    <s v=""/>
    <x v="49"/>
    <m/>
    <x v="2"/>
    <x v="7"/>
    <m/>
    <m/>
    <m/>
    <m/>
    <m/>
    <x v="66"/>
    <n v="2"/>
    <s v="HT07"/>
    <s v="HT07711"/>
    <e v="#N/A"/>
    <n v="0"/>
  </r>
  <r>
    <s v="American RC"/>
    <s v="Haitian RC"/>
    <m/>
    <x v="0"/>
    <x v="10"/>
    <n v="12"/>
    <s v="Octobre"/>
    <m/>
    <x v="0"/>
    <x v="0"/>
    <s v="Kit de cuisine"/>
    <m/>
    <s v="Nombre"/>
    <n v="200"/>
    <m/>
    <m/>
    <m/>
    <s v=""/>
    <x v="33"/>
    <m/>
    <x v="6"/>
    <x v="33"/>
    <s v="Mare Rouge"/>
    <m/>
    <m/>
    <m/>
    <m/>
    <x v="63"/>
    <n v="6"/>
    <s v="HT09"/>
    <s v="HT09931"/>
    <e v="#N/A"/>
    <n v="0"/>
  </r>
  <r>
    <s v="American RC"/>
    <s v="Haitian RC"/>
    <m/>
    <x v="0"/>
    <x v="10"/>
    <n v="12"/>
    <s v="Octobre"/>
    <m/>
    <x v="0"/>
    <x v="0"/>
    <s v="Kit de cuisine"/>
    <m/>
    <s v="Nombre"/>
    <n v="224"/>
    <m/>
    <m/>
    <m/>
    <s v=""/>
    <x v="49"/>
    <m/>
    <x v="2"/>
    <x v="7"/>
    <m/>
    <m/>
    <m/>
    <m/>
    <m/>
    <x v="66"/>
    <n v="2"/>
    <s v="HT07"/>
    <s v="HT07711"/>
    <e v="#N/A"/>
    <n v="0"/>
  </r>
  <r>
    <s v="CARE"/>
    <m/>
    <m/>
    <x v="0"/>
    <x v="10"/>
    <n v="12"/>
    <s v="Octobre"/>
    <m/>
    <x v="1"/>
    <x v="1"/>
    <s v="Bâches"/>
    <m/>
    <s v="Nombre"/>
    <n v="400"/>
    <m/>
    <m/>
    <m/>
    <s v=""/>
    <x v="33"/>
    <s v="Sélection / Priorisation"/>
    <x v="1"/>
    <x v="5"/>
    <m/>
    <m/>
    <m/>
    <s v="Ménage"/>
    <m/>
    <x v="67"/>
    <n v="2"/>
    <s v="HT08"/>
    <s v="HT08814"/>
    <e v="#N/A"/>
    <n v="0"/>
  </r>
  <r>
    <s v="CARE"/>
    <m/>
    <m/>
    <x v="0"/>
    <x v="10"/>
    <n v="12"/>
    <s v="Octobre"/>
    <m/>
    <x v="1"/>
    <x v="1"/>
    <s v="Bâches"/>
    <m/>
    <s v="Nombre"/>
    <n v="250"/>
    <m/>
    <m/>
    <m/>
    <s v=""/>
    <x v="29"/>
    <s v="Sélection / Priorisation"/>
    <x v="3"/>
    <x v="34"/>
    <m/>
    <m/>
    <m/>
    <s v="Ménage"/>
    <m/>
    <x v="68"/>
    <n v="3"/>
    <s v="HT02"/>
    <s v="HT02212"/>
    <e v="#N/A"/>
    <n v="1"/>
  </r>
  <r>
    <s v="CARE"/>
    <m/>
    <m/>
    <x v="0"/>
    <x v="10"/>
    <n v="12"/>
    <s v="Octobre"/>
    <m/>
    <x v="0"/>
    <x v="0"/>
    <s v="Kit d'hygiène"/>
    <s v="Savons de lessive et de toilettes, Serviettes et papiers hygiéniques, Aquatabs, Dentifrices et brosses à dents et Serviettes de bain"/>
    <s v="Nombre"/>
    <n v="250"/>
    <m/>
    <m/>
    <m/>
    <s v=""/>
    <x v="29"/>
    <m/>
    <x v="3"/>
    <x v="34"/>
    <m/>
    <m/>
    <m/>
    <s v="Ménage"/>
    <m/>
    <x v="68"/>
    <n v="3"/>
    <s v="HT02"/>
    <s v="HT02212"/>
    <e v="#N/A"/>
    <n v="0"/>
  </r>
  <r>
    <s v="CARE"/>
    <m/>
    <m/>
    <x v="0"/>
    <x v="10"/>
    <n v="12"/>
    <s v="Octobre"/>
    <m/>
    <x v="0"/>
    <x v="0"/>
    <s v="Kit d'hygiène"/>
    <s v="Savons de lessive et de toilettes, Serviettes et papiers hygiéniques, Aquatabs, Dentifrices et brosses à dents et Serviettes de bain"/>
    <s v="Nombre"/>
    <n v="200"/>
    <m/>
    <m/>
    <m/>
    <s v=""/>
    <x v="33"/>
    <m/>
    <x v="1"/>
    <x v="5"/>
    <m/>
    <m/>
    <m/>
    <s v="Ménage"/>
    <m/>
    <x v="67"/>
    <n v="2"/>
    <s v="HT08"/>
    <s v="HT08814"/>
    <e v="#N/A"/>
    <n v="0"/>
  </r>
  <r>
    <s v="CARE"/>
    <m/>
    <m/>
    <x v="0"/>
    <x v="10"/>
    <n v="12"/>
    <s v="Octobre"/>
    <m/>
    <x v="0"/>
    <x v="0"/>
    <s v="Aquatabs"/>
    <m/>
    <s v="Nombre"/>
    <n v="750"/>
    <m/>
    <m/>
    <m/>
    <s v=""/>
    <x v="29"/>
    <m/>
    <x v="3"/>
    <x v="34"/>
    <m/>
    <m/>
    <m/>
    <m/>
    <m/>
    <x v="68"/>
    <n v="3"/>
    <s v="HT02"/>
    <s v="HT02212"/>
    <e v="#N/A"/>
    <n v="0"/>
  </r>
  <r>
    <s v="Haitian RC"/>
    <m/>
    <m/>
    <x v="0"/>
    <x v="10"/>
    <n v="12"/>
    <s v="Octobre"/>
    <m/>
    <x v="0"/>
    <x v="0"/>
    <s v="Kit de cuisine"/>
    <m/>
    <s v="Nombre"/>
    <n v="79"/>
    <m/>
    <m/>
    <m/>
    <s v=""/>
    <x v="47"/>
    <s v="Sélection / Priorisation"/>
    <x v="2"/>
    <x v="7"/>
    <s v="Parc Larco"/>
    <m/>
    <m/>
    <m/>
    <m/>
    <x v="69"/>
    <n v="1"/>
    <s v="HT07"/>
    <s v="HT07711"/>
    <e v="#N/A"/>
    <n v="1"/>
  </r>
  <r>
    <s v="Haitian RC"/>
    <m/>
    <m/>
    <x v="0"/>
    <x v="10"/>
    <n v="12"/>
    <s v="Octobre"/>
    <m/>
    <x v="1"/>
    <x v="1"/>
    <s v="Kit Abris"/>
    <m/>
    <s v="Nombre"/>
    <n v="112"/>
    <m/>
    <m/>
    <m/>
    <s v=""/>
    <x v="50"/>
    <s v="Sélection / Priorisation"/>
    <x v="3"/>
    <x v="16"/>
    <m/>
    <m/>
    <m/>
    <m/>
    <m/>
    <x v="70"/>
    <n v="3"/>
    <s v="HT02"/>
    <s v="HT02221"/>
    <e v="#N/A"/>
    <n v="1"/>
  </r>
  <r>
    <s v="Haitian RC"/>
    <m/>
    <m/>
    <x v="0"/>
    <x v="10"/>
    <n v="12"/>
    <s v="Octobre"/>
    <m/>
    <x v="0"/>
    <x v="0"/>
    <s v="Kit de cuisine"/>
    <m/>
    <s v="Nombre"/>
    <n v="112"/>
    <m/>
    <m/>
    <m/>
    <s v=""/>
    <x v="50"/>
    <s v="Sélection / Priorisation"/>
    <x v="3"/>
    <x v="16"/>
    <m/>
    <m/>
    <m/>
    <m/>
    <m/>
    <x v="70"/>
    <n v="3"/>
    <s v="HT02"/>
    <s v="HT02221"/>
    <e v="#N/A"/>
    <n v="0"/>
  </r>
  <r>
    <s v="Haitian RC"/>
    <m/>
    <m/>
    <x v="0"/>
    <x v="10"/>
    <n v="12"/>
    <s v="Octobre"/>
    <m/>
    <x v="0"/>
    <x v="0"/>
    <s v="Kit d'hygiène"/>
    <m/>
    <s v="Nombre"/>
    <n v="112"/>
    <m/>
    <m/>
    <m/>
    <s v=""/>
    <x v="50"/>
    <s v="Sélection / Priorisation"/>
    <x v="3"/>
    <x v="16"/>
    <m/>
    <m/>
    <m/>
    <m/>
    <m/>
    <x v="70"/>
    <n v="3"/>
    <s v="HT02"/>
    <s v="HT02221"/>
    <e v="#N/A"/>
    <n v="0"/>
  </r>
  <r>
    <s v="PADF"/>
    <m/>
    <s v="Private funds"/>
    <x v="0"/>
    <x v="10"/>
    <n v="12"/>
    <s v="Octobre"/>
    <m/>
    <x v="1"/>
    <x v="1"/>
    <s v="Kit de tôles"/>
    <m/>
    <s v="Nombre"/>
    <n v="110"/>
    <m/>
    <m/>
    <m/>
    <s v=""/>
    <x v="37"/>
    <s v="Sélection / Priorisation"/>
    <x v="1"/>
    <x v="14"/>
    <m/>
    <s v="Caracolie,Platon,Mackendall, St-Helene"/>
    <m/>
    <m/>
    <s v="Toles, bois 2x4, lattes,clous pour chaque famille"/>
    <x v="71"/>
    <n v="1"/>
    <s v="HT08"/>
    <e v="#N/A"/>
    <e v="#N/A"/>
    <n v="1"/>
  </r>
  <r>
    <s v="World Vision International"/>
    <m/>
    <m/>
    <x v="0"/>
    <x v="10"/>
    <n v="12"/>
    <s v="Octobre"/>
    <m/>
    <x v="1"/>
    <x v="1"/>
    <s v="Bâches"/>
    <m/>
    <s v="Nombre"/>
    <n v="310"/>
    <m/>
    <m/>
    <m/>
    <s v=""/>
    <x v="51"/>
    <m/>
    <x v="0"/>
    <x v="22"/>
    <s v="Trou Louis"/>
    <m/>
    <m/>
    <m/>
    <m/>
    <x v="72"/>
    <n v="3"/>
    <s v="HT01"/>
    <s v="HT01152"/>
    <e v="#N/A"/>
    <n v="0"/>
  </r>
  <r>
    <s v="World Vision International"/>
    <m/>
    <m/>
    <x v="0"/>
    <x v="10"/>
    <n v="12"/>
    <s v="Octobre"/>
    <m/>
    <x v="0"/>
    <x v="0"/>
    <s v="Bidons"/>
    <m/>
    <s v="Nombre"/>
    <n v="310"/>
    <m/>
    <m/>
    <m/>
    <s v=""/>
    <x v="51"/>
    <s v="Sélection / Priorisation"/>
    <x v="0"/>
    <x v="22"/>
    <s v="Trou Louis"/>
    <m/>
    <m/>
    <m/>
    <m/>
    <x v="72"/>
    <n v="3"/>
    <s v="HT01"/>
    <s v="HT01152"/>
    <e v="#N/A"/>
    <n v="0"/>
  </r>
  <r>
    <s v="World Vision International"/>
    <m/>
    <m/>
    <x v="0"/>
    <x v="10"/>
    <n v="12"/>
    <s v="Octobre"/>
    <m/>
    <x v="0"/>
    <x v="0"/>
    <s v="Couvertures"/>
    <m/>
    <s v="Nombre"/>
    <n v="310"/>
    <m/>
    <m/>
    <m/>
    <s v=""/>
    <x v="51"/>
    <s v="Sélection / Priorisation"/>
    <x v="0"/>
    <x v="22"/>
    <s v="Trou Louis"/>
    <m/>
    <m/>
    <m/>
    <m/>
    <x v="72"/>
    <n v="3"/>
    <s v="HT01"/>
    <s v="HT01152"/>
    <e v="#N/A"/>
    <n v="0"/>
  </r>
  <r>
    <s v="American RC"/>
    <s v="Haitian RC"/>
    <m/>
    <x v="0"/>
    <x v="11"/>
    <n v="13"/>
    <s v="Octobre"/>
    <m/>
    <x v="0"/>
    <x v="0"/>
    <s v="Couvertures"/>
    <m/>
    <s v="Nombre"/>
    <n v="610"/>
    <m/>
    <m/>
    <m/>
    <s v=""/>
    <x v="52"/>
    <s v="Sélection / Priorisation"/>
    <x v="6"/>
    <x v="31"/>
    <s v="Baie de Henne"/>
    <m/>
    <m/>
    <m/>
    <m/>
    <x v="73"/>
    <n v="3"/>
    <s v="HT09"/>
    <s v="HT09932"/>
    <e v="#N/A"/>
    <n v="0"/>
  </r>
  <r>
    <s v="American RC"/>
    <s v="Haitian RC"/>
    <m/>
    <x v="0"/>
    <x v="11"/>
    <n v="13"/>
    <s v="Octobre"/>
    <m/>
    <x v="0"/>
    <x v="0"/>
    <s v="Kit d'hygiène"/>
    <m/>
    <s v="Nombre"/>
    <n v="305"/>
    <m/>
    <m/>
    <m/>
    <s v=""/>
    <x v="52"/>
    <s v="Sélection / Priorisation"/>
    <x v="6"/>
    <x v="31"/>
    <s v="Baie de Henne"/>
    <m/>
    <m/>
    <m/>
    <m/>
    <x v="73"/>
    <n v="3"/>
    <s v="HT09"/>
    <s v="HT09932"/>
    <e v="#N/A"/>
    <n v="0"/>
  </r>
  <r>
    <s v="American RC"/>
    <s v="Haitian RC"/>
    <m/>
    <x v="0"/>
    <x v="11"/>
    <n v="13"/>
    <s v="Octobre"/>
    <m/>
    <x v="0"/>
    <x v="0"/>
    <s v="Kit de cuisine"/>
    <m/>
    <s v="Nombre"/>
    <n v="305"/>
    <m/>
    <m/>
    <m/>
    <s v=""/>
    <x v="52"/>
    <s v="Sélection / Priorisation"/>
    <x v="6"/>
    <x v="31"/>
    <s v="Baie de Henne"/>
    <m/>
    <m/>
    <m/>
    <m/>
    <x v="73"/>
    <n v="3"/>
    <s v="HT09"/>
    <s v="HT09932"/>
    <e v="#N/A"/>
    <n v="0"/>
  </r>
  <r>
    <s v="American RC"/>
    <s v="Haitian RC"/>
    <m/>
    <x v="0"/>
    <x v="11"/>
    <n v="13"/>
    <s v="Octobre"/>
    <m/>
    <x v="0"/>
    <x v="0"/>
    <s v="Couvertures"/>
    <m/>
    <s v="Nombre"/>
    <n v="126"/>
    <m/>
    <m/>
    <m/>
    <s v=""/>
    <x v="53"/>
    <s v="Sélection / Priorisation"/>
    <x v="2"/>
    <x v="7"/>
    <s v="Ecole National Charles Lasegue"/>
    <m/>
    <m/>
    <m/>
    <m/>
    <x v="74"/>
    <n v="2"/>
    <s v="HT07"/>
    <s v="HT07711"/>
    <e v="#N/A"/>
    <n v="0"/>
  </r>
  <r>
    <s v="American RC"/>
    <s v="Haitian RC"/>
    <m/>
    <x v="0"/>
    <x v="11"/>
    <n v="13"/>
    <s v="Octobre"/>
    <m/>
    <x v="0"/>
    <x v="0"/>
    <s v="Kit de cuisine"/>
    <m/>
    <s v="Nombre"/>
    <n v="63"/>
    <m/>
    <m/>
    <m/>
    <s v=""/>
    <x v="53"/>
    <s v="Sélection / Priorisation"/>
    <x v="2"/>
    <x v="7"/>
    <s v="Ecole National Charles Lasegue"/>
    <m/>
    <m/>
    <m/>
    <m/>
    <x v="74"/>
    <n v="2"/>
    <s v="HT07"/>
    <s v="HT07711"/>
    <e v="#N/A"/>
    <n v="0"/>
  </r>
  <r>
    <s v="American RC"/>
    <s v="Haitian RC"/>
    <m/>
    <x v="0"/>
    <x v="11"/>
    <n v="13"/>
    <s v="Octobre"/>
    <m/>
    <x v="0"/>
    <x v="0"/>
    <s v="Couvertures"/>
    <m/>
    <s v="Nombre"/>
    <n v="200"/>
    <m/>
    <m/>
    <m/>
    <s v=""/>
    <x v="12"/>
    <s v="Sélection / Priorisation"/>
    <x v="6"/>
    <x v="35"/>
    <s v="Jean Rabel"/>
    <m/>
    <m/>
    <m/>
    <m/>
    <x v="75"/>
    <n v="3"/>
    <s v="HT09"/>
    <s v="HT09934"/>
    <e v="#N/A"/>
    <n v="1"/>
  </r>
  <r>
    <s v="American RC"/>
    <s v="Haitian RC"/>
    <m/>
    <x v="0"/>
    <x v="11"/>
    <n v="13"/>
    <s v="Octobre"/>
    <m/>
    <x v="0"/>
    <x v="0"/>
    <s v="Kit d'hygiène"/>
    <m/>
    <s v="Nombre"/>
    <n v="100"/>
    <m/>
    <m/>
    <m/>
    <s v=""/>
    <x v="12"/>
    <s v="Sélection / Priorisation"/>
    <x v="6"/>
    <x v="35"/>
    <s v="Jean Rabel"/>
    <m/>
    <m/>
    <m/>
    <m/>
    <x v="75"/>
    <n v="3"/>
    <s v="HT09"/>
    <s v="HT09934"/>
    <e v="#N/A"/>
    <n v="0"/>
  </r>
  <r>
    <s v="American RC"/>
    <s v="Haitian RC"/>
    <m/>
    <x v="0"/>
    <x v="11"/>
    <n v="13"/>
    <s v="Octobre"/>
    <m/>
    <x v="0"/>
    <x v="0"/>
    <s v="Kit de cuisine"/>
    <m/>
    <s v="Nombre"/>
    <n v="100"/>
    <m/>
    <m/>
    <m/>
    <s v=""/>
    <x v="12"/>
    <s v="Sélection / Priorisation"/>
    <x v="6"/>
    <x v="35"/>
    <s v="Jean Rabel"/>
    <m/>
    <m/>
    <m/>
    <m/>
    <x v="75"/>
    <n v="3"/>
    <s v="HT09"/>
    <s v="HT09934"/>
    <e v="#N/A"/>
    <n v="0"/>
  </r>
  <r>
    <s v="American RC"/>
    <s v="Haitian RC"/>
    <m/>
    <x v="0"/>
    <x v="11"/>
    <n v="13"/>
    <s v="Octobre"/>
    <m/>
    <x v="0"/>
    <x v="0"/>
    <s v="Couvertures"/>
    <m/>
    <s v="Nombre"/>
    <n v="323"/>
    <m/>
    <m/>
    <m/>
    <s v=""/>
    <x v="54"/>
    <m/>
    <x v="6"/>
    <x v="31"/>
    <m/>
    <m/>
    <m/>
    <m/>
    <m/>
    <x v="76"/>
    <n v="3"/>
    <s v="HT09"/>
    <s v="HT09932"/>
    <e v="#N/A"/>
    <n v="0"/>
  </r>
  <r>
    <s v="American RC"/>
    <s v="Haitian RC"/>
    <m/>
    <x v="0"/>
    <x v="11"/>
    <n v="13"/>
    <s v="Octobre"/>
    <m/>
    <x v="0"/>
    <x v="0"/>
    <s v="Couvertures"/>
    <m/>
    <s v="Nombre"/>
    <n v="100"/>
    <m/>
    <m/>
    <m/>
    <s v=""/>
    <x v="12"/>
    <m/>
    <x v="6"/>
    <x v="35"/>
    <m/>
    <m/>
    <m/>
    <m/>
    <m/>
    <x v="77"/>
    <n v="3"/>
    <s v="HT09"/>
    <s v="HT09934"/>
    <e v="#N/A"/>
    <n v="0"/>
  </r>
  <r>
    <s v="American RC"/>
    <s v="Haitian RC"/>
    <m/>
    <x v="0"/>
    <x v="11"/>
    <n v="13"/>
    <s v="Octobre"/>
    <m/>
    <x v="0"/>
    <x v="0"/>
    <s v="Couvertures"/>
    <m/>
    <s v="Nombre"/>
    <n v="126"/>
    <m/>
    <m/>
    <m/>
    <s v=""/>
    <x v="53"/>
    <m/>
    <x v="2"/>
    <x v="7"/>
    <m/>
    <m/>
    <m/>
    <m/>
    <m/>
    <x v="78"/>
    <n v="3"/>
    <s v="HT07"/>
    <s v="HT07711"/>
    <e v="#N/A"/>
    <n v="0"/>
  </r>
  <r>
    <s v="American RC"/>
    <s v="Haitian RC"/>
    <m/>
    <x v="0"/>
    <x v="11"/>
    <n v="13"/>
    <s v="Octobre"/>
    <m/>
    <x v="0"/>
    <x v="0"/>
    <s v="Kit d'hygiène"/>
    <m/>
    <s v="Nombre"/>
    <n v="646"/>
    <m/>
    <m/>
    <m/>
    <s v=""/>
    <x v="54"/>
    <m/>
    <x v="6"/>
    <x v="31"/>
    <m/>
    <m/>
    <m/>
    <m/>
    <m/>
    <x v="76"/>
    <n v="3"/>
    <s v="HT09"/>
    <s v="HT09932"/>
    <e v="#N/A"/>
    <n v="0"/>
  </r>
  <r>
    <s v="American RC"/>
    <s v="Haitian RC"/>
    <m/>
    <x v="0"/>
    <x v="11"/>
    <n v="13"/>
    <s v="Octobre"/>
    <m/>
    <x v="0"/>
    <x v="0"/>
    <s v="Kit d'hygiène"/>
    <m/>
    <s v="Nombre"/>
    <n v="200"/>
    <m/>
    <m/>
    <m/>
    <s v=""/>
    <x v="12"/>
    <m/>
    <x v="6"/>
    <x v="35"/>
    <m/>
    <m/>
    <m/>
    <m/>
    <m/>
    <x v="77"/>
    <n v="3"/>
    <s v="HT09"/>
    <s v="HT09934"/>
    <e v="#N/A"/>
    <n v="0"/>
  </r>
  <r>
    <s v="American RC"/>
    <s v="Haitian RC"/>
    <m/>
    <x v="0"/>
    <x v="11"/>
    <n v="13"/>
    <s v="Octobre"/>
    <m/>
    <x v="0"/>
    <x v="0"/>
    <s v="Kit de cuisine"/>
    <m/>
    <s v="Nombre"/>
    <n v="323"/>
    <m/>
    <m/>
    <m/>
    <s v=""/>
    <x v="54"/>
    <m/>
    <x v="6"/>
    <x v="31"/>
    <m/>
    <m/>
    <m/>
    <m/>
    <m/>
    <x v="76"/>
    <n v="3"/>
    <s v="HT09"/>
    <s v="HT09932"/>
    <e v="#N/A"/>
    <n v="0"/>
  </r>
  <r>
    <s v="American RC"/>
    <s v="Haitian RC"/>
    <m/>
    <x v="0"/>
    <x v="11"/>
    <n v="13"/>
    <s v="Octobre"/>
    <m/>
    <x v="0"/>
    <x v="0"/>
    <s v="Kit de cuisine"/>
    <m/>
    <s v="Nombre"/>
    <n v="100"/>
    <m/>
    <m/>
    <m/>
    <s v=""/>
    <x v="12"/>
    <m/>
    <x v="6"/>
    <x v="35"/>
    <m/>
    <m/>
    <m/>
    <m/>
    <m/>
    <x v="77"/>
    <n v="3"/>
    <s v="HT09"/>
    <s v="HT09934"/>
    <e v="#N/A"/>
    <n v="0"/>
  </r>
  <r>
    <s v="American RC"/>
    <s v="Haitian RC"/>
    <m/>
    <x v="0"/>
    <x v="11"/>
    <n v="13"/>
    <s v="Octobre"/>
    <m/>
    <x v="0"/>
    <x v="0"/>
    <s v="Kit de cuisine"/>
    <m/>
    <s v="Nombre"/>
    <n v="63"/>
    <m/>
    <m/>
    <m/>
    <s v=""/>
    <x v="53"/>
    <m/>
    <x v="2"/>
    <x v="7"/>
    <m/>
    <m/>
    <m/>
    <m/>
    <m/>
    <x v="78"/>
    <n v="3"/>
    <s v="HT07"/>
    <s v="HT07711"/>
    <e v="#N/A"/>
    <n v="0"/>
  </r>
  <r>
    <s v="American RC"/>
    <s v="Haitian RC"/>
    <m/>
    <x v="0"/>
    <x v="11"/>
    <n v="13"/>
    <s v="Octobre"/>
    <m/>
    <x v="0"/>
    <x v="0"/>
    <s v="Kit de cuisine"/>
    <m/>
    <s v="Nombre"/>
    <n v="125"/>
    <m/>
    <m/>
    <m/>
    <s v=""/>
    <x v="8"/>
    <m/>
    <x v="2"/>
    <x v="7"/>
    <m/>
    <m/>
    <m/>
    <m/>
    <m/>
    <x v="78"/>
    <n v="3"/>
    <s v="HT07"/>
    <s v="HT07711"/>
    <e v="#N/A"/>
    <n v="0"/>
  </r>
  <r>
    <s v="Catholic Relief Services"/>
    <m/>
    <s v="OFDA"/>
    <x v="0"/>
    <x v="11"/>
    <n v="13"/>
    <s v="Octobre"/>
    <m/>
    <x v="1"/>
    <x v="1"/>
    <s v="Bâches"/>
    <s v="cordes, Jerrican, Kit d'hygiene, couverture, baches"/>
    <s v="Nombre"/>
    <n v="600"/>
    <m/>
    <m/>
    <m/>
    <s v=""/>
    <x v="55"/>
    <m/>
    <x v="1"/>
    <x v="1"/>
    <s v="Centre Ville Jeremie"/>
    <m/>
    <m/>
    <m/>
    <m/>
    <x v="79"/>
    <n v="1"/>
    <s v="HT08"/>
    <s v="HT08811"/>
    <e v="#N/A"/>
    <n v="1"/>
  </r>
  <r>
    <s v="Diakonie Katastrophenhilfe"/>
    <s v="ATEPASE"/>
    <s v="Diakonie Katastrophenhilfe"/>
    <x v="0"/>
    <x v="11"/>
    <n v="13"/>
    <s v="Octobre"/>
    <m/>
    <x v="0"/>
    <x v="0"/>
    <s v="Kit d'hygiène"/>
    <s v="Shampooing, savon, brosses a dents, dentifrice, deodorants, peignes, Aquatabs, papier toilette, serviette hygienique, sceaux, savon pour lessive"/>
    <s v="Nombre"/>
    <n v="57"/>
    <m/>
    <m/>
    <m/>
    <s v=""/>
    <x v="56"/>
    <s v="Sélection / Priorisation"/>
    <x v="3"/>
    <x v="16"/>
    <s v="8ème Oranger"/>
    <m/>
    <s v="Rural"/>
    <s v="Ménage"/>
    <m/>
    <x v="80"/>
    <n v="1"/>
    <s v="HT02"/>
    <s v="HT02221"/>
    <s v="HT02221-08"/>
    <n v="0"/>
  </r>
  <r>
    <s v="Haitian RC"/>
    <m/>
    <m/>
    <x v="0"/>
    <x v="11"/>
    <n v="13"/>
    <s v="Octobre"/>
    <m/>
    <x v="0"/>
    <x v="0"/>
    <s v="Kit de cuisine"/>
    <m/>
    <s v="Nombre"/>
    <n v="125"/>
    <m/>
    <m/>
    <m/>
    <s v=""/>
    <x v="8"/>
    <s v="Sélection / Priorisation"/>
    <x v="2"/>
    <x v="7"/>
    <s v="HRC Office_Les Cayes"/>
    <m/>
    <m/>
    <m/>
    <m/>
    <x v="81"/>
    <n v="1"/>
    <s v="HT07"/>
    <s v="HT07711"/>
    <e v="#N/A"/>
    <n v="0"/>
  </r>
  <r>
    <s v="Samaritan's Purse"/>
    <m/>
    <m/>
    <x v="0"/>
    <x v="11"/>
    <n v="13"/>
    <s v="Octobre"/>
    <m/>
    <x v="1"/>
    <x v="1"/>
    <s v="Bâches"/>
    <m/>
    <s v="Nombre"/>
    <n v="735"/>
    <m/>
    <m/>
    <m/>
    <s v=""/>
    <x v="57"/>
    <m/>
    <x v="2"/>
    <x v="36"/>
    <s v="Beaulieu"/>
    <m/>
    <m/>
    <m/>
    <m/>
    <x v="82"/>
    <n v="3"/>
    <s v="HT07"/>
    <s v="HT07743"/>
    <e v="#N/A"/>
    <n v="1"/>
  </r>
  <r>
    <s v="Samaritan's Purse"/>
    <m/>
    <m/>
    <x v="0"/>
    <x v="11"/>
    <n v="13"/>
    <s v="Octobre"/>
    <m/>
    <x v="0"/>
    <x v="0"/>
    <s v="Couvertures"/>
    <m/>
    <s v="Nombre"/>
    <n v="300"/>
    <m/>
    <m/>
    <m/>
    <s v=""/>
    <x v="57"/>
    <s v="Distribution générale"/>
    <x v="2"/>
    <x v="36"/>
    <s v="Beaulieu"/>
    <m/>
    <m/>
    <m/>
    <m/>
    <x v="82"/>
    <n v="3"/>
    <s v="HT07"/>
    <s v="HT07743"/>
    <e v="#N/A"/>
    <n v="0"/>
  </r>
  <r>
    <s v="Samaritan's Purse"/>
    <m/>
    <m/>
    <x v="0"/>
    <x v="11"/>
    <n v="13"/>
    <s v="Octobre"/>
    <m/>
    <x v="0"/>
    <x v="0"/>
    <s v="Kit d'hygiène"/>
    <m/>
    <s v="Nombre"/>
    <n v="300"/>
    <m/>
    <m/>
    <m/>
    <s v=""/>
    <x v="57"/>
    <s v="Distribution générale"/>
    <x v="2"/>
    <x v="36"/>
    <s v="Beaulieu"/>
    <m/>
    <m/>
    <m/>
    <m/>
    <x v="82"/>
    <n v="3"/>
    <s v="HT07"/>
    <s v="HT07743"/>
    <e v="#N/A"/>
    <n v="0"/>
  </r>
  <r>
    <s v="World Vision International"/>
    <m/>
    <m/>
    <x v="0"/>
    <x v="11"/>
    <n v="13"/>
    <s v="Octobre"/>
    <m/>
    <x v="1"/>
    <x v="1"/>
    <s v="Bâches"/>
    <m/>
    <s v="Nombre"/>
    <n v="297"/>
    <m/>
    <m/>
    <m/>
    <s v=""/>
    <x v="58"/>
    <m/>
    <x v="5"/>
    <x v="37"/>
    <s v="Salagnac"/>
    <m/>
    <m/>
    <m/>
    <m/>
    <x v="83"/>
    <n v="4"/>
    <s v="HT10"/>
    <s v="HT101014"/>
    <e v="#N/A"/>
    <n v="1"/>
  </r>
  <r>
    <s v="World Vision International"/>
    <m/>
    <m/>
    <x v="0"/>
    <x v="11"/>
    <n v="13"/>
    <s v="Octobre"/>
    <m/>
    <x v="1"/>
    <x v="1"/>
    <s v="Bâches"/>
    <m/>
    <s v="Nombre"/>
    <n v="165"/>
    <m/>
    <m/>
    <m/>
    <s v=""/>
    <x v="59"/>
    <m/>
    <x v="0"/>
    <x v="0"/>
    <s v="Grande Source"/>
    <m/>
    <m/>
    <m/>
    <m/>
    <x v="84"/>
    <n v="3"/>
    <s v="HT01"/>
    <s v="HT01151"/>
    <e v="#N/A"/>
    <n v="0"/>
  </r>
  <r>
    <s v="World Vision International"/>
    <m/>
    <m/>
    <x v="0"/>
    <x v="11"/>
    <n v="13"/>
    <s v="Octobre"/>
    <m/>
    <x v="1"/>
    <x v="1"/>
    <s v="Bâches"/>
    <m/>
    <s v="Nombre"/>
    <n v="166"/>
    <m/>
    <m/>
    <m/>
    <s v=""/>
    <x v="60"/>
    <m/>
    <x v="0"/>
    <x v="0"/>
    <s v="Petite Source"/>
    <m/>
    <m/>
    <m/>
    <m/>
    <x v="85"/>
    <n v="3"/>
    <s v="HT01"/>
    <s v="HT01151"/>
    <e v="#N/A"/>
    <n v="0"/>
  </r>
  <r>
    <s v="World Vision International"/>
    <m/>
    <m/>
    <x v="0"/>
    <x v="11"/>
    <n v="13"/>
    <s v="Octobre"/>
    <m/>
    <x v="1"/>
    <x v="1"/>
    <s v="Bâches"/>
    <m/>
    <s v="Nombre"/>
    <n v="250"/>
    <m/>
    <m/>
    <m/>
    <s v=""/>
    <x v="29"/>
    <m/>
    <x v="0"/>
    <x v="15"/>
    <s v="Soucailles"/>
    <m/>
    <m/>
    <m/>
    <m/>
    <x v="86"/>
    <n v="4"/>
    <s v="HT01"/>
    <s v="HT01115"/>
    <e v="#N/A"/>
    <n v="0"/>
  </r>
  <r>
    <s v="World Vision International"/>
    <m/>
    <m/>
    <x v="0"/>
    <x v="11"/>
    <n v="13"/>
    <s v="Octobre"/>
    <m/>
    <x v="0"/>
    <x v="0"/>
    <s v="Bidons"/>
    <m/>
    <s v="Nombre"/>
    <n v="297"/>
    <m/>
    <m/>
    <m/>
    <s v=""/>
    <x v="58"/>
    <s v="Sélection / Priorisation"/>
    <x v="5"/>
    <x v="37"/>
    <s v="Salagnac"/>
    <m/>
    <m/>
    <m/>
    <m/>
    <x v="83"/>
    <n v="4"/>
    <s v="HT10"/>
    <s v="HT101014"/>
    <e v="#N/A"/>
    <n v="0"/>
  </r>
  <r>
    <s v="World Vision International"/>
    <m/>
    <m/>
    <x v="0"/>
    <x v="11"/>
    <n v="13"/>
    <s v="Octobre"/>
    <m/>
    <x v="0"/>
    <x v="0"/>
    <s v="Bidons"/>
    <m/>
    <s v="Nombre"/>
    <n v="165"/>
    <m/>
    <m/>
    <m/>
    <s v=""/>
    <x v="59"/>
    <s v="Sélection / Priorisation"/>
    <x v="0"/>
    <x v="0"/>
    <s v="Grande Source"/>
    <m/>
    <m/>
    <m/>
    <m/>
    <x v="84"/>
    <n v="3"/>
    <s v="HT01"/>
    <s v="HT01151"/>
    <e v="#N/A"/>
    <n v="0"/>
  </r>
  <r>
    <s v="World Vision International"/>
    <m/>
    <m/>
    <x v="0"/>
    <x v="11"/>
    <n v="13"/>
    <s v="Octobre"/>
    <m/>
    <x v="0"/>
    <x v="0"/>
    <s v="Bidons"/>
    <m/>
    <s v="Nombre"/>
    <n v="166"/>
    <m/>
    <m/>
    <m/>
    <s v=""/>
    <x v="60"/>
    <s v="Sélection / Priorisation"/>
    <x v="0"/>
    <x v="0"/>
    <s v="Petite Source"/>
    <m/>
    <m/>
    <m/>
    <m/>
    <x v="85"/>
    <n v="3"/>
    <s v="HT01"/>
    <s v="HT01151"/>
    <e v="#N/A"/>
    <n v="0"/>
  </r>
  <r>
    <s v="World Vision International"/>
    <m/>
    <m/>
    <x v="0"/>
    <x v="11"/>
    <n v="13"/>
    <s v="Octobre"/>
    <m/>
    <x v="0"/>
    <x v="0"/>
    <s v="Bidons"/>
    <m/>
    <s v="Nombre"/>
    <n v="250"/>
    <m/>
    <m/>
    <m/>
    <s v=""/>
    <x v="29"/>
    <s v="Sélection / Priorisation"/>
    <x v="0"/>
    <x v="15"/>
    <s v="Soucailles"/>
    <m/>
    <m/>
    <m/>
    <m/>
    <x v="86"/>
    <n v="4"/>
    <s v="HT01"/>
    <s v="HT01115"/>
    <e v="#N/A"/>
    <n v="0"/>
  </r>
  <r>
    <s v="World Vision International"/>
    <m/>
    <m/>
    <x v="0"/>
    <x v="11"/>
    <n v="13"/>
    <s v="Octobre"/>
    <m/>
    <x v="0"/>
    <x v="0"/>
    <s v="Couvertures"/>
    <m/>
    <s v="Nombre"/>
    <n v="297"/>
    <m/>
    <m/>
    <m/>
    <s v=""/>
    <x v="58"/>
    <s v="Sélection / Priorisation"/>
    <x v="5"/>
    <x v="37"/>
    <s v="Salagnac"/>
    <m/>
    <m/>
    <m/>
    <m/>
    <x v="83"/>
    <n v="4"/>
    <s v="HT10"/>
    <s v="HT101014"/>
    <e v="#N/A"/>
    <n v="0"/>
  </r>
  <r>
    <s v="World Vision International"/>
    <m/>
    <m/>
    <x v="0"/>
    <x v="11"/>
    <n v="13"/>
    <s v="Octobre"/>
    <m/>
    <x v="0"/>
    <x v="0"/>
    <s v="Couvertures"/>
    <m/>
    <s v="Nombre"/>
    <n v="165"/>
    <m/>
    <m/>
    <m/>
    <s v=""/>
    <x v="59"/>
    <s v="Sélection / Priorisation"/>
    <x v="0"/>
    <x v="0"/>
    <s v="Grande Source"/>
    <m/>
    <m/>
    <m/>
    <m/>
    <x v="84"/>
    <n v="3"/>
    <s v="HT01"/>
    <s v="HT01151"/>
    <e v="#N/A"/>
    <n v="0"/>
  </r>
  <r>
    <s v="World Vision International"/>
    <m/>
    <m/>
    <x v="0"/>
    <x v="11"/>
    <n v="13"/>
    <s v="Octobre"/>
    <m/>
    <x v="0"/>
    <x v="0"/>
    <s v="Couvertures"/>
    <m/>
    <s v="Nombre"/>
    <n v="166"/>
    <m/>
    <m/>
    <m/>
    <s v=""/>
    <x v="60"/>
    <s v="Sélection / Priorisation"/>
    <x v="0"/>
    <x v="0"/>
    <s v="Petite Source"/>
    <m/>
    <m/>
    <m/>
    <m/>
    <x v="85"/>
    <n v="3"/>
    <s v="HT01"/>
    <s v="HT01151"/>
    <e v="#N/A"/>
    <n v="0"/>
  </r>
  <r>
    <s v="World Vision International"/>
    <m/>
    <m/>
    <x v="0"/>
    <x v="11"/>
    <n v="13"/>
    <s v="Octobre"/>
    <m/>
    <x v="0"/>
    <x v="0"/>
    <s v="Couvertures"/>
    <m/>
    <s v="Nombre"/>
    <n v="250"/>
    <m/>
    <m/>
    <m/>
    <s v=""/>
    <x v="29"/>
    <s v="Sélection / Priorisation"/>
    <x v="0"/>
    <x v="15"/>
    <s v="Soucailles"/>
    <m/>
    <m/>
    <m/>
    <m/>
    <x v="86"/>
    <n v="4"/>
    <s v="HT01"/>
    <s v="HT01115"/>
    <e v="#N/A"/>
    <n v="0"/>
  </r>
  <r>
    <s v="World Vision International"/>
    <m/>
    <m/>
    <x v="0"/>
    <x v="11"/>
    <n v="13"/>
    <s v="Octobre"/>
    <m/>
    <x v="0"/>
    <x v="0"/>
    <s v="Lampes solaires"/>
    <m/>
    <s v="Nombre"/>
    <n v="297"/>
    <m/>
    <m/>
    <m/>
    <s v=""/>
    <x v="58"/>
    <s v="Sélection / Priorisation"/>
    <x v="5"/>
    <x v="37"/>
    <s v="Salagnac"/>
    <m/>
    <m/>
    <m/>
    <m/>
    <x v="83"/>
    <n v="4"/>
    <s v="HT10"/>
    <s v="HT101014"/>
    <e v="#N/A"/>
    <n v="0"/>
  </r>
  <r>
    <s v="World Vision International"/>
    <m/>
    <m/>
    <x v="0"/>
    <x v="11"/>
    <n v="13"/>
    <s v="Octobre"/>
    <m/>
    <x v="0"/>
    <x v="0"/>
    <s v="Moustiquaires"/>
    <m/>
    <s v="Nombre"/>
    <n v="250"/>
    <m/>
    <m/>
    <m/>
    <s v=""/>
    <x v="29"/>
    <s v="Sélection / Priorisation"/>
    <x v="0"/>
    <x v="15"/>
    <s v="Soucailles"/>
    <m/>
    <m/>
    <m/>
    <m/>
    <x v="86"/>
    <n v="4"/>
    <s v="HT01"/>
    <s v="HT01115"/>
    <e v="#N/A"/>
    <n v="0"/>
  </r>
  <r>
    <s v="American RC"/>
    <s v="Haitian RC"/>
    <m/>
    <x v="0"/>
    <x v="12"/>
    <n v="14"/>
    <s v="Octobre"/>
    <m/>
    <x v="0"/>
    <x v="0"/>
    <s v="Kit d'hygiène"/>
    <m/>
    <s v="Nombre"/>
    <n v="35"/>
    <m/>
    <m/>
    <m/>
    <s v=""/>
    <x v="61"/>
    <s v="Sélection / Priorisation"/>
    <x v="2"/>
    <x v="38"/>
    <s v="Les Coteaux Health Center"/>
    <m/>
    <m/>
    <m/>
    <m/>
    <x v="87"/>
    <n v="1"/>
    <s v="HT07"/>
    <s v="HT07741"/>
    <e v="#N/A"/>
    <n v="1"/>
  </r>
  <r>
    <s v="American RC"/>
    <s v="Haitian RC"/>
    <m/>
    <x v="0"/>
    <x v="12"/>
    <n v="14"/>
    <s v="Octobre"/>
    <m/>
    <x v="0"/>
    <x v="0"/>
    <s v="Kit d'hygiène"/>
    <m/>
    <s v="Nombre"/>
    <n v="35"/>
    <m/>
    <m/>
    <m/>
    <s v=""/>
    <x v="61"/>
    <s v="Sélection / Priorisation"/>
    <x v="2"/>
    <x v="20"/>
    <s v="Port-Salut Health Center"/>
    <m/>
    <m/>
    <m/>
    <m/>
    <x v="88"/>
    <n v="1"/>
    <s v="HT07"/>
    <s v="HT07721"/>
    <e v="#N/A"/>
    <n v="1"/>
  </r>
  <r>
    <s v="CARE"/>
    <m/>
    <m/>
    <x v="0"/>
    <x v="12"/>
    <n v="14"/>
    <s v="Octobre"/>
    <m/>
    <x v="0"/>
    <x v="0"/>
    <s v="Aquatabs"/>
    <m/>
    <s v="Nombre"/>
    <n v="46746"/>
    <m/>
    <m/>
    <m/>
    <s v=""/>
    <x v="62"/>
    <m/>
    <x v="1"/>
    <x v="5"/>
    <m/>
    <m/>
    <m/>
    <s v="Ménage"/>
    <m/>
    <x v="89"/>
    <n v="1"/>
    <s v="HT08"/>
    <s v="HT08814"/>
    <e v="#N/A"/>
    <n v="0"/>
  </r>
  <r>
    <s v="CARE"/>
    <m/>
    <m/>
    <x v="0"/>
    <x v="12"/>
    <n v="14"/>
    <s v="Octobre"/>
    <m/>
    <x v="1"/>
    <x v="1"/>
    <s v="Bâches"/>
    <m/>
    <s v="Nombre"/>
    <n v="250"/>
    <m/>
    <m/>
    <m/>
    <s v=""/>
    <x v="29"/>
    <s v="Sélection / Priorisation"/>
    <x v="3"/>
    <x v="39"/>
    <m/>
    <m/>
    <m/>
    <s v="Ménage"/>
    <m/>
    <x v="90"/>
    <n v="3"/>
    <s v="HT02"/>
    <s v="HT02214"/>
    <e v="#N/A"/>
    <n v="1"/>
  </r>
  <r>
    <s v="CARE"/>
    <m/>
    <m/>
    <x v="0"/>
    <x v="12"/>
    <n v="14"/>
    <s v="Octobre"/>
    <m/>
    <x v="0"/>
    <x v="0"/>
    <s v="Kit d'hygiène"/>
    <s v="Savons de lessive et de toilettes, Serviettes et papiers hygiéniques, Aquatabs, Dentifrices et brosses à dents et Serviettes de bain"/>
    <s v="Nombre"/>
    <n v="250"/>
    <m/>
    <m/>
    <m/>
    <s v=""/>
    <x v="29"/>
    <m/>
    <x v="3"/>
    <x v="39"/>
    <m/>
    <m/>
    <m/>
    <s v="Ménage"/>
    <m/>
    <x v="90"/>
    <n v="3"/>
    <s v="HT02"/>
    <s v="HT02214"/>
    <e v="#N/A"/>
    <n v="0"/>
  </r>
  <r>
    <s v="CARE"/>
    <m/>
    <m/>
    <x v="0"/>
    <x v="12"/>
    <n v="14"/>
    <s v="Octobre"/>
    <m/>
    <x v="0"/>
    <x v="0"/>
    <s v="Aquatabs"/>
    <m/>
    <s v="Nombre"/>
    <n v="750"/>
    <m/>
    <m/>
    <m/>
    <s v=""/>
    <x v="29"/>
    <m/>
    <x v="3"/>
    <x v="39"/>
    <m/>
    <m/>
    <m/>
    <m/>
    <m/>
    <x v="90"/>
    <n v="3"/>
    <s v="HT02"/>
    <s v="HT02214"/>
    <e v="#N/A"/>
    <n v="0"/>
  </r>
  <r>
    <s v="Catholic Relief Services"/>
    <m/>
    <s v="OFDA"/>
    <x v="0"/>
    <x v="12"/>
    <n v="14"/>
    <s v="Octobre"/>
    <m/>
    <x v="1"/>
    <x v="1"/>
    <s v="Bâches"/>
    <m/>
    <s v="Nombre"/>
    <n v="670"/>
    <m/>
    <m/>
    <m/>
    <s v=""/>
    <x v="63"/>
    <m/>
    <x v="1"/>
    <x v="3"/>
    <s v="Desormeau"/>
    <m/>
    <m/>
    <m/>
    <s v="On-going presence in DM"/>
    <x v="91"/>
    <n v="1"/>
    <s v="HT08"/>
    <s v="HT08822"/>
    <e v="#N/A"/>
    <n v="1"/>
  </r>
  <r>
    <s v="Concern Worldwide"/>
    <s v="Joint distribution with World Wision"/>
    <m/>
    <x v="0"/>
    <x v="12"/>
    <n v="14"/>
    <s v="Octobre"/>
    <m/>
    <x v="0"/>
    <x v="0"/>
    <s v="Aquatabs"/>
    <m/>
    <s v="Nombre"/>
    <n v="1500"/>
    <m/>
    <m/>
    <m/>
    <s v=""/>
    <x v="15"/>
    <s v="Sélection / Priorisation"/>
    <x v="0"/>
    <x v="0"/>
    <s v="Palma"/>
    <m/>
    <m/>
    <m/>
    <m/>
    <x v="92"/>
    <n v="2"/>
    <s v="HT01"/>
    <s v="HT01151"/>
    <e v="#N/A"/>
    <n v="0"/>
  </r>
  <r>
    <s v="Concern Worldwide"/>
    <s v="Joint distribution with World Wision"/>
    <m/>
    <x v="0"/>
    <x v="12"/>
    <n v="14"/>
    <s v="Octobre"/>
    <m/>
    <x v="0"/>
    <x v="0"/>
    <s v="Kit d'hygiène"/>
    <m/>
    <s v="Nombre"/>
    <n v="150"/>
    <m/>
    <m/>
    <m/>
    <s v=""/>
    <x v="15"/>
    <s v="Sélection / Priorisation"/>
    <x v="0"/>
    <x v="0"/>
    <s v="Palma"/>
    <m/>
    <m/>
    <m/>
    <m/>
    <x v="92"/>
    <n v="2"/>
    <s v="HT01"/>
    <s v="HT01151"/>
    <e v="#N/A"/>
    <n v="0"/>
  </r>
  <r>
    <s v="Diakonie Katastrophenhilfe"/>
    <s v="KORAL"/>
    <s v="German Foreign Office (AA)"/>
    <x v="0"/>
    <x v="12"/>
    <n v="14"/>
    <s v="Octobre"/>
    <m/>
    <x v="0"/>
    <x v="0"/>
    <s v="Kit d'hygiène"/>
    <s v="Shampooing, savon, brosses a dents, dentifrice, deodorants, peignes, Aquatabs, papier toilette, serviette hygienique, sceaux, savon pour lessive"/>
    <s v="Nombre"/>
    <n v="176"/>
    <m/>
    <m/>
    <m/>
    <s v=""/>
    <x v="64"/>
    <s v="Sélection / Priorisation"/>
    <x v="2"/>
    <x v="40"/>
    <s v="2ème Champlois"/>
    <s v="Saut Mathurine"/>
    <s v="Rural"/>
    <s v="Ménage"/>
    <m/>
    <x v="93"/>
    <n v="2"/>
    <s v="HT07"/>
    <s v="HT07714"/>
    <s v="HT07714-02"/>
    <n v="1"/>
  </r>
  <r>
    <s v="Diakonie Katastrophenhilfe"/>
    <s v="KORAL"/>
    <s v="German Foreign Office (AA)"/>
    <x v="0"/>
    <x v="12"/>
    <n v="14"/>
    <s v="Octobre"/>
    <m/>
    <x v="1"/>
    <x v="1"/>
    <s v="Kit Abris"/>
    <s v="2 baches, 2 laines, cordes"/>
    <s v="Nombre"/>
    <n v="176"/>
    <m/>
    <m/>
    <m/>
    <s v=""/>
    <x v="64"/>
    <s v="Sélection / Priorisation"/>
    <x v="2"/>
    <x v="40"/>
    <s v="2ème Champlois"/>
    <s v="Saut Mathurine"/>
    <s v="Rural"/>
    <s v="Ménage"/>
    <m/>
    <x v="93"/>
    <n v="2"/>
    <s v="HT07"/>
    <s v="HT07714"/>
    <s v="HT07714-02"/>
    <n v="0"/>
  </r>
  <r>
    <s v="Italian RC"/>
    <s v="Haitian RC"/>
    <m/>
    <x v="0"/>
    <x v="12"/>
    <n v="14"/>
    <s v="Octobre"/>
    <m/>
    <x v="0"/>
    <x v="0"/>
    <s v="Aquatabs"/>
    <m/>
    <s v="Nombre"/>
    <n v="7000"/>
    <m/>
    <m/>
    <m/>
    <s v=""/>
    <x v="12"/>
    <s v="Sélection / Priorisation"/>
    <x v="0"/>
    <x v="41"/>
    <m/>
    <m/>
    <m/>
    <m/>
    <m/>
    <x v="94"/>
    <n v="1"/>
    <s v="HT01"/>
    <s v="HT01131"/>
    <e v="#N/A"/>
    <n v="1"/>
  </r>
  <r>
    <s v="Samaritan's Purse"/>
    <m/>
    <m/>
    <x v="0"/>
    <x v="12"/>
    <n v="14"/>
    <s v="Octobre"/>
    <m/>
    <x v="0"/>
    <x v="0"/>
    <s v="Couvertures"/>
    <m/>
    <s v="Nombre"/>
    <n v="340"/>
    <m/>
    <m/>
    <m/>
    <s v=""/>
    <x v="65"/>
    <s v="Distribution générale"/>
    <x v="1"/>
    <x v="1"/>
    <s v="Fond Rouge De Torbec"/>
    <m/>
    <m/>
    <m/>
    <m/>
    <x v="95"/>
    <n v="2"/>
    <s v="HT08"/>
    <s v="HT08811"/>
    <e v="#N/A"/>
    <n v="0"/>
  </r>
  <r>
    <s v="Samaritan's Purse"/>
    <m/>
    <m/>
    <x v="0"/>
    <x v="12"/>
    <n v="14"/>
    <s v="Octobre"/>
    <m/>
    <x v="0"/>
    <x v="0"/>
    <s v="Kit d'hygiène"/>
    <m/>
    <s v="Nombre"/>
    <n v="340"/>
    <m/>
    <m/>
    <m/>
    <s v=""/>
    <x v="65"/>
    <s v="Distribution générale"/>
    <x v="1"/>
    <x v="1"/>
    <s v="Fond Rouge De Torbec"/>
    <m/>
    <m/>
    <m/>
    <m/>
    <x v="95"/>
    <n v="2"/>
    <s v="HT08"/>
    <s v="HT08811"/>
    <e v="#N/A"/>
    <n v="0"/>
  </r>
  <r>
    <s v="World Vision International"/>
    <m/>
    <m/>
    <x v="0"/>
    <x v="12"/>
    <n v="14"/>
    <s v="Octobre"/>
    <m/>
    <x v="1"/>
    <x v="1"/>
    <s v="Bâches"/>
    <m/>
    <s v="Nombre"/>
    <n v="410"/>
    <m/>
    <m/>
    <m/>
    <s v=""/>
    <x v="66"/>
    <m/>
    <x v="5"/>
    <x v="42"/>
    <s v="Tiby"/>
    <m/>
    <m/>
    <m/>
    <m/>
    <x v="96"/>
    <n v="4"/>
    <s v="HT10"/>
    <s v="HT101022"/>
    <e v="#N/A"/>
    <n v="1"/>
  </r>
  <r>
    <s v="World Vision International"/>
    <s v="Concern Worldwide"/>
    <m/>
    <x v="0"/>
    <x v="12"/>
    <n v="14"/>
    <s v="Octobre"/>
    <m/>
    <x v="1"/>
    <x v="1"/>
    <s v="Bâches"/>
    <m/>
    <s v="Nombre"/>
    <n v="150"/>
    <m/>
    <m/>
    <m/>
    <s v=""/>
    <x v="15"/>
    <m/>
    <x v="0"/>
    <x v="0"/>
    <s v="Petite Source"/>
    <m/>
    <m/>
    <m/>
    <m/>
    <x v="97"/>
    <n v="5"/>
    <s v="HT01"/>
    <s v="HT01151"/>
    <e v="#N/A"/>
    <n v="0"/>
  </r>
  <r>
    <s v="World Vision International"/>
    <m/>
    <m/>
    <x v="0"/>
    <x v="12"/>
    <n v="14"/>
    <s v="Octobre"/>
    <m/>
    <x v="0"/>
    <x v="0"/>
    <s v="Bidons"/>
    <m/>
    <s v="Nombre"/>
    <n v="420"/>
    <m/>
    <m/>
    <m/>
    <s v=""/>
    <x v="66"/>
    <s v="Sélection / Priorisation"/>
    <x v="5"/>
    <x v="42"/>
    <s v="Tiby"/>
    <m/>
    <m/>
    <m/>
    <m/>
    <x v="96"/>
    <n v="4"/>
    <s v="HT10"/>
    <s v="HT101022"/>
    <e v="#N/A"/>
    <n v="0"/>
  </r>
  <r>
    <s v="World Vision International"/>
    <s v="Concern Worldwide"/>
    <m/>
    <x v="0"/>
    <x v="12"/>
    <n v="14"/>
    <s v="Octobre"/>
    <m/>
    <x v="0"/>
    <x v="0"/>
    <s v="Bidons"/>
    <m/>
    <s v="Nombre"/>
    <n v="150"/>
    <m/>
    <m/>
    <m/>
    <s v=""/>
    <x v="15"/>
    <s v="Sélection / Priorisation"/>
    <x v="0"/>
    <x v="0"/>
    <s v="Petite Source"/>
    <m/>
    <m/>
    <m/>
    <m/>
    <x v="97"/>
    <n v="5"/>
    <s v="HT01"/>
    <s v="HT01151"/>
    <e v="#N/A"/>
    <n v="0"/>
  </r>
  <r>
    <s v="World Vision International"/>
    <m/>
    <m/>
    <x v="0"/>
    <x v="12"/>
    <n v="14"/>
    <s v="Octobre"/>
    <m/>
    <x v="0"/>
    <x v="0"/>
    <s v="Couvertures"/>
    <m/>
    <s v="Nombre"/>
    <n v="420"/>
    <m/>
    <m/>
    <m/>
    <s v=""/>
    <x v="66"/>
    <s v="Sélection / Priorisation"/>
    <x v="5"/>
    <x v="42"/>
    <s v="Tiby"/>
    <m/>
    <m/>
    <m/>
    <m/>
    <x v="96"/>
    <n v="4"/>
    <s v="HT10"/>
    <s v="HT101022"/>
    <e v="#N/A"/>
    <n v="0"/>
  </r>
  <r>
    <s v="World Vision International"/>
    <s v="Concern Worldwide"/>
    <m/>
    <x v="0"/>
    <x v="12"/>
    <n v="14"/>
    <s v="Octobre"/>
    <m/>
    <x v="0"/>
    <x v="0"/>
    <s v="Couvertures"/>
    <m/>
    <s v="Nombre"/>
    <n v="150"/>
    <m/>
    <m/>
    <m/>
    <s v=""/>
    <x v="15"/>
    <s v="Sélection / Priorisation"/>
    <x v="0"/>
    <x v="0"/>
    <s v="Petite Source"/>
    <m/>
    <m/>
    <m/>
    <m/>
    <x v="97"/>
    <n v="5"/>
    <s v="HT01"/>
    <s v="HT01151"/>
    <e v="#N/A"/>
    <n v="0"/>
  </r>
  <r>
    <s v="World Vision International"/>
    <s v="Concern Worldwide"/>
    <m/>
    <x v="0"/>
    <x v="12"/>
    <n v="14"/>
    <s v="Octobre"/>
    <m/>
    <x v="0"/>
    <x v="0"/>
    <s v="Kit d'hygiène"/>
    <m/>
    <s v="Nombre"/>
    <n v="150"/>
    <m/>
    <m/>
    <m/>
    <s v=""/>
    <x v="15"/>
    <s v="Sélection / Priorisation"/>
    <x v="0"/>
    <x v="0"/>
    <s v="Petite Source"/>
    <m/>
    <m/>
    <m/>
    <m/>
    <x v="97"/>
    <n v="5"/>
    <s v="HT01"/>
    <s v="HT01151"/>
    <e v="#N/A"/>
    <n v="0"/>
  </r>
  <r>
    <s v="World Vision International"/>
    <s v="Concern Worldwide"/>
    <m/>
    <x v="0"/>
    <x v="12"/>
    <n v="14"/>
    <s v="Octobre"/>
    <m/>
    <x v="0"/>
    <x v="0"/>
    <s v="Aquatabs"/>
    <m/>
    <s v="Nombre"/>
    <n v="150"/>
    <m/>
    <m/>
    <m/>
    <s v=""/>
    <x v="15"/>
    <s v="Sélection / Priorisation"/>
    <x v="0"/>
    <x v="0"/>
    <s v="Petite Source"/>
    <m/>
    <m/>
    <m/>
    <m/>
    <x v="97"/>
    <n v="5"/>
    <s v="HT01"/>
    <s v="HT01151"/>
    <e v="#N/A"/>
    <n v="0"/>
  </r>
  <r>
    <s v="World Vision International"/>
    <m/>
    <m/>
    <x v="0"/>
    <x v="12"/>
    <n v="14"/>
    <s v="Octobre"/>
    <m/>
    <x v="0"/>
    <x v="0"/>
    <s v="Lampes solaires"/>
    <m/>
    <s v="Nombre"/>
    <n v="420"/>
    <m/>
    <m/>
    <m/>
    <s v=""/>
    <x v="66"/>
    <s v="Sélection / Priorisation"/>
    <x v="5"/>
    <x v="42"/>
    <s v="Tiby"/>
    <m/>
    <m/>
    <m/>
    <m/>
    <x v="96"/>
    <n v="4"/>
    <s v="HT10"/>
    <s v="HT101022"/>
    <e v="#N/A"/>
    <n v="0"/>
  </r>
  <r>
    <s v="Catholic Relief Services"/>
    <m/>
    <s v="OFDA"/>
    <x v="0"/>
    <x v="13"/>
    <n v="15"/>
    <s v="Octobre"/>
    <m/>
    <x v="1"/>
    <x v="1"/>
    <s v="Bâches"/>
    <m/>
    <s v="Nombre"/>
    <n v="50"/>
    <m/>
    <m/>
    <m/>
    <s v=""/>
    <x v="14"/>
    <m/>
    <x v="1"/>
    <x v="3"/>
    <s v="Petite Riviere"/>
    <m/>
    <m/>
    <m/>
    <m/>
    <x v="98"/>
    <n v="1"/>
    <s v="HT08"/>
    <s v="HT08822"/>
    <e v="#N/A"/>
    <n v="0"/>
  </r>
  <r>
    <s v="Italian RC"/>
    <s v="Haitian RC"/>
    <m/>
    <x v="0"/>
    <x v="13"/>
    <n v="15"/>
    <s v="Octobre"/>
    <m/>
    <x v="0"/>
    <x v="0"/>
    <s v="Aquatabs"/>
    <m/>
    <s v="Nombre"/>
    <n v="3000"/>
    <m/>
    <m/>
    <m/>
    <s v=""/>
    <x v="67"/>
    <s v="Sélection / Priorisation"/>
    <x v="0"/>
    <x v="41"/>
    <m/>
    <m/>
    <m/>
    <m/>
    <m/>
    <x v="99"/>
    <n v="1"/>
    <s v="HT01"/>
    <s v="HT01131"/>
    <e v="#N/A"/>
    <n v="0"/>
  </r>
  <r>
    <s v="Samaritan's Purse"/>
    <m/>
    <m/>
    <x v="0"/>
    <x v="13"/>
    <n v="15"/>
    <s v="Octobre"/>
    <m/>
    <x v="1"/>
    <x v="1"/>
    <s v="Bâches"/>
    <m/>
    <s v="Nombre"/>
    <n v="200"/>
    <m/>
    <m/>
    <m/>
    <s v=""/>
    <x v="33"/>
    <m/>
    <x v="2"/>
    <x v="7"/>
    <s v="Bourdet"/>
    <m/>
    <m/>
    <m/>
    <m/>
    <x v="100"/>
    <n v="1"/>
    <s v="HT07"/>
    <s v="HT07711"/>
    <e v="#N/A"/>
    <n v="1"/>
  </r>
  <r>
    <s v="World Vision International"/>
    <m/>
    <m/>
    <x v="0"/>
    <x v="13"/>
    <n v="15"/>
    <s v="Octobre"/>
    <m/>
    <x v="1"/>
    <x v="1"/>
    <s v="Bâches"/>
    <m/>
    <s v="Nombre"/>
    <n v="100"/>
    <m/>
    <m/>
    <m/>
    <s v=""/>
    <x v="12"/>
    <m/>
    <x v="0"/>
    <x v="0"/>
    <s v="Petite Source"/>
    <m/>
    <m/>
    <m/>
    <m/>
    <x v="101"/>
    <n v="3"/>
    <s v="HT01"/>
    <s v="HT01151"/>
    <e v="#N/A"/>
    <n v="0"/>
  </r>
  <r>
    <s v="World Vision International"/>
    <m/>
    <m/>
    <x v="0"/>
    <x v="13"/>
    <n v="15"/>
    <s v="Octobre"/>
    <m/>
    <x v="0"/>
    <x v="0"/>
    <s v="Bidons"/>
    <m/>
    <s v="Nombre"/>
    <n v="100"/>
    <m/>
    <m/>
    <m/>
    <s v=""/>
    <x v="12"/>
    <s v="Sélection / Priorisation"/>
    <x v="0"/>
    <x v="0"/>
    <s v="Petite Source"/>
    <m/>
    <m/>
    <m/>
    <m/>
    <x v="101"/>
    <n v="3"/>
    <s v="HT01"/>
    <s v="HT01151"/>
    <e v="#N/A"/>
    <n v="0"/>
  </r>
  <r>
    <s v="World Vision International"/>
    <m/>
    <m/>
    <x v="0"/>
    <x v="13"/>
    <n v="15"/>
    <s v="Octobre"/>
    <m/>
    <x v="0"/>
    <x v="0"/>
    <s v="Couvertures"/>
    <m/>
    <s v="Nombre"/>
    <n v="100"/>
    <m/>
    <m/>
    <m/>
    <s v=""/>
    <x v="12"/>
    <s v="Sélection / Priorisation"/>
    <x v="0"/>
    <x v="0"/>
    <s v="Petite Source"/>
    <m/>
    <m/>
    <m/>
    <m/>
    <x v="101"/>
    <n v="3"/>
    <s v="HT01"/>
    <s v="HT01151"/>
    <e v="#N/A"/>
    <n v="0"/>
  </r>
  <r>
    <s v="American RC"/>
    <s v="Haitian RC"/>
    <m/>
    <x v="0"/>
    <x v="14"/>
    <n v="16"/>
    <s v="Octobre"/>
    <m/>
    <x v="0"/>
    <x v="0"/>
    <s v="Kit d'hygiène"/>
    <m/>
    <s v="Nombre"/>
    <n v="70"/>
    <m/>
    <m/>
    <m/>
    <s v=""/>
    <x v="68"/>
    <s v="Sélection / Priorisation"/>
    <x v="2"/>
    <x v="38"/>
    <m/>
    <m/>
    <m/>
    <m/>
    <m/>
    <x v="102"/>
    <n v="1"/>
    <s v="HT07"/>
    <s v="HT07741"/>
    <e v="#N/A"/>
    <n v="0"/>
  </r>
  <r>
    <s v="Concern Worldwide"/>
    <s v="Joint distribution with World Wision"/>
    <m/>
    <x v="0"/>
    <x v="14"/>
    <n v="16"/>
    <s v="Octobre"/>
    <m/>
    <x v="0"/>
    <x v="0"/>
    <s v="Aquatabs"/>
    <m/>
    <s v="Nombre"/>
    <n v="2500"/>
    <m/>
    <m/>
    <m/>
    <s v=""/>
    <x v="29"/>
    <s v="Sélection / Priorisation"/>
    <x v="0"/>
    <x v="0"/>
    <s v="Grand Lagon"/>
    <m/>
    <m/>
    <m/>
    <m/>
    <x v="103"/>
    <n v="3"/>
    <s v="HT01"/>
    <s v="HT01151"/>
    <e v="#N/A"/>
    <n v="0"/>
  </r>
  <r>
    <s v="Concern Worldwide"/>
    <s v="Joint distribution with World Wision"/>
    <m/>
    <x v="0"/>
    <x v="14"/>
    <n v="16"/>
    <s v="Octobre"/>
    <m/>
    <x v="0"/>
    <x v="0"/>
    <s v="Couvertures"/>
    <m/>
    <s v="Nombre"/>
    <n v="250"/>
    <m/>
    <m/>
    <m/>
    <s v=""/>
    <x v="29"/>
    <s v="Sélection / Priorisation"/>
    <x v="0"/>
    <x v="0"/>
    <s v="Grand Lagon"/>
    <m/>
    <m/>
    <m/>
    <m/>
    <x v="103"/>
    <n v="3"/>
    <s v="HT01"/>
    <s v="HT01151"/>
    <e v="#N/A"/>
    <n v="0"/>
  </r>
  <r>
    <s v="Concern Worldwide"/>
    <s v="Joint distribution with World Wision"/>
    <m/>
    <x v="0"/>
    <x v="14"/>
    <n v="16"/>
    <s v="Octobre"/>
    <m/>
    <x v="0"/>
    <x v="0"/>
    <s v="Kit d'hygiène"/>
    <m/>
    <s v="Nombre"/>
    <n v="250"/>
    <m/>
    <m/>
    <m/>
    <s v=""/>
    <x v="29"/>
    <s v="Sélection / Priorisation"/>
    <x v="0"/>
    <x v="0"/>
    <s v="Grand Lagon"/>
    <m/>
    <m/>
    <m/>
    <m/>
    <x v="103"/>
    <n v="3"/>
    <s v="HT01"/>
    <s v="HT01151"/>
    <e v="#N/A"/>
    <n v="0"/>
  </r>
  <r>
    <s v="PADF"/>
    <m/>
    <s v="Private funds"/>
    <x v="0"/>
    <x v="14"/>
    <n v="16"/>
    <s v="Octobre"/>
    <m/>
    <x v="0"/>
    <x v="0"/>
    <s v="Aquatabs"/>
    <m/>
    <s v="Nombre"/>
    <n v="130"/>
    <m/>
    <m/>
    <m/>
    <s v=""/>
    <x v="69"/>
    <s v="Distribution générale"/>
    <x v="2"/>
    <x v="26"/>
    <m/>
    <m/>
    <m/>
    <m/>
    <s v="20 tablets de 33 mg par famille"/>
    <x v="104"/>
    <n v="1"/>
    <s v="HT07"/>
    <s v="HT07715"/>
    <e v="#N/A"/>
    <n v="0"/>
  </r>
  <r>
    <s v="Samaritan's Purse"/>
    <m/>
    <m/>
    <x v="0"/>
    <x v="14"/>
    <n v="16"/>
    <s v="Octobre"/>
    <m/>
    <x v="1"/>
    <x v="1"/>
    <s v="Bâches"/>
    <m/>
    <s v="Nombre"/>
    <n v="250"/>
    <m/>
    <m/>
    <m/>
    <s v=""/>
    <x v="29"/>
    <m/>
    <x v="2"/>
    <x v="36"/>
    <s v="Renaudin"/>
    <m/>
    <m/>
    <m/>
    <m/>
    <x v="105"/>
    <n v="1"/>
    <s v="HT07"/>
    <s v="HT07743"/>
    <e v="#N/A"/>
    <n v="0"/>
  </r>
  <r>
    <s v="Samaritan's Purse"/>
    <m/>
    <m/>
    <x v="0"/>
    <x v="14"/>
    <n v="16"/>
    <s v="Octobre"/>
    <m/>
    <x v="1"/>
    <x v="1"/>
    <s v="Bâches"/>
    <m/>
    <s v="Nombre"/>
    <n v="200"/>
    <m/>
    <m/>
    <m/>
    <s v=""/>
    <x v="37"/>
    <m/>
    <x v="2"/>
    <x v="36"/>
    <s v="1ère Beaulieu"/>
    <m/>
    <m/>
    <m/>
    <m/>
    <x v="106"/>
    <n v="1"/>
    <s v="HT07"/>
    <s v="HT07743"/>
    <s v="HT07743-01"/>
    <n v="0"/>
  </r>
  <r>
    <s v="Samaritan's Purse"/>
    <m/>
    <m/>
    <x v="0"/>
    <x v="14"/>
    <n v="16"/>
    <s v="Octobre"/>
    <m/>
    <x v="1"/>
    <x v="1"/>
    <s v="Bâches"/>
    <m/>
    <s v="Nombre"/>
    <n v="106"/>
    <m/>
    <m/>
    <m/>
    <s v=""/>
    <x v="37"/>
    <m/>
    <x v="1"/>
    <x v="1"/>
    <s v="9e Fonds Rouge Torberck"/>
    <s v="Martino"/>
    <m/>
    <m/>
    <m/>
    <x v="107"/>
    <n v="3"/>
    <s v="HT08"/>
    <s v="HT08811"/>
    <s v="HT08811-09"/>
    <n v="0"/>
  </r>
  <r>
    <s v="Samaritan's Purse"/>
    <m/>
    <m/>
    <x v="0"/>
    <x v="14"/>
    <n v="16"/>
    <s v="Octobre"/>
    <m/>
    <x v="0"/>
    <x v="0"/>
    <s v="Couvertures"/>
    <m/>
    <s v="Nombre"/>
    <n v="106"/>
    <m/>
    <m/>
    <m/>
    <s v=""/>
    <x v="37"/>
    <m/>
    <x v="1"/>
    <x v="1"/>
    <s v="9e Fonds Rouge Torberck"/>
    <s v="Martino"/>
    <m/>
    <m/>
    <m/>
    <x v="107"/>
    <n v="3"/>
    <s v="HT08"/>
    <s v="HT08811"/>
    <s v="HT08811-09"/>
    <n v="0"/>
  </r>
  <r>
    <s v="Samaritan's Purse"/>
    <m/>
    <m/>
    <x v="0"/>
    <x v="14"/>
    <n v="16"/>
    <s v="Octobre"/>
    <m/>
    <x v="0"/>
    <x v="0"/>
    <s v="Kit d'hygiène"/>
    <m/>
    <s v="Nombre"/>
    <n v="106"/>
    <m/>
    <m/>
    <m/>
    <s v=""/>
    <x v="37"/>
    <m/>
    <x v="1"/>
    <x v="1"/>
    <s v="9e Fonds Rouge Torberck"/>
    <s v="Martino"/>
    <m/>
    <m/>
    <m/>
    <x v="107"/>
    <n v="3"/>
    <s v="HT08"/>
    <s v="HT08811"/>
    <s v="HT08811-09"/>
    <n v="0"/>
  </r>
  <r>
    <s v="Samaritan's Purse"/>
    <m/>
    <m/>
    <x v="0"/>
    <x v="14"/>
    <n v="16"/>
    <s v="Octobre"/>
    <m/>
    <x v="1"/>
    <x v="1"/>
    <s v="Bâches"/>
    <m/>
    <s v="Nombre"/>
    <n v="50"/>
    <m/>
    <m/>
    <m/>
    <s v=""/>
    <x v="37"/>
    <m/>
    <x v="1"/>
    <x v="1"/>
    <s v="7e Marfranc"/>
    <s v="El Shaddei"/>
    <m/>
    <m/>
    <m/>
    <x v="108"/>
    <n v="3"/>
    <s v="HT08"/>
    <s v="HT08811"/>
    <s v="HT08811-07"/>
    <n v="0"/>
  </r>
  <r>
    <s v="Samaritan's Purse"/>
    <m/>
    <m/>
    <x v="0"/>
    <x v="14"/>
    <n v="16"/>
    <s v="Octobre"/>
    <m/>
    <x v="0"/>
    <x v="0"/>
    <s v="Couvertures"/>
    <m/>
    <s v="Nombre"/>
    <n v="50"/>
    <m/>
    <m/>
    <m/>
    <s v=""/>
    <x v="37"/>
    <m/>
    <x v="1"/>
    <x v="1"/>
    <s v="7e Marfranc"/>
    <s v="El Shaddei"/>
    <m/>
    <m/>
    <m/>
    <x v="108"/>
    <n v="3"/>
    <s v="HT08"/>
    <s v="HT08811"/>
    <s v="HT08811-07"/>
    <n v="0"/>
  </r>
  <r>
    <s v="Samaritan's Purse"/>
    <m/>
    <m/>
    <x v="0"/>
    <x v="14"/>
    <n v="16"/>
    <s v="Octobre"/>
    <m/>
    <x v="0"/>
    <x v="0"/>
    <s v="Kit d'hygiène"/>
    <m/>
    <s v="Nombre"/>
    <n v="50"/>
    <m/>
    <m/>
    <m/>
    <s v=""/>
    <x v="37"/>
    <m/>
    <x v="1"/>
    <x v="1"/>
    <s v="7e Marfranc"/>
    <s v="El Shaddei"/>
    <m/>
    <m/>
    <m/>
    <x v="108"/>
    <n v="3"/>
    <s v="HT08"/>
    <s v="HT08811"/>
    <s v="HT08811-07"/>
    <n v="0"/>
  </r>
  <r>
    <s v="Samaritan's Purse"/>
    <m/>
    <m/>
    <x v="0"/>
    <x v="14"/>
    <n v="16"/>
    <s v="Octobre"/>
    <m/>
    <x v="1"/>
    <x v="1"/>
    <s v="Bâches"/>
    <m/>
    <s v="Nombre"/>
    <n v="350"/>
    <m/>
    <m/>
    <m/>
    <s v=""/>
    <x v="37"/>
    <m/>
    <x v="2"/>
    <x v="36"/>
    <m/>
    <m/>
    <m/>
    <m/>
    <m/>
    <x v="109"/>
    <n v="1"/>
    <s v="HT07"/>
    <s v="HT07743"/>
    <e v="#N/A"/>
    <n v="0"/>
  </r>
  <r>
    <s v="CARE"/>
    <m/>
    <m/>
    <x v="0"/>
    <x v="15"/>
    <n v="17"/>
    <s v="Octobre"/>
    <m/>
    <x v="1"/>
    <x v="1"/>
    <s v="Bâches"/>
    <m/>
    <s v="Nombre"/>
    <n v="576"/>
    <m/>
    <m/>
    <m/>
    <s v=""/>
    <x v="70"/>
    <s v="Sélection / Priorisation"/>
    <x v="1"/>
    <x v="5"/>
    <m/>
    <m/>
    <m/>
    <s v="Centre collectif / d'évacuation d'urgence"/>
    <m/>
    <x v="110"/>
    <n v="1"/>
    <s v="HT08"/>
    <s v="HT08814"/>
    <e v="#N/A"/>
    <n v="0"/>
  </r>
  <r>
    <s v="Catholic Relief Services"/>
    <m/>
    <s v="OFDA"/>
    <x v="0"/>
    <x v="15"/>
    <n v="17"/>
    <s v="Octobre"/>
    <m/>
    <x v="1"/>
    <x v="1"/>
    <s v="Bâches"/>
    <m/>
    <s v="Nombre"/>
    <n v="50"/>
    <m/>
    <m/>
    <m/>
    <s v=""/>
    <x v="14"/>
    <m/>
    <x v="1"/>
    <x v="3"/>
    <s v="Bariadelle"/>
    <m/>
    <m/>
    <m/>
    <m/>
    <x v="111"/>
    <n v="1"/>
    <s v="HT08"/>
    <s v="HT08822"/>
    <e v="#N/A"/>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125"/>
    <m/>
    <m/>
    <m/>
    <s v=""/>
    <x v="8"/>
    <s v="Sélection / Priorisation"/>
    <x v="2"/>
    <x v="43"/>
    <s v="2ème Bérault"/>
    <m/>
    <s v="Rural"/>
    <s v="Ménage"/>
    <m/>
    <x v="112"/>
    <n v="2"/>
    <s v="HT07"/>
    <s v="HT07712"/>
    <s v="HT07712-02"/>
    <n v="1"/>
  </r>
  <r>
    <s v="Diakonie Katastrophenhilfe"/>
    <s v="KORAL"/>
    <s v="German Foreign Office (AA)"/>
    <x v="0"/>
    <x v="15"/>
    <n v="17"/>
    <s v="Octobre"/>
    <m/>
    <x v="1"/>
    <x v="1"/>
    <s v="Kit Abris"/>
    <s v="2 baches, 2 laines, cordes"/>
    <s v="Nombre"/>
    <n v="125"/>
    <m/>
    <m/>
    <m/>
    <s v=""/>
    <x v="8"/>
    <s v="Sélection / Priorisation"/>
    <x v="2"/>
    <x v="43"/>
    <s v="2ème Bérault"/>
    <m/>
    <s v="Rural"/>
    <s v="Ménage"/>
    <m/>
    <x v="112"/>
    <n v="2"/>
    <s v="HT07"/>
    <s v="HT07712"/>
    <s v="HT07712-02"/>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97"/>
    <m/>
    <m/>
    <m/>
    <s v=""/>
    <x v="71"/>
    <s v="Sélection / Priorisation"/>
    <x v="2"/>
    <x v="43"/>
    <s v="3ème Solon"/>
    <m/>
    <s v="Rural"/>
    <s v="Ménage"/>
    <m/>
    <x v="113"/>
    <n v="2"/>
    <s v="HT07"/>
    <s v="HT07712"/>
    <s v="HT07712-03"/>
    <n v="0"/>
  </r>
  <r>
    <s v="Diakonie Katastrophenhilfe"/>
    <s v="KORAL"/>
    <s v="German Foreign Office (AA)"/>
    <x v="0"/>
    <x v="15"/>
    <n v="17"/>
    <s v="Octobre"/>
    <m/>
    <x v="1"/>
    <x v="1"/>
    <s v="Kit Abris"/>
    <s v="2 baches, 2 laines, cordes"/>
    <s v="Nombre"/>
    <n v="97"/>
    <m/>
    <m/>
    <m/>
    <s v=""/>
    <x v="71"/>
    <s v="Sélection / Priorisation"/>
    <x v="2"/>
    <x v="43"/>
    <s v="3ème Solon"/>
    <m/>
    <s v="Rural"/>
    <s v="Ménage"/>
    <m/>
    <x v="113"/>
    <n v="2"/>
    <s v="HT07"/>
    <s v="HT07712"/>
    <s v="HT07712-03"/>
    <n v="0"/>
  </r>
  <r>
    <s v="Haitian RC"/>
    <m/>
    <m/>
    <x v="0"/>
    <x v="15"/>
    <n v="17"/>
    <s v="Octobre"/>
    <m/>
    <x v="0"/>
    <x v="0"/>
    <s v="Couvertures"/>
    <m/>
    <s v="Nombre"/>
    <n v="50"/>
    <m/>
    <m/>
    <m/>
    <s v=""/>
    <x v="72"/>
    <s v="Sélection / Priorisation"/>
    <x v="1"/>
    <x v="44"/>
    <m/>
    <m/>
    <m/>
    <m/>
    <m/>
    <x v="114"/>
    <n v="4"/>
    <s v="HT08"/>
    <s v="HT08821"/>
    <e v="#N/A"/>
    <n v="1"/>
  </r>
  <r>
    <s v="Haitian RC"/>
    <m/>
    <m/>
    <x v="0"/>
    <x v="15"/>
    <n v="17"/>
    <s v="Octobre"/>
    <m/>
    <x v="1"/>
    <x v="1"/>
    <s v="Kit Abris"/>
    <m/>
    <s v="Nombre"/>
    <n v="25"/>
    <m/>
    <m/>
    <m/>
    <s v=""/>
    <x v="72"/>
    <s v="Sélection / Priorisation"/>
    <x v="1"/>
    <x v="44"/>
    <m/>
    <m/>
    <m/>
    <m/>
    <m/>
    <x v="114"/>
    <n v="4"/>
    <s v="HT08"/>
    <s v="HT08821"/>
    <e v="#N/A"/>
    <n v="0"/>
  </r>
  <r>
    <s v="Haitian RC"/>
    <m/>
    <m/>
    <x v="0"/>
    <x v="15"/>
    <n v="17"/>
    <s v="Octobre"/>
    <m/>
    <x v="0"/>
    <x v="0"/>
    <s v="Kit de cuisine"/>
    <m/>
    <s v="Nombre"/>
    <n v="25"/>
    <m/>
    <m/>
    <m/>
    <s v=""/>
    <x v="72"/>
    <s v="Sélection / Priorisation"/>
    <x v="1"/>
    <x v="44"/>
    <m/>
    <m/>
    <m/>
    <m/>
    <m/>
    <x v="114"/>
    <n v="4"/>
    <s v="HT08"/>
    <s v="HT08821"/>
    <e v="#N/A"/>
    <n v="0"/>
  </r>
  <r>
    <s v="Haitian RC"/>
    <m/>
    <m/>
    <x v="0"/>
    <x v="15"/>
    <n v="17"/>
    <s v="Octobre"/>
    <m/>
    <x v="0"/>
    <x v="0"/>
    <s v="Seaux"/>
    <m/>
    <s v="Nombre"/>
    <n v="50"/>
    <m/>
    <m/>
    <m/>
    <s v=""/>
    <x v="72"/>
    <s v="Sélection / Priorisation"/>
    <x v="1"/>
    <x v="44"/>
    <m/>
    <m/>
    <m/>
    <m/>
    <m/>
    <x v="114"/>
    <n v="4"/>
    <s v="HT08"/>
    <s v="HT08821"/>
    <e v="#N/A"/>
    <n v="0"/>
  </r>
  <r>
    <s v="Haitian RC"/>
    <m/>
    <m/>
    <x v="0"/>
    <x v="15"/>
    <n v="17"/>
    <s v="Octobre"/>
    <m/>
    <x v="1"/>
    <x v="1"/>
    <s v="Bâches"/>
    <m/>
    <s v="Nombre"/>
    <n v="50"/>
    <m/>
    <m/>
    <m/>
    <s v=""/>
    <x v="72"/>
    <m/>
    <x v="1"/>
    <x v="23"/>
    <m/>
    <m/>
    <m/>
    <m/>
    <m/>
    <x v="115"/>
    <n v="5"/>
    <s v="HT08"/>
    <s v="HT08833"/>
    <e v="#N/A"/>
    <n v="1"/>
  </r>
  <r>
    <s v="Haitian RC"/>
    <m/>
    <m/>
    <x v="0"/>
    <x v="15"/>
    <n v="17"/>
    <s v="Octobre"/>
    <m/>
    <x v="0"/>
    <x v="0"/>
    <s v="Couvertures"/>
    <m/>
    <s v="Nombre"/>
    <n v="50"/>
    <m/>
    <m/>
    <m/>
    <s v=""/>
    <x v="72"/>
    <m/>
    <x v="1"/>
    <x v="23"/>
    <m/>
    <m/>
    <m/>
    <m/>
    <m/>
    <x v="115"/>
    <n v="5"/>
    <s v="HT08"/>
    <s v="HT08833"/>
    <e v="#N/A"/>
    <n v="0"/>
  </r>
  <r>
    <s v="Haitian RC"/>
    <m/>
    <m/>
    <x v="0"/>
    <x v="15"/>
    <n v="17"/>
    <s v="Octobre"/>
    <m/>
    <x v="1"/>
    <x v="1"/>
    <s v="Kit Abris"/>
    <m/>
    <s v="Nombre"/>
    <n v="25"/>
    <m/>
    <m/>
    <m/>
    <s v=""/>
    <x v="72"/>
    <s v="Sélection / Priorisation"/>
    <x v="1"/>
    <x v="23"/>
    <m/>
    <m/>
    <m/>
    <m/>
    <m/>
    <x v="115"/>
    <n v="5"/>
    <s v="HT08"/>
    <s v="HT08833"/>
    <e v="#N/A"/>
    <n v="0"/>
  </r>
  <r>
    <s v="Haitian RC"/>
    <m/>
    <m/>
    <x v="0"/>
    <x v="15"/>
    <n v="17"/>
    <s v="Octobre"/>
    <m/>
    <x v="0"/>
    <x v="0"/>
    <s v="Kit de cuisine"/>
    <m/>
    <s v="Nombre"/>
    <n v="25"/>
    <m/>
    <m/>
    <m/>
    <s v=""/>
    <x v="72"/>
    <s v="Sélection / Priorisation"/>
    <x v="1"/>
    <x v="23"/>
    <m/>
    <m/>
    <m/>
    <m/>
    <m/>
    <x v="115"/>
    <n v="5"/>
    <s v="HT08"/>
    <s v="HT08833"/>
    <e v="#N/A"/>
    <n v="0"/>
  </r>
  <r>
    <s v="Haitian RC"/>
    <m/>
    <m/>
    <x v="0"/>
    <x v="15"/>
    <n v="17"/>
    <s v="Octobre"/>
    <m/>
    <x v="0"/>
    <x v="0"/>
    <s v="Seaux"/>
    <m/>
    <s v="Nombre"/>
    <n v="50"/>
    <m/>
    <m/>
    <m/>
    <s v=""/>
    <x v="72"/>
    <m/>
    <x v="1"/>
    <x v="23"/>
    <m/>
    <m/>
    <m/>
    <m/>
    <m/>
    <x v="115"/>
    <n v="5"/>
    <s v="HT08"/>
    <s v="HT08833"/>
    <e v="#N/A"/>
    <n v="0"/>
  </r>
  <r>
    <s v="Haitian RC"/>
    <m/>
    <m/>
    <x v="0"/>
    <x v="15"/>
    <n v="17"/>
    <s v="Octobre"/>
    <m/>
    <x v="0"/>
    <x v="0"/>
    <s v="Couvertures"/>
    <m/>
    <s v="Nombre"/>
    <n v="50"/>
    <m/>
    <m/>
    <m/>
    <s v=""/>
    <x v="72"/>
    <m/>
    <x v="1"/>
    <x v="4"/>
    <m/>
    <m/>
    <m/>
    <m/>
    <m/>
    <x v="116"/>
    <n v="4"/>
    <s v="HT08"/>
    <s v="HT08815"/>
    <e v="#N/A"/>
    <n v="1"/>
  </r>
  <r>
    <s v="Haitian RC"/>
    <m/>
    <m/>
    <x v="0"/>
    <x v="15"/>
    <n v="17"/>
    <s v="Octobre"/>
    <m/>
    <x v="1"/>
    <x v="1"/>
    <s v="Kit Abris"/>
    <m/>
    <s v="Nombre"/>
    <n v="25"/>
    <m/>
    <m/>
    <m/>
    <s v=""/>
    <x v="72"/>
    <s v="Sélection / Priorisation"/>
    <x v="1"/>
    <x v="4"/>
    <m/>
    <m/>
    <m/>
    <m/>
    <m/>
    <x v="116"/>
    <n v="4"/>
    <s v="HT08"/>
    <s v="HT08815"/>
    <e v="#N/A"/>
    <n v="0"/>
  </r>
  <r>
    <s v="Haitian RC"/>
    <m/>
    <m/>
    <x v="0"/>
    <x v="15"/>
    <n v="17"/>
    <s v="Octobre"/>
    <m/>
    <x v="0"/>
    <x v="0"/>
    <s v="Kit de cuisine"/>
    <m/>
    <s v="Nombre"/>
    <n v="25"/>
    <m/>
    <m/>
    <m/>
    <s v=""/>
    <x v="72"/>
    <s v="Sélection / Priorisation"/>
    <x v="1"/>
    <x v="4"/>
    <m/>
    <m/>
    <m/>
    <m/>
    <m/>
    <x v="116"/>
    <n v="4"/>
    <s v="HT08"/>
    <s v="HT08815"/>
    <e v="#N/A"/>
    <n v="0"/>
  </r>
  <r>
    <s v="Haitian RC"/>
    <m/>
    <m/>
    <x v="0"/>
    <x v="15"/>
    <n v="17"/>
    <s v="Octobre"/>
    <m/>
    <x v="0"/>
    <x v="0"/>
    <s v="Seaux"/>
    <m/>
    <s v="Nombre"/>
    <n v="50"/>
    <m/>
    <m/>
    <m/>
    <s v=""/>
    <x v="72"/>
    <m/>
    <x v="1"/>
    <x v="4"/>
    <m/>
    <m/>
    <m/>
    <m/>
    <m/>
    <x v="116"/>
    <n v="4"/>
    <s v="HT08"/>
    <s v="HT08815"/>
    <e v="#N/A"/>
    <n v="0"/>
  </r>
  <r>
    <s v="Haitian RC"/>
    <m/>
    <m/>
    <x v="0"/>
    <x v="15"/>
    <n v="17"/>
    <s v="Octobre"/>
    <m/>
    <x v="0"/>
    <x v="0"/>
    <s v="Couvertures"/>
    <m/>
    <s v="Nombre"/>
    <n v="50"/>
    <m/>
    <m/>
    <m/>
    <s v=""/>
    <x v="72"/>
    <m/>
    <x v="1"/>
    <x v="45"/>
    <m/>
    <m/>
    <m/>
    <m/>
    <m/>
    <x v="117"/>
    <n v="4"/>
    <s v="HT08"/>
    <s v="HT08831"/>
    <e v="#N/A"/>
    <n v="1"/>
  </r>
  <r>
    <s v="Haitian RC"/>
    <m/>
    <m/>
    <x v="0"/>
    <x v="15"/>
    <n v="17"/>
    <s v="Octobre"/>
    <m/>
    <x v="1"/>
    <x v="1"/>
    <s v="Kit Abris"/>
    <m/>
    <s v="Nombre"/>
    <n v="25"/>
    <m/>
    <m/>
    <m/>
    <s v=""/>
    <x v="72"/>
    <s v="Sélection / Priorisation"/>
    <x v="1"/>
    <x v="45"/>
    <m/>
    <m/>
    <m/>
    <m/>
    <m/>
    <x v="117"/>
    <n v="4"/>
    <s v="HT08"/>
    <s v="HT08831"/>
    <e v="#N/A"/>
    <n v="0"/>
  </r>
  <r>
    <s v="Haitian RC"/>
    <m/>
    <m/>
    <x v="0"/>
    <x v="15"/>
    <n v="17"/>
    <s v="Octobre"/>
    <m/>
    <x v="0"/>
    <x v="0"/>
    <s v="Kit de cuisine"/>
    <m/>
    <s v="Nombre"/>
    <n v="25"/>
    <m/>
    <m/>
    <m/>
    <s v=""/>
    <x v="72"/>
    <s v="Sélection / Priorisation"/>
    <x v="1"/>
    <x v="45"/>
    <m/>
    <m/>
    <m/>
    <m/>
    <m/>
    <x v="117"/>
    <n v="4"/>
    <s v="HT08"/>
    <s v="HT08831"/>
    <e v="#N/A"/>
    <n v="0"/>
  </r>
  <r>
    <s v="Haitian RC"/>
    <m/>
    <m/>
    <x v="0"/>
    <x v="15"/>
    <n v="17"/>
    <s v="Octobre"/>
    <m/>
    <x v="0"/>
    <x v="0"/>
    <s v="Seaux"/>
    <m/>
    <s v="Nombre"/>
    <n v="50"/>
    <m/>
    <m/>
    <m/>
    <s v=""/>
    <x v="72"/>
    <s v="Sélection / Priorisation"/>
    <x v="1"/>
    <x v="45"/>
    <m/>
    <m/>
    <m/>
    <m/>
    <m/>
    <x v="117"/>
    <n v="4"/>
    <s v="HT08"/>
    <s v="HT08831"/>
    <e v="#N/A"/>
    <n v="0"/>
  </r>
  <r>
    <s v="Haitian RC"/>
    <m/>
    <m/>
    <x v="0"/>
    <x v="15"/>
    <n v="17"/>
    <s v="Octobre"/>
    <m/>
    <x v="0"/>
    <x v="0"/>
    <s v="Couvertures"/>
    <m/>
    <s v="Nombre"/>
    <n v="50"/>
    <m/>
    <m/>
    <m/>
    <s v=""/>
    <x v="72"/>
    <m/>
    <x v="1"/>
    <x v="3"/>
    <m/>
    <m/>
    <m/>
    <m/>
    <m/>
    <x v="118"/>
    <n v="4"/>
    <s v="HT08"/>
    <s v="HT08822"/>
    <e v="#N/A"/>
    <n v="1"/>
  </r>
  <r>
    <s v="Haitian RC"/>
    <m/>
    <m/>
    <x v="0"/>
    <x v="15"/>
    <n v="17"/>
    <s v="Octobre"/>
    <m/>
    <x v="1"/>
    <x v="1"/>
    <s v="Kit Abris"/>
    <m/>
    <s v="Nombre"/>
    <n v="25"/>
    <m/>
    <m/>
    <m/>
    <s v=""/>
    <x v="72"/>
    <s v="Sélection / Priorisation"/>
    <x v="1"/>
    <x v="3"/>
    <m/>
    <m/>
    <m/>
    <m/>
    <m/>
    <x v="118"/>
    <n v="4"/>
    <s v="HT08"/>
    <s v="HT08822"/>
    <e v="#N/A"/>
    <n v="0"/>
  </r>
  <r>
    <s v="Haitian RC"/>
    <m/>
    <m/>
    <x v="0"/>
    <x v="15"/>
    <n v="17"/>
    <s v="Octobre"/>
    <m/>
    <x v="0"/>
    <x v="0"/>
    <s v="Kit de cuisine"/>
    <m/>
    <s v="Nombre"/>
    <n v="25"/>
    <m/>
    <m/>
    <m/>
    <s v=""/>
    <x v="72"/>
    <s v="Sélection / Priorisation"/>
    <x v="1"/>
    <x v="3"/>
    <m/>
    <m/>
    <m/>
    <m/>
    <m/>
    <x v="118"/>
    <n v="4"/>
    <s v="HT08"/>
    <s v="HT08822"/>
    <e v="#N/A"/>
    <n v="0"/>
  </r>
  <r>
    <s v="Haitian RC"/>
    <m/>
    <m/>
    <x v="0"/>
    <x v="15"/>
    <n v="17"/>
    <s v="Octobre"/>
    <m/>
    <x v="0"/>
    <x v="0"/>
    <s v="Seaux"/>
    <m/>
    <s v="Nombre"/>
    <n v="50"/>
    <m/>
    <m/>
    <m/>
    <s v=""/>
    <x v="72"/>
    <s v="Sélection / Priorisation"/>
    <x v="1"/>
    <x v="3"/>
    <m/>
    <m/>
    <m/>
    <m/>
    <m/>
    <x v="118"/>
    <n v="4"/>
    <s v="HT08"/>
    <s v="HT08822"/>
    <e v="#N/A"/>
    <n v="0"/>
  </r>
  <r>
    <s v="Haitian RC"/>
    <m/>
    <m/>
    <x v="0"/>
    <x v="15"/>
    <n v="17"/>
    <s v="Octobre"/>
    <m/>
    <x v="0"/>
    <x v="0"/>
    <s v="Couvertures"/>
    <m/>
    <s v="Nombre"/>
    <n v="150"/>
    <m/>
    <m/>
    <m/>
    <s v=""/>
    <x v="73"/>
    <s v="Sélection / Priorisation"/>
    <x v="1"/>
    <x v="1"/>
    <m/>
    <m/>
    <m/>
    <m/>
    <m/>
    <x v="119"/>
    <n v="4"/>
    <s v="HT08"/>
    <s v="HT08811"/>
    <e v="#N/A"/>
    <n v="1"/>
  </r>
  <r>
    <s v="Haitian RC"/>
    <m/>
    <m/>
    <x v="0"/>
    <x v="15"/>
    <n v="17"/>
    <s v="Octobre"/>
    <m/>
    <x v="1"/>
    <x v="1"/>
    <s v="Kit Abris"/>
    <m/>
    <s v="Nombre"/>
    <n v="25"/>
    <m/>
    <m/>
    <m/>
    <s v=""/>
    <x v="73"/>
    <s v="Sélection / Priorisation"/>
    <x v="1"/>
    <x v="1"/>
    <m/>
    <m/>
    <m/>
    <m/>
    <m/>
    <x v="119"/>
    <n v="4"/>
    <s v="HT08"/>
    <s v="HT08811"/>
    <e v="#N/A"/>
    <n v="0"/>
  </r>
  <r>
    <s v="Haitian RC"/>
    <m/>
    <m/>
    <x v="0"/>
    <x v="15"/>
    <n v="17"/>
    <s v="Octobre"/>
    <m/>
    <x v="0"/>
    <x v="0"/>
    <s v="Kit de cuisine"/>
    <m/>
    <s v="Nombre"/>
    <n v="75"/>
    <m/>
    <m/>
    <m/>
    <s v=""/>
    <x v="73"/>
    <s v="Sélection / Priorisation"/>
    <x v="1"/>
    <x v="1"/>
    <m/>
    <m/>
    <m/>
    <m/>
    <m/>
    <x v="119"/>
    <n v="4"/>
    <s v="HT08"/>
    <s v="HT08811"/>
    <e v="#N/A"/>
    <n v="0"/>
  </r>
  <r>
    <s v="Haitian RC"/>
    <m/>
    <m/>
    <x v="0"/>
    <x v="15"/>
    <n v="17"/>
    <s v="Octobre"/>
    <m/>
    <x v="0"/>
    <x v="0"/>
    <s v="Seaux"/>
    <m/>
    <s v="Nombre"/>
    <n v="50"/>
    <m/>
    <m/>
    <m/>
    <s v=""/>
    <x v="73"/>
    <s v="Sélection / Priorisation"/>
    <x v="1"/>
    <x v="1"/>
    <m/>
    <m/>
    <m/>
    <m/>
    <m/>
    <x v="119"/>
    <n v="4"/>
    <s v="HT08"/>
    <s v="HT08811"/>
    <e v="#N/A"/>
    <n v="0"/>
  </r>
  <r>
    <s v="Haitian RC"/>
    <m/>
    <m/>
    <x v="0"/>
    <x v="15"/>
    <n v="17"/>
    <s v="Octobre"/>
    <m/>
    <x v="0"/>
    <x v="0"/>
    <s v="Couvertures"/>
    <m/>
    <s v="Nombre"/>
    <n v="50"/>
    <m/>
    <m/>
    <m/>
    <s v=""/>
    <x v="72"/>
    <m/>
    <x v="1"/>
    <x v="46"/>
    <m/>
    <m/>
    <m/>
    <m/>
    <m/>
    <x v="120"/>
    <n v="4"/>
    <s v="HT08"/>
    <s v="HT08823"/>
    <e v="#N/A"/>
    <n v="1"/>
  </r>
  <r>
    <s v="Haitian RC"/>
    <m/>
    <m/>
    <x v="0"/>
    <x v="15"/>
    <n v="17"/>
    <s v="Octobre"/>
    <m/>
    <x v="1"/>
    <x v="1"/>
    <s v="Kit Abris"/>
    <m/>
    <s v="Nombre"/>
    <n v="25"/>
    <m/>
    <m/>
    <m/>
    <s v=""/>
    <x v="72"/>
    <s v="Sélection / Priorisation"/>
    <x v="1"/>
    <x v="46"/>
    <m/>
    <m/>
    <m/>
    <m/>
    <m/>
    <x v="120"/>
    <n v="4"/>
    <s v="HT08"/>
    <s v="HT08823"/>
    <e v="#N/A"/>
    <n v="0"/>
  </r>
  <r>
    <s v="Haitian RC"/>
    <m/>
    <m/>
    <x v="0"/>
    <x v="15"/>
    <n v="17"/>
    <s v="Octobre"/>
    <m/>
    <x v="0"/>
    <x v="0"/>
    <s v="Kit de cuisine"/>
    <m/>
    <s v="Nombre"/>
    <n v="25"/>
    <m/>
    <m/>
    <m/>
    <s v=""/>
    <x v="72"/>
    <s v="Sélection / Priorisation"/>
    <x v="1"/>
    <x v="46"/>
    <m/>
    <m/>
    <m/>
    <m/>
    <m/>
    <x v="120"/>
    <n v="4"/>
    <s v="HT08"/>
    <s v="HT08823"/>
    <e v="#N/A"/>
    <n v="0"/>
  </r>
  <r>
    <s v="Haitian RC"/>
    <m/>
    <m/>
    <x v="0"/>
    <x v="15"/>
    <n v="17"/>
    <s v="Octobre"/>
    <m/>
    <x v="0"/>
    <x v="0"/>
    <s v="Seaux"/>
    <m/>
    <s v="Nombre"/>
    <n v="50"/>
    <m/>
    <m/>
    <m/>
    <s v=""/>
    <x v="72"/>
    <s v="Sélection / Priorisation"/>
    <x v="1"/>
    <x v="46"/>
    <m/>
    <m/>
    <m/>
    <m/>
    <m/>
    <x v="120"/>
    <n v="4"/>
    <s v="HT08"/>
    <s v="HT08823"/>
    <e v="#N/A"/>
    <n v="0"/>
  </r>
  <r>
    <s v="Haitian RC"/>
    <m/>
    <m/>
    <x v="0"/>
    <x v="15"/>
    <n v="17"/>
    <s v="Octobre"/>
    <m/>
    <x v="0"/>
    <x v="0"/>
    <s v="Couvertures"/>
    <m/>
    <s v="Nombre"/>
    <n v="25"/>
    <m/>
    <m/>
    <m/>
    <s v=""/>
    <x v="72"/>
    <s v="Sélection / Priorisation"/>
    <x v="1"/>
    <x v="5"/>
    <m/>
    <m/>
    <m/>
    <m/>
    <m/>
    <x v="121"/>
    <n v="4"/>
    <s v="HT08"/>
    <s v="HT08814"/>
    <e v="#N/A"/>
    <n v="1"/>
  </r>
  <r>
    <s v="Haitian RC"/>
    <m/>
    <m/>
    <x v="0"/>
    <x v="15"/>
    <n v="17"/>
    <s v="Octobre"/>
    <m/>
    <x v="1"/>
    <x v="1"/>
    <s v="Kit Abris"/>
    <m/>
    <s v="Nombre"/>
    <n v="25"/>
    <m/>
    <m/>
    <m/>
    <s v=""/>
    <x v="72"/>
    <s v="Sélection / Priorisation"/>
    <x v="1"/>
    <x v="5"/>
    <m/>
    <m/>
    <m/>
    <m/>
    <m/>
    <x v="121"/>
    <n v="4"/>
    <s v="HT08"/>
    <s v="HT08814"/>
    <e v="#N/A"/>
    <n v="0"/>
  </r>
  <r>
    <s v="Haitian RC"/>
    <m/>
    <m/>
    <x v="0"/>
    <x v="15"/>
    <n v="17"/>
    <s v="Octobre"/>
    <m/>
    <x v="0"/>
    <x v="0"/>
    <s v="Kit de cuisine"/>
    <m/>
    <s v="Nombre"/>
    <n v="25"/>
    <m/>
    <m/>
    <m/>
    <s v=""/>
    <x v="72"/>
    <s v="Sélection / Priorisation"/>
    <x v="1"/>
    <x v="5"/>
    <m/>
    <m/>
    <m/>
    <m/>
    <m/>
    <x v="121"/>
    <n v="4"/>
    <s v="HT08"/>
    <s v="HT08814"/>
    <e v="#N/A"/>
    <n v="0"/>
  </r>
  <r>
    <s v="Haitian RC"/>
    <m/>
    <m/>
    <x v="0"/>
    <x v="15"/>
    <n v="17"/>
    <s v="Octobre"/>
    <m/>
    <x v="0"/>
    <x v="0"/>
    <s v="Seaux"/>
    <m/>
    <s v="Nombre"/>
    <n v="25"/>
    <m/>
    <m/>
    <m/>
    <s v=""/>
    <x v="72"/>
    <m/>
    <x v="1"/>
    <x v="5"/>
    <m/>
    <m/>
    <m/>
    <m/>
    <m/>
    <x v="121"/>
    <n v="4"/>
    <s v="HT08"/>
    <s v="HT08814"/>
    <e v="#N/A"/>
    <n v="0"/>
  </r>
  <r>
    <s v="Haitian RC"/>
    <m/>
    <m/>
    <x v="0"/>
    <x v="15"/>
    <n v="17"/>
    <s v="Octobre"/>
    <m/>
    <x v="0"/>
    <x v="0"/>
    <s v="Couvertures"/>
    <m/>
    <s v="Nombre"/>
    <n v="50"/>
    <m/>
    <m/>
    <m/>
    <s v=""/>
    <x v="72"/>
    <s v="Sélection / Priorisation"/>
    <x v="1"/>
    <x v="47"/>
    <m/>
    <m/>
    <m/>
    <m/>
    <m/>
    <x v="122"/>
    <n v="4"/>
    <s v="HT08"/>
    <s v="HT08834"/>
    <e v="#N/A"/>
    <n v="1"/>
  </r>
  <r>
    <s v="Haitian RC"/>
    <m/>
    <m/>
    <x v="0"/>
    <x v="15"/>
    <n v="17"/>
    <s v="Octobre"/>
    <m/>
    <x v="1"/>
    <x v="1"/>
    <s v="Kit Abris"/>
    <m/>
    <s v="Nombre"/>
    <n v="25"/>
    <m/>
    <m/>
    <m/>
    <s v=""/>
    <x v="72"/>
    <s v="Sélection / Priorisation"/>
    <x v="1"/>
    <x v="47"/>
    <m/>
    <m/>
    <m/>
    <m/>
    <m/>
    <x v="122"/>
    <n v="4"/>
    <s v="HT08"/>
    <s v="HT08834"/>
    <e v="#N/A"/>
    <n v="0"/>
  </r>
  <r>
    <s v="Haitian RC"/>
    <m/>
    <m/>
    <x v="0"/>
    <x v="15"/>
    <n v="17"/>
    <s v="Octobre"/>
    <m/>
    <x v="0"/>
    <x v="0"/>
    <s v="Kit de cuisine"/>
    <m/>
    <s v="Nombre"/>
    <n v="25"/>
    <m/>
    <m/>
    <m/>
    <s v=""/>
    <x v="72"/>
    <s v="Sélection / Priorisation"/>
    <x v="1"/>
    <x v="47"/>
    <m/>
    <m/>
    <m/>
    <m/>
    <m/>
    <x v="122"/>
    <n v="4"/>
    <s v="HT08"/>
    <s v="HT08834"/>
    <e v="#N/A"/>
    <n v="0"/>
  </r>
  <r>
    <s v="Haitian RC"/>
    <m/>
    <m/>
    <x v="0"/>
    <x v="15"/>
    <n v="17"/>
    <s v="Octobre"/>
    <m/>
    <x v="0"/>
    <x v="0"/>
    <s v="Seaux"/>
    <m/>
    <s v="Nombre"/>
    <n v="50"/>
    <m/>
    <m/>
    <m/>
    <s v=""/>
    <x v="72"/>
    <m/>
    <x v="1"/>
    <x v="47"/>
    <m/>
    <m/>
    <m/>
    <m/>
    <m/>
    <x v="122"/>
    <n v="4"/>
    <s v="HT08"/>
    <s v="HT08834"/>
    <e v="#N/A"/>
    <n v="0"/>
  </r>
  <r>
    <s v="Haitian RC"/>
    <m/>
    <m/>
    <x v="0"/>
    <x v="15"/>
    <n v="17"/>
    <s v="Octobre"/>
    <m/>
    <x v="0"/>
    <x v="0"/>
    <s v="Couvertures"/>
    <m/>
    <s v="Nombre"/>
    <n v="50"/>
    <m/>
    <m/>
    <m/>
    <s v=""/>
    <x v="72"/>
    <s v="Sélection / Priorisation"/>
    <x v="1"/>
    <x v="2"/>
    <m/>
    <m/>
    <m/>
    <m/>
    <m/>
    <x v="123"/>
    <n v="4"/>
    <s v="HT08"/>
    <s v="HT08832"/>
    <e v="#N/A"/>
    <n v="1"/>
  </r>
  <r>
    <s v="Haitian RC"/>
    <m/>
    <m/>
    <x v="0"/>
    <x v="15"/>
    <n v="17"/>
    <s v="Octobre"/>
    <m/>
    <x v="1"/>
    <x v="1"/>
    <s v="Kit Abris"/>
    <m/>
    <s v="Nombre"/>
    <n v="25"/>
    <m/>
    <m/>
    <m/>
    <s v=""/>
    <x v="72"/>
    <s v="Sélection / Priorisation"/>
    <x v="1"/>
    <x v="2"/>
    <m/>
    <m/>
    <m/>
    <m/>
    <m/>
    <x v="123"/>
    <n v="4"/>
    <s v="HT08"/>
    <s v="HT08832"/>
    <e v="#N/A"/>
    <n v="0"/>
  </r>
  <r>
    <s v="Haitian RC"/>
    <m/>
    <m/>
    <x v="0"/>
    <x v="15"/>
    <n v="17"/>
    <s v="Octobre"/>
    <m/>
    <x v="0"/>
    <x v="0"/>
    <s v="Kit de cuisine"/>
    <m/>
    <s v="Nombre"/>
    <n v="25"/>
    <m/>
    <m/>
    <m/>
    <s v=""/>
    <x v="72"/>
    <s v="Sélection / Priorisation"/>
    <x v="1"/>
    <x v="2"/>
    <m/>
    <m/>
    <m/>
    <m/>
    <m/>
    <x v="123"/>
    <n v="4"/>
    <s v="HT08"/>
    <s v="HT08832"/>
    <e v="#N/A"/>
    <n v="0"/>
  </r>
  <r>
    <s v="Haitian RC"/>
    <m/>
    <m/>
    <x v="0"/>
    <x v="15"/>
    <n v="17"/>
    <s v="Octobre"/>
    <m/>
    <x v="0"/>
    <x v="0"/>
    <s v="Seaux"/>
    <m/>
    <s v="Nombre"/>
    <n v="50"/>
    <m/>
    <m/>
    <m/>
    <s v=""/>
    <x v="72"/>
    <m/>
    <x v="1"/>
    <x v="2"/>
    <m/>
    <m/>
    <m/>
    <m/>
    <m/>
    <x v="123"/>
    <n v="4"/>
    <s v="HT08"/>
    <s v="HT08832"/>
    <e v="#N/A"/>
    <n v="0"/>
  </r>
  <r>
    <s v="Samaritan's Purse"/>
    <m/>
    <m/>
    <x v="0"/>
    <x v="15"/>
    <n v="17"/>
    <s v="Octobre"/>
    <m/>
    <x v="1"/>
    <x v="1"/>
    <s v="Bâches"/>
    <m/>
    <s v="Nombre"/>
    <n v="700"/>
    <m/>
    <m/>
    <m/>
    <s v=""/>
    <x v="74"/>
    <m/>
    <x v="2"/>
    <x v="38"/>
    <s v="Des Pas"/>
    <m/>
    <m/>
    <m/>
    <m/>
    <x v="124"/>
    <n v="1"/>
    <s v="HT07"/>
    <s v="HT07741"/>
    <e v="#N/A"/>
    <n v="1"/>
  </r>
  <r>
    <s v="Samaritan's Purse"/>
    <m/>
    <m/>
    <x v="0"/>
    <x v="15"/>
    <n v="17"/>
    <s v="Octobre"/>
    <m/>
    <x v="1"/>
    <x v="1"/>
    <s v="Bâches"/>
    <m/>
    <s v="Nombre"/>
    <n v="500"/>
    <m/>
    <m/>
    <m/>
    <s v=""/>
    <x v="37"/>
    <m/>
    <x v="2"/>
    <x v="7"/>
    <m/>
    <s v="Les Cayes Airport"/>
    <m/>
    <m/>
    <m/>
    <x v="125"/>
    <n v="1"/>
    <s v="HT07"/>
    <s v="HT07711"/>
    <e v="#N/A"/>
    <n v="0"/>
  </r>
  <r>
    <s v="Samaritan's Purse"/>
    <m/>
    <m/>
    <x v="0"/>
    <x v="15"/>
    <n v="17"/>
    <s v="Octobre"/>
    <m/>
    <x v="1"/>
    <x v="1"/>
    <s v="Bâches"/>
    <m/>
    <s v="Nombre"/>
    <n v="110"/>
    <m/>
    <m/>
    <m/>
    <s v=""/>
    <x v="37"/>
    <m/>
    <x v="1"/>
    <x v="1"/>
    <s v="9e Fonds Rouge Torberck"/>
    <s v="Claisson"/>
    <m/>
    <m/>
    <m/>
    <x v="126"/>
    <n v="3"/>
    <s v="HT08"/>
    <s v="HT08811"/>
    <s v="HT08811-09"/>
    <n v="0"/>
  </r>
  <r>
    <s v="Samaritan's Purse"/>
    <m/>
    <m/>
    <x v="0"/>
    <x v="15"/>
    <n v="17"/>
    <s v="Octobre"/>
    <m/>
    <x v="0"/>
    <x v="0"/>
    <s v="Couvertures"/>
    <m/>
    <s v="Nombre"/>
    <n v="110"/>
    <m/>
    <m/>
    <m/>
    <s v=""/>
    <x v="37"/>
    <m/>
    <x v="1"/>
    <x v="1"/>
    <s v="9e Fonds Rouge Torberck"/>
    <s v="Claisson"/>
    <m/>
    <m/>
    <m/>
    <x v="126"/>
    <n v="3"/>
    <s v="HT08"/>
    <s v="HT08811"/>
    <s v="HT08811-09"/>
    <n v="0"/>
  </r>
  <r>
    <s v="Samaritan's Purse"/>
    <m/>
    <m/>
    <x v="0"/>
    <x v="15"/>
    <n v="17"/>
    <s v="Octobre"/>
    <m/>
    <x v="0"/>
    <x v="0"/>
    <s v="Kit d'hygiène"/>
    <m/>
    <s v="Nombre"/>
    <n v="110"/>
    <m/>
    <m/>
    <m/>
    <s v=""/>
    <x v="37"/>
    <m/>
    <x v="1"/>
    <x v="1"/>
    <s v="9e Fonds Rouge Torberck"/>
    <s v="Claisson"/>
    <m/>
    <m/>
    <m/>
    <x v="126"/>
    <n v="3"/>
    <s v="HT08"/>
    <s v="HT08811"/>
    <s v="HT08811-09"/>
    <n v="0"/>
  </r>
  <r>
    <s v="Samaritan's Purse"/>
    <m/>
    <m/>
    <x v="0"/>
    <x v="15"/>
    <n v="17"/>
    <s v="Octobre"/>
    <m/>
    <x v="1"/>
    <x v="1"/>
    <s v="Bâches"/>
    <m/>
    <s v="Nombre"/>
    <n v="40"/>
    <m/>
    <m/>
    <m/>
    <s v=""/>
    <x v="37"/>
    <m/>
    <x v="1"/>
    <x v="1"/>
    <s v="7e Marfranc"/>
    <s v="near El Shaddei"/>
    <m/>
    <m/>
    <m/>
    <x v="127"/>
    <n v="3"/>
    <s v="HT08"/>
    <s v="HT08811"/>
    <s v="HT08811-07"/>
    <n v="0"/>
  </r>
  <r>
    <s v="Samaritan's Purse"/>
    <m/>
    <m/>
    <x v="0"/>
    <x v="15"/>
    <n v="17"/>
    <s v="Octobre"/>
    <m/>
    <x v="0"/>
    <x v="0"/>
    <s v="Couvertures"/>
    <m/>
    <s v="Nombre"/>
    <n v="40"/>
    <m/>
    <m/>
    <m/>
    <s v=""/>
    <x v="37"/>
    <m/>
    <x v="1"/>
    <x v="1"/>
    <s v="7e Marfranc"/>
    <s v="near El Shaddei"/>
    <m/>
    <m/>
    <m/>
    <x v="127"/>
    <n v="3"/>
    <s v="HT08"/>
    <s v="HT08811"/>
    <s v="HT08811-07"/>
    <n v="0"/>
  </r>
  <r>
    <s v="Samaritan's Purse"/>
    <m/>
    <m/>
    <x v="0"/>
    <x v="15"/>
    <n v="17"/>
    <s v="Octobre"/>
    <m/>
    <x v="0"/>
    <x v="0"/>
    <s v="Kit d'hygiène"/>
    <m/>
    <s v="Nombre"/>
    <n v="40"/>
    <m/>
    <m/>
    <m/>
    <s v=""/>
    <x v="37"/>
    <m/>
    <x v="1"/>
    <x v="1"/>
    <s v="7e Marfranc"/>
    <s v="near El Shaddei"/>
    <m/>
    <m/>
    <m/>
    <x v="127"/>
    <n v="3"/>
    <s v="HT08"/>
    <s v="HT08811"/>
    <s v="HT08811-07"/>
    <n v="0"/>
  </r>
  <r>
    <s v="World Vision International"/>
    <m/>
    <m/>
    <x v="0"/>
    <x v="15"/>
    <n v="17"/>
    <s v="Octobre"/>
    <m/>
    <x v="1"/>
    <x v="1"/>
    <s v="Bâches"/>
    <m/>
    <s v="Nombre"/>
    <n v="150"/>
    <m/>
    <m/>
    <m/>
    <s v=""/>
    <x v="15"/>
    <m/>
    <x v="0"/>
    <x v="0"/>
    <s v="Grande Source"/>
    <m/>
    <m/>
    <m/>
    <m/>
    <x v="128"/>
    <n v="3"/>
    <s v="HT01"/>
    <s v="HT01151"/>
    <e v="#N/A"/>
    <n v="0"/>
  </r>
  <r>
    <s v="World Vision International"/>
    <m/>
    <m/>
    <x v="0"/>
    <x v="15"/>
    <n v="17"/>
    <s v="Octobre"/>
    <m/>
    <x v="0"/>
    <x v="0"/>
    <s v="Bidons"/>
    <m/>
    <s v="Nombre"/>
    <n v="150"/>
    <m/>
    <m/>
    <m/>
    <s v=""/>
    <x v="15"/>
    <s v="Sélection / Priorisation"/>
    <x v="0"/>
    <x v="0"/>
    <s v="Grande Source"/>
    <m/>
    <m/>
    <m/>
    <m/>
    <x v="128"/>
    <n v="3"/>
    <s v="HT01"/>
    <s v="HT01151"/>
    <e v="#N/A"/>
    <n v="0"/>
  </r>
  <r>
    <s v="World Vision International"/>
    <m/>
    <m/>
    <x v="0"/>
    <x v="15"/>
    <n v="17"/>
    <s v="Octobre"/>
    <m/>
    <x v="0"/>
    <x v="0"/>
    <s v="Couvertures"/>
    <m/>
    <s v="Nombre"/>
    <n v="150"/>
    <m/>
    <m/>
    <m/>
    <s v=""/>
    <x v="15"/>
    <s v="Sélection / Priorisation"/>
    <x v="0"/>
    <x v="0"/>
    <s v="Grande Source"/>
    <m/>
    <m/>
    <m/>
    <m/>
    <x v="128"/>
    <n v="3"/>
    <s v="HT01"/>
    <s v="HT01151"/>
    <e v="#N/A"/>
    <n v="0"/>
  </r>
  <r>
    <s v="World Vision International"/>
    <m/>
    <m/>
    <x v="0"/>
    <x v="15"/>
    <n v="17"/>
    <s v="Octobre"/>
    <m/>
    <x v="2"/>
    <x v="2"/>
    <s v="Formation"/>
    <m/>
    <s v=""/>
    <n v="479"/>
    <m/>
    <m/>
    <m/>
    <s v=""/>
    <x v="75"/>
    <s v="Sélection / Priorisation"/>
    <x v="5"/>
    <x v="21"/>
    <s v="Fonds De Lianes"/>
    <s v="Dupuy"/>
    <m/>
    <m/>
    <m/>
    <x v="129"/>
    <n v="1"/>
    <s v="HT10"/>
    <s v="HT101012"/>
    <e v="#N/A"/>
    <n v="0"/>
  </r>
  <r>
    <s v="American RC"/>
    <s v="Haitian RC"/>
    <m/>
    <x v="0"/>
    <x v="16"/>
    <n v="18"/>
    <s v="Octobre"/>
    <m/>
    <x v="0"/>
    <x v="0"/>
    <s v="Couvertures"/>
    <m/>
    <s v="Nombre"/>
    <n v="236"/>
    <m/>
    <m/>
    <m/>
    <s v=""/>
    <x v="76"/>
    <s v="Sélection / Priorisation"/>
    <x v="2"/>
    <x v="48"/>
    <s v="Crabier, Trichet, Roger"/>
    <m/>
    <m/>
    <m/>
    <m/>
    <x v="130"/>
    <n v="1"/>
    <s v="HT07"/>
    <s v="HT07722"/>
    <e v="#N/A"/>
    <n v="1"/>
  </r>
  <r>
    <s v="American RC"/>
    <s v="Haitian RC"/>
    <m/>
    <x v="0"/>
    <x v="16"/>
    <n v="18"/>
    <s v="Octobre"/>
    <m/>
    <x v="1"/>
    <x v="1"/>
    <s v="Bâches"/>
    <m/>
    <s v="Nombre"/>
    <n v="236"/>
    <m/>
    <m/>
    <m/>
    <s v=""/>
    <x v="76"/>
    <m/>
    <x v="2"/>
    <x v="48"/>
    <m/>
    <m/>
    <m/>
    <m/>
    <m/>
    <x v="131"/>
    <n v="3"/>
    <s v="HT07"/>
    <s v="HT07722"/>
    <e v="#N/A"/>
    <n v="0"/>
  </r>
  <r>
    <s v="American RC"/>
    <s v="Haitian RC"/>
    <m/>
    <x v="0"/>
    <x v="16"/>
    <n v="18"/>
    <s v="Octobre"/>
    <m/>
    <x v="0"/>
    <x v="0"/>
    <s v="Couvertures"/>
    <m/>
    <s v="Nombre"/>
    <n v="118"/>
    <m/>
    <m/>
    <m/>
    <s v=""/>
    <x v="76"/>
    <m/>
    <x v="2"/>
    <x v="48"/>
    <m/>
    <m/>
    <m/>
    <m/>
    <m/>
    <x v="131"/>
    <n v="3"/>
    <s v="HT07"/>
    <s v="HT07722"/>
    <e v="#N/A"/>
    <n v="0"/>
  </r>
  <r>
    <s v="American RC"/>
    <s v="Haitian RC"/>
    <m/>
    <x v="0"/>
    <x v="16"/>
    <n v="18"/>
    <s v="Octobre"/>
    <m/>
    <x v="1"/>
    <x v="1"/>
    <s v="Kit Abris"/>
    <m/>
    <s v="Nombre"/>
    <n v="118"/>
    <m/>
    <m/>
    <m/>
    <s v=""/>
    <x v="76"/>
    <m/>
    <x v="2"/>
    <x v="48"/>
    <m/>
    <m/>
    <m/>
    <m/>
    <m/>
    <x v="131"/>
    <n v="3"/>
    <s v="HT07"/>
    <s v="HT07722"/>
    <e v="#N/A"/>
    <n v="0"/>
  </r>
  <r>
    <s v="CARE"/>
    <m/>
    <m/>
    <x v="0"/>
    <x v="16"/>
    <n v="18"/>
    <s v="Octobre"/>
    <m/>
    <x v="0"/>
    <x v="0"/>
    <s v="Aquatabs"/>
    <m/>
    <s v="Nombre"/>
    <n v="12195"/>
    <m/>
    <m/>
    <m/>
    <s v=""/>
    <x v="77"/>
    <m/>
    <x v="1"/>
    <x v="1"/>
    <m/>
    <m/>
    <m/>
    <s v="Centre collectif / d'évacuation d'urgence"/>
    <m/>
    <x v="132"/>
    <n v="1"/>
    <s v="HT08"/>
    <s v="HT08811"/>
    <e v="#N/A"/>
    <n v="0"/>
  </r>
  <r>
    <s v="Catholic Relief Services"/>
    <m/>
    <s v="OFDA"/>
    <x v="0"/>
    <x v="16"/>
    <n v="18"/>
    <s v="Octobre"/>
    <m/>
    <x v="1"/>
    <x v="1"/>
    <s v="Bâches"/>
    <m/>
    <s v="Nombre"/>
    <n v="50"/>
    <m/>
    <m/>
    <m/>
    <s v=""/>
    <x v="14"/>
    <m/>
    <x v="1"/>
    <x v="3"/>
    <s v="Dallier"/>
    <m/>
    <m/>
    <m/>
    <m/>
    <x v="133"/>
    <n v="1"/>
    <s v="HT08"/>
    <s v="HT08822"/>
    <e v="#N/A"/>
    <n v="0"/>
  </r>
  <r>
    <s v="Samaritan's Purse"/>
    <m/>
    <m/>
    <x v="0"/>
    <x v="16"/>
    <n v="18"/>
    <s v="Octobre"/>
    <m/>
    <x v="1"/>
    <x v="1"/>
    <s v="Bâches"/>
    <m/>
    <s v="Nombre"/>
    <n v="1008"/>
    <m/>
    <m/>
    <m/>
    <s v=""/>
    <x v="78"/>
    <m/>
    <x v="2"/>
    <x v="38"/>
    <s v="Conde"/>
    <m/>
    <m/>
    <m/>
    <m/>
    <x v="134"/>
    <n v="1"/>
    <s v="HT07"/>
    <s v="HT07741"/>
    <e v="#N/A"/>
    <n v="0"/>
  </r>
  <r>
    <s v="Samaritan's Purse"/>
    <m/>
    <m/>
    <x v="0"/>
    <x v="16"/>
    <n v="18"/>
    <s v="Octobre"/>
    <m/>
    <x v="1"/>
    <x v="1"/>
    <s v="Bâches"/>
    <m/>
    <s v="Nombre"/>
    <n v="2310"/>
    <m/>
    <m/>
    <m/>
    <s v=""/>
    <x v="79"/>
    <m/>
    <x v="1"/>
    <x v="49"/>
    <s v="Desormeau (Bonbon)"/>
    <m/>
    <m/>
    <m/>
    <m/>
    <x v="135"/>
    <n v="3"/>
    <s v="HT08"/>
    <s v="HT08813"/>
    <e v="#N/A"/>
    <n v="1"/>
  </r>
  <r>
    <s v="Samaritan's Purse"/>
    <m/>
    <m/>
    <x v="0"/>
    <x v="16"/>
    <n v="18"/>
    <s v="Octobre"/>
    <m/>
    <x v="0"/>
    <x v="0"/>
    <s v="Couvertures"/>
    <m/>
    <s v="Nombre"/>
    <n v="850"/>
    <m/>
    <m/>
    <m/>
    <s v=""/>
    <x v="79"/>
    <s v="Distribution générale"/>
    <x v="1"/>
    <x v="49"/>
    <s v="Desormeau (Bonbon)"/>
    <m/>
    <m/>
    <m/>
    <m/>
    <x v="135"/>
    <n v="3"/>
    <s v="HT08"/>
    <s v="HT08813"/>
    <e v="#N/A"/>
    <n v="0"/>
  </r>
  <r>
    <s v="Samaritan's Purse"/>
    <m/>
    <m/>
    <x v="0"/>
    <x v="16"/>
    <n v="18"/>
    <s v="Octobre"/>
    <m/>
    <x v="0"/>
    <x v="0"/>
    <s v="Kit d'hygiène"/>
    <m/>
    <s v="Nombre"/>
    <n v="850"/>
    <m/>
    <m/>
    <m/>
    <s v=""/>
    <x v="79"/>
    <s v="Distribution générale"/>
    <x v="1"/>
    <x v="49"/>
    <s v="Desormeau (Bonbon)"/>
    <m/>
    <m/>
    <m/>
    <m/>
    <x v="135"/>
    <n v="3"/>
    <s v="HT08"/>
    <s v="HT08813"/>
    <e v="#N/A"/>
    <n v="0"/>
  </r>
  <r>
    <s v="World Vision International"/>
    <m/>
    <m/>
    <x v="0"/>
    <x v="16"/>
    <n v="18"/>
    <s v="Octobre"/>
    <m/>
    <x v="1"/>
    <x v="1"/>
    <s v="Bâches"/>
    <m/>
    <s v="Nombre"/>
    <n v="200"/>
    <m/>
    <m/>
    <m/>
    <s v=""/>
    <x v="33"/>
    <m/>
    <x v="0"/>
    <x v="0"/>
    <s v="Grand Lagon"/>
    <m/>
    <m/>
    <m/>
    <m/>
    <x v="136"/>
    <n v="3"/>
    <s v="HT01"/>
    <s v="HT01151"/>
    <e v="#N/A"/>
    <n v="0"/>
  </r>
  <r>
    <s v="World Vision International"/>
    <m/>
    <m/>
    <x v="0"/>
    <x v="16"/>
    <n v="18"/>
    <s v="Octobre"/>
    <m/>
    <x v="0"/>
    <x v="0"/>
    <s v="Bidons"/>
    <m/>
    <s v="Nombre"/>
    <n v="200"/>
    <m/>
    <m/>
    <m/>
    <s v=""/>
    <x v="33"/>
    <s v="Sélection / Priorisation"/>
    <x v="0"/>
    <x v="0"/>
    <s v="Grand Lagon"/>
    <m/>
    <m/>
    <m/>
    <m/>
    <x v="136"/>
    <n v="3"/>
    <s v="HT01"/>
    <s v="HT01151"/>
    <e v="#N/A"/>
    <n v="0"/>
  </r>
  <r>
    <s v="World Vision International"/>
    <m/>
    <m/>
    <x v="0"/>
    <x v="16"/>
    <n v="18"/>
    <s v="Octobre"/>
    <m/>
    <x v="0"/>
    <x v="0"/>
    <s v="Couvertures"/>
    <m/>
    <s v="Nombre"/>
    <n v="200"/>
    <m/>
    <m/>
    <m/>
    <s v=""/>
    <x v="33"/>
    <s v="Sélection / Priorisation"/>
    <x v="0"/>
    <x v="0"/>
    <s v="Grand Lagon"/>
    <m/>
    <m/>
    <m/>
    <m/>
    <x v="136"/>
    <n v="3"/>
    <s v="HT01"/>
    <s v="HT01151"/>
    <e v="#N/A"/>
    <n v="0"/>
  </r>
  <r>
    <s v="ACTED"/>
    <m/>
    <s v="OFDA"/>
    <x v="0"/>
    <x v="17"/>
    <n v="19"/>
    <s v="Octobre"/>
    <m/>
    <x v="1"/>
    <x v="1"/>
    <s v="Bâches"/>
    <m/>
    <s v="Nombre"/>
    <n v="563"/>
    <m/>
    <m/>
    <m/>
    <s v=""/>
    <x v="80"/>
    <m/>
    <x v="1"/>
    <x v="1"/>
    <s v="8e Fonds Rouge Dahere"/>
    <s v="caracolie"/>
    <s v="Urbain"/>
    <s v="Quartier"/>
    <m/>
    <x v="137"/>
    <n v="2"/>
    <s v="HT08"/>
    <s v="HT08811"/>
    <s v="HT08811-08"/>
    <n v="1"/>
  </r>
  <r>
    <s v="ACTED"/>
    <m/>
    <s v="OFDA"/>
    <x v="0"/>
    <x v="17"/>
    <n v="19"/>
    <s v="Octobre"/>
    <m/>
    <x v="0"/>
    <x v="0"/>
    <s v="Kit d'hygiène"/>
    <m/>
    <s v="Nombre"/>
    <n v="563"/>
    <m/>
    <m/>
    <m/>
    <s v=""/>
    <x v="37"/>
    <m/>
    <x v="1"/>
    <x v="1"/>
    <s v="8e Fonds Rouge Dahere"/>
    <s v="caracolie"/>
    <s v="Urbain"/>
    <s v="Quartier"/>
    <m/>
    <x v="137"/>
    <n v="2"/>
    <s v="HT08"/>
    <s v="HT08811"/>
    <s v="HT08811-08"/>
    <n v="0"/>
  </r>
  <r>
    <s v="American RC"/>
    <s v="Haitian RC"/>
    <m/>
    <x v="0"/>
    <x v="17"/>
    <n v="19"/>
    <s v="Octobre"/>
    <m/>
    <x v="0"/>
    <x v="0"/>
    <s v="Kit de cuisine"/>
    <m/>
    <s v="Nombre"/>
    <n v="10"/>
    <m/>
    <m/>
    <m/>
    <s v=""/>
    <x v="81"/>
    <s v="Sélection / Priorisation"/>
    <x v="6"/>
    <x v="31"/>
    <s v="1st , Hatte de Lice"/>
    <m/>
    <m/>
    <m/>
    <m/>
    <x v="138"/>
    <n v="18"/>
    <s v="HT09"/>
    <s v="HT09932"/>
    <e v="#N/A"/>
    <n v="0"/>
  </r>
  <r>
    <s v="American RC"/>
    <s v="Haitian RC"/>
    <m/>
    <x v="0"/>
    <x v="17"/>
    <n v="19"/>
    <s v="Octobre"/>
    <m/>
    <x v="0"/>
    <x v="0"/>
    <s v="Couvertures"/>
    <m/>
    <s v="Nombre"/>
    <n v="20"/>
    <m/>
    <m/>
    <m/>
    <s v=""/>
    <x v="81"/>
    <s v="Sélection / Priorisation"/>
    <x v="6"/>
    <x v="31"/>
    <s v="1st , Hatte de Lice"/>
    <m/>
    <m/>
    <m/>
    <m/>
    <x v="138"/>
    <n v="18"/>
    <s v="HT09"/>
    <s v="HT09932"/>
    <e v="#N/A"/>
    <n v="0"/>
  </r>
  <r>
    <s v="American RC"/>
    <s v="Haitian RC"/>
    <m/>
    <x v="0"/>
    <x v="17"/>
    <n v="19"/>
    <s v="Octobre"/>
    <m/>
    <x v="0"/>
    <x v="0"/>
    <s v="Kit d'hygiène"/>
    <m/>
    <s v="Nombre"/>
    <n v="10"/>
    <m/>
    <m/>
    <m/>
    <s v=""/>
    <x v="81"/>
    <s v="Sélection / Priorisation"/>
    <x v="6"/>
    <x v="31"/>
    <s v="1st , Hatte de Lice"/>
    <m/>
    <m/>
    <m/>
    <m/>
    <x v="138"/>
    <n v="18"/>
    <s v="HT09"/>
    <s v="HT09932"/>
    <e v="#N/A"/>
    <n v="0"/>
  </r>
  <r>
    <s v="American RC"/>
    <s v="Haitian RC"/>
    <m/>
    <x v="0"/>
    <x v="17"/>
    <n v="19"/>
    <s v="Octobre"/>
    <m/>
    <x v="0"/>
    <x v="0"/>
    <s v="Kit de cuisine"/>
    <m/>
    <s v="Nombre"/>
    <n v="44"/>
    <m/>
    <m/>
    <m/>
    <s v=""/>
    <x v="82"/>
    <s v="Sélection / Priorisation"/>
    <x v="6"/>
    <x v="31"/>
    <s v="1st, Baie de Henne town"/>
    <m/>
    <m/>
    <m/>
    <m/>
    <x v="138"/>
    <n v="18"/>
    <s v="HT09"/>
    <s v="HT09932"/>
    <e v="#N/A"/>
    <n v="0"/>
  </r>
  <r>
    <s v="American RC"/>
    <s v="Haitian RC"/>
    <m/>
    <x v="0"/>
    <x v="17"/>
    <n v="19"/>
    <s v="Octobre"/>
    <m/>
    <x v="0"/>
    <x v="0"/>
    <s v="Couvertures"/>
    <m/>
    <s v="Nombre"/>
    <n v="88"/>
    <m/>
    <m/>
    <m/>
    <s v=""/>
    <x v="82"/>
    <s v="Sélection / Priorisation"/>
    <x v="6"/>
    <x v="31"/>
    <s v="1st, Baie de Henne town"/>
    <m/>
    <m/>
    <m/>
    <m/>
    <x v="138"/>
    <n v="18"/>
    <s v="HT09"/>
    <s v="HT09932"/>
    <e v="#N/A"/>
    <n v="0"/>
  </r>
  <r>
    <s v="American RC"/>
    <s v="Haitian RC"/>
    <m/>
    <x v="0"/>
    <x v="17"/>
    <n v="19"/>
    <s v="Octobre"/>
    <m/>
    <x v="0"/>
    <x v="0"/>
    <s v="Kit d'hygiène"/>
    <m/>
    <s v="Nombre"/>
    <n v="44"/>
    <m/>
    <m/>
    <m/>
    <s v=""/>
    <x v="82"/>
    <s v="Sélection / Priorisation"/>
    <x v="6"/>
    <x v="31"/>
    <s v="1st, Baie de Henne town"/>
    <m/>
    <m/>
    <m/>
    <m/>
    <x v="138"/>
    <n v="18"/>
    <s v="HT09"/>
    <s v="HT09932"/>
    <e v="#N/A"/>
    <n v="0"/>
  </r>
  <r>
    <s v="American RC"/>
    <s v="Haitian RC"/>
    <m/>
    <x v="0"/>
    <x v="17"/>
    <n v="19"/>
    <s v="Octobre"/>
    <m/>
    <x v="0"/>
    <x v="0"/>
    <s v="Kit de cuisine"/>
    <m/>
    <s v="Nombre"/>
    <n v="10"/>
    <m/>
    <m/>
    <m/>
    <s v=""/>
    <x v="81"/>
    <s v="Sélection / Priorisation"/>
    <x v="6"/>
    <x v="31"/>
    <s v="1st, Buis d'homme"/>
    <m/>
    <m/>
    <m/>
    <m/>
    <x v="138"/>
    <n v="18"/>
    <s v="HT09"/>
    <s v="HT09932"/>
    <e v="#N/A"/>
    <n v="0"/>
  </r>
  <r>
    <s v="American RC"/>
    <s v="Haitian RC"/>
    <m/>
    <x v="0"/>
    <x v="17"/>
    <n v="19"/>
    <s v="Octobre"/>
    <m/>
    <x v="0"/>
    <x v="0"/>
    <s v="Couvertures"/>
    <m/>
    <s v="Nombre"/>
    <n v="20"/>
    <m/>
    <m/>
    <m/>
    <s v=""/>
    <x v="81"/>
    <s v="Sélection / Priorisation"/>
    <x v="6"/>
    <x v="31"/>
    <s v="1st, Buis d'homme"/>
    <m/>
    <m/>
    <m/>
    <m/>
    <x v="138"/>
    <n v="18"/>
    <s v="HT09"/>
    <s v="HT09932"/>
    <e v="#N/A"/>
    <n v="0"/>
  </r>
  <r>
    <s v="American RC"/>
    <s v="Haitian RC"/>
    <m/>
    <x v="0"/>
    <x v="17"/>
    <n v="19"/>
    <s v="Octobre"/>
    <m/>
    <x v="0"/>
    <x v="0"/>
    <s v="Kit d'hygiène"/>
    <m/>
    <s v="Nombre"/>
    <n v="10"/>
    <m/>
    <m/>
    <m/>
    <s v=""/>
    <x v="81"/>
    <s v="Sélection / Priorisation"/>
    <x v="6"/>
    <x v="31"/>
    <s v="1st, Buis d'homme"/>
    <m/>
    <m/>
    <m/>
    <m/>
    <x v="138"/>
    <n v="18"/>
    <s v="HT09"/>
    <s v="HT09932"/>
    <e v="#N/A"/>
    <n v="0"/>
  </r>
  <r>
    <s v="American RC"/>
    <s v="Haitian RC"/>
    <m/>
    <x v="0"/>
    <x v="17"/>
    <n v="19"/>
    <s v="Octobre"/>
    <m/>
    <x v="0"/>
    <x v="0"/>
    <s v="Kit de cuisine"/>
    <m/>
    <s v="Nombre"/>
    <n v="100"/>
    <m/>
    <m/>
    <m/>
    <s v=""/>
    <x v="14"/>
    <s v="Sélection / Priorisation"/>
    <x v="6"/>
    <x v="31"/>
    <s v="1st, Citerne Remy"/>
    <m/>
    <m/>
    <m/>
    <m/>
    <x v="138"/>
    <n v="18"/>
    <s v="HT09"/>
    <s v="HT09932"/>
    <e v="#N/A"/>
    <n v="0"/>
  </r>
  <r>
    <s v="American RC"/>
    <s v="Haitian RC"/>
    <m/>
    <x v="0"/>
    <x v="17"/>
    <n v="19"/>
    <s v="Octobre"/>
    <m/>
    <x v="0"/>
    <x v="0"/>
    <s v="Couvertures"/>
    <m/>
    <s v="Nombre"/>
    <n v="100"/>
    <m/>
    <m/>
    <m/>
    <s v=""/>
    <x v="14"/>
    <s v="Sélection / Priorisation"/>
    <x v="6"/>
    <x v="31"/>
    <s v="1st, Citerne Remy"/>
    <m/>
    <m/>
    <m/>
    <m/>
    <x v="138"/>
    <n v="18"/>
    <s v="HT09"/>
    <s v="HT09932"/>
    <e v="#N/A"/>
    <n v="0"/>
  </r>
  <r>
    <s v="American RC"/>
    <s v="Haitian RC"/>
    <m/>
    <x v="0"/>
    <x v="17"/>
    <n v="19"/>
    <s v="Octobre"/>
    <m/>
    <x v="0"/>
    <x v="0"/>
    <s v="Kit d'hygiène"/>
    <m/>
    <s v="Nombre"/>
    <n v="50"/>
    <m/>
    <m/>
    <m/>
    <s v=""/>
    <x v="14"/>
    <s v="Sélection / Priorisation"/>
    <x v="6"/>
    <x v="31"/>
    <s v="1st, Citerne Remy"/>
    <m/>
    <m/>
    <m/>
    <m/>
    <x v="138"/>
    <n v="18"/>
    <s v="HT09"/>
    <s v="HT09932"/>
    <e v="#N/A"/>
    <n v="0"/>
  </r>
  <r>
    <s v="American RC"/>
    <s v="Haitian RC"/>
    <m/>
    <x v="0"/>
    <x v="17"/>
    <n v="19"/>
    <s v="Octobre"/>
    <m/>
    <x v="0"/>
    <x v="0"/>
    <s v="Kit de cuisine"/>
    <m/>
    <s v="Nombre"/>
    <n v="10"/>
    <m/>
    <m/>
    <m/>
    <s v=""/>
    <x v="81"/>
    <s v="Sélection / Priorisation"/>
    <x v="6"/>
    <x v="31"/>
    <s v="1st, Passe Seche"/>
    <m/>
    <m/>
    <m/>
    <m/>
    <x v="138"/>
    <n v="18"/>
    <s v="HT09"/>
    <s v="HT09932"/>
    <e v="#N/A"/>
    <n v="0"/>
  </r>
  <r>
    <s v="American RC"/>
    <s v="Haitian RC"/>
    <m/>
    <x v="0"/>
    <x v="17"/>
    <n v="19"/>
    <s v="Octobre"/>
    <m/>
    <x v="0"/>
    <x v="0"/>
    <s v="Couvertures"/>
    <m/>
    <s v="Nombre"/>
    <n v="20"/>
    <m/>
    <m/>
    <m/>
    <s v=""/>
    <x v="81"/>
    <s v="Sélection / Priorisation"/>
    <x v="6"/>
    <x v="31"/>
    <s v="1st, Passe Seche"/>
    <m/>
    <m/>
    <m/>
    <m/>
    <x v="138"/>
    <n v="18"/>
    <s v="HT09"/>
    <s v="HT09932"/>
    <e v="#N/A"/>
    <n v="0"/>
  </r>
  <r>
    <s v="American RC"/>
    <s v="Haitian RC"/>
    <m/>
    <x v="0"/>
    <x v="17"/>
    <n v="19"/>
    <s v="Octobre"/>
    <m/>
    <x v="0"/>
    <x v="0"/>
    <s v="Kit d'hygiène"/>
    <m/>
    <s v="Nombre"/>
    <n v="10"/>
    <m/>
    <m/>
    <m/>
    <s v=""/>
    <x v="81"/>
    <s v="Sélection / Priorisation"/>
    <x v="6"/>
    <x v="31"/>
    <s v="1st, Passe Seche"/>
    <m/>
    <m/>
    <m/>
    <m/>
    <x v="138"/>
    <n v="18"/>
    <s v="HT09"/>
    <s v="HT09932"/>
    <e v="#N/A"/>
    <n v="0"/>
  </r>
  <r>
    <s v="American RC"/>
    <s v="Haitian RC"/>
    <m/>
    <x v="0"/>
    <x v="17"/>
    <n v="19"/>
    <s v="Octobre"/>
    <m/>
    <x v="0"/>
    <x v="0"/>
    <s v="Kit de cuisine"/>
    <m/>
    <s v="Nombre"/>
    <n v="5"/>
    <m/>
    <m/>
    <m/>
    <s v=""/>
    <x v="83"/>
    <s v="Sélection / Priorisation"/>
    <x v="6"/>
    <x v="31"/>
    <s v="1st, Via"/>
    <m/>
    <m/>
    <m/>
    <m/>
    <x v="138"/>
    <n v="18"/>
    <s v="HT09"/>
    <s v="HT09932"/>
    <e v="#N/A"/>
    <n v="0"/>
  </r>
  <r>
    <s v="American RC"/>
    <s v="Haitian RC"/>
    <m/>
    <x v="0"/>
    <x v="17"/>
    <n v="19"/>
    <s v="Octobre"/>
    <m/>
    <x v="0"/>
    <x v="0"/>
    <s v="Couvertures"/>
    <m/>
    <s v="Nombre"/>
    <n v="10"/>
    <m/>
    <m/>
    <m/>
    <s v=""/>
    <x v="83"/>
    <s v="Sélection / Priorisation"/>
    <x v="6"/>
    <x v="31"/>
    <s v="1st, Via"/>
    <m/>
    <m/>
    <m/>
    <m/>
    <x v="138"/>
    <n v="18"/>
    <s v="HT09"/>
    <s v="HT09932"/>
    <e v="#N/A"/>
    <n v="0"/>
  </r>
  <r>
    <s v="American RC"/>
    <s v="Haitian RC"/>
    <m/>
    <x v="0"/>
    <x v="17"/>
    <n v="19"/>
    <s v="Octobre"/>
    <m/>
    <x v="0"/>
    <x v="0"/>
    <s v="Kit d'hygiène"/>
    <m/>
    <s v="Nombre"/>
    <n v="5"/>
    <m/>
    <m/>
    <m/>
    <s v=""/>
    <x v="83"/>
    <s v="Sélection / Priorisation"/>
    <x v="6"/>
    <x v="31"/>
    <s v="1st, Via"/>
    <m/>
    <m/>
    <m/>
    <m/>
    <x v="138"/>
    <n v="18"/>
    <s v="HT09"/>
    <s v="HT09932"/>
    <e v="#N/A"/>
    <n v="0"/>
  </r>
  <r>
    <s v="American RC"/>
    <s v="Haitian RC"/>
    <m/>
    <x v="0"/>
    <x v="17"/>
    <n v="19"/>
    <s v="Octobre"/>
    <m/>
    <x v="0"/>
    <x v="0"/>
    <s v="Kit de cuisine"/>
    <m/>
    <s v="Nombre"/>
    <n v="15"/>
    <m/>
    <m/>
    <m/>
    <s v=""/>
    <x v="22"/>
    <s v="Sélection / Priorisation"/>
    <x v="6"/>
    <x v="31"/>
    <s v="4th, Pitit Paradis"/>
    <m/>
    <m/>
    <m/>
    <m/>
    <x v="139"/>
    <n v="3"/>
    <s v="HT09"/>
    <s v="HT09932"/>
    <e v="#N/A"/>
    <n v="0"/>
  </r>
  <r>
    <s v="American RC"/>
    <s v="Haitian RC"/>
    <m/>
    <x v="0"/>
    <x v="17"/>
    <n v="19"/>
    <s v="Octobre"/>
    <m/>
    <x v="0"/>
    <x v="0"/>
    <s v="Couvertures"/>
    <m/>
    <s v="Nombre"/>
    <n v="30"/>
    <m/>
    <m/>
    <m/>
    <s v=""/>
    <x v="22"/>
    <s v="Sélection / Priorisation"/>
    <x v="6"/>
    <x v="31"/>
    <s v="4th, Pitit Paradis"/>
    <m/>
    <m/>
    <m/>
    <m/>
    <x v="139"/>
    <n v="3"/>
    <s v="HT09"/>
    <s v="HT09932"/>
    <e v="#N/A"/>
    <n v="0"/>
  </r>
  <r>
    <s v="American RC"/>
    <s v="Haitian RC"/>
    <m/>
    <x v="0"/>
    <x v="17"/>
    <n v="19"/>
    <s v="Octobre"/>
    <m/>
    <x v="0"/>
    <x v="0"/>
    <s v="Kit d'hygiène"/>
    <m/>
    <s v="Nombre"/>
    <n v="15"/>
    <m/>
    <m/>
    <m/>
    <s v=""/>
    <x v="22"/>
    <s v="Sélection / Priorisation"/>
    <x v="6"/>
    <x v="31"/>
    <s v="4th, Pitit Paradis"/>
    <m/>
    <m/>
    <m/>
    <m/>
    <x v="139"/>
    <n v="3"/>
    <s v="HT09"/>
    <s v="HT09932"/>
    <e v="#N/A"/>
    <n v="0"/>
  </r>
  <r>
    <s v="American RC"/>
    <s v="Haitian RC"/>
    <m/>
    <x v="0"/>
    <x v="17"/>
    <n v="19"/>
    <s v="Octobre"/>
    <m/>
    <x v="0"/>
    <x v="0"/>
    <s v="Couvertures"/>
    <m/>
    <s v="Nombre"/>
    <n v="240"/>
    <m/>
    <m/>
    <m/>
    <s v=""/>
    <x v="44"/>
    <s v="Sélection / Priorisation"/>
    <x v="6"/>
    <x v="35"/>
    <s v="Centre Ville"/>
    <m/>
    <m/>
    <m/>
    <m/>
    <x v="140"/>
    <n v="3"/>
    <s v="HT09"/>
    <s v="HT09934"/>
    <e v="#N/A"/>
    <n v="0"/>
  </r>
  <r>
    <s v="American RC"/>
    <s v="Haitian RC"/>
    <m/>
    <x v="0"/>
    <x v="17"/>
    <n v="19"/>
    <s v="Octobre"/>
    <m/>
    <x v="0"/>
    <x v="0"/>
    <s v="Kit de cuisine"/>
    <m/>
    <s v="Nombre"/>
    <n v="120"/>
    <m/>
    <m/>
    <m/>
    <s v=""/>
    <x v="44"/>
    <s v="Sélection / Priorisation"/>
    <x v="6"/>
    <x v="35"/>
    <s v="Centre Ville"/>
    <m/>
    <m/>
    <m/>
    <m/>
    <x v="140"/>
    <n v="3"/>
    <s v="HT09"/>
    <s v="HT09934"/>
    <e v="#N/A"/>
    <n v="0"/>
  </r>
  <r>
    <s v="American RC"/>
    <s v="Haitian RC"/>
    <m/>
    <x v="0"/>
    <x v="17"/>
    <n v="19"/>
    <s v="Octobre"/>
    <m/>
    <x v="0"/>
    <x v="0"/>
    <s v="Kit d'hygiène"/>
    <m/>
    <s v="Nombre"/>
    <n v="120"/>
    <m/>
    <m/>
    <m/>
    <s v=""/>
    <x v="44"/>
    <s v="Sélection / Priorisation"/>
    <x v="6"/>
    <x v="35"/>
    <s v="Centre Ville"/>
    <m/>
    <m/>
    <m/>
    <m/>
    <x v="140"/>
    <n v="3"/>
    <s v="HT09"/>
    <s v="HT09934"/>
    <e v="#N/A"/>
    <n v="0"/>
  </r>
  <r>
    <s v="World Vision International"/>
    <m/>
    <m/>
    <x v="0"/>
    <x v="17"/>
    <n v="19"/>
    <s v="Octobre"/>
    <m/>
    <x v="1"/>
    <x v="1"/>
    <s v="Bâches"/>
    <m/>
    <s v="Nombre"/>
    <n v="150"/>
    <m/>
    <m/>
    <m/>
    <s v=""/>
    <x v="15"/>
    <m/>
    <x v="0"/>
    <x v="22"/>
    <s v="Pointe A Raquette"/>
    <m/>
    <m/>
    <m/>
    <m/>
    <x v="141"/>
    <n v="3"/>
    <s v="HT01"/>
    <s v="HT01152"/>
    <e v="#N/A"/>
    <n v="0"/>
  </r>
  <r>
    <s v="World Vision International"/>
    <m/>
    <m/>
    <x v="0"/>
    <x v="17"/>
    <n v="19"/>
    <s v="Octobre"/>
    <m/>
    <x v="0"/>
    <x v="0"/>
    <s v="Bidons"/>
    <m/>
    <s v="Nombre"/>
    <n v="300"/>
    <m/>
    <m/>
    <m/>
    <s v=""/>
    <x v="25"/>
    <s v="Sélection / Priorisation"/>
    <x v="5"/>
    <x v="42"/>
    <s v="Tiby"/>
    <m/>
    <m/>
    <m/>
    <m/>
    <x v="142"/>
    <n v="2"/>
    <s v="HT10"/>
    <s v="HT101022"/>
    <e v="#N/A"/>
    <n v="0"/>
  </r>
  <r>
    <s v="World Vision International"/>
    <m/>
    <m/>
    <x v="0"/>
    <x v="17"/>
    <n v="19"/>
    <s v="Octobre"/>
    <m/>
    <x v="0"/>
    <x v="0"/>
    <s v="Bidons"/>
    <m/>
    <s v="Nombre"/>
    <n v="150"/>
    <m/>
    <m/>
    <m/>
    <s v=""/>
    <x v="15"/>
    <s v="Sélection / Priorisation"/>
    <x v="0"/>
    <x v="22"/>
    <s v="Pointe A Raquette"/>
    <m/>
    <m/>
    <m/>
    <m/>
    <x v="141"/>
    <n v="3"/>
    <s v="HT01"/>
    <s v="HT01152"/>
    <e v="#N/A"/>
    <n v="0"/>
  </r>
  <r>
    <s v="World Vision International"/>
    <m/>
    <m/>
    <x v="0"/>
    <x v="17"/>
    <n v="19"/>
    <s v="Octobre"/>
    <m/>
    <x v="0"/>
    <x v="0"/>
    <s v="Couvertures"/>
    <m/>
    <s v="Nombre"/>
    <n v="300"/>
    <m/>
    <m/>
    <m/>
    <s v=""/>
    <x v="25"/>
    <s v="Sélection / Priorisation"/>
    <x v="5"/>
    <x v="42"/>
    <s v="Tiby"/>
    <m/>
    <m/>
    <m/>
    <m/>
    <x v="142"/>
    <n v="2"/>
    <s v="HT10"/>
    <s v="HT101022"/>
    <e v="#N/A"/>
    <n v="0"/>
  </r>
  <r>
    <s v="World Vision International"/>
    <m/>
    <m/>
    <x v="0"/>
    <x v="17"/>
    <n v="19"/>
    <s v="Octobre"/>
    <m/>
    <x v="0"/>
    <x v="0"/>
    <s v="Couvertures"/>
    <m/>
    <s v="Nombre"/>
    <n v="150"/>
    <m/>
    <m/>
    <m/>
    <s v=""/>
    <x v="15"/>
    <s v="Sélection / Priorisation"/>
    <x v="0"/>
    <x v="22"/>
    <s v="Pointe A Raquette"/>
    <m/>
    <m/>
    <m/>
    <m/>
    <x v="141"/>
    <n v="3"/>
    <s v="HT01"/>
    <s v="HT01152"/>
    <e v="#N/A"/>
    <n v="0"/>
  </r>
  <r>
    <s v="ACTED"/>
    <m/>
    <s v="OFDA"/>
    <x v="0"/>
    <x v="18"/>
    <n v="20"/>
    <s v="Octobre"/>
    <m/>
    <x v="1"/>
    <x v="1"/>
    <s v="Bâches"/>
    <m/>
    <s v="Nombre"/>
    <n v="942"/>
    <m/>
    <m/>
    <m/>
    <s v=""/>
    <x v="37"/>
    <m/>
    <x v="1"/>
    <x v="1"/>
    <s v="8e Fonds Rouge Dahere"/>
    <s v="caracolie"/>
    <s v="Urbain"/>
    <s v="Quartier"/>
    <m/>
    <x v="143"/>
    <n v="2"/>
    <s v="HT08"/>
    <s v="HT08811"/>
    <s v="HT08811-08"/>
    <n v="0"/>
  </r>
  <r>
    <s v="ACTED"/>
    <m/>
    <s v="OFDA"/>
    <x v="0"/>
    <x v="18"/>
    <n v="20"/>
    <s v="Octobre"/>
    <m/>
    <x v="0"/>
    <x v="0"/>
    <s v="Kit d'hygiène"/>
    <m/>
    <s v="Nombre"/>
    <n v="942"/>
    <m/>
    <m/>
    <m/>
    <s v=""/>
    <x v="37"/>
    <m/>
    <x v="1"/>
    <x v="1"/>
    <s v="8e Fonds Rouge Dahere"/>
    <s v="caracolie"/>
    <s v="Urbain"/>
    <s v="Quartier"/>
    <m/>
    <x v="143"/>
    <n v="2"/>
    <s v="HT08"/>
    <s v="HT08811"/>
    <s v="HT08811-08"/>
    <n v="0"/>
  </r>
  <r>
    <s v="American RC"/>
    <s v="Haitian RC"/>
    <m/>
    <x v="0"/>
    <x v="18"/>
    <n v="20"/>
    <s v="Octobre"/>
    <m/>
    <x v="0"/>
    <x v="0"/>
    <s v="Kit de cuisine"/>
    <m/>
    <s v="Nombre"/>
    <n v="10"/>
    <m/>
    <m/>
    <m/>
    <s v=""/>
    <x v="81"/>
    <s v="Sélection / Priorisation"/>
    <x v="6"/>
    <x v="50"/>
    <s v="1st, Granboulay"/>
    <m/>
    <m/>
    <m/>
    <m/>
    <x v="144"/>
    <n v="3"/>
    <s v="HT09"/>
    <s v="HT09933"/>
    <e v="#N/A"/>
    <n v="1"/>
  </r>
  <r>
    <s v="American RC"/>
    <s v="Haitian RC"/>
    <m/>
    <x v="0"/>
    <x v="18"/>
    <n v="20"/>
    <s v="Octobre"/>
    <m/>
    <x v="0"/>
    <x v="0"/>
    <s v="Couvertures"/>
    <m/>
    <s v="Nombre"/>
    <n v="20"/>
    <m/>
    <m/>
    <m/>
    <s v=""/>
    <x v="81"/>
    <s v="Sélection / Priorisation"/>
    <x v="6"/>
    <x v="50"/>
    <s v="1st, Granboulay"/>
    <m/>
    <m/>
    <m/>
    <m/>
    <x v="144"/>
    <n v="3"/>
    <s v="HT09"/>
    <s v="HT09933"/>
    <e v="#N/A"/>
    <n v="0"/>
  </r>
  <r>
    <s v="American RC"/>
    <s v="Haitian RC"/>
    <m/>
    <x v="0"/>
    <x v="18"/>
    <n v="20"/>
    <s v="Octobre"/>
    <m/>
    <x v="0"/>
    <x v="0"/>
    <s v="Kit d'hygiène"/>
    <m/>
    <s v="Nombre"/>
    <n v="10"/>
    <m/>
    <m/>
    <m/>
    <s v=""/>
    <x v="81"/>
    <s v="Sélection / Priorisation"/>
    <x v="6"/>
    <x v="50"/>
    <s v="1st, Granboulay"/>
    <m/>
    <m/>
    <m/>
    <m/>
    <x v="144"/>
    <n v="3"/>
    <s v="HT09"/>
    <s v="HT09933"/>
    <e v="#N/A"/>
    <n v="0"/>
  </r>
  <r>
    <s v="American RC"/>
    <s v="Haitian RC"/>
    <m/>
    <x v="0"/>
    <x v="18"/>
    <n v="20"/>
    <s v="Octobre"/>
    <m/>
    <x v="0"/>
    <x v="0"/>
    <s v="Kit de cuisine"/>
    <m/>
    <s v="Nombre"/>
    <n v="10"/>
    <m/>
    <m/>
    <m/>
    <s v=""/>
    <x v="81"/>
    <s v="Sélection / Priorisation"/>
    <x v="6"/>
    <x v="50"/>
    <s v="2nd, Maturun"/>
    <m/>
    <m/>
    <m/>
    <m/>
    <x v="145"/>
    <n v="3"/>
    <s v="HT09"/>
    <s v="HT09933"/>
    <e v="#N/A"/>
    <n v="0"/>
  </r>
  <r>
    <s v="American RC"/>
    <s v="Haitian RC"/>
    <m/>
    <x v="0"/>
    <x v="18"/>
    <n v="20"/>
    <s v="Octobre"/>
    <m/>
    <x v="0"/>
    <x v="0"/>
    <s v="Couvertures"/>
    <m/>
    <s v="Nombre"/>
    <n v="20"/>
    <m/>
    <m/>
    <m/>
    <s v=""/>
    <x v="81"/>
    <s v="Sélection / Priorisation"/>
    <x v="6"/>
    <x v="50"/>
    <s v="2nd, Maturun"/>
    <m/>
    <m/>
    <m/>
    <m/>
    <x v="145"/>
    <n v="3"/>
    <s v="HT09"/>
    <s v="HT09933"/>
    <e v="#N/A"/>
    <n v="0"/>
  </r>
  <r>
    <s v="American RC"/>
    <s v="Haitian RC"/>
    <m/>
    <x v="0"/>
    <x v="18"/>
    <n v="20"/>
    <s v="Octobre"/>
    <m/>
    <x v="0"/>
    <x v="0"/>
    <s v="Kit d'hygiène"/>
    <m/>
    <s v="Nombre"/>
    <n v="10"/>
    <m/>
    <m/>
    <m/>
    <s v=""/>
    <x v="81"/>
    <s v="Sélection / Priorisation"/>
    <x v="6"/>
    <x v="50"/>
    <s v="2nd, Maturun"/>
    <m/>
    <m/>
    <m/>
    <m/>
    <x v="145"/>
    <n v="3"/>
    <s v="HT09"/>
    <s v="HT09933"/>
    <e v="#N/A"/>
    <n v="0"/>
  </r>
  <r>
    <s v="American RC"/>
    <s v="Haitian RC"/>
    <m/>
    <x v="0"/>
    <x v="18"/>
    <n v="20"/>
    <s v="Octobre"/>
    <m/>
    <x v="0"/>
    <x v="0"/>
    <s v="Kit de cuisine"/>
    <m/>
    <s v="Nombre"/>
    <n v="10"/>
    <m/>
    <m/>
    <m/>
    <s v=""/>
    <x v="81"/>
    <s v="Sélection / Priorisation"/>
    <x v="6"/>
    <x v="50"/>
    <s v="3rd, Desforge"/>
    <m/>
    <m/>
    <m/>
    <m/>
    <x v="146"/>
    <n v="3"/>
    <s v="HT09"/>
    <s v="HT09933"/>
    <e v="#N/A"/>
    <n v="0"/>
  </r>
  <r>
    <s v="American RC"/>
    <s v="Haitian RC"/>
    <m/>
    <x v="0"/>
    <x v="18"/>
    <n v="20"/>
    <s v="Octobre"/>
    <m/>
    <x v="0"/>
    <x v="0"/>
    <s v="Couvertures"/>
    <m/>
    <s v="Nombre"/>
    <n v="20"/>
    <m/>
    <m/>
    <m/>
    <s v=""/>
    <x v="81"/>
    <s v="Sélection / Priorisation"/>
    <x v="6"/>
    <x v="50"/>
    <s v="3rd, Desforge"/>
    <m/>
    <m/>
    <m/>
    <m/>
    <x v="146"/>
    <n v="3"/>
    <s v="HT09"/>
    <s v="HT09933"/>
    <e v="#N/A"/>
    <n v="0"/>
  </r>
  <r>
    <s v="American RC"/>
    <s v="Haitian RC"/>
    <m/>
    <x v="0"/>
    <x v="18"/>
    <n v="20"/>
    <s v="Octobre"/>
    <m/>
    <x v="0"/>
    <x v="0"/>
    <s v="Kit d'hygiène"/>
    <m/>
    <s v="Nombre"/>
    <n v="10"/>
    <m/>
    <m/>
    <m/>
    <s v=""/>
    <x v="81"/>
    <s v="Sélection / Priorisation"/>
    <x v="6"/>
    <x v="50"/>
    <s v="3rd, Desforge"/>
    <m/>
    <m/>
    <m/>
    <m/>
    <x v="146"/>
    <n v="3"/>
    <s v="HT09"/>
    <s v="HT09933"/>
    <e v="#N/A"/>
    <n v="0"/>
  </r>
  <r>
    <s v="American RC"/>
    <s v="Haitian RC"/>
    <m/>
    <x v="0"/>
    <x v="18"/>
    <n v="20"/>
    <s v="Octobre"/>
    <m/>
    <x v="0"/>
    <x v="0"/>
    <s v="Kit de cuisine"/>
    <m/>
    <s v="Nombre"/>
    <n v="11"/>
    <m/>
    <m/>
    <m/>
    <s v=""/>
    <x v="81"/>
    <s v="Sélection / Priorisation"/>
    <x v="6"/>
    <x v="50"/>
    <s v="behind the church, Derriere Leglise"/>
    <m/>
    <m/>
    <m/>
    <m/>
    <x v="147"/>
    <n v="3"/>
    <s v="HT09"/>
    <s v="HT09933"/>
    <e v="#N/A"/>
    <n v="0"/>
  </r>
  <r>
    <s v="American RC"/>
    <s v="Haitian RC"/>
    <m/>
    <x v="0"/>
    <x v="18"/>
    <n v="20"/>
    <s v="Octobre"/>
    <m/>
    <x v="0"/>
    <x v="0"/>
    <s v="Couvertures"/>
    <m/>
    <s v="Nombre"/>
    <n v="21"/>
    <m/>
    <m/>
    <m/>
    <s v=""/>
    <x v="81"/>
    <s v="Sélection / Priorisation"/>
    <x v="6"/>
    <x v="50"/>
    <s v="behind the church, Derriere Leglise"/>
    <m/>
    <m/>
    <m/>
    <m/>
    <x v="147"/>
    <n v="3"/>
    <s v="HT09"/>
    <s v="HT09933"/>
    <e v="#N/A"/>
    <n v="0"/>
  </r>
  <r>
    <s v="American RC"/>
    <s v="Haitian RC"/>
    <m/>
    <x v="0"/>
    <x v="18"/>
    <n v="20"/>
    <s v="Octobre"/>
    <m/>
    <x v="0"/>
    <x v="0"/>
    <s v="Kit d'hygiène"/>
    <m/>
    <s v="Nombre"/>
    <n v="10"/>
    <m/>
    <m/>
    <m/>
    <s v=""/>
    <x v="81"/>
    <s v="Sélection / Priorisation"/>
    <x v="6"/>
    <x v="50"/>
    <s v="behind the church, Derriere Leglise"/>
    <m/>
    <m/>
    <m/>
    <m/>
    <x v="147"/>
    <n v="3"/>
    <s v="HT09"/>
    <s v="HT09933"/>
    <e v="#N/A"/>
    <n v="0"/>
  </r>
  <r>
    <s v="American RC"/>
    <s v="Haitian RC"/>
    <m/>
    <x v="0"/>
    <x v="18"/>
    <n v="20"/>
    <s v="Octobre"/>
    <m/>
    <x v="0"/>
    <x v="0"/>
    <s v="Couvertures"/>
    <m/>
    <s v="Nombre"/>
    <n v="474"/>
    <m/>
    <m/>
    <m/>
    <s v=""/>
    <x v="84"/>
    <s v="Sélection / Priorisation"/>
    <x v="2"/>
    <x v="48"/>
    <s v="Boyer, K-Darline, K-Boyer, K- Sainvil"/>
    <m/>
    <m/>
    <m/>
    <m/>
    <x v="148"/>
    <n v="2"/>
    <s v="HT07"/>
    <s v="HT07722"/>
    <e v="#N/A"/>
    <n v="0"/>
  </r>
  <r>
    <s v="American RC"/>
    <s v="Haitian RC"/>
    <m/>
    <x v="0"/>
    <x v="18"/>
    <n v="20"/>
    <s v="Octobre"/>
    <m/>
    <x v="1"/>
    <x v="1"/>
    <s v="Kit Abris"/>
    <m/>
    <s v="Nombre"/>
    <n v="237"/>
    <m/>
    <m/>
    <m/>
    <s v=""/>
    <x v="84"/>
    <s v="Sélection / Priorisation"/>
    <x v="2"/>
    <x v="48"/>
    <s v="Boyer, K-Darline, K-Boyer, K- Sainvil"/>
    <m/>
    <m/>
    <m/>
    <m/>
    <x v="148"/>
    <n v="2"/>
    <s v="HT07"/>
    <s v="HT07722"/>
    <e v="#N/A"/>
    <n v="0"/>
  </r>
  <r>
    <s v="American RC"/>
    <s v="Haitian RC"/>
    <m/>
    <x v="0"/>
    <x v="18"/>
    <n v="20"/>
    <s v="Octobre"/>
    <m/>
    <x v="0"/>
    <x v="0"/>
    <s v="Kit de cuisine"/>
    <m/>
    <s v="Nombre"/>
    <n v="6"/>
    <m/>
    <m/>
    <m/>
    <s v=""/>
    <x v="3"/>
    <s v="Sélection / Priorisation"/>
    <x v="6"/>
    <x v="33"/>
    <s v="HRC Local Committee"/>
    <m/>
    <m/>
    <m/>
    <m/>
    <x v="149"/>
    <n v="3"/>
    <s v="HT09"/>
    <s v="HT09931"/>
    <e v="#N/A"/>
    <n v="0"/>
  </r>
  <r>
    <s v="American RC"/>
    <s v="Haitian RC"/>
    <m/>
    <x v="0"/>
    <x v="18"/>
    <n v="20"/>
    <s v="Octobre"/>
    <m/>
    <x v="0"/>
    <x v="0"/>
    <s v="Couvertures"/>
    <m/>
    <s v="Nombre"/>
    <n v="6"/>
    <m/>
    <m/>
    <m/>
    <s v=""/>
    <x v="3"/>
    <s v="Sélection / Priorisation"/>
    <x v="6"/>
    <x v="33"/>
    <s v="HRC Local Committee"/>
    <m/>
    <m/>
    <m/>
    <m/>
    <x v="149"/>
    <n v="3"/>
    <s v="HT09"/>
    <s v="HT09931"/>
    <e v="#N/A"/>
    <n v="0"/>
  </r>
  <r>
    <s v="American RC"/>
    <s v="Haitian RC"/>
    <m/>
    <x v="0"/>
    <x v="18"/>
    <n v="20"/>
    <s v="Octobre"/>
    <m/>
    <x v="0"/>
    <x v="0"/>
    <s v="Kit d'hygiène"/>
    <m/>
    <s v="Nombre"/>
    <n v="6"/>
    <m/>
    <m/>
    <m/>
    <s v=""/>
    <x v="3"/>
    <s v="Sélection / Priorisation"/>
    <x v="6"/>
    <x v="33"/>
    <s v="HRC Local Committee"/>
    <m/>
    <m/>
    <m/>
    <m/>
    <x v="149"/>
    <n v="3"/>
    <s v="HT09"/>
    <s v="HT09931"/>
    <e v="#N/A"/>
    <n v="0"/>
  </r>
  <r>
    <s v="American RC"/>
    <s v="Haitian RC"/>
    <m/>
    <x v="0"/>
    <x v="18"/>
    <n v="20"/>
    <s v="Octobre"/>
    <m/>
    <x v="0"/>
    <x v="0"/>
    <s v="Kit de cuisine"/>
    <m/>
    <s v="Nombre"/>
    <n v="1"/>
    <m/>
    <m/>
    <m/>
    <s v=""/>
    <x v="85"/>
    <s v="Sélection / Priorisation"/>
    <x v="6"/>
    <x v="50"/>
    <s v="mayor's office"/>
    <m/>
    <m/>
    <m/>
    <m/>
    <x v="150"/>
    <n v="3"/>
    <s v="HT09"/>
    <s v="HT09933"/>
    <e v="#N/A"/>
    <n v="0"/>
  </r>
  <r>
    <s v="American RC"/>
    <s v="Haitian RC"/>
    <m/>
    <x v="0"/>
    <x v="18"/>
    <n v="20"/>
    <s v="Octobre"/>
    <m/>
    <x v="0"/>
    <x v="0"/>
    <s v="Couvertures"/>
    <m/>
    <s v="Nombre"/>
    <n v="2"/>
    <m/>
    <m/>
    <m/>
    <s v=""/>
    <x v="85"/>
    <s v="Sélection / Priorisation"/>
    <x v="6"/>
    <x v="50"/>
    <s v="mayor's office"/>
    <m/>
    <m/>
    <m/>
    <m/>
    <x v="150"/>
    <n v="3"/>
    <s v="HT09"/>
    <s v="HT09933"/>
    <e v="#N/A"/>
    <n v="0"/>
  </r>
  <r>
    <s v="American RC"/>
    <s v="Haitian RC"/>
    <m/>
    <x v="0"/>
    <x v="18"/>
    <n v="20"/>
    <s v="Octobre"/>
    <m/>
    <x v="0"/>
    <x v="0"/>
    <s v="Kit d'hygiène"/>
    <m/>
    <s v="Nombre"/>
    <n v="1"/>
    <m/>
    <m/>
    <m/>
    <s v=""/>
    <x v="85"/>
    <s v="Sélection / Priorisation"/>
    <x v="6"/>
    <x v="50"/>
    <s v="mayor's office"/>
    <m/>
    <m/>
    <m/>
    <m/>
    <x v="150"/>
    <n v="3"/>
    <s v="HT09"/>
    <s v="HT09933"/>
    <e v="#N/A"/>
    <n v="0"/>
  </r>
  <r>
    <s v="American RC"/>
    <s v="Haitian RC"/>
    <m/>
    <x v="0"/>
    <x v="18"/>
    <n v="20"/>
    <s v="Octobre"/>
    <m/>
    <x v="0"/>
    <x v="0"/>
    <s v="Kit de cuisine"/>
    <m/>
    <s v="Nombre"/>
    <n v="63"/>
    <m/>
    <m/>
    <m/>
    <s v=""/>
    <x v="53"/>
    <s v="Sélection / Priorisation"/>
    <x v="6"/>
    <x v="33"/>
    <s v="Presquile"/>
    <m/>
    <m/>
    <m/>
    <m/>
    <x v="151"/>
    <n v="3"/>
    <s v="HT09"/>
    <s v="HT09931"/>
    <e v="#N/A"/>
    <n v="0"/>
  </r>
  <r>
    <s v="American RC"/>
    <s v="Haitian RC"/>
    <m/>
    <x v="0"/>
    <x v="18"/>
    <n v="20"/>
    <s v="Octobre"/>
    <m/>
    <x v="0"/>
    <x v="0"/>
    <s v="Couvertures"/>
    <m/>
    <s v="Nombre"/>
    <n v="126"/>
    <m/>
    <m/>
    <m/>
    <s v=""/>
    <x v="53"/>
    <s v="Sélection / Priorisation"/>
    <x v="6"/>
    <x v="33"/>
    <s v="Presquile"/>
    <m/>
    <m/>
    <m/>
    <m/>
    <x v="151"/>
    <n v="3"/>
    <s v="HT09"/>
    <s v="HT09931"/>
    <e v="#N/A"/>
    <n v="0"/>
  </r>
  <r>
    <s v="American RC"/>
    <s v="Haitian RC"/>
    <m/>
    <x v="0"/>
    <x v="18"/>
    <n v="20"/>
    <s v="Octobre"/>
    <m/>
    <x v="0"/>
    <x v="0"/>
    <s v="Kit d'hygiène"/>
    <m/>
    <s v="Nombre"/>
    <n v="63"/>
    <m/>
    <m/>
    <m/>
    <s v=""/>
    <x v="53"/>
    <s v="Sélection / Priorisation"/>
    <x v="6"/>
    <x v="33"/>
    <s v="Presquile"/>
    <m/>
    <m/>
    <m/>
    <m/>
    <x v="151"/>
    <n v="3"/>
    <s v="HT09"/>
    <s v="HT09931"/>
    <e v="#N/A"/>
    <n v="0"/>
  </r>
  <r>
    <s v="American RC"/>
    <s v="Haitian RC"/>
    <m/>
    <x v="0"/>
    <x v="18"/>
    <n v="20"/>
    <s v="Octobre"/>
    <m/>
    <x v="0"/>
    <x v="0"/>
    <s v="Couvertures"/>
    <m/>
    <s v="Nombre"/>
    <n v="230"/>
    <m/>
    <m/>
    <m/>
    <s v=""/>
    <x v="86"/>
    <s v="Sélection / Priorisation"/>
    <x v="6"/>
    <x v="35"/>
    <s v="Village Vincent"/>
    <m/>
    <m/>
    <m/>
    <m/>
    <x v="152"/>
    <n v="3"/>
    <s v="HT09"/>
    <s v="HT09934"/>
    <e v="#N/A"/>
    <n v="0"/>
  </r>
  <r>
    <s v="American RC"/>
    <s v="Haitian RC"/>
    <m/>
    <x v="0"/>
    <x v="18"/>
    <n v="20"/>
    <s v="Octobre"/>
    <m/>
    <x v="0"/>
    <x v="0"/>
    <s v="Kit de cuisine"/>
    <m/>
    <s v="Nombre"/>
    <n v="115"/>
    <m/>
    <m/>
    <m/>
    <s v=""/>
    <x v="86"/>
    <s v="Sélection / Priorisation"/>
    <x v="6"/>
    <x v="35"/>
    <s v="Village Vincent"/>
    <m/>
    <m/>
    <m/>
    <m/>
    <x v="152"/>
    <n v="3"/>
    <s v="HT09"/>
    <s v="HT09934"/>
    <e v="#N/A"/>
    <n v="0"/>
  </r>
  <r>
    <s v="American RC"/>
    <s v="Haitian RC"/>
    <m/>
    <x v="0"/>
    <x v="18"/>
    <n v="20"/>
    <s v="Octobre"/>
    <m/>
    <x v="0"/>
    <x v="0"/>
    <s v="Kit d'hygiène"/>
    <m/>
    <s v="Nombre"/>
    <n v="115"/>
    <m/>
    <m/>
    <m/>
    <s v=""/>
    <x v="86"/>
    <s v="Sélection / Priorisation"/>
    <x v="6"/>
    <x v="35"/>
    <s v="Village Vincent"/>
    <m/>
    <m/>
    <m/>
    <m/>
    <x v="152"/>
    <n v="3"/>
    <s v="HT09"/>
    <s v="HT09934"/>
    <e v="#N/A"/>
    <n v="0"/>
  </r>
  <r>
    <s v="American RC"/>
    <s v="Haitian RC"/>
    <m/>
    <x v="0"/>
    <x v="18"/>
    <n v="20"/>
    <s v="Octobre"/>
    <m/>
    <x v="1"/>
    <x v="1"/>
    <s v="Bâches"/>
    <m/>
    <s v="Nombre"/>
    <n v="478"/>
    <m/>
    <m/>
    <m/>
    <s v=""/>
    <x v="87"/>
    <m/>
    <x v="2"/>
    <x v="48"/>
    <m/>
    <m/>
    <m/>
    <m/>
    <m/>
    <x v="153"/>
    <n v="2"/>
    <s v="HT07"/>
    <s v="HT07722"/>
    <e v="#N/A"/>
    <n v="0"/>
  </r>
  <r>
    <s v="American RC"/>
    <s v="Haitian RC"/>
    <m/>
    <x v="0"/>
    <x v="18"/>
    <n v="20"/>
    <s v="Octobre"/>
    <m/>
    <x v="0"/>
    <x v="0"/>
    <s v="Couvertures"/>
    <m/>
    <s v="Nombre"/>
    <n v="239"/>
    <m/>
    <m/>
    <m/>
    <s v=""/>
    <x v="87"/>
    <m/>
    <x v="2"/>
    <x v="48"/>
    <m/>
    <m/>
    <m/>
    <m/>
    <m/>
    <x v="153"/>
    <n v="2"/>
    <s v="HT07"/>
    <s v="HT07722"/>
    <e v="#N/A"/>
    <n v="0"/>
  </r>
  <r>
    <s v="CARE"/>
    <m/>
    <m/>
    <x v="0"/>
    <x v="18"/>
    <n v="20"/>
    <s v="Octobre"/>
    <m/>
    <x v="0"/>
    <x v="0"/>
    <s v="Aquatabs"/>
    <m/>
    <s v="Nombre"/>
    <n v="6400"/>
    <m/>
    <m/>
    <m/>
    <s v=""/>
    <x v="88"/>
    <m/>
    <x v="1"/>
    <x v="4"/>
    <m/>
    <m/>
    <m/>
    <s v="Ménage"/>
    <m/>
    <x v="154"/>
    <n v="1"/>
    <s v="HT08"/>
    <s v="HT08815"/>
    <e v="#N/A"/>
    <n v="0"/>
  </r>
  <r>
    <s v="CARE"/>
    <m/>
    <m/>
    <x v="0"/>
    <x v="18"/>
    <n v="20"/>
    <s v="Octobre"/>
    <m/>
    <x v="0"/>
    <x v="0"/>
    <s v="Aquatabs"/>
    <m/>
    <s v="Nombre"/>
    <n v="5060"/>
    <m/>
    <m/>
    <m/>
    <s v=""/>
    <x v="20"/>
    <m/>
    <x v="3"/>
    <x v="13"/>
    <m/>
    <m/>
    <m/>
    <s v="Ménage"/>
    <m/>
    <x v="155"/>
    <n v="1"/>
    <s v="HT02"/>
    <s v="HT02233"/>
    <e v="#N/A"/>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95"/>
    <m/>
    <m/>
    <m/>
    <s v=""/>
    <x v="89"/>
    <s v="Sélection / Priorisation"/>
    <x v="2"/>
    <x v="19"/>
    <s v="1ère Fond Palmiste"/>
    <m/>
    <s v="Rural"/>
    <s v="Ménage"/>
    <m/>
    <x v="156"/>
    <n v="2"/>
    <s v="HT07"/>
    <s v="HT07713"/>
    <s v="HT07713-01"/>
    <n v="0"/>
  </r>
  <r>
    <s v="Diakonie Katastrophenhilfe"/>
    <s v="KORAL"/>
    <s v="German Foreign Office (AA)"/>
    <x v="0"/>
    <x v="18"/>
    <n v="20"/>
    <s v="Octobre"/>
    <m/>
    <x v="1"/>
    <x v="1"/>
    <s v="Kit Abris"/>
    <s v="2 baches, 2 laines, cordes"/>
    <s v="Nombre"/>
    <n v="95"/>
    <m/>
    <m/>
    <m/>
    <s v=""/>
    <x v="89"/>
    <s v="Sélection / Priorisation"/>
    <x v="2"/>
    <x v="19"/>
    <s v="1ère Fond Palmiste"/>
    <m/>
    <s v="Rural"/>
    <s v="Ménage"/>
    <m/>
    <x v="156"/>
    <n v="2"/>
    <s v="HT07"/>
    <s v="HT07713"/>
    <s v="HT07713-01"/>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85"/>
    <m/>
    <m/>
    <m/>
    <s v=""/>
    <x v="26"/>
    <s v="Sélection / Priorisation"/>
    <x v="2"/>
    <x v="24"/>
    <m/>
    <s v="Ile Grosse Caye"/>
    <s v="Rural"/>
    <s v="Ménage"/>
    <m/>
    <x v="157"/>
    <n v="2"/>
    <s v="HT07"/>
    <s v="HT07731"/>
    <e v="#N/A"/>
    <n v="0"/>
  </r>
  <r>
    <s v="Diakonie Katastrophenhilfe"/>
    <s v="KORAL"/>
    <s v="German Foreign Office (AA)"/>
    <x v="0"/>
    <x v="18"/>
    <n v="20"/>
    <s v="Octobre"/>
    <m/>
    <x v="1"/>
    <x v="1"/>
    <s v="Kit Abris"/>
    <s v="2 baches, 2 laines, cordes"/>
    <s v="Nombre"/>
    <n v="85"/>
    <m/>
    <m/>
    <m/>
    <s v=""/>
    <x v="26"/>
    <s v="Sélection / Priorisation"/>
    <x v="2"/>
    <x v="24"/>
    <m/>
    <s v="Ile Grosse Caye"/>
    <s v="Rural"/>
    <s v="Ménage"/>
    <m/>
    <x v="157"/>
    <n v="2"/>
    <s v="HT07"/>
    <s v="HT07731"/>
    <e v="#N/A"/>
    <n v="0"/>
  </r>
  <r>
    <s v="IFRC"/>
    <s v="Haitian RC"/>
    <m/>
    <x v="0"/>
    <x v="18"/>
    <n v="20"/>
    <s v="Octobre"/>
    <m/>
    <x v="1"/>
    <x v="1"/>
    <s v="Bâches"/>
    <m/>
    <s v="Nombre"/>
    <n v="598"/>
    <m/>
    <m/>
    <m/>
    <s v=""/>
    <x v="90"/>
    <s v="Sélection / Priorisation"/>
    <x v="1"/>
    <x v="44"/>
    <m/>
    <m/>
    <m/>
    <m/>
    <m/>
    <x v="158"/>
    <n v="12"/>
    <s v="HT08"/>
    <s v="HT08821"/>
    <e v="#N/A"/>
    <n v="1"/>
  </r>
  <r>
    <s v="IFRC"/>
    <s v="Haitian RC"/>
    <m/>
    <x v="0"/>
    <x v="18"/>
    <n v="20"/>
    <s v="Octobre"/>
    <m/>
    <x v="1"/>
    <x v="1"/>
    <s v="Bâches"/>
    <m/>
    <s v="Nombre"/>
    <n v="600"/>
    <m/>
    <m/>
    <m/>
    <s v=""/>
    <x v="25"/>
    <m/>
    <x v="1"/>
    <x v="44"/>
    <m/>
    <m/>
    <m/>
    <m/>
    <m/>
    <x v="158"/>
    <n v="12"/>
    <s v="HT08"/>
    <s v="HT08821"/>
    <e v="#N/A"/>
    <n v="0"/>
  </r>
  <r>
    <s v="IFRC"/>
    <s v="Haitian RC"/>
    <m/>
    <x v="0"/>
    <x v="18"/>
    <n v="20"/>
    <s v="Octobre"/>
    <m/>
    <x v="0"/>
    <x v="0"/>
    <s v="Bidons"/>
    <m/>
    <s v="Nombre"/>
    <n v="598"/>
    <m/>
    <m/>
    <m/>
    <s v=""/>
    <x v="90"/>
    <s v="Sélection / Priorisation"/>
    <x v="1"/>
    <x v="44"/>
    <m/>
    <m/>
    <m/>
    <m/>
    <m/>
    <x v="158"/>
    <n v="12"/>
    <s v="HT08"/>
    <s v="HT08821"/>
    <e v="#N/A"/>
    <n v="0"/>
  </r>
  <r>
    <s v="IFRC"/>
    <s v="Haitian RC"/>
    <m/>
    <x v="0"/>
    <x v="18"/>
    <n v="20"/>
    <s v="Octobre"/>
    <m/>
    <x v="0"/>
    <x v="0"/>
    <s v="Couvertures"/>
    <m/>
    <s v="Nombre"/>
    <n v="598"/>
    <m/>
    <m/>
    <m/>
    <s v=""/>
    <x v="90"/>
    <s v="Sélection / Priorisation"/>
    <x v="1"/>
    <x v="44"/>
    <m/>
    <m/>
    <m/>
    <m/>
    <m/>
    <x v="158"/>
    <n v="12"/>
    <s v="HT08"/>
    <s v="HT08821"/>
    <e v="#N/A"/>
    <n v="0"/>
  </r>
  <r>
    <s v="IFRC"/>
    <s v="Haitian RC"/>
    <m/>
    <x v="0"/>
    <x v="18"/>
    <n v="20"/>
    <s v="Octobre"/>
    <m/>
    <x v="0"/>
    <x v="0"/>
    <s v="Couvertures"/>
    <m/>
    <s v="Nombre"/>
    <n v="600"/>
    <m/>
    <m/>
    <m/>
    <s v=""/>
    <x v="25"/>
    <m/>
    <x v="1"/>
    <x v="44"/>
    <m/>
    <m/>
    <m/>
    <m/>
    <m/>
    <x v="158"/>
    <n v="12"/>
    <s v="HT08"/>
    <s v="HT08821"/>
    <e v="#N/A"/>
    <n v="0"/>
  </r>
  <r>
    <s v="IFRC"/>
    <s v="Haitian RC"/>
    <m/>
    <x v="0"/>
    <x v="18"/>
    <n v="20"/>
    <s v="Octobre"/>
    <m/>
    <x v="1"/>
    <x v="1"/>
    <s v="Kit Abris"/>
    <m/>
    <s v="Nombre"/>
    <n v="300"/>
    <m/>
    <m/>
    <m/>
    <s v=""/>
    <x v="25"/>
    <m/>
    <x v="1"/>
    <x v="44"/>
    <m/>
    <m/>
    <m/>
    <m/>
    <m/>
    <x v="158"/>
    <n v="12"/>
    <s v="HT08"/>
    <s v="HT08821"/>
    <e v="#N/A"/>
    <n v="0"/>
  </r>
  <r>
    <s v="IFRC"/>
    <s v="Haitian RC"/>
    <m/>
    <x v="0"/>
    <x v="18"/>
    <n v="20"/>
    <s v="Octobre"/>
    <m/>
    <x v="0"/>
    <x v="0"/>
    <s v="Kit de cuisine"/>
    <m/>
    <s v="Nombre"/>
    <n v="299"/>
    <m/>
    <m/>
    <m/>
    <s v=""/>
    <x v="90"/>
    <s v="Sélection / Priorisation"/>
    <x v="1"/>
    <x v="44"/>
    <m/>
    <m/>
    <m/>
    <m/>
    <m/>
    <x v="158"/>
    <n v="12"/>
    <s v="HT08"/>
    <s v="HT08821"/>
    <e v="#N/A"/>
    <n v="0"/>
  </r>
  <r>
    <s v="IFRC"/>
    <s v="Haitian RC"/>
    <m/>
    <x v="0"/>
    <x v="18"/>
    <n v="20"/>
    <s v="Octobre"/>
    <m/>
    <x v="0"/>
    <x v="0"/>
    <s v="Kit d'hygiène"/>
    <m/>
    <s v="Nombre"/>
    <n v="299"/>
    <m/>
    <m/>
    <m/>
    <s v=""/>
    <x v="90"/>
    <s v="Sélection / Priorisation"/>
    <x v="1"/>
    <x v="44"/>
    <m/>
    <m/>
    <m/>
    <m/>
    <m/>
    <x v="158"/>
    <n v="12"/>
    <s v="HT08"/>
    <s v="HT08821"/>
    <e v="#N/A"/>
    <n v="0"/>
  </r>
  <r>
    <s v="IFRC"/>
    <s v="Haitian RC"/>
    <m/>
    <x v="0"/>
    <x v="18"/>
    <n v="20"/>
    <s v="Octobre"/>
    <m/>
    <x v="0"/>
    <x v="0"/>
    <s v="Kit d'hygiène"/>
    <m/>
    <s v="Nombre"/>
    <n v="300"/>
    <m/>
    <m/>
    <m/>
    <s v=""/>
    <x v="25"/>
    <m/>
    <x v="1"/>
    <x v="44"/>
    <m/>
    <m/>
    <m/>
    <m/>
    <m/>
    <x v="158"/>
    <n v="12"/>
    <s v="HT08"/>
    <s v="HT08821"/>
    <e v="#N/A"/>
    <n v="0"/>
  </r>
  <r>
    <s v="IFRC"/>
    <s v="Haitian RC"/>
    <m/>
    <x v="0"/>
    <x v="18"/>
    <n v="20"/>
    <s v="Octobre"/>
    <m/>
    <x v="0"/>
    <x v="0"/>
    <s v="Moustiquaires"/>
    <m/>
    <s v="Nombre"/>
    <n v="598"/>
    <m/>
    <m/>
    <m/>
    <s v=""/>
    <x v="90"/>
    <s v="Sélection / Priorisation"/>
    <x v="1"/>
    <x v="44"/>
    <m/>
    <m/>
    <m/>
    <m/>
    <m/>
    <x v="158"/>
    <n v="12"/>
    <s v="HT08"/>
    <s v="HT08821"/>
    <e v="#N/A"/>
    <n v="0"/>
  </r>
  <r>
    <s v="IFRC"/>
    <s v="Haitian RC"/>
    <m/>
    <x v="0"/>
    <x v="18"/>
    <n v="20"/>
    <s v="Octobre"/>
    <m/>
    <x v="0"/>
    <x v="0"/>
    <s v="Moustiquaires"/>
    <m/>
    <s v="Nombre"/>
    <n v="600"/>
    <m/>
    <m/>
    <m/>
    <s v=""/>
    <x v="25"/>
    <m/>
    <x v="1"/>
    <x v="44"/>
    <m/>
    <m/>
    <m/>
    <m/>
    <m/>
    <x v="158"/>
    <n v="12"/>
    <s v="HT08"/>
    <s v="HT08821"/>
    <e v="#N/A"/>
    <n v="0"/>
  </r>
  <r>
    <s v="IFRC"/>
    <s v="Haitian RC"/>
    <m/>
    <x v="0"/>
    <x v="18"/>
    <n v="20"/>
    <s v="Octobre"/>
    <m/>
    <x v="0"/>
    <x v="0"/>
    <s v="Seaux"/>
    <m/>
    <s v="Nombre"/>
    <n v="299"/>
    <m/>
    <m/>
    <m/>
    <s v=""/>
    <x v="90"/>
    <s v="Sélection / Priorisation"/>
    <x v="1"/>
    <x v="44"/>
    <m/>
    <m/>
    <m/>
    <m/>
    <m/>
    <x v="158"/>
    <n v="12"/>
    <s v="HT08"/>
    <s v="HT08821"/>
    <e v="#N/A"/>
    <n v="0"/>
  </r>
  <r>
    <s v="Samaritan's Purse"/>
    <m/>
    <m/>
    <x v="0"/>
    <x v="18"/>
    <n v="20"/>
    <s v="Octobre"/>
    <m/>
    <x v="1"/>
    <x v="1"/>
    <s v="Bâches"/>
    <m/>
    <s v="Nombre"/>
    <n v="1403"/>
    <m/>
    <m/>
    <m/>
    <s v=""/>
    <x v="91"/>
    <m/>
    <x v="2"/>
    <x v="38"/>
    <s v="Quantin"/>
    <m/>
    <m/>
    <m/>
    <m/>
    <x v="159"/>
    <n v="1"/>
    <s v="HT07"/>
    <s v="HT07741"/>
    <e v="#N/A"/>
    <n v="0"/>
  </r>
  <r>
    <s v="Samaritan's Purse"/>
    <m/>
    <m/>
    <x v="0"/>
    <x v="18"/>
    <n v="20"/>
    <s v="Octobre"/>
    <m/>
    <x v="0"/>
    <x v="0"/>
    <s v="Kit d'hygiène"/>
    <m/>
    <s v="Nombre"/>
    <n v="80"/>
    <m/>
    <m/>
    <m/>
    <s v=""/>
    <x v="37"/>
    <m/>
    <x v="2"/>
    <x v="38"/>
    <s v="6ème Quentin"/>
    <m/>
    <m/>
    <m/>
    <m/>
    <x v="160"/>
    <n v="1"/>
    <s v="HT07"/>
    <s v="HT07741"/>
    <s v="HT07741-03"/>
    <n v="0"/>
  </r>
  <r>
    <s v="ACTED"/>
    <m/>
    <s v="OFDA"/>
    <x v="0"/>
    <x v="19"/>
    <n v="21"/>
    <s v="Octobre"/>
    <m/>
    <x v="1"/>
    <x v="1"/>
    <s v="Bâches"/>
    <m/>
    <s v="Nombre"/>
    <n v="996"/>
    <m/>
    <m/>
    <m/>
    <s v=""/>
    <x v="80"/>
    <m/>
    <x v="1"/>
    <x v="1"/>
    <s v="8e Fonds Rouge Dahere"/>
    <s v="caracolie"/>
    <s v="Urbain"/>
    <s v="Quartier"/>
    <m/>
    <x v="161"/>
    <n v="2"/>
    <s v="HT08"/>
    <s v="HT08811"/>
    <s v="HT08811-08"/>
    <n v="0"/>
  </r>
  <r>
    <s v="ACTED"/>
    <m/>
    <s v="OFDA"/>
    <x v="0"/>
    <x v="19"/>
    <n v="21"/>
    <s v="Octobre"/>
    <m/>
    <x v="0"/>
    <x v="0"/>
    <s v="Kit d'hygiène"/>
    <m/>
    <s v="Nombre"/>
    <n v="996"/>
    <m/>
    <m/>
    <m/>
    <s v=""/>
    <x v="80"/>
    <m/>
    <x v="1"/>
    <x v="1"/>
    <s v="8e Fonds Rouge Dahere"/>
    <s v="caracolie"/>
    <s v="Urbain"/>
    <s v="Quartier"/>
    <m/>
    <x v="161"/>
    <n v="2"/>
    <s v="HT08"/>
    <s v="HT08811"/>
    <s v="HT08811-08"/>
    <n v="0"/>
  </r>
  <r>
    <s v="American RC"/>
    <s v="Haitian RC"/>
    <m/>
    <x v="0"/>
    <x v="19"/>
    <n v="21"/>
    <s v="Octobre"/>
    <m/>
    <x v="0"/>
    <x v="0"/>
    <s v="Bidons"/>
    <m/>
    <s v="Nombre"/>
    <n v="120"/>
    <m/>
    <m/>
    <m/>
    <s v=""/>
    <x v="44"/>
    <m/>
    <x v="6"/>
    <x v="35"/>
    <m/>
    <m/>
    <m/>
    <m/>
    <m/>
    <x v="162"/>
    <n v="4"/>
    <s v="HT09"/>
    <s v="HT09934"/>
    <e v="#N/A"/>
    <n v="0"/>
  </r>
  <r>
    <s v="American RC"/>
    <s v="Haitian RC"/>
    <m/>
    <x v="0"/>
    <x v="19"/>
    <n v="21"/>
    <s v="Octobre"/>
    <m/>
    <x v="0"/>
    <x v="0"/>
    <s v="Couvertures"/>
    <m/>
    <s v="Nombre"/>
    <n v="240"/>
    <m/>
    <m/>
    <m/>
    <s v=""/>
    <x v="44"/>
    <m/>
    <x v="6"/>
    <x v="35"/>
    <m/>
    <m/>
    <m/>
    <m/>
    <m/>
    <x v="162"/>
    <n v="4"/>
    <s v="HT09"/>
    <s v="HT09934"/>
    <e v="#N/A"/>
    <n v="0"/>
  </r>
  <r>
    <s v="American RC"/>
    <s v="Haitian RC"/>
    <m/>
    <x v="0"/>
    <x v="19"/>
    <n v="21"/>
    <s v="Octobre"/>
    <m/>
    <x v="0"/>
    <x v="0"/>
    <s v="Kit d'hygiène"/>
    <m/>
    <s v="Nombre"/>
    <n v="120"/>
    <m/>
    <m/>
    <m/>
    <s v=""/>
    <x v="44"/>
    <m/>
    <x v="6"/>
    <x v="35"/>
    <m/>
    <m/>
    <m/>
    <m/>
    <m/>
    <x v="162"/>
    <n v="4"/>
    <s v="HT09"/>
    <s v="HT09934"/>
    <e v="#N/A"/>
    <n v="0"/>
  </r>
  <r>
    <s v="American RC"/>
    <s v="Haitian RC"/>
    <m/>
    <x v="0"/>
    <x v="19"/>
    <n v="21"/>
    <s v="Octobre"/>
    <m/>
    <x v="0"/>
    <x v="0"/>
    <s v="Kit de cuisine"/>
    <m/>
    <s v="Nombre"/>
    <n v="120"/>
    <m/>
    <m/>
    <m/>
    <s v=""/>
    <x v="44"/>
    <m/>
    <x v="6"/>
    <x v="35"/>
    <m/>
    <m/>
    <m/>
    <m/>
    <m/>
    <x v="162"/>
    <n v="4"/>
    <s v="HT09"/>
    <s v="HT09934"/>
    <e v="#N/A"/>
    <n v="0"/>
  </r>
  <r>
    <s v="IFRC"/>
    <s v="Haitian RC"/>
    <m/>
    <x v="0"/>
    <x v="19"/>
    <n v="21"/>
    <s v="Octobre"/>
    <m/>
    <x v="1"/>
    <x v="1"/>
    <s v="Bâches"/>
    <m/>
    <s v="Nombre"/>
    <n v="598"/>
    <m/>
    <m/>
    <m/>
    <s v=""/>
    <x v="90"/>
    <m/>
    <x v="1"/>
    <x v="44"/>
    <m/>
    <m/>
    <m/>
    <m/>
    <m/>
    <x v="163"/>
    <n v="14"/>
    <s v="HT08"/>
    <s v="HT08821"/>
    <e v="#N/A"/>
    <n v="0"/>
  </r>
  <r>
    <s v="IFRC"/>
    <s v="Haitian RC"/>
    <m/>
    <x v="0"/>
    <x v="19"/>
    <n v="21"/>
    <s v="Octobre"/>
    <m/>
    <x v="1"/>
    <x v="1"/>
    <s v="Bâches"/>
    <m/>
    <s v="Nombre"/>
    <n v="15"/>
    <m/>
    <m/>
    <m/>
    <s v=""/>
    <x v="22"/>
    <m/>
    <x v="1"/>
    <x v="44"/>
    <m/>
    <m/>
    <m/>
    <m/>
    <m/>
    <x v="163"/>
    <n v="14"/>
    <s v="HT08"/>
    <s v="HT08821"/>
    <e v="#N/A"/>
    <n v="0"/>
  </r>
  <r>
    <s v="IFRC"/>
    <s v="Haitian RC"/>
    <m/>
    <x v="0"/>
    <x v="19"/>
    <n v="21"/>
    <s v="Octobre"/>
    <m/>
    <x v="1"/>
    <x v="1"/>
    <s v="Bâches"/>
    <m/>
    <s v="Nombre"/>
    <n v="600"/>
    <m/>
    <m/>
    <m/>
    <s v=""/>
    <x v="25"/>
    <m/>
    <x v="1"/>
    <x v="44"/>
    <m/>
    <m/>
    <m/>
    <m/>
    <m/>
    <x v="163"/>
    <n v="14"/>
    <s v="HT08"/>
    <s v="HT08821"/>
    <e v="#N/A"/>
    <n v="0"/>
  </r>
  <r>
    <s v="IFRC"/>
    <s v="Haitian RC"/>
    <m/>
    <x v="0"/>
    <x v="19"/>
    <n v="21"/>
    <s v="Octobre"/>
    <m/>
    <x v="0"/>
    <x v="0"/>
    <s v="Bidons"/>
    <m/>
    <s v="Nombre"/>
    <n v="598"/>
    <m/>
    <m/>
    <m/>
    <s v=""/>
    <x v="90"/>
    <s v="Sélection / Priorisation"/>
    <x v="1"/>
    <x v="44"/>
    <m/>
    <m/>
    <m/>
    <m/>
    <m/>
    <x v="163"/>
    <n v="14"/>
    <s v="HT08"/>
    <s v="HT08821"/>
    <e v="#N/A"/>
    <n v="0"/>
  </r>
  <r>
    <s v="IFRC"/>
    <s v="Haitian RC"/>
    <m/>
    <x v="0"/>
    <x v="19"/>
    <n v="21"/>
    <s v="Octobre"/>
    <m/>
    <x v="0"/>
    <x v="0"/>
    <s v="Couvertures"/>
    <m/>
    <s v="Nombre"/>
    <n v="598"/>
    <m/>
    <m/>
    <m/>
    <s v=""/>
    <x v="90"/>
    <s v="Sélection / Priorisation"/>
    <x v="1"/>
    <x v="44"/>
    <m/>
    <m/>
    <m/>
    <m/>
    <m/>
    <x v="163"/>
    <n v="14"/>
    <s v="HT08"/>
    <s v="HT08821"/>
    <e v="#N/A"/>
    <n v="0"/>
  </r>
  <r>
    <s v="IFRC"/>
    <s v="Haitian RC"/>
    <m/>
    <x v="0"/>
    <x v="19"/>
    <n v="21"/>
    <s v="Octobre"/>
    <m/>
    <x v="0"/>
    <x v="0"/>
    <s v="Couvertures"/>
    <m/>
    <s v="Nombre"/>
    <n v="600"/>
    <m/>
    <m/>
    <m/>
    <s v=""/>
    <x v="25"/>
    <m/>
    <x v="1"/>
    <x v="44"/>
    <m/>
    <m/>
    <m/>
    <m/>
    <m/>
    <x v="163"/>
    <n v="14"/>
    <s v="HT08"/>
    <s v="HT08821"/>
    <e v="#N/A"/>
    <n v="0"/>
  </r>
  <r>
    <s v="IFRC"/>
    <s v="Haitian RC"/>
    <m/>
    <x v="0"/>
    <x v="19"/>
    <n v="21"/>
    <s v="Octobre"/>
    <m/>
    <x v="1"/>
    <x v="1"/>
    <s v="Kit Abris"/>
    <m/>
    <s v="Nombre"/>
    <n v="299"/>
    <m/>
    <m/>
    <m/>
    <s v=""/>
    <x v="90"/>
    <s v="Sélection / Priorisation"/>
    <x v="1"/>
    <x v="44"/>
    <m/>
    <m/>
    <m/>
    <m/>
    <m/>
    <x v="163"/>
    <n v="14"/>
    <s v="HT08"/>
    <s v="HT08821"/>
    <e v="#N/A"/>
    <n v="0"/>
  </r>
  <r>
    <s v="IFRC"/>
    <s v="Haitian RC"/>
    <m/>
    <x v="0"/>
    <x v="19"/>
    <n v="21"/>
    <s v="Octobre"/>
    <m/>
    <x v="1"/>
    <x v="1"/>
    <s v="Kit Abris"/>
    <m/>
    <s v="Nombre"/>
    <n v="15"/>
    <m/>
    <m/>
    <m/>
    <s v=""/>
    <x v="22"/>
    <s v="Sélection / Priorisation"/>
    <x v="1"/>
    <x v="44"/>
    <m/>
    <m/>
    <m/>
    <m/>
    <m/>
    <x v="163"/>
    <n v="14"/>
    <s v="HT08"/>
    <s v="HT08821"/>
    <e v="#N/A"/>
    <n v="0"/>
  </r>
  <r>
    <s v="IFRC"/>
    <s v="Haitian RC"/>
    <m/>
    <x v="0"/>
    <x v="19"/>
    <n v="21"/>
    <s v="Octobre"/>
    <m/>
    <x v="0"/>
    <x v="0"/>
    <s v="Kit de cuisine"/>
    <m/>
    <s v="Nombre"/>
    <n v="299"/>
    <m/>
    <m/>
    <m/>
    <s v=""/>
    <x v="90"/>
    <s v="Sélection / Priorisation"/>
    <x v="1"/>
    <x v="44"/>
    <m/>
    <m/>
    <m/>
    <m/>
    <m/>
    <x v="163"/>
    <n v="14"/>
    <s v="HT08"/>
    <s v="HT08821"/>
    <e v="#N/A"/>
    <n v="0"/>
  </r>
  <r>
    <s v="IFRC"/>
    <s v="Haitian RC"/>
    <m/>
    <x v="0"/>
    <x v="19"/>
    <n v="21"/>
    <s v="Octobre"/>
    <m/>
    <x v="0"/>
    <x v="0"/>
    <s v="Kit d'hygiène"/>
    <m/>
    <s v="Nombre"/>
    <n v="286"/>
    <m/>
    <m/>
    <m/>
    <s v=""/>
    <x v="90"/>
    <s v="Sélection / Priorisation"/>
    <x v="1"/>
    <x v="44"/>
    <m/>
    <m/>
    <m/>
    <m/>
    <m/>
    <x v="163"/>
    <n v="14"/>
    <s v="HT08"/>
    <s v="HT08821"/>
    <e v="#N/A"/>
    <n v="0"/>
  </r>
  <r>
    <s v="IFRC"/>
    <s v="Haitian RC"/>
    <m/>
    <x v="0"/>
    <x v="19"/>
    <n v="21"/>
    <s v="Octobre"/>
    <m/>
    <x v="0"/>
    <x v="0"/>
    <s v="Kit d'hygiène"/>
    <m/>
    <s v="Nombre"/>
    <n v="300"/>
    <m/>
    <m/>
    <m/>
    <s v=""/>
    <x v="25"/>
    <m/>
    <x v="1"/>
    <x v="44"/>
    <m/>
    <m/>
    <m/>
    <m/>
    <m/>
    <x v="163"/>
    <n v="14"/>
    <s v="HT08"/>
    <s v="HT08821"/>
    <e v="#N/A"/>
    <n v="0"/>
  </r>
  <r>
    <s v="IFRC"/>
    <s v="Haitian RC"/>
    <m/>
    <x v="0"/>
    <x v="19"/>
    <n v="21"/>
    <s v="Octobre"/>
    <m/>
    <x v="0"/>
    <x v="0"/>
    <s v="Moustiquaires"/>
    <m/>
    <s v="Nombre"/>
    <n v="572"/>
    <m/>
    <m/>
    <m/>
    <s v=""/>
    <x v="90"/>
    <s v="Sélection / Priorisation"/>
    <x v="1"/>
    <x v="44"/>
    <m/>
    <m/>
    <m/>
    <m/>
    <m/>
    <x v="163"/>
    <n v="14"/>
    <s v="HT08"/>
    <s v="HT08821"/>
    <e v="#N/A"/>
    <n v="0"/>
  </r>
  <r>
    <s v="IFRC"/>
    <s v="Haitian RC"/>
    <m/>
    <x v="0"/>
    <x v="19"/>
    <n v="21"/>
    <s v="Octobre"/>
    <m/>
    <x v="0"/>
    <x v="0"/>
    <s v="Moustiquaires"/>
    <m/>
    <s v="Nombre"/>
    <n v="600"/>
    <m/>
    <m/>
    <m/>
    <s v=""/>
    <x v="25"/>
    <m/>
    <x v="1"/>
    <x v="44"/>
    <m/>
    <m/>
    <m/>
    <m/>
    <m/>
    <x v="163"/>
    <n v="14"/>
    <s v="HT08"/>
    <s v="HT08821"/>
    <e v="#N/A"/>
    <n v="0"/>
  </r>
  <r>
    <s v="IFRC"/>
    <s v="Haitian RC"/>
    <m/>
    <x v="0"/>
    <x v="19"/>
    <n v="21"/>
    <s v="Octobre"/>
    <m/>
    <x v="0"/>
    <x v="0"/>
    <s v="Seaux"/>
    <m/>
    <s v="Nombre"/>
    <n v="299"/>
    <m/>
    <m/>
    <m/>
    <s v=""/>
    <x v="90"/>
    <s v="Sélection / Priorisation"/>
    <x v="1"/>
    <x v="44"/>
    <m/>
    <m/>
    <m/>
    <m/>
    <m/>
    <x v="163"/>
    <n v="14"/>
    <s v="HT08"/>
    <s v="HT08821"/>
    <e v="#N/A"/>
    <n v="0"/>
  </r>
  <r>
    <s v="Samaritan's Purse"/>
    <m/>
    <m/>
    <x v="0"/>
    <x v="19"/>
    <n v="21"/>
    <s v="Octobre"/>
    <m/>
    <x v="1"/>
    <x v="1"/>
    <s v="Bâches"/>
    <m/>
    <s v="Nombre"/>
    <n v="65"/>
    <m/>
    <m/>
    <m/>
    <s v=""/>
    <x v="37"/>
    <m/>
    <x v="1"/>
    <x v="1"/>
    <s v="9e Fonds Rouge Torberck"/>
    <s v="Detri"/>
    <m/>
    <m/>
    <m/>
    <x v="164"/>
    <n v="1"/>
    <s v="HT08"/>
    <s v="HT08811"/>
    <s v="HT08811-09"/>
    <n v="0"/>
  </r>
  <r>
    <s v="Samaritan's Purse"/>
    <m/>
    <m/>
    <x v="0"/>
    <x v="19"/>
    <n v="21"/>
    <s v="Octobre"/>
    <m/>
    <x v="1"/>
    <x v="1"/>
    <s v="Bâches"/>
    <m/>
    <s v="Nombre"/>
    <n v="160"/>
    <m/>
    <m/>
    <m/>
    <s v=""/>
    <x v="37"/>
    <m/>
    <x v="1"/>
    <x v="1"/>
    <s v="7e Marfranc"/>
    <s v="Ravine Sabel"/>
    <m/>
    <m/>
    <m/>
    <x v="165"/>
    <n v="2"/>
    <s v="HT08"/>
    <s v="HT08811"/>
    <s v="HT08811-07"/>
    <n v="0"/>
  </r>
  <r>
    <s v="Samaritan's Purse"/>
    <m/>
    <m/>
    <x v="0"/>
    <x v="19"/>
    <n v="21"/>
    <s v="Octobre"/>
    <m/>
    <x v="1"/>
    <x v="1"/>
    <s v="Bâches"/>
    <m/>
    <s v="Nombre"/>
    <n v="75"/>
    <m/>
    <m/>
    <m/>
    <s v=""/>
    <x v="37"/>
    <m/>
    <x v="1"/>
    <x v="1"/>
    <s v="7e Marfranc"/>
    <s v="Corfu Carton"/>
    <m/>
    <m/>
    <m/>
    <x v="165"/>
    <n v="2"/>
    <s v="HT08"/>
    <s v="HT08811"/>
    <s v="HT08811-07"/>
    <n v="0"/>
  </r>
  <r>
    <s v="Samaritan's Purse"/>
    <m/>
    <m/>
    <x v="0"/>
    <x v="19"/>
    <n v="21"/>
    <s v="Octobre"/>
    <m/>
    <x v="1"/>
    <x v="1"/>
    <s v="Bâches"/>
    <m/>
    <s v="Nombre"/>
    <n v="137"/>
    <m/>
    <m/>
    <m/>
    <s v=""/>
    <x v="37"/>
    <m/>
    <x v="1"/>
    <x v="1"/>
    <m/>
    <s v="Aviation Community"/>
    <m/>
    <m/>
    <m/>
    <x v="166"/>
    <n v="1"/>
    <s v="HT08"/>
    <s v="HT08811"/>
    <e v="#N/A"/>
    <n v="0"/>
  </r>
  <r>
    <s v="World Vision International"/>
    <m/>
    <m/>
    <x v="0"/>
    <x v="19"/>
    <n v="21"/>
    <s v="Octobre"/>
    <m/>
    <x v="1"/>
    <x v="1"/>
    <s v="Bâches"/>
    <m/>
    <s v="Nombre"/>
    <n v="150"/>
    <m/>
    <m/>
    <m/>
    <s v=""/>
    <x v="15"/>
    <m/>
    <x v="0"/>
    <x v="22"/>
    <s v="Pointe A Raquette"/>
    <m/>
    <m/>
    <m/>
    <m/>
    <x v="167"/>
    <n v="3"/>
    <s v="HT01"/>
    <s v="HT01152"/>
    <e v="#N/A"/>
    <n v="0"/>
  </r>
  <r>
    <s v="World Vision International"/>
    <m/>
    <m/>
    <x v="0"/>
    <x v="19"/>
    <n v="21"/>
    <s v="Octobre"/>
    <m/>
    <x v="0"/>
    <x v="0"/>
    <s v="Bidons"/>
    <m/>
    <s v="Nombre"/>
    <n v="150"/>
    <m/>
    <m/>
    <m/>
    <s v=""/>
    <x v="15"/>
    <s v="Sélection / Priorisation"/>
    <x v="0"/>
    <x v="22"/>
    <s v="Pointe A Raquette"/>
    <m/>
    <m/>
    <m/>
    <m/>
    <x v="167"/>
    <n v="3"/>
    <s v="HT01"/>
    <s v="HT01152"/>
    <e v="#N/A"/>
    <n v="0"/>
  </r>
  <r>
    <s v="World Vision International"/>
    <m/>
    <m/>
    <x v="0"/>
    <x v="19"/>
    <n v="21"/>
    <s v="Octobre"/>
    <m/>
    <x v="0"/>
    <x v="0"/>
    <s v="Couvertures"/>
    <m/>
    <s v="Nombre"/>
    <n v="150"/>
    <m/>
    <m/>
    <m/>
    <s v=""/>
    <x v="15"/>
    <s v="Sélection / Priorisation"/>
    <x v="0"/>
    <x v="22"/>
    <s v="Pointe A Raquette"/>
    <m/>
    <m/>
    <m/>
    <m/>
    <x v="167"/>
    <n v="3"/>
    <s v="HT01"/>
    <s v="HT01152"/>
    <e v="#N/A"/>
    <n v="0"/>
  </r>
  <r>
    <s v="World Vision International"/>
    <m/>
    <m/>
    <x v="0"/>
    <x v="19"/>
    <n v="21"/>
    <s v="Octobre"/>
    <m/>
    <x v="2"/>
    <x v="2"/>
    <s v="Formation"/>
    <m/>
    <s v=""/>
    <n v="79"/>
    <m/>
    <m/>
    <m/>
    <s v=""/>
    <x v="47"/>
    <s v="Sélection / Priorisation"/>
    <x v="5"/>
    <x v="21"/>
    <s v="Fonds De Lianes"/>
    <s v="Quetant"/>
    <m/>
    <m/>
    <m/>
    <x v="168"/>
    <n v="1"/>
    <s v="HT10"/>
    <s v="HT101012"/>
    <e v="#N/A"/>
    <n v="0"/>
  </r>
  <r>
    <s v="ACTED"/>
    <m/>
    <s v="OFDA"/>
    <x v="0"/>
    <x v="20"/>
    <n v="22"/>
    <s v="Octobre"/>
    <m/>
    <x v="1"/>
    <x v="1"/>
    <s v="Bâches"/>
    <m/>
    <s v="Nombre"/>
    <n v="1162"/>
    <m/>
    <m/>
    <m/>
    <s v=""/>
    <x v="80"/>
    <m/>
    <x v="1"/>
    <x v="1"/>
    <s v="8e Fonds Rouge Dahere"/>
    <s v="caracolie"/>
    <s v="Urbain"/>
    <s v="Quartier"/>
    <m/>
    <x v="169"/>
    <n v="2"/>
    <s v="HT08"/>
    <s v="HT08811"/>
    <s v="HT08811-08"/>
    <n v="0"/>
  </r>
  <r>
    <s v="ACTED"/>
    <m/>
    <s v="OFDA"/>
    <x v="0"/>
    <x v="20"/>
    <n v="22"/>
    <s v="Octobre"/>
    <m/>
    <x v="0"/>
    <x v="0"/>
    <s v="Kit d'hygiène"/>
    <m/>
    <s v="Nombre"/>
    <n v="1162"/>
    <m/>
    <m/>
    <m/>
    <s v=""/>
    <x v="80"/>
    <m/>
    <x v="1"/>
    <x v="1"/>
    <s v="8e Fonds Rouge Dahere"/>
    <s v="caracolie"/>
    <s v="Urbain"/>
    <s v="Quartier"/>
    <m/>
    <x v="169"/>
    <n v="2"/>
    <s v="HT08"/>
    <s v="HT08811"/>
    <s v="HT08811-08"/>
    <n v="0"/>
  </r>
  <r>
    <s v="American RC"/>
    <s v="Haitian RC"/>
    <m/>
    <x v="0"/>
    <x v="20"/>
    <n v="22"/>
    <s v="Octobre"/>
    <m/>
    <x v="0"/>
    <x v="0"/>
    <s v="Kit d'hygiène"/>
    <m/>
    <s v="Nombre"/>
    <n v="84"/>
    <m/>
    <m/>
    <m/>
    <s v=""/>
    <x v="27"/>
    <s v="Sélection / Priorisation"/>
    <x v="2"/>
    <x v="36"/>
    <s v="Sous-Fort"/>
    <m/>
    <m/>
    <m/>
    <m/>
    <x v="170"/>
    <n v="1"/>
    <s v="HT07"/>
    <s v="HT07743"/>
    <e v="#N/A"/>
    <n v="1"/>
  </r>
  <r>
    <s v="CARE"/>
    <m/>
    <m/>
    <x v="0"/>
    <x v="20"/>
    <n v="22"/>
    <s v="Octobre"/>
    <m/>
    <x v="1"/>
    <x v="1"/>
    <s v="Bâches"/>
    <m/>
    <s v="Nombre"/>
    <n v="435"/>
    <m/>
    <m/>
    <m/>
    <s v=""/>
    <x v="92"/>
    <s v="Sélection / Priorisation"/>
    <x v="1"/>
    <x v="5"/>
    <m/>
    <m/>
    <m/>
    <s v="Centre collectif / d'évacuation d'urgence"/>
    <m/>
    <x v="171"/>
    <n v="1"/>
    <s v="HT08"/>
    <s v="HT08814"/>
    <e v="#N/A"/>
    <n v="0"/>
  </r>
  <r>
    <s v="Samaritan's Purse"/>
    <m/>
    <m/>
    <x v="0"/>
    <x v="20"/>
    <n v="22"/>
    <s v="Octobre"/>
    <m/>
    <x v="1"/>
    <x v="1"/>
    <s v="Bâches"/>
    <m/>
    <s v="Nombre"/>
    <n v="50"/>
    <m/>
    <m/>
    <m/>
    <s v=""/>
    <x v="37"/>
    <m/>
    <x v="2"/>
    <x v="20"/>
    <m/>
    <s v="Kachoukette"/>
    <m/>
    <m/>
    <m/>
    <x v="172"/>
    <n v="1"/>
    <s v="HT07"/>
    <s v="HT07721"/>
    <e v="#N/A"/>
    <n v="0"/>
  </r>
  <r>
    <s v="Samaritan's Purse"/>
    <m/>
    <m/>
    <x v="0"/>
    <x v="20"/>
    <n v="22"/>
    <s v="Octobre"/>
    <m/>
    <x v="1"/>
    <x v="1"/>
    <s v="Bâches"/>
    <m/>
    <s v="Nombre"/>
    <n v="1075"/>
    <m/>
    <m/>
    <m/>
    <s v=""/>
    <x v="93"/>
    <m/>
    <x v="2"/>
    <x v="27"/>
    <s v="Paricot"/>
    <m/>
    <m/>
    <m/>
    <m/>
    <x v="173"/>
    <n v="1"/>
    <s v="HT07"/>
    <s v="HT07742"/>
    <e v="#N/A"/>
    <n v="1"/>
  </r>
  <r>
    <s v="World Vision International"/>
    <m/>
    <m/>
    <x v="0"/>
    <x v="20"/>
    <n v="22"/>
    <s v="Octobre"/>
    <m/>
    <x v="1"/>
    <x v="1"/>
    <s v="Bâches"/>
    <m/>
    <s v="Nombre"/>
    <n v="206"/>
    <m/>
    <m/>
    <m/>
    <s v=""/>
    <x v="94"/>
    <m/>
    <x v="0"/>
    <x v="15"/>
    <s v="Nouvelle Tourraine"/>
    <m/>
    <m/>
    <m/>
    <m/>
    <x v="174"/>
    <n v="5"/>
    <s v="HT01"/>
    <s v="HT01115"/>
    <e v="#N/A"/>
    <n v="0"/>
  </r>
  <r>
    <s v="World Vision International"/>
    <m/>
    <m/>
    <x v="0"/>
    <x v="20"/>
    <n v="22"/>
    <s v="Octobre"/>
    <m/>
    <x v="0"/>
    <x v="0"/>
    <s v="Bidons"/>
    <m/>
    <s v="Nombre"/>
    <n v="412"/>
    <m/>
    <m/>
    <m/>
    <s v=""/>
    <x v="94"/>
    <s v="Sélection / Priorisation"/>
    <x v="0"/>
    <x v="15"/>
    <s v="Nouvelle Tourraine"/>
    <m/>
    <m/>
    <m/>
    <m/>
    <x v="174"/>
    <n v="5"/>
    <s v="HT01"/>
    <s v="HT01115"/>
    <e v="#N/A"/>
    <n v="0"/>
  </r>
  <r>
    <s v="World Vision International"/>
    <m/>
    <m/>
    <x v="0"/>
    <x v="20"/>
    <n v="22"/>
    <s v="Octobre"/>
    <m/>
    <x v="0"/>
    <x v="0"/>
    <s v="Couvertures"/>
    <m/>
    <s v="Nombre"/>
    <n v="412"/>
    <m/>
    <m/>
    <m/>
    <s v=""/>
    <x v="94"/>
    <s v="Sélection / Priorisation"/>
    <x v="0"/>
    <x v="15"/>
    <s v="Nouvelle Tourraine"/>
    <m/>
    <m/>
    <m/>
    <m/>
    <x v="174"/>
    <n v="5"/>
    <s v="HT01"/>
    <s v="HT01115"/>
    <e v="#N/A"/>
    <n v="0"/>
  </r>
  <r>
    <s v="World Vision International"/>
    <m/>
    <m/>
    <x v="0"/>
    <x v="20"/>
    <n v="22"/>
    <s v="Octobre"/>
    <m/>
    <x v="0"/>
    <x v="0"/>
    <s v="Kit d'hygiène"/>
    <m/>
    <s v="Nombre"/>
    <n v="206"/>
    <m/>
    <m/>
    <m/>
    <s v=""/>
    <x v="94"/>
    <s v="Sélection / Priorisation"/>
    <x v="0"/>
    <x v="15"/>
    <s v="Nouvelle Tourraine"/>
    <m/>
    <m/>
    <m/>
    <m/>
    <x v="174"/>
    <n v="5"/>
    <s v="HT01"/>
    <s v="HT01115"/>
    <e v="#N/A"/>
    <n v="0"/>
  </r>
  <r>
    <s v="World Vision International"/>
    <m/>
    <m/>
    <x v="0"/>
    <x v="20"/>
    <n v="22"/>
    <s v="Octobre"/>
    <m/>
    <x v="0"/>
    <x v="0"/>
    <s v="Moustiquaires"/>
    <m/>
    <s v="Nombre"/>
    <n v="206"/>
    <m/>
    <m/>
    <m/>
    <s v=""/>
    <x v="94"/>
    <s v="Sélection / Priorisation"/>
    <x v="0"/>
    <x v="15"/>
    <s v="Nouvelle Tourraine"/>
    <m/>
    <m/>
    <m/>
    <m/>
    <x v="174"/>
    <n v="5"/>
    <s v="HT01"/>
    <s v="HT01115"/>
    <e v="#N/A"/>
    <n v="0"/>
  </r>
  <r>
    <s v="ACTED"/>
    <m/>
    <s v="OFDA"/>
    <x v="0"/>
    <x v="21"/>
    <n v="23"/>
    <s v="Octobre"/>
    <m/>
    <x v="1"/>
    <x v="1"/>
    <s v="Bâches"/>
    <m/>
    <s v="Nombre"/>
    <n v="918"/>
    <m/>
    <m/>
    <m/>
    <s v=""/>
    <x v="80"/>
    <m/>
    <x v="1"/>
    <x v="1"/>
    <s v="8e Fonds Rouge Dahere"/>
    <s v="Sainte-Hélène"/>
    <s v="Urbain"/>
    <s v="Quartier"/>
    <m/>
    <x v="175"/>
    <n v="2"/>
    <s v="HT08"/>
    <s v="HT08811"/>
    <s v="HT08811-08"/>
    <n v="0"/>
  </r>
  <r>
    <s v="ACTED"/>
    <m/>
    <s v="OFDA"/>
    <x v="0"/>
    <x v="21"/>
    <n v="23"/>
    <s v="Octobre"/>
    <m/>
    <x v="0"/>
    <x v="0"/>
    <s v="Kit d'hygiène"/>
    <m/>
    <s v="Nombre"/>
    <n v="918"/>
    <m/>
    <m/>
    <m/>
    <s v=""/>
    <x v="80"/>
    <m/>
    <x v="1"/>
    <x v="1"/>
    <s v="8e Fonds Rouge Dahere"/>
    <s v="Sainte-Hélène"/>
    <s v="Urbain"/>
    <s v="Quartier"/>
    <m/>
    <x v="175"/>
    <n v="2"/>
    <s v="HT08"/>
    <s v="HT08811"/>
    <s v="HT08811-08"/>
    <n v="0"/>
  </r>
  <r>
    <s v="American RC"/>
    <s v="Haitian RC"/>
    <m/>
    <x v="0"/>
    <x v="21"/>
    <n v="23"/>
    <s v="Octobre"/>
    <m/>
    <x v="0"/>
    <x v="0"/>
    <s v="Bidons"/>
    <m/>
    <s v="Nombre"/>
    <n v="184"/>
    <m/>
    <m/>
    <m/>
    <s v=""/>
    <x v="95"/>
    <s v="Sélection / Priorisation"/>
    <x v="2"/>
    <x v="51"/>
    <s v="Eglise Saint Augustin de Corail"/>
    <m/>
    <m/>
    <m/>
    <m/>
    <x v="176"/>
    <n v="2"/>
    <s v="HT07"/>
    <s v="HT07723"/>
    <e v="#N/A"/>
    <n v="1"/>
  </r>
  <r>
    <s v="American RC"/>
    <s v="Haitian RC"/>
    <m/>
    <x v="0"/>
    <x v="21"/>
    <n v="23"/>
    <s v="Octobre"/>
    <m/>
    <x v="0"/>
    <x v="0"/>
    <s v="Kit de cuisine"/>
    <m/>
    <s v="Nombre"/>
    <n v="630"/>
    <m/>
    <m/>
    <m/>
    <s v=""/>
    <x v="96"/>
    <s v="Sélection / Priorisation"/>
    <x v="2"/>
    <x v="48"/>
    <s v="National School of Abakou"/>
    <m/>
    <m/>
    <m/>
    <m/>
    <x v="177"/>
    <n v="4"/>
    <s v="HT07"/>
    <s v="HT07722"/>
    <e v="#N/A"/>
    <n v="0"/>
  </r>
  <r>
    <s v="American RC"/>
    <s v="Haitian RC"/>
    <m/>
    <x v="0"/>
    <x v="21"/>
    <n v="23"/>
    <s v="Octobre"/>
    <m/>
    <x v="0"/>
    <x v="0"/>
    <s v="Bidons"/>
    <m/>
    <s v="Nombre"/>
    <n v="89"/>
    <m/>
    <m/>
    <m/>
    <s v=""/>
    <x v="96"/>
    <s v="Sélection / Priorisation"/>
    <x v="2"/>
    <x v="48"/>
    <s v="National School of Abakou"/>
    <m/>
    <m/>
    <m/>
    <m/>
    <x v="177"/>
    <n v="4"/>
    <s v="HT07"/>
    <s v="HT07722"/>
    <e v="#N/A"/>
    <n v="0"/>
  </r>
  <r>
    <s v="American RC"/>
    <s v="Haitian RC"/>
    <m/>
    <x v="0"/>
    <x v="21"/>
    <n v="23"/>
    <s v="Octobre"/>
    <m/>
    <x v="1"/>
    <x v="1"/>
    <s v="Kit Abris"/>
    <m/>
    <s v="Nombre"/>
    <n v="2"/>
    <m/>
    <m/>
    <m/>
    <s v=""/>
    <x v="96"/>
    <s v="Sélection / Priorisation"/>
    <x v="2"/>
    <x v="48"/>
    <s v="National School of Abakou"/>
    <m/>
    <m/>
    <m/>
    <m/>
    <x v="177"/>
    <n v="4"/>
    <s v="HT07"/>
    <s v="HT07722"/>
    <e v="#N/A"/>
    <n v="0"/>
  </r>
  <r>
    <s v="American RC"/>
    <s v="Haitian RC"/>
    <m/>
    <x v="0"/>
    <x v="21"/>
    <n v="23"/>
    <s v="Octobre"/>
    <m/>
    <x v="0"/>
    <x v="0"/>
    <s v="Kit d'hygiène"/>
    <m/>
    <s v="Nombre"/>
    <n v="200"/>
    <m/>
    <m/>
    <m/>
    <s v=""/>
    <x v="96"/>
    <s v="Sélection / Priorisation"/>
    <x v="2"/>
    <x v="48"/>
    <s v="National School of Abakou"/>
    <m/>
    <m/>
    <m/>
    <m/>
    <x v="177"/>
    <n v="4"/>
    <s v="HT07"/>
    <s v="HT07722"/>
    <e v="#N/A"/>
    <n v="0"/>
  </r>
  <r>
    <s v="American RC"/>
    <s v="Haitian RC"/>
    <m/>
    <x v="0"/>
    <x v="21"/>
    <n v="23"/>
    <s v="Octobre"/>
    <m/>
    <x v="1"/>
    <x v="1"/>
    <s v="Bâches"/>
    <m/>
    <s v="Nombre"/>
    <n v="618"/>
    <m/>
    <m/>
    <m/>
    <s v=""/>
    <x v="95"/>
    <m/>
    <x v="2"/>
    <x v="51"/>
    <m/>
    <m/>
    <m/>
    <m/>
    <m/>
    <x v="178"/>
    <n v="3"/>
    <s v="HT07"/>
    <s v="HT07723"/>
    <e v="#N/A"/>
    <n v="0"/>
  </r>
  <r>
    <s v="American RC"/>
    <s v="Haitian RC"/>
    <m/>
    <x v="0"/>
    <x v="21"/>
    <n v="23"/>
    <s v="Octobre"/>
    <m/>
    <x v="1"/>
    <x v="1"/>
    <s v="Bâches"/>
    <m/>
    <s v="Nombre"/>
    <n v="4"/>
    <m/>
    <m/>
    <m/>
    <s v=""/>
    <x v="96"/>
    <m/>
    <x v="2"/>
    <x v="48"/>
    <m/>
    <m/>
    <m/>
    <m/>
    <m/>
    <x v="179"/>
    <n v="4"/>
    <s v="HT07"/>
    <s v="HT07722"/>
    <e v="#N/A"/>
    <n v="0"/>
  </r>
  <r>
    <s v="American RC"/>
    <s v="Haitian RC"/>
    <m/>
    <x v="0"/>
    <x v="21"/>
    <n v="23"/>
    <s v="Octobre"/>
    <m/>
    <x v="0"/>
    <x v="0"/>
    <s v="Bidons"/>
    <m/>
    <s v="Nombre"/>
    <n v="184"/>
    <m/>
    <m/>
    <m/>
    <s v=""/>
    <x v="95"/>
    <m/>
    <x v="2"/>
    <x v="51"/>
    <m/>
    <m/>
    <m/>
    <m/>
    <m/>
    <x v="178"/>
    <n v="3"/>
    <s v="HT07"/>
    <s v="HT07723"/>
    <e v="#N/A"/>
    <n v="0"/>
  </r>
  <r>
    <s v="American RC"/>
    <s v="Haitian RC"/>
    <m/>
    <x v="0"/>
    <x v="21"/>
    <n v="23"/>
    <s v="Octobre"/>
    <m/>
    <x v="0"/>
    <x v="0"/>
    <s v="Bidons"/>
    <m/>
    <s v="Nombre"/>
    <n v="89"/>
    <m/>
    <m/>
    <m/>
    <s v=""/>
    <x v="96"/>
    <m/>
    <x v="2"/>
    <x v="48"/>
    <m/>
    <m/>
    <m/>
    <m/>
    <m/>
    <x v="179"/>
    <n v="4"/>
    <s v="HT07"/>
    <s v="HT07722"/>
    <e v="#N/A"/>
    <n v="0"/>
  </r>
  <r>
    <s v="American RC"/>
    <s v="Haitian RC"/>
    <m/>
    <x v="0"/>
    <x v="21"/>
    <n v="23"/>
    <s v="Octobre"/>
    <m/>
    <x v="1"/>
    <x v="1"/>
    <s v="Kit Abris"/>
    <m/>
    <s v="Nombre"/>
    <n v="309"/>
    <m/>
    <m/>
    <m/>
    <s v=""/>
    <x v="95"/>
    <m/>
    <x v="2"/>
    <x v="51"/>
    <m/>
    <m/>
    <m/>
    <m/>
    <m/>
    <x v="178"/>
    <n v="3"/>
    <s v="HT07"/>
    <s v="HT07723"/>
    <e v="#N/A"/>
    <n v="0"/>
  </r>
  <r>
    <s v="American RC"/>
    <s v="Haitian RC"/>
    <m/>
    <x v="0"/>
    <x v="21"/>
    <n v="23"/>
    <s v="Octobre"/>
    <m/>
    <x v="0"/>
    <x v="0"/>
    <s v="Kit d'hygiène"/>
    <m/>
    <s v="Nombre"/>
    <n v="200"/>
    <m/>
    <m/>
    <m/>
    <s v=""/>
    <x v="96"/>
    <m/>
    <x v="2"/>
    <x v="48"/>
    <m/>
    <m/>
    <m/>
    <m/>
    <m/>
    <x v="179"/>
    <n v="4"/>
    <s v="HT07"/>
    <s v="HT07722"/>
    <e v="#N/A"/>
    <n v="0"/>
  </r>
  <r>
    <s v="American RC"/>
    <s v="Haitian RC"/>
    <m/>
    <x v="2"/>
    <x v="21"/>
    <n v="23"/>
    <s v="Octobre"/>
    <m/>
    <x v="1"/>
    <x v="1"/>
    <s v="Kit Abris"/>
    <m/>
    <s v="Nombre"/>
    <n v="309"/>
    <m/>
    <m/>
    <m/>
    <s v=""/>
    <x v="37"/>
    <m/>
    <x v="2"/>
    <x v="51"/>
    <s v="Eglise Saint Augustin de Corail"/>
    <m/>
    <m/>
    <m/>
    <m/>
    <x v="176"/>
    <n v="2"/>
    <s v="HT07"/>
    <s v="HT07723"/>
    <e v="#N/A"/>
    <n v="0"/>
  </r>
  <r>
    <s v="American RC"/>
    <s v="Haitian RC"/>
    <m/>
    <x v="0"/>
    <x v="21"/>
    <n v="23"/>
    <s v="Octobre"/>
    <m/>
    <x v="0"/>
    <x v="0"/>
    <s v="Kit de cuisine"/>
    <m/>
    <s v="Nombre"/>
    <n v="630"/>
    <m/>
    <m/>
    <m/>
    <s v=""/>
    <x v="96"/>
    <m/>
    <x v="2"/>
    <x v="48"/>
    <m/>
    <m/>
    <m/>
    <m/>
    <m/>
    <x v="179"/>
    <n v="4"/>
    <s v="HT07"/>
    <s v="HT07722"/>
    <e v="#N/A"/>
    <n v="0"/>
  </r>
  <r>
    <s v="CARE"/>
    <m/>
    <m/>
    <x v="0"/>
    <x v="21"/>
    <n v="23"/>
    <s v="Octobre"/>
    <m/>
    <x v="1"/>
    <x v="1"/>
    <s v="Bâches"/>
    <m/>
    <s v="Nombre"/>
    <n v="515"/>
    <m/>
    <m/>
    <m/>
    <s v=""/>
    <x v="97"/>
    <s v="Sélection / Priorisation"/>
    <x v="1"/>
    <x v="5"/>
    <m/>
    <m/>
    <m/>
    <s v="Centre collectif / d'évacuation d'urgence"/>
    <m/>
    <x v="180"/>
    <n v="1"/>
    <s v="HT08"/>
    <s v="HT08814"/>
    <e v="#N/A"/>
    <n v="0"/>
  </r>
  <r>
    <s v="Diakonie Katastrophenhilfe"/>
    <s v="KORAL"/>
    <s v="German Foreign Office (AA)"/>
    <x v="0"/>
    <x v="21"/>
    <n v="23"/>
    <s v="Octobre"/>
    <m/>
    <x v="0"/>
    <x v="0"/>
    <s v="Kit d'hygiène"/>
    <s v="Shampooing, savon, brosses a dents, dentifrice, deodorants, peignes, Aquatabs, papier toilette, serviette hygienique, sceaux, savon pour lessive"/>
    <s v="Nombre"/>
    <n v="50"/>
    <m/>
    <m/>
    <m/>
    <s v=""/>
    <x v="14"/>
    <s v="Sélection / Priorisation"/>
    <x v="2"/>
    <x v="40"/>
    <s v="3ème Tibi Davezac"/>
    <s v="Ray"/>
    <s v="Rural"/>
    <s v="Ménage"/>
    <m/>
    <x v="181"/>
    <n v="2"/>
    <s v="HT07"/>
    <s v="HT07714"/>
    <s v="HT07714-03"/>
    <n v="0"/>
  </r>
  <r>
    <s v="Diakonie Katastrophenhilfe"/>
    <s v="KORAL"/>
    <s v="German Foreign Office (AA)"/>
    <x v="0"/>
    <x v="21"/>
    <n v="23"/>
    <s v="Octobre"/>
    <m/>
    <x v="1"/>
    <x v="1"/>
    <s v="Kit Abris"/>
    <s v="2 baches, 2 laines, cordes"/>
    <s v="Nombre"/>
    <n v="50"/>
    <m/>
    <m/>
    <m/>
    <s v=""/>
    <x v="14"/>
    <s v="Sélection / Priorisation"/>
    <x v="2"/>
    <x v="40"/>
    <s v="3ème Tibi Davezac"/>
    <s v="Ray"/>
    <s v="Rural"/>
    <s v="Ménage"/>
    <m/>
    <x v="181"/>
    <n v="2"/>
    <s v="HT07"/>
    <s v="HT07714"/>
    <s v="HT07714-03"/>
    <n v="0"/>
  </r>
  <r>
    <s v="IFRC"/>
    <s v="Haitian RC"/>
    <m/>
    <x v="0"/>
    <x v="21"/>
    <n v="23"/>
    <s v="Octobre"/>
    <m/>
    <x v="1"/>
    <x v="1"/>
    <s v="Bâches"/>
    <m/>
    <s v="Nombre"/>
    <n v="616"/>
    <m/>
    <m/>
    <m/>
    <s v=""/>
    <x v="98"/>
    <m/>
    <x v="2"/>
    <x v="51"/>
    <m/>
    <m/>
    <m/>
    <m/>
    <m/>
    <x v="182"/>
    <n v="3"/>
    <s v="HT07"/>
    <s v="HT07723"/>
    <e v="#N/A"/>
    <n v="1"/>
  </r>
  <r>
    <s v="IFRC"/>
    <s v="Haitian RC"/>
    <m/>
    <x v="0"/>
    <x v="21"/>
    <n v="23"/>
    <s v="Octobre"/>
    <m/>
    <x v="0"/>
    <x v="0"/>
    <s v="Bidons"/>
    <m/>
    <s v="Nombre"/>
    <n v="592"/>
    <m/>
    <m/>
    <m/>
    <s v=""/>
    <x v="99"/>
    <m/>
    <x v="2"/>
    <x v="48"/>
    <m/>
    <m/>
    <m/>
    <m/>
    <m/>
    <x v="183"/>
    <n v="3"/>
    <s v="HT07"/>
    <s v="HT07722"/>
    <e v="#N/A"/>
    <n v="1"/>
  </r>
  <r>
    <s v="IFRC"/>
    <s v="Haitian RC"/>
    <m/>
    <x v="0"/>
    <x v="21"/>
    <n v="23"/>
    <s v="Octobre"/>
    <m/>
    <x v="0"/>
    <x v="0"/>
    <s v="Couvertures"/>
    <m/>
    <s v="Nombre"/>
    <n v="308"/>
    <m/>
    <m/>
    <m/>
    <s v=""/>
    <x v="98"/>
    <m/>
    <x v="2"/>
    <x v="51"/>
    <m/>
    <m/>
    <m/>
    <m/>
    <m/>
    <x v="182"/>
    <n v="3"/>
    <s v="HT07"/>
    <s v="HT07723"/>
    <e v="#N/A"/>
    <n v="0"/>
  </r>
  <r>
    <s v="IFRC"/>
    <s v="Haitian RC"/>
    <m/>
    <x v="0"/>
    <x v="21"/>
    <n v="23"/>
    <s v="Octobre"/>
    <m/>
    <x v="1"/>
    <x v="1"/>
    <s v="Kit Abris"/>
    <m/>
    <s v="Nombre"/>
    <n v="309"/>
    <m/>
    <m/>
    <m/>
    <s v=""/>
    <x v="95"/>
    <m/>
    <x v="2"/>
    <x v="51"/>
    <m/>
    <m/>
    <m/>
    <m/>
    <m/>
    <x v="182"/>
    <n v="3"/>
    <s v="HT07"/>
    <s v="HT07723"/>
    <e v="#N/A"/>
    <n v="0"/>
  </r>
  <r>
    <s v="IFRC"/>
    <s v="Haitian RC"/>
    <m/>
    <x v="0"/>
    <x v="21"/>
    <n v="23"/>
    <s v="Octobre"/>
    <m/>
    <x v="0"/>
    <x v="0"/>
    <s v="Kit de cuisine"/>
    <m/>
    <s v="Nombre"/>
    <n v="592"/>
    <m/>
    <m/>
    <m/>
    <s v=""/>
    <x v="99"/>
    <m/>
    <x v="2"/>
    <x v="48"/>
    <m/>
    <m/>
    <m/>
    <m/>
    <m/>
    <x v="183"/>
    <n v="3"/>
    <s v="HT07"/>
    <s v="HT07722"/>
    <e v="#N/A"/>
    <n v="0"/>
  </r>
  <r>
    <s v="IFRC"/>
    <s v="Haitian RC"/>
    <m/>
    <x v="0"/>
    <x v="21"/>
    <n v="23"/>
    <s v="Octobre"/>
    <m/>
    <x v="0"/>
    <x v="0"/>
    <s v="Kit d'hygiène"/>
    <m/>
    <s v="Nombre"/>
    <n v="592"/>
    <m/>
    <m/>
    <m/>
    <s v=""/>
    <x v="99"/>
    <m/>
    <x v="2"/>
    <x v="48"/>
    <m/>
    <m/>
    <m/>
    <m/>
    <m/>
    <x v="183"/>
    <n v="3"/>
    <s v="HT07"/>
    <s v="HT07722"/>
    <e v="#N/A"/>
    <n v="0"/>
  </r>
  <r>
    <s v="Samaritan's Purse"/>
    <m/>
    <m/>
    <x v="0"/>
    <x v="21"/>
    <n v="23"/>
    <s v="Octobre"/>
    <m/>
    <x v="1"/>
    <x v="1"/>
    <s v="Bâches"/>
    <m/>
    <s v="Nombre"/>
    <n v="200"/>
    <m/>
    <m/>
    <m/>
    <s v=""/>
    <x v="37"/>
    <m/>
    <x v="2"/>
    <x v="43"/>
    <m/>
    <s v="Houck"/>
    <m/>
    <m/>
    <m/>
    <x v="184"/>
    <n v="1"/>
    <s v="HT07"/>
    <s v="HT07712"/>
    <e v="#N/A"/>
    <n v="1"/>
  </r>
  <r>
    <s v="ACTED"/>
    <m/>
    <s v="OFDA"/>
    <x v="0"/>
    <x v="22"/>
    <n v="24"/>
    <s v="Octobre"/>
    <m/>
    <x v="1"/>
    <x v="1"/>
    <s v="Bâches"/>
    <m/>
    <s v="Nombre"/>
    <n v="1115"/>
    <m/>
    <m/>
    <m/>
    <s v=""/>
    <x v="80"/>
    <m/>
    <x v="1"/>
    <x v="1"/>
    <s v="8e Fonds Rouge Dahere"/>
    <s v="Sainte-Hélène"/>
    <s v="Urbain"/>
    <s v="Quartier"/>
    <m/>
    <x v="185"/>
    <n v="2"/>
    <s v="HT08"/>
    <s v="HT08811"/>
    <s v="HT08811-08"/>
    <n v="0"/>
  </r>
  <r>
    <s v="ACTED"/>
    <m/>
    <s v="OFDA"/>
    <x v="0"/>
    <x v="22"/>
    <n v="24"/>
    <s v="Octobre"/>
    <m/>
    <x v="0"/>
    <x v="0"/>
    <s v="Kit d'hygiène"/>
    <m/>
    <s v="Nombre"/>
    <n v="1115"/>
    <m/>
    <m/>
    <m/>
    <s v=""/>
    <x v="80"/>
    <m/>
    <x v="1"/>
    <x v="1"/>
    <s v="8e Fonds Rouge Dahere"/>
    <s v="Sainte-Hélène"/>
    <s v="Urbain"/>
    <s v="Quartier"/>
    <m/>
    <x v="185"/>
    <n v="2"/>
    <s v="HT08"/>
    <s v="HT08811"/>
    <s v="HT08811-08"/>
    <n v="0"/>
  </r>
  <r>
    <s v="American RC"/>
    <s v="Haitian RC"/>
    <m/>
    <x v="0"/>
    <x v="22"/>
    <n v="24"/>
    <s v="Octobre"/>
    <m/>
    <x v="0"/>
    <x v="0"/>
    <s v="Kit d'hygiène"/>
    <m/>
    <s v="Nombre"/>
    <n v="80"/>
    <m/>
    <m/>
    <m/>
    <s v=""/>
    <x v="11"/>
    <s v="Sélection / Priorisation"/>
    <x v="2"/>
    <x v="36"/>
    <m/>
    <m/>
    <m/>
    <m/>
    <m/>
    <x v="186"/>
    <n v="1"/>
    <s v="HT07"/>
    <s v="HT07743"/>
    <e v="#N/A"/>
    <n v="0"/>
  </r>
  <r>
    <s v="CARE"/>
    <m/>
    <m/>
    <x v="0"/>
    <x v="22"/>
    <n v="24"/>
    <s v="Octobre"/>
    <m/>
    <x v="1"/>
    <x v="1"/>
    <s v="Bâches"/>
    <m/>
    <s v="Nombre"/>
    <n v="966"/>
    <m/>
    <m/>
    <m/>
    <s v=""/>
    <x v="100"/>
    <s v="Sélection / Priorisation"/>
    <x v="1"/>
    <x v="5"/>
    <m/>
    <m/>
    <m/>
    <s v="Centre collectif / d'évacuation d'urgence"/>
    <m/>
    <x v="187"/>
    <n v="1"/>
    <s v="HT08"/>
    <s v="HT08814"/>
    <e v="#N/A"/>
    <n v="0"/>
  </r>
  <r>
    <s v="Concern Worldwide"/>
    <s v="Joint distribution with World Wision"/>
    <m/>
    <x v="0"/>
    <x v="22"/>
    <n v="24"/>
    <s v="Octobre"/>
    <m/>
    <x v="0"/>
    <x v="0"/>
    <s v="Aquatabs"/>
    <m/>
    <s v="Nombre"/>
    <n v="1000"/>
    <m/>
    <m/>
    <m/>
    <s v=""/>
    <x v="12"/>
    <s v="Sélection / Priorisation"/>
    <x v="0"/>
    <x v="22"/>
    <s v="Trou Louis"/>
    <m/>
    <m/>
    <m/>
    <m/>
    <x v="188"/>
    <n v="4"/>
    <s v="HT01"/>
    <s v="HT01152"/>
    <e v="#N/A"/>
    <n v="0"/>
  </r>
  <r>
    <s v="Concern Worldwide"/>
    <s v="Joint distribution with World Wision"/>
    <m/>
    <x v="0"/>
    <x v="22"/>
    <n v="24"/>
    <s v="Octobre"/>
    <m/>
    <x v="1"/>
    <x v="1"/>
    <s v="Bâches"/>
    <m/>
    <s v="Nombre"/>
    <n v="100"/>
    <m/>
    <m/>
    <m/>
    <s v=""/>
    <x v="12"/>
    <m/>
    <x v="0"/>
    <x v="22"/>
    <s v="Trou Louis"/>
    <m/>
    <m/>
    <m/>
    <m/>
    <x v="188"/>
    <n v="4"/>
    <s v="HT01"/>
    <s v="HT01152"/>
    <e v="#N/A"/>
    <n v="0"/>
  </r>
  <r>
    <s v="Concern Worldwide"/>
    <s v="Joint distribution with World Wision"/>
    <m/>
    <x v="0"/>
    <x v="22"/>
    <n v="24"/>
    <s v="Octobre"/>
    <m/>
    <x v="0"/>
    <x v="0"/>
    <s v="Couvertures"/>
    <m/>
    <s v="Nombre"/>
    <n v="100"/>
    <m/>
    <m/>
    <m/>
    <s v=""/>
    <x v="12"/>
    <s v="Sélection / Priorisation"/>
    <x v="0"/>
    <x v="22"/>
    <s v="Trou Louis"/>
    <m/>
    <m/>
    <m/>
    <m/>
    <x v="188"/>
    <n v="4"/>
    <s v="HT01"/>
    <s v="HT01152"/>
    <e v="#N/A"/>
    <n v="0"/>
  </r>
  <r>
    <s v="Concern Worldwide"/>
    <s v="Joint distribution with World Wision"/>
    <m/>
    <x v="0"/>
    <x v="22"/>
    <n v="24"/>
    <s v="Octobre"/>
    <m/>
    <x v="0"/>
    <x v="0"/>
    <s v="Kit d'hygiène"/>
    <m/>
    <s v="Nombre"/>
    <n v="100"/>
    <m/>
    <m/>
    <m/>
    <s v=""/>
    <x v="12"/>
    <s v="Sélection / Priorisation"/>
    <x v="0"/>
    <x v="22"/>
    <s v="Trou Louis"/>
    <m/>
    <m/>
    <m/>
    <m/>
    <x v="188"/>
    <n v="4"/>
    <s v="HT01"/>
    <s v="HT01152"/>
    <e v="#N/A"/>
    <n v="0"/>
  </r>
  <r>
    <s v="Samaritan's Purse"/>
    <m/>
    <m/>
    <x v="0"/>
    <x v="22"/>
    <n v="24"/>
    <s v="Octobre"/>
    <m/>
    <x v="1"/>
    <x v="1"/>
    <s v="Bâches"/>
    <m/>
    <s v="Nombre"/>
    <n v="840"/>
    <m/>
    <m/>
    <m/>
    <s v=""/>
    <x v="37"/>
    <m/>
    <x v="2"/>
    <x v="36"/>
    <m/>
    <m/>
    <m/>
    <m/>
    <m/>
    <x v="189"/>
    <n v="1"/>
    <s v="HT07"/>
    <s v="HT07743"/>
    <e v="#N/A"/>
    <n v="0"/>
  </r>
  <r>
    <s v="World Vision International"/>
    <s v="Fondation Digicel"/>
    <m/>
    <x v="0"/>
    <x v="22"/>
    <n v="24"/>
    <s v="Octobre"/>
    <m/>
    <x v="1"/>
    <x v="1"/>
    <s v="Bâches"/>
    <m/>
    <s v="Nombre"/>
    <n v="250"/>
    <m/>
    <m/>
    <m/>
    <s v=""/>
    <x v="101"/>
    <m/>
    <x v="1"/>
    <x v="1"/>
    <s v="Marfranc / Grande Ri"/>
    <m/>
    <m/>
    <m/>
    <s v="With Fondation Digicel"/>
    <x v="190"/>
    <n v="3"/>
    <s v="HT08"/>
    <s v="HT08811"/>
    <e v="#N/A"/>
    <n v="1"/>
  </r>
  <r>
    <s v="World Vision International"/>
    <s v="Fondation Digicel"/>
    <m/>
    <x v="0"/>
    <x v="22"/>
    <n v="24"/>
    <s v="Octobre"/>
    <m/>
    <x v="0"/>
    <x v="0"/>
    <s v="Bidons"/>
    <m/>
    <s v="Nombre"/>
    <n v="270"/>
    <m/>
    <m/>
    <m/>
    <s v=""/>
    <x v="101"/>
    <s v="Sélection / Priorisation"/>
    <x v="1"/>
    <x v="1"/>
    <s v="Marfranc / Grande Ri"/>
    <m/>
    <m/>
    <m/>
    <s v="With Fondation Digicel"/>
    <x v="190"/>
    <n v="3"/>
    <s v="HT08"/>
    <s v="HT08811"/>
    <e v="#N/A"/>
    <n v="0"/>
  </r>
  <r>
    <s v="World Vision International"/>
    <m/>
    <m/>
    <x v="0"/>
    <x v="22"/>
    <n v="24"/>
    <s v="Octobre"/>
    <m/>
    <x v="0"/>
    <x v="0"/>
    <s v="Bidons"/>
    <m/>
    <s v="Nombre"/>
    <n v="90"/>
    <m/>
    <m/>
    <m/>
    <s v=""/>
    <x v="102"/>
    <s v="Sélection / Priorisation"/>
    <x v="0"/>
    <x v="22"/>
    <s v="Trou Louis"/>
    <m/>
    <m/>
    <m/>
    <m/>
    <x v="191"/>
    <n v="1"/>
    <s v="HT01"/>
    <s v="HT01152"/>
    <e v="#N/A"/>
    <n v="0"/>
  </r>
  <r>
    <s v="World Vision International"/>
    <s v="Fondation Digicel"/>
    <m/>
    <x v="0"/>
    <x v="22"/>
    <n v="24"/>
    <s v="Octobre"/>
    <m/>
    <x v="0"/>
    <x v="0"/>
    <s v="Couvertures"/>
    <m/>
    <s v="Nombre"/>
    <n v="270"/>
    <m/>
    <m/>
    <m/>
    <s v=""/>
    <x v="101"/>
    <s v="Sélection / Priorisation"/>
    <x v="1"/>
    <x v="1"/>
    <s v="Marfranc / Grande Ri"/>
    <m/>
    <m/>
    <m/>
    <s v="With Fondation Digicel"/>
    <x v="190"/>
    <n v="3"/>
    <s v="HT08"/>
    <s v="HT08811"/>
    <e v="#N/A"/>
    <n v="0"/>
  </r>
  <r>
    <s v="American RC"/>
    <s v="Haitian RC"/>
    <m/>
    <x v="0"/>
    <x v="23"/>
    <n v="25"/>
    <s v="Octobre"/>
    <m/>
    <x v="0"/>
    <x v="0"/>
    <s v="Kit d'hygiène"/>
    <m/>
    <s v="Nombre"/>
    <n v="42"/>
    <m/>
    <m/>
    <m/>
    <s v=""/>
    <x v="103"/>
    <s v="Sélection / Priorisation"/>
    <x v="2"/>
    <x v="52"/>
    <s v="CTC at Chardonnière"/>
    <m/>
    <m/>
    <m/>
    <m/>
    <x v="192"/>
    <n v="1"/>
    <s v="HT07"/>
    <s v="HT07751"/>
    <e v="#N/A"/>
    <n v="1"/>
  </r>
  <r>
    <s v="Concern Worldwide"/>
    <m/>
    <m/>
    <x v="0"/>
    <x v="23"/>
    <n v="25"/>
    <s v="Octobre"/>
    <m/>
    <x v="0"/>
    <x v="0"/>
    <s v="Aquatabs"/>
    <m/>
    <s v="Nombre"/>
    <n v="800"/>
    <m/>
    <m/>
    <m/>
    <s v=""/>
    <x v="11"/>
    <s v="Sélection / Priorisation"/>
    <x v="0"/>
    <x v="0"/>
    <s v="Grande Source"/>
    <m/>
    <m/>
    <m/>
    <m/>
    <x v="193"/>
    <n v="4"/>
    <s v="HT01"/>
    <s v="HT01151"/>
    <e v="#N/A"/>
    <n v="0"/>
  </r>
  <r>
    <s v="Concern Worldwide"/>
    <m/>
    <m/>
    <x v="0"/>
    <x v="23"/>
    <n v="25"/>
    <s v="Octobre"/>
    <m/>
    <x v="1"/>
    <x v="1"/>
    <s v="Bâches"/>
    <m/>
    <s v="Nombre"/>
    <n v="80"/>
    <m/>
    <m/>
    <m/>
    <s v=""/>
    <x v="11"/>
    <m/>
    <x v="0"/>
    <x v="0"/>
    <s v="Grande Source"/>
    <m/>
    <m/>
    <m/>
    <m/>
    <x v="193"/>
    <n v="4"/>
    <s v="HT01"/>
    <s v="HT01151"/>
    <e v="#N/A"/>
    <n v="0"/>
  </r>
  <r>
    <s v="Concern Worldwide"/>
    <m/>
    <m/>
    <x v="0"/>
    <x v="23"/>
    <n v="25"/>
    <s v="Octobre"/>
    <m/>
    <x v="0"/>
    <x v="0"/>
    <s v="Couvertures"/>
    <m/>
    <s v="Nombre"/>
    <n v="80"/>
    <m/>
    <m/>
    <m/>
    <s v=""/>
    <x v="11"/>
    <s v="Sélection / Priorisation"/>
    <x v="0"/>
    <x v="0"/>
    <s v="Grande Source"/>
    <m/>
    <m/>
    <m/>
    <m/>
    <x v="193"/>
    <n v="4"/>
    <s v="HT01"/>
    <s v="HT01151"/>
    <e v="#N/A"/>
    <n v="0"/>
  </r>
  <r>
    <s v="Concern Worldwide"/>
    <m/>
    <m/>
    <x v="0"/>
    <x v="23"/>
    <n v="25"/>
    <s v="Octobre"/>
    <m/>
    <x v="0"/>
    <x v="0"/>
    <s v="Kit d'hygiène"/>
    <m/>
    <s v="Nombre"/>
    <n v="80"/>
    <m/>
    <m/>
    <m/>
    <s v=""/>
    <x v="11"/>
    <s v="Sélection / Priorisation"/>
    <x v="0"/>
    <x v="0"/>
    <s v="Grande Source"/>
    <m/>
    <m/>
    <m/>
    <m/>
    <x v="193"/>
    <n v="4"/>
    <s v="HT01"/>
    <s v="HT01151"/>
    <e v="#N/A"/>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40"/>
    <m/>
    <m/>
    <m/>
    <s v=""/>
    <x v="21"/>
    <s v="Sélection / Priorisation"/>
    <x v="2"/>
    <x v="30"/>
    <s v="4ème Zanglais"/>
    <s v="Morisseau &amp; St. Georges"/>
    <s v="Rural"/>
    <s v="Ménage"/>
    <m/>
    <x v="194"/>
    <n v="4"/>
    <s v="HT07"/>
    <s v="HT07732"/>
    <s v="HT07732-04"/>
    <n v="1"/>
  </r>
  <r>
    <s v="Diakonie Katastrophenhilfe"/>
    <s v="KORAL"/>
    <s v="German Foreign Office (AA)"/>
    <x v="0"/>
    <x v="23"/>
    <n v="25"/>
    <s v="Octobre"/>
    <m/>
    <x v="1"/>
    <x v="1"/>
    <s v="Kit Abris"/>
    <s v="2 baches, 2 laines, cordes"/>
    <s v="Nombre"/>
    <n v="40"/>
    <m/>
    <m/>
    <m/>
    <s v=""/>
    <x v="21"/>
    <s v="Sélection / Priorisation"/>
    <x v="2"/>
    <x v="30"/>
    <s v="4ème Zanglais"/>
    <s v="Morisseau &amp; St. Georges"/>
    <s v="Rural"/>
    <s v="Ménage"/>
    <m/>
    <x v="194"/>
    <n v="4"/>
    <s v="HT07"/>
    <s v="HT07732"/>
    <s v="HT07732-04"/>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70"/>
    <m/>
    <m/>
    <m/>
    <s v=""/>
    <x v="68"/>
    <s v="Sélection / Priorisation"/>
    <x v="2"/>
    <x v="30"/>
    <s v="4ème Zanglais"/>
    <s v="Boiron"/>
    <s v="Rural"/>
    <s v="Ménage"/>
    <m/>
    <x v="194"/>
    <n v="4"/>
    <s v="HT07"/>
    <s v="HT07732"/>
    <s v="HT07732-04"/>
    <n v="0"/>
  </r>
  <r>
    <s v="Diakonie Katastrophenhilfe"/>
    <s v="KORAL"/>
    <s v="German Foreign Office (AA)"/>
    <x v="0"/>
    <x v="23"/>
    <n v="25"/>
    <s v="Octobre"/>
    <m/>
    <x v="1"/>
    <x v="1"/>
    <s v="Kit Abris"/>
    <s v="2 baches, 2 laines, cordes"/>
    <s v="Nombre"/>
    <n v="70"/>
    <m/>
    <m/>
    <m/>
    <s v=""/>
    <x v="68"/>
    <s v="Sélection / Priorisation"/>
    <x v="2"/>
    <x v="30"/>
    <s v="4ème Zanglais"/>
    <s v="Boiron"/>
    <s v="Rural"/>
    <s v="Ménage"/>
    <m/>
    <x v="194"/>
    <n v="4"/>
    <s v="HT07"/>
    <s v="HT07732"/>
    <s v="HT07732-04"/>
    <n v="0"/>
  </r>
  <r>
    <s v="French RC"/>
    <s v="Haitian RC"/>
    <m/>
    <x v="0"/>
    <x v="23"/>
    <n v="25"/>
    <s v="Octobre"/>
    <m/>
    <x v="1"/>
    <x v="1"/>
    <s v="Bâches"/>
    <m/>
    <s v="Nombre"/>
    <n v="51"/>
    <m/>
    <m/>
    <m/>
    <s v=""/>
    <x v="33"/>
    <m/>
    <x v="0"/>
    <x v="22"/>
    <s v="Pointe A Raquette"/>
    <m/>
    <m/>
    <m/>
    <m/>
    <x v="195"/>
    <n v="4"/>
    <s v="HT01"/>
    <s v="HT01152"/>
    <e v="#N/A"/>
    <n v="1"/>
  </r>
  <r>
    <s v="French RC"/>
    <s v="Haitian RC"/>
    <m/>
    <x v="0"/>
    <x v="23"/>
    <n v="25"/>
    <s v="Octobre"/>
    <m/>
    <x v="0"/>
    <x v="0"/>
    <s v="Kit de cuisine"/>
    <m/>
    <s v="Nombre"/>
    <n v="200"/>
    <m/>
    <m/>
    <m/>
    <s v=""/>
    <x v="33"/>
    <m/>
    <x v="0"/>
    <x v="22"/>
    <s v="Pointe A Raquette"/>
    <m/>
    <m/>
    <m/>
    <m/>
    <x v="195"/>
    <n v="4"/>
    <s v="HT01"/>
    <s v="HT01152"/>
    <e v="#N/A"/>
    <n v="0"/>
  </r>
  <r>
    <s v="French RC"/>
    <s v="Haitian RC"/>
    <m/>
    <x v="0"/>
    <x v="23"/>
    <n v="25"/>
    <s v="Octobre"/>
    <m/>
    <x v="0"/>
    <x v="0"/>
    <s v="Kit d'hygiène"/>
    <m/>
    <s v="Nombre"/>
    <n v="200"/>
    <m/>
    <m/>
    <m/>
    <s v=""/>
    <x v="33"/>
    <s v="Sélection / Priorisation"/>
    <x v="0"/>
    <x v="22"/>
    <s v="Pointe A Raquette"/>
    <m/>
    <m/>
    <m/>
    <m/>
    <x v="195"/>
    <n v="4"/>
    <s v="HT01"/>
    <s v="HT01152"/>
    <e v="#N/A"/>
    <n v="0"/>
  </r>
  <r>
    <s v="French RC"/>
    <s v="Haitian RC"/>
    <m/>
    <x v="0"/>
    <x v="23"/>
    <n v="25"/>
    <s v="Octobre"/>
    <m/>
    <x v="0"/>
    <x v="0"/>
    <s v="Moustiquaires"/>
    <m/>
    <s v="Nombre"/>
    <n v="200"/>
    <m/>
    <m/>
    <m/>
    <s v=""/>
    <x v="33"/>
    <s v="Sélection / Priorisation"/>
    <x v="0"/>
    <x v="22"/>
    <s v="Pointe A Raquette"/>
    <m/>
    <m/>
    <m/>
    <m/>
    <x v="195"/>
    <n v="4"/>
    <s v="HT01"/>
    <s v="HT01152"/>
    <e v="#N/A"/>
    <n v="0"/>
  </r>
  <r>
    <s v="Haitian RC"/>
    <m/>
    <m/>
    <x v="0"/>
    <x v="23"/>
    <n v="25"/>
    <s v="Octobre"/>
    <m/>
    <x v="0"/>
    <x v="0"/>
    <s v="Kit de cuisine"/>
    <m/>
    <s v="Nombre"/>
    <n v="200"/>
    <m/>
    <m/>
    <m/>
    <s v=""/>
    <x v="33"/>
    <s v="Sélection / Priorisation"/>
    <x v="0"/>
    <x v="22"/>
    <s v="point a raquette"/>
    <m/>
    <m/>
    <m/>
    <m/>
    <x v="196"/>
    <n v="1"/>
    <s v="HT01"/>
    <s v="HT01152"/>
    <e v="#N/A"/>
    <n v="1"/>
  </r>
  <r>
    <s v="World Vision International"/>
    <s v="Fondation Digicel"/>
    <m/>
    <x v="0"/>
    <x v="23"/>
    <n v="25"/>
    <s v="Octobre"/>
    <m/>
    <x v="1"/>
    <x v="1"/>
    <s v="Bâches"/>
    <m/>
    <s v="Nombre"/>
    <n v="250"/>
    <m/>
    <m/>
    <m/>
    <s v=""/>
    <x v="101"/>
    <m/>
    <x v="1"/>
    <x v="3"/>
    <s v="Bariadelle"/>
    <m/>
    <m/>
    <m/>
    <s v="With Fondation Digicel"/>
    <x v="197"/>
    <n v="3"/>
    <s v="HT08"/>
    <s v="HT08822"/>
    <e v="#N/A"/>
    <n v="1"/>
  </r>
  <r>
    <s v="World Vision International"/>
    <m/>
    <m/>
    <x v="0"/>
    <x v="23"/>
    <n v="25"/>
    <s v="Octobre"/>
    <m/>
    <x v="1"/>
    <x v="1"/>
    <s v="Bâches"/>
    <m/>
    <s v="Nombre"/>
    <n v="250"/>
    <m/>
    <m/>
    <m/>
    <s v=""/>
    <x v="29"/>
    <m/>
    <x v="5"/>
    <x v="21"/>
    <s v="Fonds De Lianes"/>
    <m/>
    <m/>
    <m/>
    <m/>
    <x v="198"/>
    <n v="4"/>
    <s v="HT10"/>
    <s v="HT101012"/>
    <e v="#N/A"/>
    <n v="0"/>
  </r>
  <r>
    <s v="World Vision International"/>
    <s v="Fondation Digicel"/>
    <m/>
    <x v="0"/>
    <x v="23"/>
    <n v="25"/>
    <s v="Octobre"/>
    <m/>
    <x v="0"/>
    <x v="0"/>
    <s v="Bidons"/>
    <m/>
    <s v="Nombre"/>
    <n v="270"/>
    <m/>
    <m/>
    <m/>
    <s v=""/>
    <x v="101"/>
    <s v="Sélection / Priorisation"/>
    <x v="1"/>
    <x v="3"/>
    <s v="Bariadelle"/>
    <m/>
    <m/>
    <m/>
    <s v="With Fondation Digicel"/>
    <x v="197"/>
    <n v="3"/>
    <s v="HT08"/>
    <s v="HT08822"/>
    <e v="#N/A"/>
    <n v="0"/>
  </r>
  <r>
    <s v="World Vision International"/>
    <s v="Fondation Digicel"/>
    <m/>
    <x v="0"/>
    <x v="23"/>
    <n v="25"/>
    <s v="Octobre"/>
    <m/>
    <x v="0"/>
    <x v="0"/>
    <s v="Couvertures"/>
    <m/>
    <s v="Nombre"/>
    <n v="270"/>
    <m/>
    <m/>
    <m/>
    <s v=""/>
    <x v="101"/>
    <s v="Sélection / Priorisation"/>
    <x v="1"/>
    <x v="3"/>
    <s v="Bariadelle"/>
    <m/>
    <m/>
    <m/>
    <s v="With Fondation Digicel"/>
    <x v="197"/>
    <n v="3"/>
    <s v="HT08"/>
    <s v="HT08822"/>
    <e v="#N/A"/>
    <n v="0"/>
  </r>
  <r>
    <s v="World Vision International"/>
    <m/>
    <m/>
    <x v="0"/>
    <x v="23"/>
    <n v="25"/>
    <s v="Octobre"/>
    <m/>
    <x v="0"/>
    <x v="0"/>
    <s v="Couvertures"/>
    <m/>
    <s v="Nombre"/>
    <n v="500"/>
    <m/>
    <m/>
    <m/>
    <s v=""/>
    <x v="29"/>
    <s v="Sélection / Priorisation"/>
    <x v="5"/>
    <x v="21"/>
    <s v="Fonds De Lianes"/>
    <m/>
    <m/>
    <m/>
    <m/>
    <x v="198"/>
    <n v="4"/>
    <s v="HT10"/>
    <s v="HT101012"/>
    <e v="#N/A"/>
    <n v="0"/>
  </r>
  <r>
    <s v="World Vision International"/>
    <m/>
    <m/>
    <x v="0"/>
    <x v="23"/>
    <n v="25"/>
    <s v="Octobre"/>
    <m/>
    <x v="0"/>
    <x v="0"/>
    <s v="Kit d'hygiène"/>
    <m/>
    <s v="Nombre"/>
    <n v="250"/>
    <m/>
    <m/>
    <m/>
    <s v=""/>
    <x v="29"/>
    <s v="Sélection / Priorisation"/>
    <x v="5"/>
    <x v="21"/>
    <s v="Fonds De Lianes"/>
    <m/>
    <m/>
    <m/>
    <m/>
    <x v="198"/>
    <n v="4"/>
    <s v="HT10"/>
    <s v="HT101012"/>
    <e v="#N/A"/>
    <n v="0"/>
  </r>
  <r>
    <s v="World Vision International"/>
    <m/>
    <m/>
    <x v="0"/>
    <x v="23"/>
    <n v="25"/>
    <s v="Octobre"/>
    <m/>
    <x v="0"/>
    <x v="0"/>
    <s v="Moustiquaires"/>
    <m/>
    <s v="Nombre"/>
    <n v="500"/>
    <m/>
    <m/>
    <m/>
    <s v=""/>
    <x v="29"/>
    <s v="Sélection / Priorisation"/>
    <x v="5"/>
    <x v="21"/>
    <s v="Fonds De Lianes"/>
    <m/>
    <m/>
    <m/>
    <m/>
    <x v="198"/>
    <n v="4"/>
    <s v="HT10"/>
    <s v="HT101012"/>
    <e v="#N/A"/>
    <n v="0"/>
  </r>
  <r>
    <s v="ACTED"/>
    <m/>
    <s v="OFDA"/>
    <x v="0"/>
    <x v="24"/>
    <n v="26"/>
    <s v="Octobre"/>
    <m/>
    <x v="1"/>
    <x v="1"/>
    <s v="Bâches"/>
    <m/>
    <s v="Nombre"/>
    <n v="1119"/>
    <m/>
    <m/>
    <m/>
    <s v=""/>
    <x v="80"/>
    <m/>
    <x v="1"/>
    <x v="1"/>
    <s v="9e Fonds Rouge Torberck"/>
    <s v="Centre ville"/>
    <s v="Urbain"/>
    <s v="Quartier"/>
    <m/>
    <x v="199"/>
    <n v="2"/>
    <s v="HT08"/>
    <s v="HT08811"/>
    <s v="HT08811-09"/>
    <n v="0"/>
  </r>
  <r>
    <s v="ACTED"/>
    <m/>
    <s v="OFDA"/>
    <x v="0"/>
    <x v="24"/>
    <n v="26"/>
    <s v="Octobre"/>
    <m/>
    <x v="0"/>
    <x v="0"/>
    <s v="Kit d'hygiène"/>
    <m/>
    <s v="Nombre"/>
    <n v="1119"/>
    <m/>
    <m/>
    <m/>
    <s v=""/>
    <x v="80"/>
    <m/>
    <x v="1"/>
    <x v="1"/>
    <s v="9e Fonds Rouge Torberck"/>
    <s v="Centre ville"/>
    <s v="Urbain"/>
    <s v="Quartier"/>
    <m/>
    <x v="199"/>
    <n v="2"/>
    <s v="HT08"/>
    <s v="HT08811"/>
    <s v="HT08811-09"/>
    <n v="0"/>
  </r>
  <r>
    <s v="American RC"/>
    <s v="Haitian RC"/>
    <m/>
    <x v="0"/>
    <x v="24"/>
    <n v="26"/>
    <s v="Octobre"/>
    <m/>
    <x v="0"/>
    <x v="0"/>
    <s v="Kit de cuisine"/>
    <m/>
    <s v="Nombre"/>
    <n v="180"/>
    <m/>
    <m/>
    <m/>
    <s v=""/>
    <x v="1"/>
    <s v="Sélection / Priorisation"/>
    <x v="2"/>
    <x v="51"/>
    <s v="Corail, Morne Welsh, Blaise, Koukout"/>
    <m/>
    <m/>
    <m/>
    <m/>
    <x v="200"/>
    <n v="8"/>
    <s v="HT07"/>
    <s v="HT07723"/>
    <e v="#N/A"/>
    <n v="0"/>
  </r>
  <r>
    <s v="American RC"/>
    <s v="Haitian RC"/>
    <m/>
    <x v="0"/>
    <x v="24"/>
    <n v="26"/>
    <s v="Octobre"/>
    <m/>
    <x v="0"/>
    <x v="0"/>
    <s v="Aquatabs"/>
    <m/>
    <s v="Nombre"/>
    <n v="3600"/>
    <m/>
    <m/>
    <m/>
    <s v=""/>
    <x v="1"/>
    <s v="Sélection / Priorisation"/>
    <x v="2"/>
    <x v="51"/>
    <s v="Corail, Morne Welsh, Blaise, Koukout"/>
    <m/>
    <m/>
    <m/>
    <m/>
    <x v="200"/>
    <n v="8"/>
    <s v="HT07"/>
    <s v="HT07723"/>
    <e v="#N/A"/>
    <n v="0"/>
  </r>
  <r>
    <s v="American RC"/>
    <s v="Haitian RC"/>
    <m/>
    <x v="0"/>
    <x v="24"/>
    <n v="26"/>
    <s v="Octobre"/>
    <m/>
    <x v="1"/>
    <x v="1"/>
    <s v="Bâches"/>
    <m/>
    <s v="Nombre"/>
    <n v="360"/>
    <m/>
    <m/>
    <m/>
    <s v=""/>
    <x v="1"/>
    <m/>
    <x v="2"/>
    <x v="51"/>
    <s v="Corail, Morne Welsh, Blaise, Koukout"/>
    <m/>
    <m/>
    <m/>
    <m/>
    <x v="200"/>
    <n v="8"/>
    <s v="HT07"/>
    <s v="HT07723"/>
    <e v="#N/A"/>
    <n v="0"/>
  </r>
  <r>
    <s v="American RC"/>
    <s v="Haitian RC"/>
    <m/>
    <x v="0"/>
    <x v="24"/>
    <n v="26"/>
    <s v="Octobre"/>
    <m/>
    <x v="0"/>
    <x v="0"/>
    <s v="Bidons"/>
    <m/>
    <s v="Nombre"/>
    <n v="360"/>
    <m/>
    <m/>
    <m/>
    <s v=""/>
    <x v="1"/>
    <s v="Sélection / Priorisation"/>
    <x v="2"/>
    <x v="51"/>
    <s v="Corail, Morne Welsh, Blaise, Koukout"/>
    <m/>
    <m/>
    <m/>
    <m/>
    <x v="200"/>
    <n v="8"/>
    <s v="HT07"/>
    <s v="HT07723"/>
    <e v="#N/A"/>
    <n v="0"/>
  </r>
  <r>
    <s v="American RC"/>
    <s v="Haitian RC"/>
    <m/>
    <x v="0"/>
    <x v="24"/>
    <n v="26"/>
    <s v="Octobre"/>
    <m/>
    <x v="1"/>
    <x v="1"/>
    <s v="Kit Abris"/>
    <m/>
    <s v="Nombre"/>
    <n v="180"/>
    <m/>
    <m/>
    <m/>
    <s v=""/>
    <x v="1"/>
    <s v="Sélection / Priorisation"/>
    <x v="2"/>
    <x v="51"/>
    <s v="Corail, Morne Welsh, Blaise, Koukout"/>
    <m/>
    <m/>
    <m/>
    <m/>
    <x v="200"/>
    <n v="8"/>
    <s v="HT07"/>
    <s v="HT07723"/>
    <e v="#N/A"/>
    <n v="0"/>
  </r>
  <r>
    <s v="American RC"/>
    <s v="Haitian RC"/>
    <m/>
    <x v="0"/>
    <x v="24"/>
    <n v="26"/>
    <s v="Octobre"/>
    <m/>
    <x v="0"/>
    <x v="0"/>
    <s v="Kit d'hygiène"/>
    <m/>
    <s v="Nombre"/>
    <n v="180"/>
    <m/>
    <m/>
    <m/>
    <s v=""/>
    <x v="1"/>
    <s v="Sélection / Priorisation"/>
    <x v="2"/>
    <x v="51"/>
    <s v="Corail, Morne Welsh, Blaise, Koukout"/>
    <m/>
    <m/>
    <m/>
    <m/>
    <x v="200"/>
    <n v="8"/>
    <s v="HT07"/>
    <s v="HT07723"/>
    <e v="#N/A"/>
    <n v="0"/>
  </r>
  <r>
    <s v="American RC"/>
    <s v="Haitian RC"/>
    <m/>
    <x v="0"/>
    <x v="24"/>
    <n v="26"/>
    <s v="Octobre"/>
    <m/>
    <x v="0"/>
    <x v="0"/>
    <s v="Moustiquaires"/>
    <m/>
    <s v="Nombre"/>
    <n v="360"/>
    <m/>
    <m/>
    <m/>
    <s v=""/>
    <x v="1"/>
    <s v="Sélection / Priorisation"/>
    <x v="2"/>
    <x v="51"/>
    <s v="Corail, Morne Welsh, Blaise, Koukout"/>
    <m/>
    <m/>
    <m/>
    <m/>
    <x v="200"/>
    <n v="8"/>
    <s v="HT07"/>
    <s v="HT07723"/>
    <e v="#N/A"/>
    <n v="0"/>
  </r>
  <r>
    <s v="American RC"/>
    <s v="Haitian RC"/>
    <m/>
    <x v="0"/>
    <x v="24"/>
    <n v="26"/>
    <s v="Octobre"/>
    <m/>
    <x v="0"/>
    <x v="0"/>
    <s v="Seaux"/>
    <m/>
    <s v="Nombre"/>
    <n v="180"/>
    <m/>
    <m/>
    <m/>
    <s v=""/>
    <x v="1"/>
    <s v="Sélection / Priorisation"/>
    <x v="2"/>
    <x v="51"/>
    <s v="Corail, Morne Welsh, Blaise, Koukout"/>
    <m/>
    <m/>
    <m/>
    <m/>
    <x v="200"/>
    <n v="8"/>
    <s v="HT07"/>
    <s v="HT07723"/>
    <e v="#N/A"/>
    <n v="0"/>
  </r>
  <r>
    <s v="American RC"/>
    <s v="Haitian RC"/>
    <m/>
    <x v="0"/>
    <x v="24"/>
    <n v="26"/>
    <s v="Octobre"/>
    <m/>
    <x v="1"/>
    <x v="1"/>
    <s v="Kit Abris"/>
    <s v="Family kit - includes 2 tarps, 1 shelter kit, and other kits (I believe hygiene, kitchen, blankets)"/>
    <s v="Nombre"/>
    <n v="180"/>
    <m/>
    <m/>
    <m/>
    <s v=""/>
    <x v="1"/>
    <m/>
    <x v="2"/>
    <x v="51"/>
    <m/>
    <m/>
    <m/>
    <m/>
    <m/>
    <x v="201"/>
    <n v="1"/>
    <s v="HT07"/>
    <s v="HT07723"/>
    <e v="#N/A"/>
    <n v="0"/>
  </r>
  <r>
    <s v="CARE"/>
    <m/>
    <m/>
    <x v="0"/>
    <x v="24"/>
    <n v="26"/>
    <s v="Octobre"/>
    <m/>
    <x v="1"/>
    <x v="1"/>
    <s v="Bâches"/>
    <m/>
    <s v="Nombre"/>
    <n v="1076"/>
    <m/>
    <m/>
    <m/>
    <s v=""/>
    <x v="104"/>
    <s v="Sélection / Priorisation"/>
    <x v="1"/>
    <x v="5"/>
    <m/>
    <m/>
    <m/>
    <s v="Centre collectif / d'évacuation d'urgence"/>
    <m/>
    <x v="202"/>
    <n v="1"/>
    <s v="HT08"/>
    <s v="HT08814"/>
    <e v="#N/A"/>
    <n v="0"/>
  </r>
  <r>
    <s v="Concern Worldwide"/>
    <m/>
    <m/>
    <x v="0"/>
    <x v="24"/>
    <n v="26"/>
    <s v="Octobre"/>
    <m/>
    <x v="0"/>
    <x v="0"/>
    <s v="Aquatabs"/>
    <m/>
    <s v="Nombre"/>
    <n v="1610"/>
    <m/>
    <m/>
    <m/>
    <s v=""/>
    <x v="105"/>
    <s v="Sélection / Priorisation"/>
    <x v="0"/>
    <x v="0"/>
    <s v="Petite Source"/>
    <m/>
    <m/>
    <m/>
    <m/>
    <x v="203"/>
    <n v="4"/>
    <s v="HT01"/>
    <s v="HT01151"/>
    <e v="#N/A"/>
    <n v="0"/>
  </r>
  <r>
    <s v="Concern Worldwide"/>
    <m/>
    <m/>
    <x v="0"/>
    <x v="24"/>
    <n v="26"/>
    <s v="Octobre"/>
    <m/>
    <x v="1"/>
    <x v="1"/>
    <s v="Bâches"/>
    <m/>
    <s v="Nombre"/>
    <n v="161"/>
    <m/>
    <m/>
    <m/>
    <s v=""/>
    <x v="105"/>
    <m/>
    <x v="0"/>
    <x v="0"/>
    <s v="Petite Source"/>
    <m/>
    <m/>
    <m/>
    <m/>
    <x v="203"/>
    <n v="4"/>
    <s v="HT01"/>
    <s v="HT01151"/>
    <e v="#N/A"/>
    <n v="0"/>
  </r>
  <r>
    <s v="Concern Worldwide"/>
    <m/>
    <m/>
    <x v="0"/>
    <x v="24"/>
    <n v="26"/>
    <s v="Octobre"/>
    <m/>
    <x v="0"/>
    <x v="0"/>
    <s v="Couvertures"/>
    <m/>
    <s v="Nombre"/>
    <n v="161"/>
    <m/>
    <m/>
    <m/>
    <s v=""/>
    <x v="105"/>
    <s v="Sélection / Priorisation"/>
    <x v="0"/>
    <x v="0"/>
    <s v="Petite Source"/>
    <m/>
    <m/>
    <m/>
    <m/>
    <x v="203"/>
    <n v="4"/>
    <s v="HT01"/>
    <s v="HT01151"/>
    <e v="#N/A"/>
    <n v="0"/>
  </r>
  <r>
    <s v="Concern Worldwide"/>
    <m/>
    <m/>
    <x v="0"/>
    <x v="24"/>
    <n v="26"/>
    <s v="Octobre"/>
    <m/>
    <x v="0"/>
    <x v="0"/>
    <s v="Kit d'hygiène"/>
    <m/>
    <s v="Nombre"/>
    <n v="161"/>
    <m/>
    <m/>
    <m/>
    <s v=""/>
    <x v="105"/>
    <s v="Sélection / Priorisation"/>
    <x v="0"/>
    <x v="0"/>
    <s v="Petite Source"/>
    <m/>
    <m/>
    <m/>
    <m/>
    <x v="203"/>
    <n v="4"/>
    <s v="HT01"/>
    <s v="HT01151"/>
    <e v="#N/A"/>
    <n v="0"/>
  </r>
  <r>
    <s v="French RC"/>
    <s v="Haitian RC"/>
    <m/>
    <x v="0"/>
    <x v="24"/>
    <n v="26"/>
    <s v="Octobre"/>
    <m/>
    <x v="1"/>
    <x v="1"/>
    <s v="Bâches"/>
    <m/>
    <s v="Nombre"/>
    <n v="110"/>
    <m/>
    <m/>
    <m/>
    <s v=""/>
    <x v="106"/>
    <s v="Sélection / Priorisation"/>
    <x v="0"/>
    <x v="53"/>
    <s v="Plaisance and bois pain"/>
    <m/>
    <m/>
    <m/>
    <m/>
    <x v="204"/>
    <n v="5"/>
    <s v="HT01"/>
    <s v="HT03371"/>
    <e v="#N/A"/>
    <n v="1"/>
  </r>
  <r>
    <s v="French RC"/>
    <s v="Haitian RC"/>
    <m/>
    <x v="0"/>
    <x v="24"/>
    <n v="26"/>
    <s v="Octobre"/>
    <m/>
    <x v="1"/>
    <x v="1"/>
    <s v="Kit Abris"/>
    <m/>
    <s v="Nombre"/>
    <n v="110"/>
    <m/>
    <m/>
    <m/>
    <s v=""/>
    <x v="106"/>
    <s v="Sélection / Priorisation"/>
    <x v="0"/>
    <x v="53"/>
    <s v="Plaisance and bois pain"/>
    <m/>
    <m/>
    <m/>
    <m/>
    <x v="204"/>
    <n v="5"/>
    <s v="HT01"/>
    <s v="HT03371"/>
    <e v="#N/A"/>
    <n v="0"/>
  </r>
  <r>
    <s v="French RC"/>
    <s v="Haitian RC"/>
    <m/>
    <x v="0"/>
    <x v="24"/>
    <n v="26"/>
    <s v="Octobre"/>
    <m/>
    <x v="0"/>
    <x v="0"/>
    <s v="Kit de cuisine"/>
    <m/>
    <s v="Nombre"/>
    <n v="195"/>
    <m/>
    <m/>
    <m/>
    <s v=""/>
    <x v="106"/>
    <s v="Sélection / Priorisation"/>
    <x v="0"/>
    <x v="53"/>
    <s v="Plaisance and bois pain"/>
    <m/>
    <m/>
    <m/>
    <m/>
    <x v="204"/>
    <n v="5"/>
    <s v="HT01"/>
    <s v="HT03371"/>
    <e v="#N/A"/>
    <n v="0"/>
  </r>
  <r>
    <s v="French RC"/>
    <s v="Haitian RC"/>
    <m/>
    <x v="0"/>
    <x v="24"/>
    <n v="26"/>
    <s v="Octobre"/>
    <m/>
    <x v="0"/>
    <x v="0"/>
    <s v="Kit d'hygiène"/>
    <m/>
    <s v="Nombre"/>
    <n v="195"/>
    <m/>
    <m/>
    <m/>
    <s v=""/>
    <x v="106"/>
    <s v="Sélection / Priorisation"/>
    <x v="0"/>
    <x v="53"/>
    <s v="Plaisance and bois pain"/>
    <m/>
    <m/>
    <m/>
    <m/>
    <x v="204"/>
    <n v="5"/>
    <s v="HT01"/>
    <s v="HT03371"/>
    <e v="#N/A"/>
    <n v="0"/>
  </r>
  <r>
    <s v="French RC"/>
    <s v="Haitian RC"/>
    <m/>
    <x v="0"/>
    <x v="24"/>
    <n v="26"/>
    <s v="Octobre"/>
    <m/>
    <x v="0"/>
    <x v="0"/>
    <s v="Moustiquaires"/>
    <m/>
    <s v="Nombre"/>
    <n v="195"/>
    <m/>
    <m/>
    <m/>
    <s v=""/>
    <x v="106"/>
    <s v="Sélection / Priorisation"/>
    <x v="0"/>
    <x v="53"/>
    <s v="Plaisance and bois pain"/>
    <m/>
    <m/>
    <m/>
    <m/>
    <x v="204"/>
    <n v="5"/>
    <s v="HT01"/>
    <s v="HT03371"/>
    <e v="#N/A"/>
    <n v="0"/>
  </r>
  <r>
    <s v="Haitian RC"/>
    <m/>
    <m/>
    <x v="0"/>
    <x v="24"/>
    <n v="26"/>
    <s v="Octobre"/>
    <m/>
    <x v="0"/>
    <x v="0"/>
    <s v="Kit de cuisine"/>
    <m/>
    <s v="Nombre"/>
    <n v="195"/>
    <m/>
    <m/>
    <m/>
    <s v=""/>
    <x v="106"/>
    <s v="Sélection / Priorisation"/>
    <x v="0"/>
    <x v="53"/>
    <s v="Plaisance and bois pain"/>
    <m/>
    <m/>
    <m/>
    <m/>
    <x v="205"/>
    <n v="1"/>
    <s v="HT01"/>
    <s v="HT03371"/>
    <e v="#N/A"/>
    <n v="1"/>
  </r>
  <r>
    <s v="IFRC"/>
    <s v="Haitian RC"/>
    <m/>
    <x v="0"/>
    <x v="24"/>
    <n v="26"/>
    <s v="Octobre"/>
    <m/>
    <x v="1"/>
    <x v="1"/>
    <s v="Bâches"/>
    <m/>
    <s v="Nombre"/>
    <n v="572"/>
    <m/>
    <m/>
    <m/>
    <s v=""/>
    <x v="25"/>
    <m/>
    <x v="1"/>
    <x v="44"/>
    <s v="Anse d'Hainault"/>
    <m/>
    <m/>
    <m/>
    <m/>
    <x v="206"/>
    <n v="7"/>
    <s v="HT08"/>
    <s v="HT08821"/>
    <e v="#N/A"/>
    <n v="0"/>
  </r>
  <r>
    <s v="IFRC"/>
    <s v="Haitian RC"/>
    <m/>
    <x v="0"/>
    <x v="24"/>
    <n v="26"/>
    <s v="Octobre"/>
    <m/>
    <x v="0"/>
    <x v="0"/>
    <s v="Bidons"/>
    <m/>
    <s v="Nombre"/>
    <n v="600"/>
    <m/>
    <m/>
    <m/>
    <s v=""/>
    <x v="25"/>
    <s v="Sélection / Priorisation"/>
    <x v="1"/>
    <x v="44"/>
    <s v="Anse d'Hainault"/>
    <m/>
    <m/>
    <m/>
    <m/>
    <x v="206"/>
    <n v="7"/>
    <s v="HT08"/>
    <s v="HT08821"/>
    <e v="#N/A"/>
    <n v="0"/>
  </r>
  <r>
    <s v="IFRC"/>
    <s v="Haitian RC"/>
    <m/>
    <x v="0"/>
    <x v="24"/>
    <n v="26"/>
    <s v="Octobre"/>
    <m/>
    <x v="1"/>
    <x v="1"/>
    <s v="Kit Abris"/>
    <m/>
    <s v="Nombre"/>
    <n v="300"/>
    <m/>
    <m/>
    <m/>
    <s v=""/>
    <x v="25"/>
    <s v="Sélection / Priorisation"/>
    <x v="1"/>
    <x v="44"/>
    <s v="Anse d'Hainault"/>
    <m/>
    <m/>
    <m/>
    <m/>
    <x v="206"/>
    <n v="7"/>
    <s v="HT08"/>
    <s v="HT08821"/>
    <e v="#N/A"/>
    <n v="0"/>
  </r>
  <r>
    <s v="IFRC"/>
    <s v="Haitian RC"/>
    <m/>
    <x v="0"/>
    <x v="24"/>
    <n v="26"/>
    <s v="Octobre"/>
    <m/>
    <x v="0"/>
    <x v="0"/>
    <s v="Kit de cuisine"/>
    <m/>
    <s v="Nombre"/>
    <n v="300"/>
    <m/>
    <m/>
    <m/>
    <s v=""/>
    <x v="25"/>
    <m/>
    <x v="1"/>
    <x v="44"/>
    <s v="Anse d'Hainault"/>
    <m/>
    <m/>
    <m/>
    <m/>
    <x v="206"/>
    <n v="7"/>
    <s v="HT08"/>
    <s v="HT08821"/>
    <e v="#N/A"/>
    <n v="0"/>
  </r>
  <r>
    <s v="IFRC"/>
    <s v="Haitian RC"/>
    <m/>
    <x v="0"/>
    <x v="24"/>
    <n v="26"/>
    <s v="Octobre"/>
    <m/>
    <x v="0"/>
    <x v="0"/>
    <s v="Kit d'hygiène"/>
    <m/>
    <s v="Nombre"/>
    <n v="272"/>
    <m/>
    <m/>
    <m/>
    <s v=""/>
    <x v="25"/>
    <s v="Sélection / Priorisation"/>
    <x v="1"/>
    <x v="44"/>
    <s v="Anse d'Hainault"/>
    <m/>
    <m/>
    <m/>
    <m/>
    <x v="206"/>
    <n v="7"/>
    <s v="HT08"/>
    <s v="HT08821"/>
    <e v="#N/A"/>
    <n v="0"/>
  </r>
  <r>
    <s v="IFRC"/>
    <s v="Haitian RC"/>
    <m/>
    <x v="0"/>
    <x v="24"/>
    <n v="26"/>
    <s v="Octobre"/>
    <m/>
    <x v="0"/>
    <x v="0"/>
    <s v="Moustiquaires"/>
    <m/>
    <s v="Nombre"/>
    <n v="544"/>
    <m/>
    <m/>
    <m/>
    <s v=""/>
    <x v="25"/>
    <s v="Sélection / Priorisation"/>
    <x v="1"/>
    <x v="44"/>
    <s v="Anse d'Hainault"/>
    <m/>
    <m/>
    <m/>
    <m/>
    <x v="206"/>
    <n v="7"/>
    <s v="HT08"/>
    <s v="HT08821"/>
    <e v="#N/A"/>
    <n v="0"/>
  </r>
  <r>
    <s v="IFRC"/>
    <s v="Haitian RC"/>
    <m/>
    <x v="0"/>
    <x v="24"/>
    <n v="26"/>
    <s v="Octobre"/>
    <m/>
    <x v="0"/>
    <x v="0"/>
    <s v="Seaux"/>
    <m/>
    <s v="Nombre"/>
    <n v="300"/>
    <m/>
    <m/>
    <m/>
    <s v=""/>
    <x v="25"/>
    <s v="Sélection / Priorisation"/>
    <x v="1"/>
    <x v="44"/>
    <s v="Anse d'Hainault"/>
    <m/>
    <m/>
    <m/>
    <m/>
    <x v="206"/>
    <n v="7"/>
    <s v="HT08"/>
    <s v="HT08821"/>
    <e v="#N/A"/>
    <n v="0"/>
  </r>
  <r>
    <s v="Samaritan's Purse"/>
    <m/>
    <m/>
    <x v="0"/>
    <x v="24"/>
    <n v="26"/>
    <s v="Octobre"/>
    <m/>
    <x v="1"/>
    <x v="1"/>
    <s v="Bâches"/>
    <m/>
    <s v="Nombre"/>
    <n v="630"/>
    <m/>
    <m/>
    <m/>
    <s v=""/>
    <x v="107"/>
    <m/>
    <x v="2"/>
    <x v="52"/>
    <s v="Chantal"/>
    <m/>
    <m/>
    <m/>
    <m/>
    <x v="207"/>
    <n v="1"/>
    <s v="HT07"/>
    <s v="HT07751"/>
    <e v="#N/A"/>
    <n v="1"/>
  </r>
  <r>
    <s v="World Vision International"/>
    <s v="Fondation Digicel"/>
    <m/>
    <x v="0"/>
    <x v="24"/>
    <n v="26"/>
    <s v="Octobre"/>
    <m/>
    <x v="1"/>
    <x v="1"/>
    <s v="Bâches"/>
    <m/>
    <s v="Nombre"/>
    <n v="250"/>
    <m/>
    <m/>
    <m/>
    <s v=""/>
    <x v="101"/>
    <m/>
    <x v="1"/>
    <x v="44"/>
    <s v="Grandoit"/>
    <m/>
    <m/>
    <m/>
    <s v="With Fondation Digicel"/>
    <x v="208"/>
    <n v="3"/>
    <s v="HT08"/>
    <s v="HT08821"/>
    <e v="#N/A"/>
    <n v="1"/>
  </r>
  <r>
    <s v="World Vision International"/>
    <m/>
    <m/>
    <x v="0"/>
    <x v="24"/>
    <n v="26"/>
    <s v="Octobre"/>
    <m/>
    <x v="1"/>
    <x v="1"/>
    <s v="Bâches"/>
    <m/>
    <s v="Nombre"/>
    <n v="300"/>
    <m/>
    <m/>
    <m/>
    <s v=""/>
    <x v="25"/>
    <m/>
    <x v="5"/>
    <x v="37"/>
    <s v="Salagnac"/>
    <m/>
    <m/>
    <m/>
    <m/>
    <x v="209"/>
    <n v="5"/>
    <s v="HT10"/>
    <s v="HT101014"/>
    <e v="#N/A"/>
    <n v="0"/>
  </r>
  <r>
    <s v="World Vision International"/>
    <s v="Fondation Digicel"/>
    <m/>
    <x v="0"/>
    <x v="24"/>
    <n v="26"/>
    <s v="Octobre"/>
    <m/>
    <x v="0"/>
    <x v="0"/>
    <s v="Bidons"/>
    <m/>
    <s v="Nombre"/>
    <n v="270"/>
    <m/>
    <m/>
    <m/>
    <s v=""/>
    <x v="101"/>
    <s v="Sélection / Priorisation"/>
    <x v="1"/>
    <x v="44"/>
    <s v="Grandoit"/>
    <m/>
    <m/>
    <m/>
    <s v="With Fondation Digicel"/>
    <x v="208"/>
    <n v="3"/>
    <s v="HT08"/>
    <s v="HT08821"/>
    <e v="#N/A"/>
    <n v="0"/>
  </r>
  <r>
    <s v="World Vision International"/>
    <s v="Fondation Digicel"/>
    <m/>
    <x v="0"/>
    <x v="24"/>
    <n v="26"/>
    <s v="Octobre"/>
    <m/>
    <x v="0"/>
    <x v="0"/>
    <s v="Couvertures"/>
    <m/>
    <s v="Nombre"/>
    <n v="270"/>
    <m/>
    <m/>
    <m/>
    <s v=""/>
    <x v="101"/>
    <s v="Sélection / Priorisation"/>
    <x v="1"/>
    <x v="44"/>
    <s v="Grandoit"/>
    <m/>
    <m/>
    <m/>
    <s v="With Fondation Digicel"/>
    <x v="208"/>
    <n v="3"/>
    <s v="HT08"/>
    <s v="HT08821"/>
    <e v="#N/A"/>
    <n v="0"/>
  </r>
  <r>
    <s v="World Vision International"/>
    <m/>
    <m/>
    <x v="0"/>
    <x v="24"/>
    <n v="26"/>
    <s v="Octobre"/>
    <m/>
    <x v="0"/>
    <x v="0"/>
    <s v="Couvertures"/>
    <m/>
    <s v="Nombre"/>
    <n v="600"/>
    <m/>
    <m/>
    <m/>
    <s v=""/>
    <x v="25"/>
    <s v="Sélection / Priorisation"/>
    <x v="5"/>
    <x v="37"/>
    <s v="Salagnac"/>
    <m/>
    <m/>
    <m/>
    <m/>
    <x v="209"/>
    <n v="5"/>
    <s v="HT10"/>
    <s v="HT101014"/>
    <e v="#N/A"/>
    <n v="0"/>
  </r>
  <r>
    <s v="World Vision International"/>
    <m/>
    <m/>
    <x v="0"/>
    <x v="24"/>
    <n v="26"/>
    <s v="Octobre"/>
    <m/>
    <x v="0"/>
    <x v="0"/>
    <s v="Kit d'hygiène"/>
    <m/>
    <s v="Nombre"/>
    <n v="300"/>
    <m/>
    <m/>
    <m/>
    <s v=""/>
    <x v="25"/>
    <s v="Sélection / Priorisation"/>
    <x v="5"/>
    <x v="37"/>
    <s v="Salagnac"/>
    <m/>
    <m/>
    <m/>
    <m/>
    <x v="209"/>
    <n v="5"/>
    <s v="HT10"/>
    <s v="HT101014"/>
    <e v="#N/A"/>
    <n v="0"/>
  </r>
  <r>
    <s v="World Vision International"/>
    <m/>
    <m/>
    <x v="0"/>
    <x v="24"/>
    <n v="26"/>
    <s v="Octobre"/>
    <m/>
    <x v="0"/>
    <x v="0"/>
    <s v="Moustiquaires"/>
    <m/>
    <s v="Nombre"/>
    <n v="600"/>
    <m/>
    <m/>
    <m/>
    <s v=""/>
    <x v="25"/>
    <s v="Sélection / Priorisation"/>
    <x v="5"/>
    <x v="37"/>
    <s v="Salagnac"/>
    <m/>
    <m/>
    <m/>
    <m/>
    <x v="209"/>
    <n v="5"/>
    <s v="HT10"/>
    <s v="HT101014"/>
    <e v="#N/A"/>
    <n v="0"/>
  </r>
  <r>
    <s v="World Vision International"/>
    <m/>
    <m/>
    <x v="0"/>
    <x v="24"/>
    <n v="26"/>
    <s v="Octobre"/>
    <m/>
    <x v="0"/>
    <x v="0"/>
    <s v="Seaux"/>
    <m/>
    <s v="Nombre"/>
    <n v="300"/>
    <m/>
    <m/>
    <m/>
    <s v=""/>
    <x v="25"/>
    <s v="Sélection / Priorisation"/>
    <x v="5"/>
    <x v="37"/>
    <s v="Salagnac"/>
    <m/>
    <m/>
    <m/>
    <m/>
    <x v="209"/>
    <n v="5"/>
    <s v="HT10"/>
    <s v="HT101014"/>
    <e v="#N/A"/>
    <n v="0"/>
  </r>
  <r>
    <s v="American RC"/>
    <s v="Haitian RC"/>
    <m/>
    <x v="0"/>
    <x v="25"/>
    <n v="27"/>
    <s v="Octobre"/>
    <m/>
    <x v="0"/>
    <x v="0"/>
    <s v="Kit d'hygiène"/>
    <m/>
    <s v="Nombre"/>
    <n v="130"/>
    <m/>
    <m/>
    <m/>
    <s v=""/>
    <x v="108"/>
    <s v="Sélection / Priorisation"/>
    <x v="2"/>
    <x v="54"/>
    <s v="Nan Sable"/>
    <m/>
    <m/>
    <m/>
    <m/>
    <x v="210"/>
    <n v="1"/>
    <s v="HT07"/>
    <s v="HT07753"/>
    <e v="#N/A"/>
    <n v="1"/>
  </r>
  <r>
    <s v="CARE"/>
    <m/>
    <m/>
    <x v="0"/>
    <x v="25"/>
    <n v="27"/>
    <s v="Octobre"/>
    <m/>
    <x v="0"/>
    <x v="0"/>
    <s v="Aquatabs"/>
    <m/>
    <s v="Nombre"/>
    <n v="28800"/>
    <m/>
    <m/>
    <m/>
    <s v=""/>
    <x v="109"/>
    <m/>
    <x v="1"/>
    <x v="4"/>
    <m/>
    <m/>
    <m/>
    <m/>
    <m/>
    <x v="211"/>
    <n v="1"/>
    <s v="HT08"/>
    <s v="HT08815"/>
    <e v="#N/A"/>
    <n v="0"/>
  </r>
  <r>
    <s v="Diakonie Katastrophenhilfe"/>
    <s v="KORAL"/>
    <s v="German Foreign Office (AA)"/>
    <x v="0"/>
    <x v="25"/>
    <n v="27"/>
    <s v="Octobre"/>
    <m/>
    <x v="0"/>
    <x v="0"/>
    <s v="Kit d'hygiène"/>
    <s v="Shampooing, savon, brosses a dents, dentifrice, deodorants, peignes, Aquatabs, papier toilette, serviette hygienique, sceaux, savon pour lessive"/>
    <s v="Nombre"/>
    <n v="50"/>
    <m/>
    <m/>
    <m/>
    <s v=""/>
    <x v="14"/>
    <s v="Sélection / Priorisation"/>
    <x v="2"/>
    <x v="30"/>
    <s v="4ème Zanglais"/>
    <s v="Zanglais"/>
    <s v="Rural"/>
    <s v="Ménage"/>
    <m/>
    <x v="212"/>
    <n v="2"/>
    <s v="HT07"/>
    <s v="HT07732"/>
    <s v="HT07732-04"/>
    <n v="0"/>
  </r>
  <r>
    <s v="Diakonie Katastrophenhilfe"/>
    <s v="KORAL"/>
    <s v="German Foreign Office (AA)"/>
    <x v="0"/>
    <x v="25"/>
    <n v="27"/>
    <s v="Octobre"/>
    <m/>
    <x v="1"/>
    <x v="1"/>
    <s v="Kit Abris"/>
    <s v="2 baches, 2 laines, cordes"/>
    <s v="Nombre"/>
    <n v="50"/>
    <m/>
    <m/>
    <m/>
    <s v=""/>
    <x v="14"/>
    <s v="Sélection / Priorisation"/>
    <x v="2"/>
    <x v="30"/>
    <s v="4ème Zanglais"/>
    <s v="Zanglais"/>
    <s v="Rural"/>
    <s v="Ménage"/>
    <m/>
    <x v="212"/>
    <n v="2"/>
    <s v="HT07"/>
    <s v="HT07732"/>
    <s v="HT07732-04"/>
    <n v="0"/>
  </r>
  <r>
    <s v="French RC"/>
    <s v="Haitian RC"/>
    <m/>
    <x v="0"/>
    <x v="25"/>
    <n v="27"/>
    <s v="Octobre"/>
    <m/>
    <x v="1"/>
    <x v="1"/>
    <s v="Bâches"/>
    <m/>
    <s v="Nombre"/>
    <n v="57"/>
    <m/>
    <m/>
    <m/>
    <s v=""/>
    <x v="110"/>
    <s v="Sélection / Priorisation"/>
    <x v="0"/>
    <x v="22"/>
    <s v="Latorre"/>
    <m/>
    <m/>
    <m/>
    <m/>
    <x v="213"/>
    <n v="5"/>
    <s v="HT01"/>
    <s v="HT01152"/>
    <e v="#N/A"/>
    <n v="0"/>
  </r>
  <r>
    <s v="French RC"/>
    <s v="Haitian RC"/>
    <m/>
    <x v="0"/>
    <x v="25"/>
    <n v="27"/>
    <s v="Octobre"/>
    <m/>
    <x v="1"/>
    <x v="1"/>
    <s v="Kit Abris"/>
    <m/>
    <s v="Nombre"/>
    <n v="57"/>
    <m/>
    <m/>
    <m/>
    <s v=""/>
    <x v="110"/>
    <s v="Sélection / Priorisation"/>
    <x v="0"/>
    <x v="22"/>
    <s v="Latorre"/>
    <m/>
    <m/>
    <m/>
    <m/>
    <x v="213"/>
    <n v="5"/>
    <s v="HT01"/>
    <s v="HT01152"/>
    <e v="#N/A"/>
    <n v="0"/>
  </r>
  <r>
    <s v="French RC"/>
    <s v="Haitian RC"/>
    <m/>
    <x v="0"/>
    <x v="25"/>
    <n v="27"/>
    <s v="Octobre"/>
    <m/>
    <x v="0"/>
    <x v="0"/>
    <s v="Kit de cuisine"/>
    <m/>
    <s v="Nombre"/>
    <n v="123"/>
    <m/>
    <m/>
    <m/>
    <s v=""/>
    <x v="110"/>
    <s v="Sélection / Priorisation"/>
    <x v="0"/>
    <x v="22"/>
    <s v="Latorre"/>
    <m/>
    <m/>
    <m/>
    <m/>
    <x v="213"/>
    <n v="5"/>
    <s v="HT01"/>
    <s v="HT01152"/>
    <e v="#N/A"/>
    <n v="0"/>
  </r>
  <r>
    <s v="French RC"/>
    <s v="Haitian RC"/>
    <m/>
    <x v="0"/>
    <x v="25"/>
    <n v="27"/>
    <s v="Octobre"/>
    <m/>
    <x v="0"/>
    <x v="0"/>
    <s v="Kit d'hygiène"/>
    <m/>
    <s v="Nombre"/>
    <n v="123"/>
    <m/>
    <m/>
    <m/>
    <s v=""/>
    <x v="110"/>
    <s v="Sélection / Priorisation"/>
    <x v="0"/>
    <x v="22"/>
    <s v="Latorre"/>
    <m/>
    <m/>
    <m/>
    <m/>
    <x v="213"/>
    <n v="5"/>
    <s v="HT01"/>
    <s v="HT01152"/>
    <e v="#N/A"/>
    <n v="0"/>
  </r>
  <r>
    <s v="French RC"/>
    <s v="Haitian RC"/>
    <m/>
    <x v="0"/>
    <x v="25"/>
    <n v="27"/>
    <s v="Octobre"/>
    <m/>
    <x v="0"/>
    <x v="0"/>
    <s v="Moustiquaires"/>
    <m/>
    <s v="Nombre"/>
    <n v="123"/>
    <m/>
    <m/>
    <m/>
    <s v=""/>
    <x v="110"/>
    <s v="Sélection / Priorisation"/>
    <x v="0"/>
    <x v="22"/>
    <s v="Latorre"/>
    <m/>
    <m/>
    <m/>
    <m/>
    <x v="213"/>
    <n v="5"/>
    <s v="HT01"/>
    <s v="HT01152"/>
    <e v="#N/A"/>
    <n v="0"/>
  </r>
  <r>
    <s v="Haitian RC"/>
    <s v="Haitian RC"/>
    <m/>
    <x v="0"/>
    <x v="25"/>
    <n v="27"/>
    <s v="Octobre"/>
    <m/>
    <x v="0"/>
    <x v="0"/>
    <s v="Kit de cuisine"/>
    <m/>
    <s v="Nombre"/>
    <n v="123"/>
    <m/>
    <m/>
    <m/>
    <s v=""/>
    <x v="110"/>
    <s v="Sélection / Priorisation"/>
    <x v="0"/>
    <x v="22"/>
    <s v="Latorre"/>
    <m/>
    <m/>
    <m/>
    <m/>
    <x v="214"/>
    <n v="1"/>
    <s v="HT01"/>
    <s v="HT01152"/>
    <e v="#N/A"/>
    <n v="0"/>
  </r>
  <r>
    <s v="Peace Winds Japan"/>
    <m/>
    <s v="People of Japan"/>
    <x v="1"/>
    <x v="25"/>
    <n v="27"/>
    <s v="Octobre"/>
    <m/>
    <x v="1"/>
    <x v="1"/>
    <s v="Bâches"/>
    <m/>
    <s v="Nombre"/>
    <n v="500"/>
    <m/>
    <m/>
    <m/>
    <s v=""/>
    <x v="111"/>
    <m/>
    <x v="2"/>
    <x v="43"/>
    <s v="Boury"/>
    <m/>
    <m/>
    <m/>
    <s v="distribute 3000hh with hand soaps, laundry soaps."/>
    <x v="215"/>
    <n v="3"/>
    <s v="HT07"/>
    <s v="HT07712"/>
    <e v="#N/A"/>
    <n v="1"/>
  </r>
  <r>
    <s v="Peace Winds Japan"/>
    <m/>
    <s v="People of Japan"/>
    <x v="1"/>
    <x v="25"/>
    <n v="27"/>
    <s v="Octobre"/>
    <m/>
    <x v="0"/>
    <x v="0"/>
    <s v="Couvertures"/>
    <m/>
    <s v="Nombre"/>
    <n v="500"/>
    <m/>
    <m/>
    <m/>
    <s v=""/>
    <x v="111"/>
    <s v="Sélection / Priorisation"/>
    <x v="2"/>
    <x v="43"/>
    <s v="Boury"/>
    <m/>
    <m/>
    <m/>
    <s v="distribute 3000hh with hand soaps, laundry soaps."/>
    <x v="215"/>
    <n v="3"/>
    <s v="HT07"/>
    <s v="HT07712"/>
    <e v="#N/A"/>
    <n v="0"/>
  </r>
  <r>
    <s v="Peace Winds Japan"/>
    <m/>
    <s v="People of Japan"/>
    <x v="1"/>
    <x v="25"/>
    <n v="27"/>
    <s v="Octobre"/>
    <m/>
    <x v="1"/>
    <x v="1"/>
    <s v="Kit Abris"/>
    <s v="tarpauline, rope (30m), blanket"/>
    <s v="Nombre"/>
    <n v="500"/>
    <m/>
    <m/>
    <m/>
    <s v=""/>
    <x v="111"/>
    <s v="Sélection / Priorisation"/>
    <x v="2"/>
    <x v="43"/>
    <s v="Boury"/>
    <m/>
    <m/>
    <m/>
    <s v="distribute 3000hh with hand soaps, laundry soaps."/>
    <x v="215"/>
    <n v="3"/>
    <s v="HT07"/>
    <s v="HT07712"/>
    <e v="#N/A"/>
    <n v="0"/>
  </r>
  <r>
    <s v="Samaritan's Purse"/>
    <m/>
    <m/>
    <x v="0"/>
    <x v="25"/>
    <n v="27"/>
    <s v="Octobre"/>
    <m/>
    <x v="1"/>
    <x v="1"/>
    <s v="Bâches"/>
    <m/>
    <s v="Nombre"/>
    <n v="1572"/>
    <m/>
    <m/>
    <m/>
    <s v=""/>
    <x v="112"/>
    <m/>
    <x v="2"/>
    <x v="7"/>
    <s v="Chardonnières"/>
    <m/>
    <m/>
    <m/>
    <m/>
    <x v="216"/>
    <n v="2"/>
    <s v="HT07"/>
    <s v="HT07711"/>
    <e v="#N/A"/>
    <n v="0"/>
  </r>
  <r>
    <s v="Samaritan's Purse"/>
    <m/>
    <m/>
    <x v="0"/>
    <x v="25"/>
    <n v="27"/>
    <s v="Octobre"/>
    <m/>
    <x v="0"/>
    <x v="0"/>
    <s v="Couvertures"/>
    <m/>
    <s v="Nombre"/>
    <n v="400"/>
    <m/>
    <m/>
    <m/>
    <s v=""/>
    <x v="112"/>
    <s v="Distribution générale"/>
    <x v="2"/>
    <x v="7"/>
    <s v="Chardonnières"/>
    <m/>
    <m/>
    <m/>
    <m/>
    <x v="216"/>
    <n v="2"/>
    <s v="HT07"/>
    <s v="HT07711"/>
    <e v="#N/A"/>
    <n v="0"/>
  </r>
  <r>
    <s v="CARE"/>
    <m/>
    <m/>
    <x v="0"/>
    <x v="26"/>
    <n v="28"/>
    <s v="Octobre"/>
    <m/>
    <x v="0"/>
    <x v="0"/>
    <s v="Kit d'hygiène"/>
    <s v="Savons de lessive et de toilettes, Serviettes et papiers hygiéniques, Aquatabs, Dentifrices et brosses à dents et Serviettes de bain"/>
    <s v="Nombre"/>
    <n v="300"/>
    <m/>
    <m/>
    <m/>
    <s v=""/>
    <x v="113"/>
    <m/>
    <x v="3"/>
    <x v="16"/>
    <m/>
    <m/>
    <m/>
    <s v="Ménage"/>
    <m/>
    <x v="217"/>
    <n v="2"/>
    <s v="HT02"/>
    <s v="HT02221"/>
    <e v="#N/A"/>
    <n v="1"/>
  </r>
  <r>
    <s v="CARE"/>
    <m/>
    <m/>
    <x v="0"/>
    <x v="26"/>
    <n v="28"/>
    <s v="Octobre"/>
    <m/>
    <x v="0"/>
    <x v="0"/>
    <s v="Aquatabs"/>
    <m/>
    <s v="Nombre"/>
    <n v="900"/>
    <m/>
    <m/>
    <m/>
    <s v=""/>
    <x v="25"/>
    <m/>
    <x v="3"/>
    <x v="16"/>
    <m/>
    <m/>
    <m/>
    <s v="Ménage"/>
    <m/>
    <x v="217"/>
    <n v="2"/>
    <s v="HT02"/>
    <s v="HT02221"/>
    <e v="#N/A"/>
    <n v="0"/>
  </r>
  <r>
    <s v="Concern Worldwide"/>
    <m/>
    <m/>
    <x v="0"/>
    <x v="26"/>
    <n v="28"/>
    <s v="Octobre"/>
    <m/>
    <x v="0"/>
    <x v="0"/>
    <s v="Aquatabs"/>
    <m/>
    <s v="Nombre"/>
    <n v="1120"/>
    <m/>
    <m/>
    <m/>
    <s v=""/>
    <x v="50"/>
    <s v="Sélection / Priorisation"/>
    <x v="0"/>
    <x v="22"/>
    <s v="Grand Vide"/>
    <m/>
    <m/>
    <m/>
    <m/>
    <x v="218"/>
    <n v="4"/>
    <s v="HT01"/>
    <s v="HT01152"/>
    <e v="#N/A"/>
    <n v="0"/>
  </r>
  <r>
    <s v="Concern Worldwide"/>
    <m/>
    <m/>
    <x v="0"/>
    <x v="26"/>
    <n v="28"/>
    <s v="Octobre"/>
    <m/>
    <x v="1"/>
    <x v="1"/>
    <s v="Bâches"/>
    <m/>
    <s v="Nombre"/>
    <n v="112"/>
    <m/>
    <m/>
    <m/>
    <s v=""/>
    <x v="50"/>
    <m/>
    <x v="0"/>
    <x v="22"/>
    <s v="Grand Vide"/>
    <m/>
    <m/>
    <m/>
    <m/>
    <x v="218"/>
    <n v="4"/>
    <s v="HT01"/>
    <s v="HT01152"/>
    <e v="#N/A"/>
    <n v="0"/>
  </r>
  <r>
    <s v="Concern Worldwide"/>
    <m/>
    <m/>
    <x v="0"/>
    <x v="26"/>
    <n v="28"/>
    <s v="Octobre"/>
    <m/>
    <x v="0"/>
    <x v="0"/>
    <s v="Couvertures"/>
    <m/>
    <s v="Nombre"/>
    <n v="112"/>
    <m/>
    <m/>
    <m/>
    <s v=""/>
    <x v="50"/>
    <s v="Sélection / Priorisation"/>
    <x v="0"/>
    <x v="22"/>
    <s v="Grand Vide"/>
    <m/>
    <m/>
    <m/>
    <m/>
    <x v="218"/>
    <n v="4"/>
    <s v="HT01"/>
    <s v="HT01152"/>
    <e v="#N/A"/>
    <n v="0"/>
  </r>
  <r>
    <s v="Concern Worldwide"/>
    <m/>
    <m/>
    <x v="0"/>
    <x v="26"/>
    <n v="28"/>
    <s v="Octobre"/>
    <m/>
    <x v="0"/>
    <x v="0"/>
    <s v="Kit d'hygiène"/>
    <m/>
    <s v="Nombre"/>
    <n v="112"/>
    <m/>
    <m/>
    <m/>
    <s v=""/>
    <x v="50"/>
    <s v="Sélection / Priorisation"/>
    <x v="0"/>
    <x v="22"/>
    <s v="Grand Vide"/>
    <m/>
    <m/>
    <m/>
    <m/>
    <x v="218"/>
    <n v="4"/>
    <s v="HT01"/>
    <s v="HT01152"/>
    <e v="#N/A"/>
    <n v="0"/>
  </r>
  <r>
    <s v="Diakonie Katastrophenhilfe"/>
    <s v="KORAL"/>
    <s v="German Foreign Office (AA)"/>
    <x v="0"/>
    <x v="26"/>
    <n v="28"/>
    <s v="Octobre"/>
    <m/>
    <x v="0"/>
    <x v="0"/>
    <s v="Kit d'hygiène"/>
    <s v="Shampooing, savon, brosses a dents, dentifrice, deodorants, peignes, Aquatabs, papier toilette, serviette hygienique, sceaux, savon pour lessive"/>
    <s v="Nombre"/>
    <n v="18"/>
    <m/>
    <m/>
    <m/>
    <s v=""/>
    <x v="18"/>
    <s v="Sélection / Priorisation"/>
    <x v="2"/>
    <x v="19"/>
    <s v="3ème Carrefour Canon"/>
    <s v="Caiman"/>
    <s v="Rural"/>
    <s v="Ménage"/>
    <m/>
    <x v="219"/>
    <n v="2"/>
    <s v="HT07"/>
    <s v="HT07713"/>
    <s v="HT07713-03"/>
    <n v="0"/>
  </r>
  <r>
    <s v="Diakonie Katastrophenhilfe"/>
    <s v="KORAL"/>
    <s v="German Foreign Office (AA)"/>
    <x v="0"/>
    <x v="26"/>
    <n v="28"/>
    <s v="Octobre"/>
    <m/>
    <x v="1"/>
    <x v="1"/>
    <s v="Kit Abris"/>
    <s v="2 baches, 2 laines, cordes"/>
    <s v="Nombre"/>
    <n v="18"/>
    <m/>
    <m/>
    <m/>
    <s v=""/>
    <x v="18"/>
    <s v="Sélection / Priorisation"/>
    <x v="2"/>
    <x v="19"/>
    <s v="3ème Carrefour Canon"/>
    <s v="Caiman"/>
    <s v="Rural"/>
    <s v="Ménage"/>
    <m/>
    <x v="219"/>
    <n v="2"/>
    <s v="HT07"/>
    <s v="HT07713"/>
    <s v="HT07713-03"/>
    <n v="0"/>
  </r>
  <r>
    <s v="German RC"/>
    <s v="Haitian RC"/>
    <m/>
    <x v="0"/>
    <x v="26"/>
    <n v="28"/>
    <s v="Octobre"/>
    <m/>
    <x v="0"/>
    <x v="0"/>
    <s v="Agricultural Cleaning Kits"/>
    <m/>
    <s v="Nombre"/>
    <n v="42"/>
    <m/>
    <m/>
    <m/>
    <s v=""/>
    <x v="34"/>
    <m/>
    <x v="5"/>
    <x v="55"/>
    <s v="4me La Plaine"/>
    <m/>
    <m/>
    <m/>
    <m/>
    <x v="220"/>
    <n v="1"/>
    <s v="HT10"/>
    <s v="HT101031"/>
    <e v="#N/A"/>
    <n v="1"/>
  </r>
  <r>
    <s v="Samaritan's Purse"/>
    <m/>
    <s v="IOM/USAID"/>
    <x v="0"/>
    <x v="26"/>
    <n v="28"/>
    <s v="Octobre"/>
    <m/>
    <x v="1"/>
    <x v="1"/>
    <s v="Bâches"/>
    <m/>
    <s v="Nombre"/>
    <n v="49"/>
    <m/>
    <m/>
    <m/>
    <s v=""/>
    <x v="114"/>
    <m/>
    <x v="1"/>
    <x v="1"/>
    <s v="Jeremie"/>
    <m/>
    <m/>
    <m/>
    <m/>
    <x v="221"/>
    <n v="3"/>
    <s v="HT08"/>
    <s v="HT08811"/>
    <e v="#N/A"/>
    <n v="0"/>
  </r>
  <r>
    <s v="Samaritan's Purse"/>
    <m/>
    <m/>
    <x v="0"/>
    <x v="26"/>
    <n v="28"/>
    <s v="Octobre"/>
    <m/>
    <x v="1"/>
    <x v="1"/>
    <s v="Bâches"/>
    <m/>
    <s v="Nombre"/>
    <n v="2550"/>
    <m/>
    <m/>
    <m/>
    <s v=""/>
    <x v="115"/>
    <m/>
    <x v="2"/>
    <x v="52"/>
    <s v="Chardonnières"/>
    <m/>
    <m/>
    <m/>
    <m/>
    <x v="222"/>
    <n v="1"/>
    <s v="HT07"/>
    <s v="HT07751"/>
    <e v="#N/A"/>
    <n v="0"/>
  </r>
  <r>
    <s v="Samaritan's Purse"/>
    <m/>
    <m/>
    <x v="0"/>
    <x v="26"/>
    <n v="28"/>
    <s v="Octobre"/>
    <m/>
    <x v="0"/>
    <x v="0"/>
    <s v="Couvertures"/>
    <m/>
    <s v="Nombre"/>
    <n v="200"/>
    <m/>
    <m/>
    <m/>
    <s v=""/>
    <x v="114"/>
    <s v="Distribution générale"/>
    <x v="1"/>
    <x v="1"/>
    <s v="Jeremie"/>
    <m/>
    <m/>
    <m/>
    <m/>
    <x v="221"/>
    <n v="3"/>
    <s v="HT08"/>
    <s v="HT08811"/>
    <e v="#N/A"/>
    <n v="0"/>
  </r>
  <r>
    <s v="Samaritan's Purse"/>
    <m/>
    <m/>
    <x v="0"/>
    <x v="26"/>
    <n v="28"/>
    <s v="Octobre"/>
    <m/>
    <x v="0"/>
    <x v="0"/>
    <s v="Kit d'hygiène"/>
    <m/>
    <s v="Nombre"/>
    <n v="49"/>
    <m/>
    <m/>
    <m/>
    <s v=""/>
    <x v="114"/>
    <s v="Distribution générale"/>
    <x v="1"/>
    <x v="1"/>
    <s v="Jeremie"/>
    <m/>
    <m/>
    <m/>
    <m/>
    <x v="221"/>
    <n v="3"/>
    <s v="HT08"/>
    <s v="HT08811"/>
    <e v="#N/A"/>
    <n v="0"/>
  </r>
  <r>
    <s v="World Vision International"/>
    <s v="Fondation Digicel"/>
    <m/>
    <x v="0"/>
    <x v="26"/>
    <n v="28"/>
    <s v="Octobre"/>
    <m/>
    <x v="1"/>
    <x v="1"/>
    <s v="Bâches"/>
    <m/>
    <s v="Nombre"/>
    <n v="250"/>
    <m/>
    <m/>
    <m/>
    <s v=""/>
    <x v="101"/>
    <m/>
    <x v="1"/>
    <x v="23"/>
    <s v="Beaumont"/>
    <m/>
    <m/>
    <m/>
    <s v="With Fondation Digicel"/>
    <x v="223"/>
    <n v="3"/>
    <s v="HT08"/>
    <s v="HT08833"/>
    <e v="#N/A"/>
    <n v="1"/>
  </r>
  <r>
    <s v="World Vision International"/>
    <s v="Fondation Digicel"/>
    <m/>
    <x v="0"/>
    <x v="26"/>
    <n v="28"/>
    <s v="Octobre"/>
    <m/>
    <x v="0"/>
    <x v="0"/>
    <s v="Bidons"/>
    <m/>
    <s v="Nombre"/>
    <n v="270"/>
    <m/>
    <m/>
    <m/>
    <s v=""/>
    <x v="101"/>
    <s v="Sélection / Priorisation"/>
    <x v="1"/>
    <x v="23"/>
    <s v="Beaumont"/>
    <m/>
    <m/>
    <m/>
    <s v="With Fondation Digicel"/>
    <x v="223"/>
    <n v="3"/>
    <s v="HT08"/>
    <s v="HT08833"/>
    <e v="#N/A"/>
    <n v="0"/>
  </r>
  <r>
    <s v="World Vision International"/>
    <s v="Fondation Digicel"/>
    <m/>
    <x v="0"/>
    <x v="26"/>
    <n v="28"/>
    <s v="Octobre"/>
    <m/>
    <x v="0"/>
    <x v="0"/>
    <s v="Couvertures"/>
    <m/>
    <s v="Nombre"/>
    <n v="270"/>
    <m/>
    <m/>
    <m/>
    <s v=""/>
    <x v="101"/>
    <s v="Sélection / Priorisation"/>
    <x v="1"/>
    <x v="23"/>
    <s v="Beaumont"/>
    <m/>
    <m/>
    <m/>
    <s v="With Fondation Digicel"/>
    <x v="223"/>
    <n v="3"/>
    <s v="HT08"/>
    <s v="HT08833"/>
    <e v="#N/A"/>
    <n v="0"/>
  </r>
  <r>
    <s v="World Vision International"/>
    <m/>
    <m/>
    <x v="0"/>
    <x v="26"/>
    <n v="28"/>
    <s v="Octobre"/>
    <m/>
    <x v="2"/>
    <x v="2"/>
    <s v="Formation"/>
    <m/>
    <s v=""/>
    <n v="467"/>
    <m/>
    <m/>
    <m/>
    <s v=""/>
    <x v="116"/>
    <s v="Sélection / Priorisation"/>
    <x v="5"/>
    <x v="18"/>
    <s v="Chalon"/>
    <s v="Dufour"/>
    <m/>
    <m/>
    <m/>
    <x v="224"/>
    <n v="1"/>
    <s v="HT10"/>
    <s v="HT101011"/>
    <e v="#N/A"/>
    <n v="0"/>
  </r>
  <r>
    <s v="American RC"/>
    <s v="Haitian RC"/>
    <m/>
    <x v="0"/>
    <x v="27"/>
    <n v="29"/>
    <s v="Octobre"/>
    <m/>
    <x v="0"/>
    <x v="0"/>
    <s v="Kit de cuisine"/>
    <m/>
    <s v="Nombre"/>
    <n v="168"/>
    <m/>
    <m/>
    <m/>
    <s v=""/>
    <x v="117"/>
    <s v="Sélection / Priorisation"/>
    <x v="6"/>
    <x v="33"/>
    <s v="1st, Centre ville"/>
    <m/>
    <m/>
    <m/>
    <m/>
    <x v="225"/>
    <n v="4"/>
    <s v="HT09"/>
    <s v="HT09931"/>
    <e v="#N/A"/>
    <n v="0"/>
  </r>
  <r>
    <s v="American RC"/>
    <s v="Haitian RC"/>
    <m/>
    <x v="0"/>
    <x v="27"/>
    <n v="29"/>
    <s v="Octobre"/>
    <m/>
    <x v="0"/>
    <x v="0"/>
    <s v="Bidons"/>
    <m/>
    <s v="Nombre"/>
    <n v="1"/>
    <m/>
    <m/>
    <m/>
    <s v=""/>
    <x v="117"/>
    <s v="Sélection / Priorisation"/>
    <x v="6"/>
    <x v="33"/>
    <s v="1st, Centre ville"/>
    <m/>
    <m/>
    <m/>
    <m/>
    <x v="225"/>
    <n v="4"/>
    <s v="HT09"/>
    <s v="HT09931"/>
    <e v="#N/A"/>
    <n v="0"/>
  </r>
  <r>
    <s v="American RC"/>
    <s v="Haitian RC"/>
    <m/>
    <x v="0"/>
    <x v="27"/>
    <n v="29"/>
    <s v="Octobre"/>
    <m/>
    <x v="0"/>
    <x v="0"/>
    <s v="Couvertures"/>
    <m/>
    <s v="Nombre"/>
    <n v="336"/>
    <m/>
    <m/>
    <m/>
    <s v=""/>
    <x v="117"/>
    <s v="Sélection / Priorisation"/>
    <x v="6"/>
    <x v="33"/>
    <s v="1st, Centre ville"/>
    <m/>
    <m/>
    <m/>
    <m/>
    <x v="225"/>
    <n v="4"/>
    <s v="HT09"/>
    <s v="HT09931"/>
    <e v="#N/A"/>
    <n v="0"/>
  </r>
  <r>
    <s v="American RC"/>
    <s v="Haitian RC"/>
    <m/>
    <x v="0"/>
    <x v="27"/>
    <n v="29"/>
    <s v="Octobre"/>
    <m/>
    <x v="0"/>
    <x v="0"/>
    <s v="Kit d'hygiène"/>
    <m/>
    <s v="Nombre"/>
    <n v="168"/>
    <m/>
    <m/>
    <m/>
    <s v=""/>
    <x v="117"/>
    <s v="Sélection / Priorisation"/>
    <x v="6"/>
    <x v="33"/>
    <s v="1st, Centre ville"/>
    <m/>
    <m/>
    <m/>
    <m/>
    <x v="225"/>
    <n v="4"/>
    <s v="HT09"/>
    <s v="HT09931"/>
    <e v="#N/A"/>
    <n v="0"/>
  </r>
  <r>
    <s v="CARE"/>
    <m/>
    <m/>
    <x v="0"/>
    <x v="27"/>
    <n v="29"/>
    <s v="Octobre"/>
    <m/>
    <x v="0"/>
    <x v="0"/>
    <s v="Kit d'hygiène"/>
    <s v="Savons de lessive et de toilettes, Serviettes et papiers hygiéniques, Aquatabs, Dentifrices et brosses à dents et Serviettes de bain"/>
    <s v="Nombre"/>
    <n v="350"/>
    <m/>
    <m/>
    <m/>
    <s v=""/>
    <x v="113"/>
    <m/>
    <x v="3"/>
    <x v="56"/>
    <m/>
    <m/>
    <m/>
    <s v="Ménage"/>
    <m/>
    <x v="226"/>
    <n v="2"/>
    <s v="HT02"/>
    <s v="HT02211"/>
    <e v="#N/A"/>
    <n v="1"/>
  </r>
  <r>
    <s v="CARE"/>
    <m/>
    <m/>
    <x v="0"/>
    <x v="27"/>
    <n v="29"/>
    <s v="Octobre"/>
    <m/>
    <x v="0"/>
    <x v="0"/>
    <s v="Kit d'hygiène"/>
    <s v="Savons de lessive et de toilettes, Serviettes et papiers hygiéniques, Aquatabs, Dentifrices et brosses à dents et Serviettes de bain"/>
    <s v="Nombre"/>
    <n v="200"/>
    <m/>
    <m/>
    <m/>
    <s v=""/>
    <x v="33"/>
    <m/>
    <x v="3"/>
    <x v="12"/>
    <m/>
    <m/>
    <m/>
    <s v="Ménage"/>
    <m/>
    <x v="227"/>
    <n v="2"/>
    <s v="HT02"/>
    <s v="HT02234"/>
    <e v="#N/A"/>
    <n v="1"/>
  </r>
  <r>
    <s v="CARE"/>
    <m/>
    <m/>
    <x v="0"/>
    <x v="27"/>
    <n v="29"/>
    <s v="Octobre"/>
    <m/>
    <x v="0"/>
    <x v="0"/>
    <s v="Kit d'hygiène"/>
    <s v="Savons de lessive et de toilettes, Serviettes et papiers hygiéniques, Aquatabs, Dentifrices et brosses à dents et Serviettes de bain"/>
    <s v="Nombre"/>
    <n v="174"/>
    <m/>
    <m/>
    <m/>
    <s v=""/>
    <x v="118"/>
    <m/>
    <x v="3"/>
    <x v="28"/>
    <m/>
    <m/>
    <m/>
    <s v="Ménage"/>
    <m/>
    <x v="228"/>
    <n v="2"/>
    <s v="HT02"/>
    <s v="HT02232"/>
    <e v="#N/A"/>
    <n v="1"/>
  </r>
  <r>
    <s v="CARE"/>
    <m/>
    <m/>
    <x v="0"/>
    <x v="27"/>
    <n v="29"/>
    <s v="Octobre"/>
    <m/>
    <x v="0"/>
    <x v="0"/>
    <s v="Aquatabs"/>
    <m/>
    <s v="Nombre"/>
    <n v="3828"/>
    <m/>
    <m/>
    <m/>
    <s v=""/>
    <x v="118"/>
    <m/>
    <x v="3"/>
    <x v="28"/>
    <m/>
    <m/>
    <m/>
    <s v="Ménage"/>
    <m/>
    <x v="228"/>
    <n v="2"/>
    <s v="HT02"/>
    <s v="HT02232"/>
    <e v="#N/A"/>
    <n v="0"/>
  </r>
  <r>
    <s v="CARE"/>
    <m/>
    <m/>
    <x v="0"/>
    <x v="27"/>
    <n v="29"/>
    <s v="Octobre"/>
    <m/>
    <x v="0"/>
    <x v="0"/>
    <s v="Aquatabs"/>
    <m/>
    <s v="Nombre"/>
    <n v="4400"/>
    <m/>
    <m/>
    <m/>
    <s v=""/>
    <x v="33"/>
    <m/>
    <x v="3"/>
    <x v="12"/>
    <m/>
    <m/>
    <m/>
    <s v="Ménage"/>
    <m/>
    <x v="227"/>
    <n v="2"/>
    <s v="HT02"/>
    <s v="HT02234"/>
    <e v="#N/A"/>
    <n v="0"/>
  </r>
  <r>
    <s v="CARE"/>
    <m/>
    <m/>
    <x v="0"/>
    <x v="27"/>
    <n v="29"/>
    <s v="Octobre"/>
    <m/>
    <x v="0"/>
    <x v="0"/>
    <s v="Aquatabs"/>
    <m/>
    <s v="Nombre"/>
    <n v="1050"/>
    <m/>
    <m/>
    <m/>
    <s v=""/>
    <x v="113"/>
    <m/>
    <x v="3"/>
    <x v="56"/>
    <m/>
    <m/>
    <m/>
    <s v="Ménage"/>
    <m/>
    <x v="226"/>
    <n v="2"/>
    <s v="HT02"/>
    <s v="HT02211"/>
    <e v="#N/A"/>
    <n v="0"/>
  </r>
  <r>
    <s v="CARE"/>
    <m/>
    <m/>
    <x v="0"/>
    <x v="27"/>
    <n v="29"/>
    <s v="Octobre"/>
    <m/>
    <x v="1"/>
    <x v="1"/>
    <s v="Bâches"/>
    <m/>
    <s v="Nombre"/>
    <n v="354"/>
    <m/>
    <m/>
    <m/>
    <s v=""/>
    <x v="119"/>
    <s v="Sélection / Priorisation"/>
    <x v="1"/>
    <x v="5"/>
    <m/>
    <m/>
    <m/>
    <s v="Centre collectif / d'évacuation d'urgence"/>
    <m/>
    <x v="229"/>
    <n v="1"/>
    <s v="HT08"/>
    <s v="HT08814"/>
    <e v="#N/A"/>
    <n v="0"/>
  </r>
  <r>
    <s v="Haitian RC"/>
    <m/>
    <m/>
    <x v="0"/>
    <x v="27"/>
    <n v="29"/>
    <s v="Octobre"/>
    <m/>
    <x v="0"/>
    <x v="0"/>
    <s v="Kit de cuisine"/>
    <m/>
    <s v="Nombre"/>
    <n v="146"/>
    <m/>
    <m/>
    <m/>
    <s v=""/>
    <x v="120"/>
    <s v="Sélection / Priorisation"/>
    <x v="0"/>
    <x v="22"/>
    <s v="POINTE DES LATANIERS"/>
    <m/>
    <m/>
    <m/>
    <m/>
    <x v="230"/>
    <n v="1"/>
    <s v="HT01"/>
    <s v="HT01152"/>
    <e v="#N/A"/>
    <n v="0"/>
  </r>
  <r>
    <s v="Samaritan's Purse"/>
    <m/>
    <m/>
    <x v="0"/>
    <x v="27"/>
    <n v="29"/>
    <s v="Octobre"/>
    <m/>
    <x v="1"/>
    <x v="1"/>
    <s v="Bâches"/>
    <m/>
    <s v="Nombre"/>
    <n v="155"/>
    <m/>
    <m/>
    <m/>
    <s v=""/>
    <x v="121"/>
    <m/>
    <x v="2"/>
    <x v="7"/>
    <s v="Melonniene"/>
    <m/>
    <m/>
    <m/>
    <m/>
    <x v="231"/>
    <n v="1"/>
    <s v="HT07"/>
    <s v="HT07711"/>
    <e v="#N/A"/>
    <n v="0"/>
  </r>
  <r>
    <s v="Samaritan's Purse"/>
    <m/>
    <m/>
    <x v="0"/>
    <x v="27"/>
    <n v="29"/>
    <s v="Octobre"/>
    <m/>
    <x v="1"/>
    <x v="1"/>
    <s v="Bâches"/>
    <m/>
    <s v="Nombre"/>
    <n v="120"/>
    <m/>
    <m/>
    <m/>
    <s v=""/>
    <x v="44"/>
    <m/>
    <x v="2"/>
    <x v="7"/>
    <s v="Ducis"/>
    <m/>
    <m/>
    <m/>
    <m/>
    <x v="232"/>
    <n v="1"/>
    <s v="HT07"/>
    <s v="HT07711"/>
    <e v="#N/A"/>
    <n v="0"/>
  </r>
  <r>
    <s v="Samaritan's Purse"/>
    <m/>
    <m/>
    <x v="0"/>
    <x v="27"/>
    <n v="29"/>
    <s v="Octobre"/>
    <m/>
    <x v="1"/>
    <x v="1"/>
    <s v="Bâches"/>
    <m/>
    <s v="Nombre"/>
    <n v="180"/>
    <m/>
    <m/>
    <m/>
    <s v=""/>
    <x v="1"/>
    <m/>
    <x v="2"/>
    <x v="7"/>
    <s v="2ème Fonfrède"/>
    <m/>
    <m/>
    <m/>
    <m/>
    <x v="233"/>
    <n v="1"/>
    <s v="HT07"/>
    <s v="HT07711"/>
    <s v="HT07711-02"/>
    <n v="0"/>
  </r>
  <r>
    <s v="Save the Children International"/>
    <m/>
    <s v="OFDA"/>
    <x v="0"/>
    <x v="27"/>
    <n v="29"/>
    <s v="Octobre"/>
    <m/>
    <x v="1"/>
    <x v="1"/>
    <s v="Kit Abris"/>
    <s v="bache 4*6, 1 corde"/>
    <s v="Nombre"/>
    <n v="200"/>
    <n v="1000"/>
    <m/>
    <m/>
    <n v="1000"/>
    <x v="33"/>
    <s v="Distribution générale"/>
    <x v="1"/>
    <x v="23"/>
    <s v="Beaumont"/>
    <s v="Dumois"/>
    <s v="Rural"/>
    <s v="Ménage"/>
    <s v="Chaque bache avec 20 metres de corde et guide technique"/>
    <x v="234"/>
    <n v="1"/>
    <s v="HT08"/>
    <s v="HT08833"/>
    <e v="#N/A"/>
    <n v="1"/>
  </r>
  <r>
    <s v="World Vision International"/>
    <m/>
    <m/>
    <x v="0"/>
    <x v="27"/>
    <n v="29"/>
    <s v="Octobre"/>
    <m/>
    <x v="1"/>
    <x v="1"/>
    <s v="Bâches"/>
    <m/>
    <s v="Nombre"/>
    <n v="150"/>
    <m/>
    <m/>
    <m/>
    <s v=""/>
    <x v="15"/>
    <m/>
    <x v="5"/>
    <x v="18"/>
    <s v="Chalon"/>
    <m/>
    <m/>
    <m/>
    <m/>
    <x v="235"/>
    <n v="4"/>
    <s v="HT10"/>
    <s v="HT101011"/>
    <e v="#N/A"/>
    <n v="0"/>
  </r>
  <r>
    <s v="World Vision International"/>
    <m/>
    <m/>
    <x v="0"/>
    <x v="27"/>
    <n v="29"/>
    <s v="Octobre"/>
    <m/>
    <x v="0"/>
    <x v="0"/>
    <s v="Couvertures"/>
    <m/>
    <s v="Nombre"/>
    <n v="300"/>
    <m/>
    <m/>
    <m/>
    <s v=""/>
    <x v="15"/>
    <s v="Sélection / Priorisation"/>
    <x v="5"/>
    <x v="18"/>
    <s v="Chalon"/>
    <m/>
    <m/>
    <m/>
    <m/>
    <x v="235"/>
    <n v="4"/>
    <s v="HT10"/>
    <s v="HT101011"/>
    <e v="#N/A"/>
    <n v="0"/>
  </r>
  <r>
    <s v="World Vision International"/>
    <m/>
    <m/>
    <x v="0"/>
    <x v="27"/>
    <n v="29"/>
    <s v="Octobre"/>
    <m/>
    <x v="0"/>
    <x v="0"/>
    <s v="Kit d'hygiène"/>
    <m/>
    <s v="Nombre"/>
    <n v="150"/>
    <m/>
    <m/>
    <m/>
    <s v=""/>
    <x v="15"/>
    <s v="Sélection / Priorisation"/>
    <x v="5"/>
    <x v="18"/>
    <s v="Chalon"/>
    <m/>
    <m/>
    <m/>
    <m/>
    <x v="235"/>
    <n v="4"/>
    <s v="HT10"/>
    <s v="HT101011"/>
    <e v="#N/A"/>
    <n v="0"/>
  </r>
  <r>
    <s v="World Vision International"/>
    <m/>
    <m/>
    <x v="0"/>
    <x v="27"/>
    <n v="29"/>
    <s v="Octobre"/>
    <m/>
    <x v="0"/>
    <x v="0"/>
    <s v="Moustiquaires"/>
    <m/>
    <s v="Nombre"/>
    <n v="300"/>
    <m/>
    <m/>
    <m/>
    <s v=""/>
    <x v="15"/>
    <s v="Sélection / Priorisation"/>
    <x v="5"/>
    <x v="18"/>
    <s v="Chalon"/>
    <m/>
    <m/>
    <m/>
    <m/>
    <x v="235"/>
    <n v="4"/>
    <s v="HT10"/>
    <s v="HT101011"/>
    <e v="#N/A"/>
    <n v="0"/>
  </r>
  <r>
    <s v="AAR"/>
    <m/>
    <s v="Japan Platform"/>
    <x v="0"/>
    <x v="28"/>
    <n v="30"/>
    <s v="Octobre"/>
    <m/>
    <x v="0"/>
    <x v="0"/>
    <s v="Aquatabs"/>
    <m/>
    <s v="Nombre"/>
    <n v="180"/>
    <m/>
    <m/>
    <m/>
    <s v=""/>
    <x v="1"/>
    <s v="Sélection / Priorisation"/>
    <x v="1"/>
    <x v="1"/>
    <m/>
    <m/>
    <m/>
    <m/>
    <m/>
    <x v="236"/>
    <n v="6"/>
    <s v="HT08"/>
    <s v="HT08811"/>
    <e v="#N/A"/>
    <n v="1"/>
  </r>
  <r>
    <s v="AAR"/>
    <m/>
    <s v="Japan Platform"/>
    <x v="0"/>
    <x v="28"/>
    <n v="30"/>
    <s v="Octobre"/>
    <m/>
    <x v="1"/>
    <x v="1"/>
    <s v="Bâches"/>
    <m/>
    <s v="Nombre"/>
    <n v="180"/>
    <m/>
    <m/>
    <m/>
    <s v=""/>
    <x v="1"/>
    <s v="Sélection / Priorisation"/>
    <x v="1"/>
    <x v="1"/>
    <m/>
    <m/>
    <m/>
    <m/>
    <m/>
    <x v="236"/>
    <n v="6"/>
    <s v="HT08"/>
    <s v="HT08811"/>
    <e v="#N/A"/>
    <n v="0"/>
  </r>
  <r>
    <s v="AAR"/>
    <m/>
    <s v="Japan Platform"/>
    <x v="0"/>
    <x v="28"/>
    <n v="30"/>
    <s v="Octobre"/>
    <m/>
    <x v="0"/>
    <x v="0"/>
    <s v="Bidons"/>
    <m/>
    <s v="Nombre"/>
    <n v="180"/>
    <m/>
    <m/>
    <m/>
    <s v=""/>
    <x v="1"/>
    <s v="Sélection / Priorisation"/>
    <x v="1"/>
    <x v="1"/>
    <m/>
    <m/>
    <m/>
    <m/>
    <m/>
    <x v="236"/>
    <n v="6"/>
    <s v="HT08"/>
    <s v="HT08811"/>
    <e v="#N/A"/>
    <n v="0"/>
  </r>
  <r>
    <s v="AAR"/>
    <m/>
    <s v="Japan Platform"/>
    <x v="0"/>
    <x v="28"/>
    <n v="30"/>
    <s v="Octobre"/>
    <m/>
    <x v="1"/>
    <x v="1"/>
    <s v="Bois"/>
    <m/>
    <s v="Nombre"/>
    <m/>
    <m/>
    <m/>
    <m/>
    <s v=""/>
    <x v="1"/>
    <s v="Sélection / Priorisation"/>
    <x v="1"/>
    <x v="1"/>
    <m/>
    <m/>
    <m/>
    <m/>
    <m/>
    <x v="236"/>
    <n v="6"/>
    <s v="HT08"/>
    <s v="HT08811"/>
    <e v="#N/A"/>
    <n v="0"/>
  </r>
  <r>
    <s v="AAR"/>
    <m/>
    <s v="Japan Platform"/>
    <x v="0"/>
    <x v="28"/>
    <n v="30"/>
    <s v="Octobre"/>
    <m/>
    <x v="0"/>
    <x v="0"/>
    <s v="Kit d'hygiène"/>
    <m/>
    <s v="Nombre"/>
    <n v="180"/>
    <m/>
    <m/>
    <m/>
    <s v=""/>
    <x v="1"/>
    <s v="Sélection / Priorisation"/>
    <x v="1"/>
    <x v="1"/>
    <m/>
    <m/>
    <m/>
    <m/>
    <m/>
    <x v="236"/>
    <n v="6"/>
    <s v="HT08"/>
    <s v="HT08811"/>
    <e v="#N/A"/>
    <n v="0"/>
  </r>
  <r>
    <s v="AAR"/>
    <m/>
    <s v="Japan Platform"/>
    <x v="0"/>
    <x v="28"/>
    <n v="30"/>
    <s v="Octobre"/>
    <m/>
    <x v="0"/>
    <x v="0"/>
    <s v="Moustiquaires"/>
    <m/>
    <s v="Nombre"/>
    <n v="180"/>
    <m/>
    <m/>
    <m/>
    <s v=""/>
    <x v="1"/>
    <s v="Sélection / Priorisation"/>
    <x v="1"/>
    <x v="1"/>
    <m/>
    <m/>
    <m/>
    <m/>
    <m/>
    <x v="236"/>
    <n v="6"/>
    <s v="HT08"/>
    <s v="HT08811"/>
    <e v="#N/A"/>
    <n v="0"/>
  </r>
  <r>
    <s v="American RC"/>
    <s v="Haitian RC"/>
    <m/>
    <x v="0"/>
    <x v="28"/>
    <n v="30"/>
    <s v="Octobre"/>
    <m/>
    <x v="0"/>
    <x v="0"/>
    <s v="Kit de cuisine"/>
    <m/>
    <s v="Nombre"/>
    <n v="200"/>
    <m/>
    <m/>
    <m/>
    <s v=""/>
    <x v="33"/>
    <s v="Sélection / Priorisation"/>
    <x v="6"/>
    <x v="50"/>
    <m/>
    <m/>
    <m/>
    <m/>
    <m/>
    <x v="237"/>
    <n v="8"/>
    <s v="HT09"/>
    <s v="HT09933"/>
    <e v="#N/A"/>
    <n v="0"/>
  </r>
  <r>
    <s v="American RC"/>
    <s v="Haitian RC"/>
    <m/>
    <x v="0"/>
    <x v="28"/>
    <n v="30"/>
    <s v="Octobre"/>
    <m/>
    <x v="0"/>
    <x v="0"/>
    <s v="Aquatabs"/>
    <m/>
    <s v="Nombre"/>
    <n v="4000"/>
    <m/>
    <m/>
    <m/>
    <s v=""/>
    <x v="33"/>
    <s v="Sélection / Priorisation"/>
    <x v="6"/>
    <x v="50"/>
    <m/>
    <m/>
    <m/>
    <m/>
    <m/>
    <x v="237"/>
    <n v="8"/>
    <s v="HT09"/>
    <s v="HT09933"/>
    <e v="#N/A"/>
    <n v="0"/>
  </r>
  <r>
    <s v="American RC"/>
    <s v="Haitian RC"/>
    <m/>
    <x v="0"/>
    <x v="28"/>
    <n v="30"/>
    <s v="Octobre"/>
    <m/>
    <x v="1"/>
    <x v="1"/>
    <s v="Bâches"/>
    <m/>
    <s v="Nombre"/>
    <n v="400"/>
    <m/>
    <m/>
    <m/>
    <s v=""/>
    <x v="33"/>
    <m/>
    <x v="6"/>
    <x v="50"/>
    <m/>
    <m/>
    <m/>
    <m/>
    <m/>
    <x v="237"/>
    <n v="8"/>
    <s v="HT09"/>
    <s v="HT09933"/>
    <e v="#N/A"/>
    <n v="0"/>
  </r>
  <r>
    <s v="American RC"/>
    <s v="Haitian RC"/>
    <m/>
    <x v="0"/>
    <x v="28"/>
    <n v="30"/>
    <s v="Octobre"/>
    <m/>
    <x v="0"/>
    <x v="0"/>
    <s v="Bidons"/>
    <m/>
    <s v="Nombre"/>
    <n v="400"/>
    <m/>
    <m/>
    <m/>
    <s v=""/>
    <x v="33"/>
    <s v="Sélection / Priorisation"/>
    <x v="6"/>
    <x v="50"/>
    <m/>
    <m/>
    <m/>
    <m/>
    <m/>
    <x v="237"/>
    <n v="8"/>
    <s v="HT09"/>
    <s v="HT09933"/>
    <e v="#N/A"/>
    <n v="0"/>
  </r>
  <r>
    <s v="American RC"/>
    <s v="Haitian RC"/>
    <m/>
    <x v="0"/>
    <x v="28"/>
    <n v="30"/>
    <s v="Octobre"/>
    <m/>
    <x v="1"/>
    <x v="1"/>
    <s v="Kit Abris"/>
    <m/>
    <s v="Nombre"/>
    <n v="200"/>
    <m/>
    <m/>
    <m/>
    <s v=""/>
    <x v="33"/>
    <s v="Sélection / Priorisation"/>
    <x v="6"/>
    <x v="50"/>
    <m/>
    <m/>
    <m/>
    <m/>
    <m/>
    <x v="237"/>
    <n v="8"/>
    <s v="HT09"/>
    <s v="HT09933"/>
    <e v="#N/A"/>
    <n v="0"/>
  </r>
  <r>
    <s v="American RC"/>
    <s v="Haitian RC"/>
    <m/>
    <x v="0"/>
    <x v="28"/>
    <n v="30"/>
    <s v="Octobre"/>
    <m/>
    <x v="0"/>
    <x v="0"/>
    <s v="Kit d'hygiène"/>
    <m/>
    <s v="Nombre"/>
    <n v="200"/>
    <m/>
    <m/>
    <m/>
    <s v=""/>
    <x v="33"/>
    <s v="Sélection / Priorisation"/>
    <x v="6"/>
    <x v="50"/>
    <m/>
    <m/>
    <m/>
    <m/>
    <m/>
    <x v="237"/>
    <n v="8"/>
    <s v="HT09"/>
    <s v="HT09933"/>
    <e v="#N/A"/>
    <n v="0"/>
  </r>
  <r>
    <s v="American RC"/>
    <s v="Haitian RC"/>
    <m/>
    <x v="0"/>
    <x v="28"/>
    <n v="30"/>
    <s v="Octobre"/>
    <m/>
    <x v="0"/>
    <x v="0"/>
    <s v="Moustiquaires"/>
    <m/>
    <s v="Nombre"/>
    <n v="400"/>
    <m/>
    <m/>
    <m/>
    <s v=""/>
    <x v="33"/>
    <s v="Sélection / Priorisation"/>
    <x v="6"/>
    <x v="50"/>
    <m/>
    <m/>
    <m/>
    <m/>
    <m/>
    <x v="237"/>
    <n v="8"/>
    <s v="HT09"/>
    <s v="HT09933"/>
    <e v="#N/A"/>
    <n v="0"/>
  </r>
  <r>
    <s v="American RC"/>
    <s v="Haitian RC"/>
    <m/>
    <x v="0"/>
    <x v="28"/>
    <n v="30"/>
    <s v="Octobre"/>
    <m/>
    <x v="1"/>
    <x v="1"/>
    <s v="Kit Abris"/>
    <m/>
    <s v="Nombre"/>
    <n v="115"/>
    <m/>
    <m/>
    <m/>
    <s v=""/>
    <x v="86"/>
    <s v="Sélection / Priorisation"/>
    <x v="6"/>
    <x v="33"/>
    <m/>
    <m/>
    <m/>
    <m/>
    <m/>
    <x v="238"/>
    <n v="2"/>
    <s v="HT09"/>
    <s v="HT09931"/>
    <e v="#N/A"/>
    <n v="0"/>
  </r>
  <r>
    <s v="American RC"/>
    <s v="Haitian RC"/>
    <m/>
    <x v="0"/>
    <x v="28"/>
    <n v="30"/>
    <s v="Octobre"/>
    <m/>
    <x v="0"/>
    <x v="0"/>
    <s v="Seaux"/>
    <m/>
    <s v="Nombre"/>
    <n v="200"/>
    <m/>
    <m/>
    <m/>
    <s v=""/>
    <x v="33"/>
    <s v="Sélection / Priorisation"/>
    <x v="6"/>
    <x v="50"/>
    <m/>
    <m/>
    <m/>
    <m/>
    <m/>
    <x v="237"/>
    <n v="8"/>
    <s v="HT09"/>
    <s v="HT09933"/>
    <e v="#N/A"/>
    <n v="0"/>
  </r>
  <r>
    <s v="American RC"/>
    <s v="Haitian RC"/>
    <m/>
    <x v="0"/>
    <x v="28"/>
    <n v="30"/>
    <s v="Octobre"/>
    <m/>
    <x v="0"/>
    <x v="0"/>
    <s v="Kit de cuisine"/>
    <m/>
    <s v="Nombre"/>
    <n v="115"/>
    <m/>
    <m/>
    <m/>
    <s v=""/>
    <x v="86"/>
    <s v="Sélection / Priorisation"/>
    <x v="6"/>
    <x v="33"/>
    <m/>
    <m/>
    <m/>
    <m/>
    <m/>
    <x v="238"/>
    <n v="2"/>
    <s v="HT09"/>
    <s v="HT09931"/>
    <e v="#N/A"/>
    <n v="0"/>
  </r>
  <r>
    <s v="Haitian RC"/>
    <m/>
    <m/>
    <x v="0"/>
    <x v="28"/>
    <n v="30"/>
    <s v="Octobre"/>
    <m/>
    <x v="0"/>
    <x v="0"/>
    <s v="Kit de cuisine"/>
    <m/>
    <s v="Nombre"/>
    <n v="231"/>
    <m/>
    <m/>
    <m/>
    <s v=""/>
    <x v="122"/>
    <s v="Sélection / Priorisation"/>
    <x v="0"/>
    <x v="22"/>
    <s v="GROS MANGLE"/>
    <m/>
    <m/>
    <m/>
    <m/>
    <x v="239"/>
    <n v="1"/>
    <s v="HT01"/>
    <s v="HT01152"/>
    <e v="#N/A"/>
    <n v="0"/>
  </r>
  <r>
    <s v="Haitian RC"/>
    <m/>
    <m/>
    <x v="0"/>
    <x v="28"/>
    <n v="30"/>
    <s v="Octobre"/>
    <m/>
    <x v="0"/>
    <x v="0"/>
    <s v="Kit de cuisine"/>
    <m/>
    <s v="Nombre"/>
    <n v="110"/>
    <m/>
    <m/>
    <m/>
    <s v=""/>
    <x v="7"/>
    <s v="Sélection / Priorisation"/>
    <x v="0"/>
    <x v="22"/>
    <s v="la source"/>
    <m/>
    <m/>
    <m/>
    <m/>
    <x v="240"/>
    <n v="1"/>
    <s v="HT01"/>
    <s v="HT01152"/>
    <e v="#N/A"/>
    <n v="0"/>
  </r>
  <r>
    <s v="MEDAIR"/>
    <m/>
    <s v="OFDA"/>
    <x v="0"/>
    <x v="28"/>
    <n v="30"/>
    <s v="Octobre"/>
    <m/>
    <x v="1"/>
    <x v="1"/>
    <s v="Bâches"/>
    <m/>
    <s v="Nombre"/>
    <n v="511"/>
    <m/>
    <m/>
    <m/>
    <s v=""/>
    <x v="123"/>
    <m/>
    <x v="2"/>
    <x v="54"/>
    <s v="Blactote"/>
    <m/>
    <m/>
    <m/>
    <s v="Distribution of rope with tarp. The reason numbers are off, we run out of hygiene kits and mousqito nets."/>
    <x v="241"/>
    <n v="7"/>
    <s v="HT07"/>
    <s v="HT07753"/>
    <e v="#N/A"/>
    <n v="1"/>
  </r>
  <r>
    <s v="MEDAIR"/>
    <m/>
    <s v="OFDA"/>
    <x v="0"/>
    <x v="28"/>
    <n v="30"/>
    <s v="Octobre"/>
    <m/>
    <x v="0"/>
    <x v="0"/>
    <s v="Moustiquaire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Aquatab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Kit d'hygiène"/>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2"/>
    <x v="2"/>
    <s v="Formation"/>
    <m/>
    <s v=""/>
    <n v="511"/>
    <m/>
    <m/>
    <m/>
    <s v=""/>
    <x v="123"/>
    <s v="Sélection / Priorisation"/>
    <x v="2"/>
    <x v="54"/>
    <s v="Blactote"/>
    <m/>
    <m/>
    <m/>
    <s v="Distribution of rope with tarp. The reason numbers are off, we run out of hygiene kits and mousqito nets."/>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Samaritan's Purse"/>
    <m/>
    <m/>
    <x v="0"/>
    <x v="28"/>
    <n v="30"/>
    <s v="Octobre"/>
    <m/>
    <x v="1"/>
    <x v="1"/>
    <s v="Bâches"/>
    <m/>
    <s v="Nombre"/>
    <n v="119"/>
    <m/>
    <m/>
    <m/>
    <s v=""/>
    <x v="124"/>
    <m/>
    <x v="2"/>
    <x v="20"/>
    <s v="5ème Dumont"/>
    <s v="Scipion"/>
    <m/>
    <m/>
    <m/>
    <x v="242"/>
    <n v="1"/>
    <s v="HT07"/>
    <s v="HT07721"/>
    <s v="HT07721-02"/>
    <n v="0"/>
  </r>
  <r>
    <s v="Samaritan's Purse"/>
    <m/>
    <m/>
    <x v="0"/>
    <x v="28"/>
    <n v="30"/>
    <s v="Octobre"/>
    <m/>
    <x v="1"/>
    <x v="1"/>
    <s v="Bâches"/>
    <m/>
    <s v="Nombre"/>
    <n v="220"/>
    <m/>
    <m/>
    <m/>
    <s v=""/>
    <x v="125"/>
    <m/>
    <x v="2"/>
    <x v="20"/>
    <s v="Saint Helene"/>
    <m/>
    <m/>
    <m/>
    <m/>
    <x v="243"/>
    <n v="2"/>
    <s v="HT07"/>
    <s v="HT07721"/>
    <e v="#N/A"/>
    <n v="0"/>
  </r>
  <r>
    <s v="Samaritan's Purse"/>
    <m/>
    <m/>
    <x v="0"/>
    <x v="28"/>
    <n v="30"/>
    <s v="Octobre"/>
    <m/>
    <x v="1"/>
    <x v="1"/>
    <s v="Bâches"/>
    <m/>
    <s v="Nombre"/>
    <n v="100"/>
    <m/>
    <m/>
    <m/>
    <s v=""/>
    <x v="12"/>
    <m/>
    <x v="2"/>
    <x v="20"/>
    <s v="Barbois"/>
    <m/>
    <m/>
    <m/>
    <m/>
    <x v="244"/>
    <n v="1"/>
    <s v="HT07"/>
    <s v="HT07721"/>
    <e v="#N/A"/>
    <n v="0"/>
  </r>
  <r>
    <s v="Samaritan's Purse"/>
    <m/>
    <m/>
    <x v="0"/>
    <x v="28"/>
    <n v="30"/>
    <s v="Octobre"/>
    <m/>
    <x v="1"/>
    <x v="1"/>
    <s v="Bâches"/>
    <m/>
    <s v="Nombre"/>
    <n v="1400"/>
    <m/>
    <m/>
    <m/>
    <s v=""/>
    <x v="126"/>
    <m/>
    <x v="1"/>
    <x v="1"/>
    <s v="Ans Du Clerq"/>
    <m/>
    <m/>
    <m/>
    <m/>
    <x v="245"/>
    <n v="1"/>
    <s v="HT08"/>
    <s v="HT08811"/>
    <e v="#N/A"/>
    <n v="0"/>
  </r>
  <r>
    <s v="Samaritan's Purse"/>
    <m/>
    <m/>
    <x v="0"/>
    <x v="28"/>
    <n v="30"/>
    <s v="Octobre"/>
    <m/>
    <x v="0"/>
    <x v="0"/>
    <s v="Kit d'hygiène"/>
    <m/>
    <s v="Nombre"/>
    <n v="100"/>
    <m/>
    <m/>
    <m/>
    <s v=""/>
    <x v="124"/>
    <s v="Distribution générale"/>
    <x v="2"/>
    <x v="20"/>
    <s v="Scipion"/>
    <m/>
    <m/>
    <m/>
    <m/>
    <x v="246"/>
    <n v="1"/>
    <s v="HT07"/>
    <s v="HT07721"/>
    <e v="#N/A"/>
    <n v="0"/>
  </r>
  <r>
    <s v="Samaritan's Purse"/>
    <m/>
    <m/>
    <x v="0"/>
    <x v="28"/>
    <n v="30"/>
    <s v="Octobre"/>
    <m/>
    <x v="0"/>
    <x v="0"/>
    <s v="Kit d'hygiène"/>
    <m/>
    <s v="Nombre"/>
    <n v="100"/>
    <m/>
    <m/>
    <m/>
    <s v=""/>
    <x v="125"/>
    <s v="Distribution générale"/>
    <x v="2"/>
    <x v="20"/>
    <s v="Saint Helene"/>
    <m/>
    <m/>
    <m/>
    <m/>
    <x v="243"/>
    <n v="2"/>
    <s v="HT07"/>
    <s v="HT07721"/>
    <e v="#N/A"/>
    <n v="0"/>
  </r>
  <r>
    <s v="World Vision International"/>
    <m/>
    <m/>
    <x v="0"/>
    <x v="28"/>
    <n v="30"/>
    <s v="Octobre"/>
    <m/>
    <x v="0"/>
    <x v="0"/>
    <s v="Aquatabs"/>
    <m/>
    <s v="Nombre"/>
    <n v="6180"/>
    <m/>
    <m/>
    <m/>
    <s v=""/>
    <x v="127"/>
    <s v="Sélection / Priorisation"/>
    <x v="0"/>
    <x v="22"/>
    <s v="Trou Louis"/>
    <m/>
    <m/>
    <m/>
    <m/>
    <x v="247"/>
    <n v="3"/>
    <s v="HT01"/>
    <s v="HT01152"/>
    <e v="#N/A"/>
    <n v="0"/>
  </r>
  <r>
    <s v="World Vision International"/>
    <m/>
    <m/>
    <x v="0"/>
    <x v="28"/>
    <n v="30"/>
    <s v="Octobre"/>
    <m/>
    <x v="2"/>
    <x v="2"/>
    <s v="Formation"/>
    <m/>
    <s v=""/>
    <n v="135"/>
    <m/>
    <m/>
    <m/>
    <s v=""/>
    <x v="128"/>
    <s v="Sélection / Priorisation"/>
    <x v="0"/>
    <x v="15"/>
    <s v="Nouvelle Tourraine"/>
    <m/>
    <m/>
    <m/>
    <m/>
    <x v="248"/>
    <n v="1"/>
    <s v="HT01"/>
    <s v="HT01115"/>
    <e v="#N/A"/>
    <n v="0"/>
  </r>
  <r>
    <s v="World Vision International"/>
    <m/>
    <m/>
    <x v="0"/>
    <x v="28"/>
    <n v="30"/>
    <s v="Octobre"/>
    <m/>
    <x v="1"/>
    <x v="3"/>
    <s v="Non conditionel "/>
    <m/>
    <s v="Valeur en USD"/>
    <n v="50"/>
    <m/>
    <m/>
    <m/>
    <s v=""/>
    <x v="129"/>
    <m/>
    <x v="0"/>
    <x v="0"/>
    <s v="Grand Lagon"/>
    <m/>
    <m/>
    <m/>
    <s v="EFSP"/>
    <x v="249"/>
    <n v="4"/>
    <s v="HT01"/>
    <s v="HT01151"/>
    <e v="#N/A"/>
    <n v="0"/>
  </r>
  <r>
    <s v="World Vision International"/>
    <s v="CARE"/>
    <m/>
    <x v="0"/>
    <x v="28"/>
    <n v="30"/>
    <s v="Octobre"/>
    <m/>
    <x v="1"/>
    <x v="3"/>
    <s v="Conditionel "/>
    <m/>
    <s v="Valeur en USD"/>
    <n v="25"/>
    <m/>
    <m/>
    <m/>
    <s v=""/>
    <x v="130"/>
    <m/>
    <x v="0"/>
    <x v="0"/>
    <s v="Grand Lagon"/>
    <m/>
    <m/>
    <m/>
    <m/>
    <x v="249"/>
    <n v="4"/>
    <s v="HT01"/>
    <s v="HT01151"/>
    <e v="#N/A"/>
    <n v="0"/>
  </r>
  <r>
    <s v="World Vision International"/>
    <m/>
    <m/>
    <x v="0"/>
    <x v="28"/>
    <n v="30"/>
    <s v="Octobre"/>
    <m/>
    <x v="1"/>
    <x v="3"/>
    <s v="Non conditionel "/>
    <m/>
    <s v="Valeur en USD"/>
    <n v="50"/>
    <m/>
    <m/>
    <m/>
    <s v=""/>
    <x v="131"/>
    <m/>
    <x v="0"/>
    <x v="0"/>
    <s v="Grande source"/>
    <m/>
    <m/>
    <m/>
    <s v="EFSP"/>
    <x v="249"/>
    <n v="4"/>
    <s v="HT01"/>
    <s v="HT01151"/>
    <e v="#N/A"/>
    <n v="0"/>
  </r>
  <r>
    <s v="World Vision International"/>
    <s v="CARE"/>
    <m/>
    <x v="0"/>
    <x v="28"/>
    <n v="30"/>
    <s v="Octobre"/>
    <m/>
    <x v="1"/>
    <x v="3"/>
    <s v="Conditionel "/>
    <m/>
    <s v="Valeur en USD"/>
    <n v="25"/>
    <m/>
    <m/>
    <m/>
    <s v=""/>
    <x v="59"/>
    <m/>
    <x v="0"/>
    <x v="0"/>
    <s v="Grande Source"/>
    <m/>
    <m/>
    <m/>
    <m/>
    <x v="249"/>
    <n v="4"/>
    <s v="HT01"/>
    <s v="HT01151"/>
    <e v="#N/A"/>
    <n v="0"/>
  </r>
  <r>
    <s v="World Vision International"/>
    <m/>
    <m/>
    <x v="0"/>
    <x v="28"/>
    <n v="30"/>
    <s v="Octobre"/>
    <m/>
    <x v="1"/>
    <x v="3"/>
    <s v="Non conditionel "/>
    <m/>
    <s v="Valeur en USD"/>
    <n v="50"/>
    <m/>
    <m/>
    <m/>
    <s v=""/>
    <x v="132"/>
    <m/>
    <x v="0"/>
    <x v="0"/>
    <s v="Palma"/>
    <m/>
    <m/>
    <m/>
    <s v="EFSP"/>
    <x v="250"/>
    <n v="2"/>
    <s v="HT01"/>
    <s v="HT01151"/>
    <e v="#N/A"/>
    <n v="0"/>
  </r>
  <r>
    <s v="World Vision International"/>
    <s v="CARE"/>
    <m/>
    <x v="0"/>
    <x v="28"/>
    <n v="30"/>
    <s v="Octobre"/>
    <m/>
    <x v="1"/>
    <x v="3"/>
    <s v="Conditionel "/>
    <m/>
    <s v="Valeur en USD"/>
    <n v="25"/>
    <m/>
    <m/>
    <m/>
    <s v=""/>
    <x v="111"/>
    <m/>
    <x v="0"/>
    <x v="0"/>
    <s v="Palma"/>
    <m/>
    <m/>
    <m/>
    <m/>
    <x v="250"/>
    <n v="2"/>
    <s v="HT01"/>
    <s v="HT01151"/>
    <e v="#N/A"/>
    <n v="0"/>
  </r>
  <r>
    <s v="World Vision International"/>
    <m/>
    <m/>
    <x v="0"/>
    <x v="28"/>
    <n v="30"/>
    <s v="Octobre"/>
    <m/>
    <x v="1"/>
    <x v="3"/>
    <s v="Non conditionel "/>
    <m/>
    <s v="Valeur en USD"/>
    <n v="50"/>
    <m/>
    <m/>
    <m/>
    <s v=""/>
    <x v="7"/>
    <m/>
    <x v="0"/>
    <x v="0"/>
    <s v="Petite Anse"/>
    <m/>
    <m/>
    <m/>
    <s v="EFSP"/>
    <x v="251"/>
    <n v="4"/>
    <s v="HT01"/>
    <s v="HT01151"/>
    <e v="#N/A"/>
    <n v="0"/>
  </r>
  <r>
    <s v="World Vision International"/>
    <s v="CARE"/>
    <m/>
    <x v="0"/>
    <x v="28"/>
    <n v="30"/>
    <s v="Octobre"/>
    <m/>
    <x v="1"/>
    <x v="3"/>
    <s v="Conditionel "/>
    <m/>
    <s v="Valeur en USD"/>
    <n v="25"/>
    <m/>
    <m/>
    <m/>
    <s v=""/>
    <x v="133"/>
    <m/>
    <x v="0"/>
    <x v="0"/>
    <s v="Petite Anse"/>
    <m/>
    <m/>
    <m/>
    <m/>
    <x v="251"/>
    <n v="4"/>
    <s v="HT01"/>
    <s v="HT01151"/>
    <e v="#N/A"/>
    <n v="0"/>
  </r>
  <r>
    <s v="World Vision International"/>
    <m/>
    <m/>
    <x v="0"/>
    <x v="28"/>
    <n v="30"/>
    <s v="Octobre"/>
    <m/>
    <x v="1"/>
    <x v="3"/>
    <s v="Non conditionel "/>
    <m/>
    <s v="Valeur en USD"/>
    <n v="50"/>
    <m/>
    <m/>
    <m/>
    <s v=""/>
    <x v="134"/>
    <m/>
    <x v="0"/>
    <x v="0"/>
    <s v="Petite Source"/>
    <m/>
    <m/>
    <m/>
    <s v="EFSP"/>
    <x v="251"/>
    <n v="4"/>
    <s v="HT01"/>
    <s v="HT01151"/>
    <e v="#N/A"/>
    <n v="0"/>
  </r>
  <r>
    <s v="World Vision International"/>
    <s v="CARE"/>
    <m/>
    <x v="0"/>
    <x v="28"/>
    <n v="30"/>
    <s v="Octobre"/>
    <m/>
    <x v="1"/>
    <x v="3"/>
    <s v="Conditionel "/>
    <m/>
    <s v="Valeur en USD"/>
    <n v="25"/>
    <m/>
    <m/>
    <m/>
    <s v=""/>
    <x v="135"/>
    <m/>
    <x v="0"/>
    <x v="0"/>
    <s v="Petite Source"/>
    <m/>
    <m/>
    <m/>
    <m/>
    <x v="251"/>
    <n v="4"/>
    <s v="HT01"/>
    <s v="HT01151"/>
    <e v="#N/A"/>
    <n v="0"/>
  </r>
  <r>
    <s v="World Vision International"/>
    <m/>
    <m/>
    <x v="0"/>
    <x v="28"/>
    <n v="30"/>
    <s v="Octobre"/>
    <m/>
    <x v="1"/>
    <x v="3"/>
    <s v="Non conditionel "/>
    <m/>
    <s v="Valeur en USD"/>
    <n v="50"/>
    <m/>
    <m/>
    <m/>
    <s v=""/>
    <x v="64"/>
    <m/>
    <x v="0"/>
    <x v="0"/>
    <s v="Picmy"/>
    <m/>
    <m/>
    <m/>
    <s v="EFSP"/>
    <x v="252"/>
    <n v="2"/>
    <s v="HT01"/>
    <s v="HT01151"/>
    <e v="#N/A"/>
    <n v="0"/>
  </r>
  <r>
    <s v="World Vision International"/>
    <s v="CARE"/>
    <m/>
    <x v="0"/>
    <x v="28"/>
    <n v="30"/>
    <s v="Octobre"/>
    <m/>
    <x v="1"/>
    <x v="3"/>
    <s v="Conditionel "/>
    <m/>
    <s v="Valeur en USD"/>
    <n v="25"/>
    <m/>
    <m/>
    <m/>
    <s v=""/>
    <x v="82"/>
    <m/>
    <x v="0"/>
    <x v="0"/>
    <s v="Picmy"/>
    <m/>
    <m/>
    <m/>
    <m/>
    <x v="252"/>
    <n v="2"/>
    <s v="HT01"/>
    <s v="HT01151"/>
    <e v="#N/A"/>
    <n v="0"/>
  </r>
  <r>
    <s v="World Vision International"/>
    <m/>
    <m/>
    <x v="0"/>
    <x v="28"/>
    <n v="30"/>
    <s v="Octobre"/>
    <m/>
    <x v="1"/>
    <x v="3"/>
    <s v="Non conditionel "/>
    <m/>
    <s v="Valeur en USD"/>
    <n v="50"/>
    <m/>
    <m/>
    <m/>
    <s v=""/>
    <x v="136"/>
    <m/>
    <x v="0"/>
    <x v="22"/>
    <s v="Grand Vide"/>
    <m/>
    <m/>
    <m/>
    <s v="EFSP"/>
    <x v="253"/>
    <n v="4"/>
    <s v="HT01"/>
    <s v="HT01152"/>
    <e v="#N/A"/>
    <n v="0"/>
  </r>
  <r>
    <s v="World Vision International"/>
    <s v="CARE"/>
    <m/>
    <x v="0"/>
    <x v="28"/>
    <n v="30"/>
    <s v="Octobre"/>
    <m/>
    <x v="1"/>
    <x v="3"/>
    <s v="Conditionel "/>
    <m/>
    <s v="Valeur en USD"/>
    <n v="25"/>
    <m/>
    <m/>
    <m/>
    <s v=""/>
    <x v="50"/>
    <m/>
    <x v="0"/>
    <x v="22"/>
    <s v="Grand Vide"/>
    <m/>
    <m/>
    <m/>
    <m/>
    <x v="253"/>
    <n v="4"/>
    <s v="HT01"/>
    <s v="HT01152"/>
    <e v="#N/A"/>
    <n v="0"/>
  </r>
  <r>
    <s v="World Vision International"/>
    <s v="CARE"/>
    <m/>
    <x v="0"/>
    <x v="28"/>
    <n v="30"/>
    <s v="Octobre"/>
    <m/>
    <x v="1"/>
    <x v="3"/>
    <s v="Non conditionel "/>
    <m/>
    <s v="Valeur en USD"/>
    <n v="50"/>
    <m/>
    <m/>
    <m/>
    <s v=""/>
    <x v="137"/>
    <m/>
    <x v="0"/>
    <x v="22"/>
    <s v="Gros Mangle"/>
    <m/>
    <m/>
    <m/>
    <s v="EFSP"/>
    <x v="253"/>
    <n v="4"/>
    <s v="HT01"/>
    <s v="HT01152"/>
    <e v="#N/A"/>
    <n v="0"/>
  </r>
  <r>
    <s v="World Vision International"/>
    <s v="CARE"/>
    <m/>
    <x v="0"/>
    <x v="28"/>
    <n v="30"/>
    <s v="Octobre"/>
    <m/>
    <x v="1"/>
    <x v="3"/>
    <s v="Conditionel "/>
    <m/>
    <s v="Valeur en USD"/>
    <n v="25"/>
    <m/>
    <m/>
    <m/>
    <s v=""/>
    <x v="138"/>
    <m/>
    <x v="0"/>
    <x v="22"/>
    <s v="Gros Mangle"/>
    <m/>
    <m/>
    <m/>
    <m/>
    <x v="253"/>
    <n v="4"/>
    <s v="HT01"/>
    <s v="HT01152"/>
    <e v="#N/A"/>
    <n v="0"/>
  </r>
  <r>
    <s v="World Vision International"/>
    <m/>
    <m/>
    <x v="0"/>
    <x v="28"/>
    <n v="30"/>
    <s v="Octobre"/>
    <m/>
    <x v="1"/>
    <x v="3"/>
    <s v="Non conditionel "/>
    <m/>
    <s v="Valeur en USD"/>
    <n v="50"/>
    <m/>
    <m/>
    <m/>
    <s v=""/>
    <x v="139"/>
    <m/>
    <x v="0"/>
    <x v="22"/>
    <s v="La Source"/>
    <m/>
    <m/>
    <m/>
    <s v="EFSP"/>
    <x v="254"/>
    <n v="2"/>
    <s v="HT01"/>
    <s v="HT01152"/>
    <e v="#N/A"/>
    <n v="0"/>
  </r>
  <r>
    <s v="World Vision International"/>
    <s v="CARE"/>
    <m/>
    <x v="0"/>
    <x v="28"/>
    <n v="30"/>
    <s v="Octobre"/>
    <m/>
    <x v="1"/>
    <x v="3"/>
    <s v="Conditionel "/>
    <m/>
    <s v="Valeur en USD"/>
    <n v="25"/>
    <m/>
    <m/>
    <m/>
    <s v=""/>
    <x v="140"/>
    <m/>
    <x v="0"/>
    <x v="22"/>
    <s v="La Source"/>
    <m/>
    <m/>
    <m/>
    <m/>
    <x v="254"/>
    <n v="2"/>
    <s v="HT01"/>
    <s v="HT01152"/>
    <e v="#N/A"/>
    <n v="0"/>
  </r>
  <r>
    <s v="World Vision International"/>
    <m/>
    <m/>
    <x v="0"/>
    <x v="28"/>
    <n v="30"/>
    <s v="Octobre"/>
    <m/>
    <x v="1"/>
    <x v="3"/>
    <s v="Non conditionel "/>
    <m/>
    <s v="Valeur en USD"/>
    <n v="50"/>
    <m/>
    <m/>
    <m/>
    <s v=""/>
    <x v="141"/>
    <m/>
    <x v="0"/>
    <x v="22"/>
    <s v="Pointe A Raquette"/>
    <m/>
    <m/>
    <m/>
    <s v="EFSP"/>
    <x v="255"/>
    <n v="2"/>
    <s v="HT01"/>
    <s v="HT01152"/>
    <e v="#N/A"/>
    <n v="0"/>
  </r>
  <r>
    <s v="World Vision International"/>
    <s v="CARE"/>
    <m/>
    <x v="0"/>
    <x v="28"/>
    <n v="30"/>
    <s v="Octobre"/>
    <m/>
    <x v="1"/>
    <x v="3"/>
    <s v="Conditionel "/>
    <m/>
    <s v="Valeur en USD"/>
    <n v="25"/>
    <m/>
    <m/>
    <m/>
    <s v=""/>
    <x v="142"/>
    <m/>
    <x v="0"/>
    <x v="22"/>
    <s v="Pointe a Raquette"/>
    <m/>
    <m/>
    <m/>
    <m/>
    <x v="255"/>
    <n v="2"/>
    <s v="HT01"/>
    <s v="HT01152"/>
    <e v="#N/A"/>
    <n v="0"/>
  </r>
  <r>
    <s v="World Vision International"/>
    <m/>
    <m/>
    <x v="0"/>
    <x v="28"/>
    <n v="30"/>
    <s v="Octobre"/>
    <m/>
    <x v="1"/>
    <x v="3"/>
    <s v="Non conditionel "/>
    <m/>
    <s v="Valeur en USD"/>
    <n v="50"/>
    <m/>
    <m/>
    <m/>
    <s v=""/>
    <x v="143"/>
    <m/>
    <x v="0"/>
    <x v="22"/>
    <s v="Trou Louis"/>
    <m/>
    <m/>
    <m/>
    <s v="EFSP"/>
    <x v="247"/>
    <n v="3"/>
    <s v="HT01"/>
    <s v="HT01152"/>
    <e v="#N/A"/>
    <n v="0"/>
  </r>
  <r>
    <s v="World Vision International"/>
    <s v="CARE"/>
    <m/>
    <x v="0"/>
    <x v="28"/>
    <n v="30"/>
    <s v="Octobre"/>
    <m/>
    <x v="1"/>
    <x v="3"/>
    <s v="Conditionel "/>
    <m/>
    <s v="Valeur en USD"/>
    <n v="25"/>
    <m/>
    <m/>
    <m/>
    <s v=""/>
    <x v="1"/>
    <m/>
    <x v="0"/>
    <x v="22"/>
    <s v="Trou Louis"/>
    <m/>
    <m/>
    <m/>
    <m/>
    <x v="247"/>
    <n v="3"/>
    <s v="HT01"/>
    <s v="HT01152"/>
    <e v="#N/A"/>
    <n v="0"/>
  </r>
  <r>
    <s v="ACTED"/>
    <m/>
    <s v="OFDA"/>
    <x v="0"/>
    <x v="29"/>
    <n v="31"/>
    <s v="Octobre"/>
    <m/>
    <x v="1"/>
    <x v="1"/>
    <s v="Bâches"/>
    <m/>
    <s v="Nombre"/>
    <n v="759"/>
    <m/>
    <m/>
    <m/>
    <s v=""/>
    <x v="80"/>
    <m/>
    <x v="1"/>
    <x v="1"/>
    <s v="4e Basse Guinaudée"/>
    <s v="Chateau"/>
    <s v="Urbain"/>
    <s v="Quartier"/>
    <m/>
    <x v="256"/>
    <n v="2"/>
    <s v="HT08"/>
    <s v="HT08811"/>
    <s v="HT08811-04"/>
    <n v="0"/>
  </r>
  <r>
    <s v="ACTED"/>
    <m/>
    <s v="OFDA"/>
    <x v="0"/>
    <x v="29"/>
    <n v="31"/>
    <s v="Octobre"/>
    <m/>
    <x v="0"/>
    <x v="0"/>
    <s v="Kit d'hygiène"/>
    <m/>
    <s v="Nombre"/>
    <n v="759"/>
    <m/>
    <m/>
    <m/>
    <s v=""/>
    <x v="80"/>
    <m/>
    <x v="1"/>
    <x v="1"/>
    <s v="4e Basse Guinaudée"/>
    <s v="Chateau"/>
    <s v="Urbain"/>
    <s v="Quartier"/>
    <m/>
    <x v="256"/>
    <n v="2"/>
    <s v="HT08"/>
    <s v="HT08811"/>
    <s v="HT08811-04"/>
    <n v="0"/>
  </r>
  <r>
    <s v="French RC"/>
    <s v="Haitian RC"/>
    <m/>
    <x v="0"/>
    <x v="29"/>
    <n v="31"/>
    <s v="Octobre"/>
    <m/>
    <x v="1"/>
    <x v="1"/>
    <s v="Bâches"/>
    <m/>
    <s v="Nombre"/>
    <n v="71"/>
    <m/>
    <m/>
    <m/>
    <s v=""/>
    <x v="101"/>
    <s v="Sélection / Priorisation"/>
    <x v="0"/>
    <x v="22"/>
    <s v="TI PALMISTE"/>
    <m/>
    <m/>
    <m/>
    <m/>
    <x v="257"/>
    <n v="5"/>
    <s v="HT01"/>
    <s v="HT01152"/>
    <e v="#N/A"/>
    <n v="0"/>
  </r>
  <r>
    <s v="French RC"/>
    <s v="Haitian RC"/>
    <m/>
    <x v="0"/>
    <x v="29"/>
    <n v="31"/>
    <s v="Octobre"/>
    <m/>
    <x v="1"/>
    <x v="1"/>
    <s v="Kit Abris"/>
    <m/>
    <s v="Nombre"/>
    <n v="71"/>
    <m/>
    <m/>
    <m/>
    <s v=""/>
    <x v="101"/>
    <s v="Sélection / Priorisation"/>
    <x v="0"/>
    <x v="22"/>
    <s v="TI PALMISTE"/>
    <m/>
    <m/>
    <m/>
    <m/>
    <x v="257"/>
    <n v="5"/>
    <s v="HT01"/>
    <s v="HT01152"/>
    <e v="#N/A"/>
    <n v="0"/>
  </r>
  <r>
    <s v="French RC"/>
    <s v="Haitian RC"/>
    <m/>
    <x v="0"/>
    <x v="29"/>
    <n v="31"/>
    <s v="Octobre"/>
    <m/>
    <x v="0"/>
    <x v="0"/>
    <s v="Kit de cuisine"/>
    <m/>
    <s v="Nombre"/>
    <n v="288"/>
    <m/>
    <m/>
    <m/>
    <s v=""/>
    <x v="101"/>
    <s v="Sélection / Priorisation"/>
    <x v="0"/>
    <x v="22"/>
    <s v="TI PALMISTE"/>
    <m/>
    <m/>
    <m/>
    <m/>
    <x v="257"/>
    <n v="5"/>
    <s v="HT01"/>
    <s v="HT01152"/>
    <e v="#N/A"/>
    <n v="0"/>
  </r>
  <r>
    <s v="French RC"/>
    <s v="Haitian RC"/>
    <m/>
    <x v="0"/>
    <x v="29"/>
    <n v="31"/>
    <s v="Octobre"/>
    <m/>
    <x v="0"/>
    <x v="0"/>
    <s v="Kit d'hygiène"/>
    <m/>
    <s v="Nombre"/>
    <n v="288"/>
    <m/>
    <m/>
    <m/>
    <s v=""/>
    <x v="101"/>
    <s v="Sélection / Priorisation"/>
    <x v="0"/>
    <x v="22"/>
    <s v="TI PALMISTE"/>
    <m/>
    <m/>
    <m/>
    <m/>
    <x v="257"/>
    <n v="5"/>
    <s v="HT01"/>
    <s v="HT01152"/>
    <e v="#N/A"/>
    <n v="0"/>
  </r>
  <r>
    <s v="French RC"/>
    <s v="Haitian RC"/>
    <m/>
    <x v="0"/>
    <x v="29"/>
    <n v="31"/>
    <s v="Octobre"/>
    <m/>
    <x v="0"/>
    <x v="0"/>
    <s v="Moustiquaires"/>
    <m/>
    <s v="Nombre"/>
    <n v="288"/>
    <m/>
    <m/>
    <m/>
    <s v=""/>
    <x v="101"/>
    <s v="Sélection / Priorisation"/>
    <x v="0"/>
    <x v="22"/>
    <s v="TI PALMISTE"/>
    <m/>
    <m/>
    <m/>
    <m/>
    <x v="257"/>
    <n v="5"/>
    <s v="HT01"/>
    <s v="HT01152"/>
    <e v="#N/A"/>
    <n v="0"/>
  </r>
  <r>
    <s v="German RC"/>
    <s v="Haitian RC"/>
    <m/>
    <x v="0"/>
    <x v="29"/>
    <n v="31"/>
    <s v="Octobre"/>
    <m/>
    <x v="0"/>
    <x v="0"/>
    <s v="Agricultural Cleaning Kits"/>
    <m/>
    <s v="Nombre"/>
    <n v="5"/>
    <m/>
    <m/>
    <m/>
    <s v=""/>
    <x v="144"/>
    <m/>
    <x v="5"/>
    <x v="55"/>
    <s v="La plaine (remainder of previous distributions)"/>
    <m/>
    <m/>
    <m/>
    <m/>
    <x v="258"/>
    <n v="1"/>
    <s v="HT10"/>
    <s v="HT101031"/>
    <e v="#N/A"/>
    <n v="0"/>
  </r>
  <r>
    <s v="Haitian RC"/>
    <m/>
    <m/>
    <x v="0"/>
    <x v="29"/>
    <n v="31"/>
    <s v="Octobre"/>
    <m/>
    <x v="0"/>
    <x v="0"/>
    <s v="Kit de cuisine"/>
    <m/>
    <s v="Nombre"/>
    <n v="288"/>
    <m/>
    <m/>
    <m/>
    <s v=""/>
    <x v="101"/>
    <s v="Sélection / Priorisation"/>
    <x v="0"/>
    <x v="22"/>
    <s v="TI PALMISTE"/>
    <m/>
    <m/>
    <m/>
    <m/>
    <x v="259"/>
    <n v="1"/>
    <s v="HT01"/>
    <s v="HT01152"/>
    <e v="#N/A"/>
    <n v="0"/>
  </r>
  <r>
    <s v="IFRC"/>
    <s v="Haitian RC"/>
    <m/>
    <x v="0"/>
    <x v="29"/>
    <n v="31"/>
    <s v="Octobre"/>
    <m/>
    <x v="1"/>
    <x v="1"/>
    <s v="Bâches"/>
    <m/>
    <s v="Nombre"/>
    <n v="992"/>
    <m/>
    <m/>
    <m/>
    <s v=""/>
    <x v="145"/>
    <s v="Sélection / Priorisation"/>
    <x v="1"/>
    <x v="46"/>
    <s v="All"/>
    <m/>
    <m/>
    <m/>
    <m/>
    <x v="260"/>
    <n v="7"/>
    <s v="HT08"/>
    <s v="HT08823"/>
    <e v="#N/A"/>
    <n v="1"/>
  </r>
  <r>
    <s v="IFRC"/>
    <s v="Haitian RC"/>
    <m/>
    <x v="0"/>
    <x v="29"/>
    <n v="31"/>
    <s v="Octobre"/>
    <m/>
    <x v="0"/>
    <x v="0"/>
    <s v="Bidons"/>
    <m/>
    <s v="Nombre"/>
    <n v="992"/>
    <m/>
    <m/>
    <m/>
    <s v=""/>
    <x v="145"/>
    <s v="Sélection / Priorisation"/>
    <x v="1"/>
    <x v="46"/>
    <s v="All"/>
    <m/>
    <m/>
    <m/>
    <m/>
    <x v="260"/>
    <n v="7"/>
    <s v="HT08"/>
    <s v="HT08823"/>
    <e v="#N/A"/>
    <n v="0"/>
  </r>
  <r>
    <s v="IFRC"/>
    <s v="Haitian RC"/>
    <m/>
    <x v="0"/>
    <x v="29"/>
    <n v="31"/>
    <s v="Octobre"/>
    <m/>
    <x v="1"/>
    <x v="1"/>
    <s v="Kit Abris"/>
    <m/>
    <s v="Nombre"/>
    <n v="496"/>
    <m/>
    <m/>
    <m/>
    <s v=""/>
    <x v="145"/>
    <s v="Sélection / Priorisation"/>
    <x v="1"/>
    <x v="46"/>
    <s v="All"/>
    <m/>
    <m/>
    <m/>
    <m/>
    <x v="260"/>
    <n v="7"/>
    <s v="HT08"/>
    <s v="HT08823"/>
    <e v="#N/A"/>
    <n v="0"/>
  </r>
  <r>
    <s v="IFRC"/>
    <s v="Haitian RC"/>
    <m/>
    <x v="0"/>
    <x v="29"/>
    <n v="31"/>
    <s v="Octobre"/>
    <m/>
    <x v="0"/>
    <x v="0"/>
    <s v="Kit de cuisine"/>
    <m/>
    <s v="Nombre"/>
    <n v="496"/>
    <m/>
    <m/>
    <m/>
    <s v=""/>
    <x v="145"/>
    <s v="Sélection / Priorisation"/>
    <x v="1"/>
    <x v="46"/>
    <s v="All"/>
    <m/>
    <m/>
    <m/>
    <m/>
    <x v="260"/>
    <n v="7"/>
    <s v="HT08"/>
    <s v="HT08823"/>
    <e v="#N/A"/>
    <n v="0"/>
  </r>
  <r>
    <s v="IFRC"/>
    <s v="Haitian RC"/>
    <m/>
    <x v="0"/>
    <x v="29"/>
    <n v="31"/>
    <s v="Octobre"/>
    <m/>
    <x v="0"/>
    <x v="0"/>
    <s v="Kit d'hygiène"/>
    <m/>
    <s v="Nombre"/>
    <n v="496"/>
    <m/>
    <m/>
    <m/>
    <s v=""/>
    <x v="145"/>
    <s v="Sélection / Priorisation"/>
    <x v="1"/>
    <x v="46"/>
    <s v="All"/>
    <m/>
    <m/>
    <m/>
    <m/>
    <x v="260"/>
    <n v="7"/>
    <s v="HT08"/>
    <s v="HT08823"/>
    <e v="#N/A"/>
    <n v="0"/>
  </r>
  <r>
    <s v="IFRC"/>
    <s v="Haitian RC"/>
    <m/>
    <x v="0"/>
    <x v="29"/>
    <n v="31"/>
    <s v="Octobre"/>
    <m/>
    <x v="0"/>
    <x v="0"/>
    <s v="Moustiquaires"/>
    <m/>
    <s v="Nombre"/>
    <n v="992"/>
    <m/>
    <m/>
    <m/>
    <s v=""/>
    <x v="145"/>
    <s v="Sélection / Priorisation"/>
    <x v="1"/>
    <x v="46"/>
    <s v="All"/>
    <m/>
    <m/>
    <m/>
    <m/>
    <x v="260"/>
    <n v="7"/>
    <s v="HT08"/>
    <s v="HT08823"/>
    <e v="#N/A"/>
    <n v="0"/>
  </r>
  <r>
    <s v="IFRC"/>
    <s v="Haitian RC"/>
    <m/>
    <x v="0"/>
    <x v="29"/>
    <n v="31"/>
    <s v="Octobre"/>
    <m/>
    <x v="0"/>
    <x v="0"/>
    <s v="Seaux"/>
    <m/>
    <s v="Nombre"/>
    <n v="496"/>
    <m/>
    <m/>
    <m/>
    <s v=""/>
    <x v="145"/>
    <s v="Sélection / Priorisation"/>
    <x v="1"/>
    <x v="46"/>
    <s v="All"/>
    <m/>
    <m/>
    <m/>
    <m/>
    <x v="260"/>
    <n v="7"/>
    <s v="HT08"/>
    <s v="HT08823"/>
    <e v="#N/A"/>
    <n v="0"/>
  </r>
  <r>
    <s v="MEDAIR"/>
    <m/>
    <s v="OFDA"/>
    <x v="0"/>
    <x v="29"/>
    <n v="31"/>
    <s v="Octobre"/>
    <m/>
    <x v="1"/>
    <x v="1"/>
    <s v="Bâches"/>
    <m/>
    <s v="Nombre"/>
    <n v="694"/>
    <m/>
    <m/>
    <m/>
    <s v=""/>
    <x v="146"/>
    <m/>
    <x v="2"/>
    <x v="54"/>
    <s v="Dalmette"/>
    <m/>
    <m/>
    <m/>
    <s v="Distribution of rope with tarp. The reason numbers are off, we run out of hygiene kits and mousqito nets."/>
    <x v="261"/>
    <n v="8"/>
    <s v="HT07"/>
    <s v="HT07753"/>
    <e v="#N/A"/>
    <n v="0"/>
  </r>
  <r>
    <s v="MEDAIR"/>
    <m/>
    <s v="OFDA"/>
    <x v="0"/>
    <x v="29"/>
    <n v="31"/>
    <s v="Octobre"/>
    <m/>
    <x v="0"/>
    <x v="0"/>
    <s v="Seaux"/>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Moustiquaires"/>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Aquatabs"/>
    <m/>
    <s v="Nombre"/>
    <n v="694"/>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Kit d'hygiène"/>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2"/>
    <x v="2"/>
    <s v="Formation"/>
    <m/>
    <s v=""/>
    <n v="694"/>
    <m/>
    <m/>
    <m/>
    <s v=""/>
    <x v="146"/>
    <s v="Sélection / Priorisation"/>
    <x v="2"/>
    <x v="54"/>
    <s v="Dalmette"/>
    <m/>
    <m/>
    <m/>
    <s v="Distribution of rope with tarp. The reason numbers are off, we run out of hygiene kits and mousqito nets."/>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Samaritan's Purse"/>
    <m/>
    <m/>
    <x v="0"/>
    <x v="29"/>
    <n v="31"/>
    <s v="Octobre"/>
    <m/>
    <x v="1"/>
    <x v="1"/>
    <s v="Bâches"/>
    <m/>
    <s v="Nombre"/>
    <n v="180"/>
    <m/>
    <m/>
    <m/>
    <s v=""/>
    <x v="1"/>
    <m/>
    <x v="2"/>
    <x v="7"/>
    <s v="Chantal"/>
    <m/>
    <m/>
    <m/>
    <m/>
    <x v="262"/>
    <n v="1"/>
    <s v="HT07"/>
    <s v="HT07711"/>
    <e v="#N/A"/>
    <n v="0"/>
  </r>
  <r>
    <s v="Samaritan's Purse"/>
    <m/>
    <m/>
    <x v="0"/>
    <x v="29"/>
    <n v="31"/>
    <s v="Octobre"/>
    <m/>
    <x v="0"/>
    <x v="0"/>
    <s v="Kit d'hygiène"/>
    <m/>
    <s v="Nombre"/>
    <n v="150"/>
    <m/>
    <m/>
    <m/>
    <s v=""/>
    <x v="15"/>
    <s v="Distribution générale"/>
    <x v="2"/>
    <x v="7"/>
    <s v="Cayes"/>
    <m/>
    <m/>
    <m/>
    <m/>
    <x v="263"/>
    <n v="1"/>
    <s v="HT07"/>
    <s v="HT07711"/>
    <e v="#N/A"/>
    <n v="0"/>
  </r>
  <r>
    <s v="Samaritan's Purse"/>
    <m/>
    <m/>
    <x v="0"/>
    <x v="29"/>
    <n v="31"/>
    <s v="Octobre"/>
    <m/>
    <x v="1"/>
    <x v="1"/>
    <s v="Bâches"/>
    <m/>
    <s v="Nombre"/>
    <n v="110"/>
    <m/>
    <m/>
    <m/>
    <s v=""/>
    <x v="37"/>
    <m/>
    <x v="2"/>
    <x v="7"/>
    <s v="1ère Bourdet"/>
    <s v="Colte"/>
    <m/>
    <m/>
    <m/>
    <x v="264"/>
    <n v="2"/>
    <s v="HT07"/>
    <s v="HT07711"/>
    <s v="HT07711-01"/>
    <n v="0"/>
  </r>
  <r>
    <s v="Samaritan's Purse"/>
    <m/>
    <m/>
    <x v="0"/>
    <x v="29"/>
    <n v="31"/>
    <s v="Octobre"/>
    <m/>
    <x v="0"/>
    <x v="0"/>
    <s v="Kit d'hygiène"/>
    <m/>
    <s v="Nombre"/>
    <n v="110"/>
    <m/>
    <m/>
    <m/>
    <s v=""/>
    <x v="37"/>
    <m/>
    <x v="2"/>
    <x v="7"/>
    <s v="1ère Bourdet"/>
    <s v="Colte"/>
    <m/>
    <m/>
    <m/>
    <x v="264"/>
    <n v="2"/>
    <s v="HT07"/>
    <s v="HT07711"/>
    <s v="HT07711-01"/>
    <n v="0"/>
  </r>
  <r>
    <s v="Save the Children International"/>
    <m/>
    <s v="OFDA"/>
    <x v="0"/>
    <x v="29"/>
    <n v="31"/>
    <s v="Octobre"/>
    <m/>
    <x v="1"/>
    <x v="1"/>
    <s v="Kit Abris"/>
    <s v="bache 4*6, 1 corde"/>
    <s v="Nombre"/>
    <n v="300"/>
    <n v="1500"/>
    <m/>
    <m/>
    <n v="1500"/>
    <x v="25"/>
    <s v="Distribution générale"/>
    <x v="1"/>
    <x v="23"/>
    <s v="Beaumont"/>
    <s v="Au centre"/>
    <s v="Rural"/>
    <s v="Ménage"/>
    <s v="Chaque bache avec 20 metres de corde et guide technique"/>
    <x v="265"/>
    <n v="1"/>
    <s v="HT08"/>
    <s v="HT08833"/>
    <e v="#N/A"/>
    <n v="0"/>
  </r>
  <r>
    <s v="Concern Worldwide"/>
    <s v="Joint distribution with ACTED"/>
    <m/>
    <x v="0"/>
    <x v="30"/>
    <n v="1"/>
    <s v="Novembre"/>
    <m/>
    <x v="0"/>
    <x v="0"/>
    <s v="Aquatabs"/>
    <m/>
    <s v="Nombre"/>
    <n v="100000"/>
    <m/>
    <m/>
    <m/>
    <s v=""/>
    <x v="111"/>
    <s v="Sélection / Priorisation"/>
    <x v="1"/>
    <x v="44"/>
    <m/>
    <m/>
    <m/>
    <m/>
    <m/>
    <x v="266"/>
    <n v="6"/>
    <s v="HT08"/>
    <s v="HT08821"/>
    <e v="#N/A"/>
    <n v="1"/>
  </r>
  <r>
    <s v="Concern Worldwide"/>
    <s v="Joint distribution with ACTED"/>
    <m/>
    <x v="0"/>
    <x v="30"/>
    <n v="1"/>
    <s v="Novembre"/>
    <m/>
    <x v="1"/>
    <x v="1"/>
    <s v="Bâches"/>
    <m/>
    <s v="Nombre"/>
    <n v="500"/>
    <m/>
    <m/>
    <m/>
    <s v=""/>
    <x v="111"/>
    <m/>
    <x v="1"/>
    <x v="44"/>
    <m/>
    <m/>
    <m/>
    <m/>
    <m/>
    <x v="266"/>
    <n v="6"/>
    <s v="HT08"/>
    <s v="HT08821"/>
    <e v="#N/A"/>
    <n v="0"/>
  </r>
  <r>
    <s v="Concern Worldwide"/>
    <s v="Joint distribution with ACTED"/>
    <m/>
    <x v="0"/>
    <x v="30"/>
    <n v="1"/>
    <s v="Novembre"/>
    <m/>
    <x v="0"/>
    <x v="0"/>
    <s v="Couvertures"/>
    <m/>
    <s v="Nombre"/>
    <n v="1000"/>
    <m/>
    <m/>
    <m/>
    <s v=""/>
    <x v="111"/>
    <s v="Sélection / Priorisation"/>
    <x v="1"/>
    <x v="44"/>
    <m/>
    <m/>
    <m/>
    <m/>
    <m/>
    <x v="266"/>
    <n v="6"/>
    <s v="HT08"/>
    <s v="HT08821"/>
    <e v="#N/A"/>
    <n v="0"/>
  </r>
  <r>
    <s v="Concern Worldwide"/>
    <s v="Joint distribution with ACTED"/>
    <m/>
    <x v="0"/>
    <x v="30"/>
    <n v="1"/>
    <s v="Novembre"/>
    <m/>
    <x v="1"/>
    <x v="1"/>
    <s v="Kit Abris"/>
    <s v="1 bache 4x6, 1 corde"/>
    <s v="Nombre"/>
    <n v="500"/>
    <m/>
    <m/>
    <m/>
    <s v=""/>
    <x v="111"/>
    <s v="Sélection / Priorisation"/>
    <x v="1"/>
    <x v="44"/>
    <m/>
    <m/>
    <m/>
    <m/>
    <m/>
    <x v="266"/>
    <n v="6"/>
    <s v="HT08"/>
    <s v="HT08821"/>
    <e v="#N/A"/>
    <n v="0"/>
  </r>
  <r>
    <s v="Concern Worldwide"/>
    <s v="Joint distribution with ACTED"/>
    <m/>
    <x v="0"/>
    <x v="30"/>
    <n v="1"/>
    <s v="Novembre"/>
    <m/>
    <x v="0"/>
    <x v="0"/>
    <s v="Kit d'hygiène"/>
    <m/>
    <s v="Nombre"/>
    <n v="500"/>
    <m/>
    <m/>
    <m/>
    <s v=""/>
    <x v="111"/>
    <s v="Sélection / Priorisation"/>
    <x v="1"/>
    <x v="44"/>
    <m/>
    <m/>
    <m/>
    <m/>
    <m/>
    <x v="266"/>
    <n v="6"/>
    <s v="HT08"/>
    <s v="HT08821"/>
    <e v="#N/A"/>
    <n v="0"/>
  </r>
  <r>
    <s v="Concern Worldwide"/>
    <s v="Joint distribution with ACTED"/>
    <m/>
    <x v="0"/>
    <x v="30"/>
    <n v="1"/>
    <s v="Novembre"/>
    <m/>
    <x v="0"/>
    <x v="0"/>
    <s v="Moustiquaires"/>
    <m/>
    <s v="Nombre"/>
    <n v="1000"/>
    <m/>
    <m/>
    <m/>
    <s v=""/>
    <x v="111"/>
    <s v="Sélection / Priorisation"/>
    <x v="1"/>
    <x v="44"/>
    <m/>
    <m/>
    <m/>
    <m/>
    <m/>
    <x v="266"/>
    <n v="6"/>
    <s v="HT08"/>
    <s v="HT08821"/>
    <e v="#N/A"/>
    <n v="0"/>
  </r>
  <r>
    <s v="French RC"/>
    <s v="Haitian RC"/>
    <m/>
    <x v="0"/>
    <x v="30"/>
    <n v="1"/>
    <s v="Novembre"/>
    <m/>
    <x v="1"/>
    <x v="1"/>
    <s v="Bâches"/>
    <m/>
    <s v="Nombre"/>
    <n v="70"/>
    <m/>
    <m/>
    <m/>
    <s v=""/>
    <x v="147"/>
    <s v="Sélection / Priorisation"/>
    <x v="0"/>
    <x v="22"/>
    <s v="Trou Louis"/>
    <m/>
    <m/>
    <m/>
    <m/>
    <x v="267"/>
    <n v="3"/>
    <s v="HT01"/>
    <s v="HT01152"/>
    <e v="#N/A"/>
    <n v="0"/>
  </r>
  <r>
    <s v="French RC"/>
    <s v="Haitian RC"/>
    <m/>
    <x v="0"/>
    <x v="30"/>
    <n v="1"/>
    <s v="Novembre"/>
    <m/>
    <x v="1"/>
    <x v="1"/>
    <s v="Kit Abris"/>
    <m/>
    <s v="Nombre"/>
    <n v="121"/>
    <m/>
    <m/>
    <m/>
    <s v=""/>
    <x v="147"/>
    <s v="Sélection / Priorisation"/>
    <x v="0"/>
    <x v="22"/>
    <s v="Trou Louis"/>
    <m/>
    <m/>
    <m/>
    <m/>
    <x v="267"/>
    <n v="3"/>
    <s v="HT01"/>
    <s v="HT01152"/>
    <e v="#N/A"/>
    <n v="0"/>
  </r>
  <r>
    <s v="French RC"/>
    <s v="Haitian RC"/>
    <m/>
    <x v="0"/>
    <x v="30"/>
    <n v="1"/>
    <s v="Novembre"/>
    <m/>
    <x v="0"/>
    <x v="0"/>
    <s v="Kit d'hygiène"/>
    <m/>
    <s v="Nombre"/>
    <n v="121"/>
    <m/>
    <m/>
    <m/>
    <s v=""/>
    <x v="147"/>
    <s v="Sélection / Priorisation"/>
    <x v="0"/>
    <x v="22"/>
    <s v="Trou Louis"/>
    <m/>
    <m/>
    <m/>
    <m/>
    <x v="267"/>
    <n v="3"/>
    <s v="HT01"/>
    <s v="HT01152"/>
    <e v="#N/A"/>
    <n v="0"/>
  </r>
  <r>
    <s v="German RC"/>
    <s v="Haitian RC"/>
    <m/>
    <x v="0"/>
    <x v="30"/>
    <n v="1"/>
    <s v="Novembre"/>
    <m/>
    <x v="0"/>
    <x v="0"/>
    <s v="Agricultural Cleaning Kits"/>
    <m/>
    <s v="Nombre"/>
    <n v="40"/>
    <m/>
    <m/>
    <m/>
    <s v=""/>
    <x v="148"/>
    <m/>
    <x v="5"/>
    <x v="57"/>
    <s v="Ti- Francois (16 kits) + Vassale -  localite Dupuy(26 kits)"/>
    <m/>
    <m/>
    <m/>
    <m/>
    <x v="268"/>
    <n v="1"/>
    <s v="HT10"/>
    <s v="HT101025"/>
    <e v="#N/A"/>
    <n v="1"/>
  </r>
  <r>
    <s v="Save the Children International"/>
    <m/>
    <s v="OFDA"/>
    <x v="0"/>
    <x v="30"/>
    <n v="1"/>
    <s v="Novembre"/>
    <m/>
    <x v="1"/>
    <x v="1"/>
    <s v="Kit Abris"/>
    <s v="bache 4*6, 1 corde"/>
    <s v="Nombre"/>
    <n v="300"/>
    <n v="1500"/>
    <m/>
    <m/>
    <n v="1500"/>
    <x v="25"/>
    <s v="Distribution générale"/>
    <x v="1"/>
    <x v="23"/>
    <s v="Beaumont"/>
    <s v="Cassanette"/>
    <s v="Peri urbain"/>
    <s v="Ménage"/>
    <s v="Chaque bache avec 20 metres de corde et guide technique"/>
    <x v="269"/>
    <n v="1"/>
    <s v="HT08"/>
    <s v="HT08833"/>
    <e v="#N/A"/>
    <n v="0"/>
  </r>
  <r>
    <s v="ACTED"/>
    <m/>
    <s v="CONCERN"/>
    <x v="0"/>
    <x v="31"/>
    <n v="2"/>
    <s v="Novembre"/>
    <m/>
    <x v="1"/>
    <x v="1"/>
    <s v="Kit Abris"/>
    <m/>
    <s v="Nombre"/>
    <n v="500"/>
    <m/>
    <m/>
    <m/>
    <s v=""/>
    <x v="80"/>
    <m/>
    <x v="1"/>
    <x v="44"/>
    <s v="1e Grandoit"/>
    <s v="centre ville zone 1"/>
    <s v="Urbain"/>
    <s v="Quartier"/>
    <m/>
    <x v="270"/>
    <n v="5"/>
    <s v="HT08"/>
    <s v="HT08821"/>
    <s v="HT08821-01"/>
    <n v="1"/>
  </r>
  <r>
    <s v="ACTED"/>
    <m/>
    <s v="CONCERN"/>
    <x v="0"/>
    <x v="31"/>
    <n v="2"/>
    <s v="Novembre"/>
    <m/>
    <x v="0"/>
    <x v="0"/>
    <s v="Kit d'hygiène"/>
    <m/>
    <s v="Nombre"/>
    <n v="500"/>
    <m/>
    <m/>
    <m/>
    <s v=""/>
    <x v="80"/>
    <m/>
    <x v="1"/>
    <x v="44"/>
    <s v="1e Grandoit"/>
    <s v="centre ville zone 1"/>
    <s v="Urbain"/>
    <s v="Quartier"/>
    <m/>
    <x v="270"/>
    <n v="5"/>
    <s v="HT08"/>
    <s v="HT08821"/>
    <s v="HT08821-01"/>
    <n v="0"/>
  </r>
  <r>
    <s v="ACTED"/>
    <m/>
    <s v="CONCERN"/>
    <x v="0"/>
    <x v="31"/>
    <n v="2"/>
    <s v="Novembre"/>
    <m/>
    <x v="0"/>
    <x v="0"/>
    <s v="Moustiquaires"/>
    <m/>
    <s v="Nombre"/>
    <n v="500"/>
    <m/>
    <m/>
    <m/>
    <s v=""/>
    <x v="80"/>
    <m/>
    <x v="1"/>
    <x v="44"/>
    <s v="1e Grandoit"/>
    <s v="centre ville zone 1"/>
    <s v="Urbain"/>
    <s v="Quartier"/>
    <m/>
    <x v="270"/>
    <n v="5"/>
    <s v="HT08"/>
    <s v="HT08821"/>
    <s v="HT08821-01"/>
    <n v="0"/>
  </r>
  <r>
    <s v="ACTED"/>
    <m/>
    <s v="CONCERN"/>
    <x v="0"/>
    <x v="31"/>
    <n v="2"/>
    <s v="Novembre"/>
    <m/>
    <x v="0"/>
    <x v="0"/>
    <s v="Couvertures"/>
    <m/>
    <s v="Nombre"/>
    <n v="500"/>
    <m/>
    <m/>
    <m/>
    <s v=""/>
    <x v="80"/>
    <m/>
    <x v="1"/>
    <x v="44"/>
    <s v="1e Grandoit"/>
    <s v="centre ville zone 1"/>
    <s v="Urbain"/>
    <s v="Quartier"/>
    <m/>
    <x v="270"/>
    <n v="5"/>
    <s v="HT08"/>
    <s v="HT08821"/>
    <s v="HT08821-01"/>
    <n v="0"/>
  </r>
  <r>
    <s v="ACTED"/>
    <m/>
    <s v="CONCERN"/>
    <x v="0"/>
    <x v="31"/>
    <n v="2"/>
    <s v="Novembre"/>
    <m/>
    <x v="0"/>
    <x v="0"/>
    <s v="Autre, à préciser dans &quot;Commentaires&quot;"/>
    <m/>
    <s v="N/A"/>
    <n v="500"/>
    <m/>
    <m/>
    <m/>
    <s v=""/>
    <x v="80"/>
    <m/>
    <x v="1"/>
    <x v="44"/>
    <s v="1e Grandoit"/>
    <s v="centre ville zone 1"/>
    <s v="Urbain"/>
    <s v="Quartier"/>
    <s v="bassins"/>
    <x v="270"/>
    <n v="5"/>
    <s v="HT08"/>
    <s v="HT08821"/>
    <s v="HT08821-01"/>
    <n v="0"/>
  </r>
  <r>
    <s v="French RC"/>
    <s v="Haitian RC"/>
    <m/>
    <x v="0"/>
    <x v="31"/>
    <n v="2"/>
    <s v="Novembre"/>
    <m/>
    <x v="1"/>
    <x v="1"/>
    <s v="Bâches"/>
    <m/>
    <s v="Nombre"/>
    <n v="70"/>
    <m/>
    <m/>
    <m/>
    <s v=""/>
    <x v="149"/>
    <s v="Sélection / Priorisation"/>
    <x v="0"/>
    <x v="22"/>
    <s v="Source Philippe"/>
    <m/>
    <m/>
    <m/>
    <m/>
    <x v="271"/>
    <n v="4"/>
    <s v="HT01"/>
    <s v="HT01152"/>
    <e v="#N/A"/>
    <n v="0"/>
  </r>
  <r>
    <s v="French RC"/>
    <s v="Haitian RC"/>
    <m/>
    <x v="0"/>
    <x v="31"/>
    <n v="2"/>
    <s v="Novembre"/>
    <m/>
    <x v="0"/>
    <x v="0"/>
    <s v="Kit de cuisine"/>
    <m/>
    <s v="Nombre"/>
    <n v="180"/>
    <m/>
    <m/>
    <m/>
    <s v=""/>
    <x v="149"/>
    <s v="Sélection / Priorisation"/>
    <x v="0"/>
    <x v="22"/>
    <s v="Source Philippe"/>
    <m/>
    <m/>
    <m/>
    <m/>
    <x v="271"/>
    <n v="4"/>
    <s v="HT01"/>
    <s v="HT01152"/>
    <e v="#N/A"/>
    <n v="0"/>
  </r>
  <r>
    <s v="French RC"/>
    <s v="Haitian RC"/>
    <m/>
    <x v="0"/>
    <x v="31"/>
    <n v="2"/>
    <s v="Novembre"/>
    <m/>
    <x v="0"/>
    <x v="0"/>
    <s v="Kit d'hygiène"/>
    <m/>
    <s v="Nombre"/>
    <n v="241"/>
    <m/>
    <m/>
    <m/>
    <s v=""/>
    <x v="149"/>
    <s v="Sélection / Priorisation"/>
    <x v="0"/>
    <x v="22"/>
    <s v="Source Philippe"/>
    <m/>
    <m/>
    <m/>
    <m/>
    <x v="271"/>
    <n v="4"/>
    <s v="HT01"/>
    <s v="HT01152"/>
    <e v="#N/A"/>
    <n v="0"/>
  </r>
  <r>
    <s v="French RC"/>
    <s v="Haitian RC"/>
    <m/>
    <x v="0"/>
    <x v="31"/>
    <n v="2"/>
    <s v="Novembre"/>
    <m/>
    <x v="0"/>
    <x v="0"/>
    <s v="Moustiquaires"/>
    <m/>
    <s v="Nombre"/>
    <n v="90"/>
    <m/>
    <m/>
    <m/>
    <s v=""/>
    <x v="149"/>
    <s v="Sélection / Priorisation"/>
    <x v="0"/>
    <x v="22"/>
    <s v="Source Philippe"/>
    <m/>
    <m/>
    <m/>
    <m/>
    <x v="271"/>
    <n v="4"/>
    <s v="HT01"/>
    <s v="HT01152"/>
    <e v="#N/A"/>
    <n v="0"/>
  </r>
  <r>
    <s v="Haitian RC"/>
    <m/>
    <m/>
    <x v="0"/>
    <x v="31"/>
    <n v="2"/>
    <s v="Novembre"/>
    <m/>
    <x v="0"/>
    <x v="0"/>
    <s v="Kit de cuisine"/>
    <m/>
    <s v="Nombre"/>
    <n v="180"/>
    <m/>
    <m/>
    <m/>
    <s v=""/>
    <x v="149"/>
    <s v="Sélection / Priorisation"/>
    <x v="0"/>
    <x v="22"/>
    <s v="Source Philippe"/>
    <m/>
    <m/>
    <m/>
    <m/>
    <x v="272"/>
    <n v="1"/>
    <s v="HT01"/>
    <s v="HT01152"/>
    <e v="#N/A"/>
    <n v="0"/>
  </r>
  <r>
    <s v="Samaritan's Purse"/>
    <m/>
    <m/>
    <x v="0"/>
    <x v="31"/>
    <n v="2"/>
    <s v="Novembre"/>
    <m/>
    <x v="1"/>
    <x v="1"/>
    <s v="Bâches"/>
    <m/>
    <s v="Nombre"/>
    <n v="100"/>
    <m/>
    <m/>
    <m/>
    <s v=""/>
    <x v="25"/>
    <m/>
    <x v="2"/>
    <x v="26"/>
    <s v="11ème Melon"/>
    <m/>
    <m/>
    <m/>
    <m/>
    <x v="273"/>
    <n v="2"/>
    <s v="HT07"/>
    <s v="HT07715"/>
    <s v="HT07715-03"/>
    <n v="1"/>
  </r>
  <r>
    <s v="Samaritan's Purse"/>
    <m/>
    <m/>
    <x v="0"/>
    <x v="31"/>
    <n v="2"/>
    <s v="Novembre"/>
    <m/>
    <x v="0"/>
    <x v="0"/>
    <s v="Kit d'hygiène"/>
    <m/>
    <s v="Nombre"/>
    <n v="300"/>
    <m/>
    <m/>
    <m/>
    <s v=""/>
    <x v="25"/>
    <s v="Distribution générale"/>
    <x v="2"/>
    <x v="26"/>
    <s v="11ème Melon"/>
    <m/>
    <m/>
    <m/>
    <m/>
    <x v="273"/>
    <n v="2"/>
    <s v="HT07"/>
    <s v="HT07715"/>
    <s v="HT07715-03"/>
    <n v="0"/>
  </r>
  <r>
    <s v="Samaritan's Purse"/>
    <m/>
    <m/>
    <x v="0"/>
    <x v="31"/>
    <n v="2"/>
    <s v="Novembre"/>
    <m/>
    <x v="0"/>
    <x v="0"/>
    <s v="Kit d'hygiène"/>
    <m/>
    <s v="Nombre"/>
    <n v="300"/>
    <m/>
    <m/>
    <m/>
    <s v=""/>
    <x v="25"/>
    <s v="Distribution générale"/>
    <x v="2"/>
    <x v="52"/>
    <s v="Anglais"/>
    <m/>
    <m/>
    <m/>
    <m/>
    <x v="274"/>
    <n v="1"/>
    <s v="HT07"/>
    <s v="HT07751"/>
    <e v="#N/A"/>
    <n v="0"/>
  </r>
  <r>
    <s v="Save the Children International"/>
    <m/>
    <s v="OFDA"/>
    <x v="0"/>
    <x v="31"/>
    <n v="2"/>
    <s v="Novembre"/>
    <m/>
    <x v="1"/>
    <x v="1"/>
    <s v="Kit Abris"/>
    <s v="bache 4*6, 1 corde"/>
    <s v="Nombre"/>
    <n v="450"/>
    <n v="2250"/>
    <m/>
    <m/>
    <n v="2250"/>
    <x v="150"/>
    <s v="Distribution générale"/>
    <x v="1"/>
    <x v="23"/>
    <s v="Mouline"/>
    <s v="Garnier"/>
    <s v="Rural"/>
    <s v="Ménage"/>
    <s v="Chaque bache avec 20 metres de corde et guide technique"/>
    <x v="275"/>
    <n v="1"/>
    <s v="HT08"/>
    <s v="HT08833"/>
    <e v="#N/A"/>
    <n v="0"/>
  </r>
  <r>
    <s v="World Vision International"/>
    <m/>
    <m/>
    <x v="0"/>
    <x v="31"/>
    <n v="2"/>
    <s v="Novembre"/>
    <m/>
    <x v="1"/>
    <x v="1"/>
    <s v="Bâches"/>
    <m/>
    <s v="Nombre"/>
    <n v="50"/>
    <m/>
    <m/>
    <m/>
    <s v=""/>
    <x v="37"/>
    <m/>
    <x v="5"/>
    <x v="18"/>
    <s v="Chalon"/>
    <m/>
    <m/>
    <m/>
    <s v="COUD"/>
    <x v="276"/>
    <n v="1"/>
    <s v="HT10"/>
    <s v="HT101011"/>
    <e v="#N/A"/>
    <n v="0"/>
  </r>
  <r>
    <s v="ACTED"/>
    <m/>
    <s v="OFDA"/>
    <x v="0"/>
    <x v="32"/>
    <n v="3"/>
    <s v="Novembre"/>
    <m/>
    <x v="1"/>
    <x v="1"/>
    <s v="Bâches"/>
    <m/>
    <s v="Nombre"/>
    <n v="182"/>
    <m/>
    <m/>
    <m/>
    <s v=""/>
    <x v="37"/>
    <m/>
    <x v="1"/>
    <x v="1"/>
    <s v="9e Fonds Rouge Torberck"/>
    <s v="source dommage"/>
    <s v="Urbain"/>
    <s v="Centre collectif / d'évacuation d'urgence"/>
    <m/>
    <x v="277"/>
    <n v="3"/>
    <s v="HT08"/>
    <s v="HT08811"/>
    <s v="HT08811-09"/>
    <n v="0"/>
  </r>
  <r>
    <s v="ACTED"/>
    <m/>
    <s v="OFDA"/>
    <x v="0"/>
    <x v="32"/>
    <n v="3"/>
    <s v="Novembre"/>
    <m/>
    <x v="0"/>
    <x v="0"/>
    <s v="Kit de cuisine"/>
    <m/>
    <s v="Nombre"/>
    <n v="182"/>
    <m/>
    <m/>
    <m/>
    <s v=""/>
    <x v="37"/>
    <m/>
    <x v="1"/>
    <x v="1"/>
    <s v="9e Fonds Rouge Torberck"/>
    <s v="source dommage"/>
    <s v="Urbain"/>
    <s v="Centre collectif / d'évacuation d'urgence"/>
    <m/>
    <x v="277"/>
    <n v="3"/>
    <s v="HT08"/>
    <s v="HT08811"/>
    <s v="HT08811-09"/>
    <n v="0"/>
  </r>
  <r>
    <s v="ACTED"/>
    <m/>
    <s v="OFDA"/>
    <x v="0"/>
    <x v="32"/>
    <n v="3"/>
    <s v="Novembre"/>
    <m/>
    <x v="0"/>
    <x v="0"/>
    <s v="Kit d'hygiène"/>
    <m/>
    <s v="Nombre"/>
    <n v="182"/>
    <m/>
    <m/>
    <m/>
    <s v=""/>
    <x v="37"/>
    <m/>
    <x v="1"/>
    <x v="1"/>
    <s v="9e Fonds Rouge Torberck"/>
    <s v="source dommage"/>
    <s v="Urbain"/>
    <s v="Centre collectif / d'évacuation d'urgence"/>
    <m/>
    <x v="277"/>
    <n v="3"/>
    <s v="HT08"/>
    <s v="HT08811"/>
    <s v="HT08811-09"/>
    <n v="0"/>
  </r>
  <r>
    <s v="ADRA"/>
    <m/>
    <m/>
    <x v="0"/>
    <x v="32"/>
    <n v="3"/>
    <s v="Novembre"/>
    <m/>
    <x v="1"/>
    <x v="1"/>
    <s v="Bâches"/>
    <m/>
    <s v="Nombre"/>
    <n v="80"/>
    <m/>
    <m/>
    <m/>
    <s v=""/>
    <x v="21"/>
    <m/>
    <x v="2"/>
    <x v="36"/>
    <s v="Beaulieu"/>
    <m/>
    <m/>
    <m/>
    <s v="nous avons donné 40 unit rainfresh pour traiter l'eau a 40 familles"/>
    <x v="278"/>
    <n v="2"/>
    <s v="HT07"/>
    <s v="HT07743"/>
    <e v="#N/A"/>
    <n v="1"/>
  </r>
  <r>
    <s v="ADRA"/>
    <m/>
    <m/>
    <x v="0"/>
    <x v="32"/>
    <n v="3"/>
    <s v="Novembre"/>
    <m/>
    <x v="1"/>
    <x v="1"/>
    <s v="Bâches"/>
    <m/>
    <s v="Nombre"/>
    <n v="80"/>
    <m/>
    <m/>
    <m/>
    <s v=""/>
    <x v="21"/>
    <m/>
    <x v="2"/>
    <x v="36"/>
    <s v="Boclos"/>
    <m/>
    <m/>
    <m/>
    <s v="nous avons donné 40 unit rainfresh pour traiter l'eau a 40 familles"/>
    <x v="279"/>
    <n v="2"/>
    <s v="HT07"/>
    <s v="HT07743"/>
    <e v="#N/A"/>
    <n v="0"/>
  </r>
  <r>
    <s v="ADRA"/>
    <m/>
    <m/>
    <x v="0"/>
    <x v="32"/>
    <n v="3"/>
    <s v="Novembre"/>
    <m/>
    <x v="1"/>
    <x v="1"/>
    <s v="Bâches"/>
    <m/>
    <s v="Nombre"/>
    <n v="90"/>
    <m/>
    <m/>
    <m/>
    <s v=""/>
    <x v="151"/>
    <m/>
    <x v="2"/>
    <x v="36"/>
    <s v="Renaudin"/>
    <m/>
    <m/>
    <m/>
    <s v="nous avons donné 45 unit rainfresh pour traiter l'eau a 45 familles"/>
    <x v="280"/>
    <n v="2"/>
    <s v="HT07"/>
    <s v="HT07743"/>
    <e v="#N/A"/>
    <n v="0"/>
  </r>
  <r>
    <s v="ADRA"/>
    <m/>
    <m/>
    <x v="0"/>
    <x v="32"/>
    <n v="3"/>
    <s v="Novembre"/>
    <m/>
    <x v="1"/>
    <x v="1"/>
    <s v="Kit Abris"/>
    <s v="Perle, machette, scie,rous,fil de fer,marteau,clous divers."/>
    <s v="Nombre"/>
    <n v="40"/>
    <m/>
    <m/>
    <m/>
    <s v=""/>
    <x v="21"/>
    <s v="Sélection / Priorisation"/>
    <x v="2"/>
    <x v="36"/>
    <s v="Beaulieu"/>
    <m/>
    <m/>
    <m/>
    <s v="nous avons donné 40 unit rainfresh pour traiter l'eau a 40 familles"/>
    <x v="278"/>
    <n v="2"/>
    <s v="HT07"/>
    <s v="HT07743"/>
    <e v="#N/A"/>
    <n v="0"/>
  </r>
  <r>
    <s v="ADRA"/>
    <m/>
    <m/>
    <x v="0"/>
    <x v="32"/>
    <n v="3"/>
    <s v="Novembre"/>
    <m/>
    <x v="1"/>
    <x v="1"/>
    <s v="Kit Abris"/>
    <s v="Perle, machette, scie,rous,fil de fer,marteau,clous divers."/>
    <s v="Nombre"/>
    <n v="40"/>
    <m/>
    <m/>
    <m/>
    <s v=""/>
    <x v="21"/>
    <s v="Sélection / Priorisation"/>
    <x v="2"/>
    <x v="36"/>
    <s v="Boclos"/>
    <m/>
    <m/>
    <m/>
    <s v="nous avons donné 40 unit rainfresh pour traiter l'eau a 40 familles"/>
    <x v="279"/>
    <n v="2"/>
    <s v="HT07"/>
    <s v="HT07743"/>
    <e v="#N/A"/>
    <n v="0"/>
  </r>
  <r>
    <s v="ADRA"/>
    <m/>
    <m/>
    <x v="0"/>
    <x v="32"/>
    <n v="3"/>
    <s v="Novembre"/>
    <m/>
    <x v="1"/>
    <x v="1"/>
    <s v="Kit Abris"/>
    <s v="Perle, machette, scie,rous,fil de fer,marteau,clous divers."/>
    <s v="Nombre"/>
    <n v="45"/>
    <m/>
    <m/>
    <m/>
    <s v=""/>
    <x v="151"/>
    <s v="Sélection / Priorisation"/>
    <x v="2"/>
    <x v="36"/>
    <s v="Renaudin"/>
    <m/>
    <m/>
    <m/>
    <s v="nous avons donné 45 unit rainfresh pour traiter l'eau a 45 familles"/>
    <x v="280"/>
    <n v="2"/>
    <s v="HT07"/>
    <s v="HT07743"/>
    <e v="#N/A"/>
    <n v="0"/>
  </r>
  <r>
    <s v="CARE"/>
    <m/>
    <m/>
    <x v="0"/>
    <x v="32"/>
    <n v="3"/>
    <s v="Novembre"/>
    <m/>
    <x v="1"/>
    <x v="1"/>
    <s v="Bâches"/>
    <m/>
    <s v="Nombre"/>
    <n v="176"/>
    <m/>
    <m/>
    <m/>
    <s v=""/>
    <x v="64"/>
    <s v="Sélection / Priorisation"/>
    <x v="1"/>
    <x v="5"/>
    <m/>
    <m/>
    <m/>
    <s v="Centre collectif / d'évacuation d'urgence"/>
    <m/>
    <x v="281"/>
    <n v="2"/>
    <s v="HT08"/>
    <s v="HT08814"/>
    <e v="#N/A"/>
    <n v="0"/>
  </r>
  <r>
    <s v="CARE"/>
    <m/>
    <m/>
    <x v="0"/>
    <x v="32"/>
    <n v="3"/>
    <s v="Novembre"/>
    <m/>
    <x v="0"/>
    <x v="0"/>
    <s v="Aquatabs"/>
    <m/>
    <s v="Nombre"/>
    <n v="8000"/>
    <m/>
    <m/>
    <m/>
    <s v=""/>
    <x v="152"/>
    <m/>
    <x v="1"/>
    <x v="5"/>
    <m/>
    <m/>
    <m/>
    <s v="Ménage"/>
    <m/>
    <x v="281"/>
    <n v="2"/>
    <s v="HT08"/>
    <s v="HT08814"/>
    <e v="#N/A"/>
    <n v="0"/>
  </r>
  <r>
    <s v="French RC"/>
    <s v="Haitian RC"/>
    <m/>
    <x v="0"/>
    <x v="32"/>
    <n v="3"/>
    <s v="Novembre"/>
    <m/>
    <x v="1"/>
    <x v="1"/>
    <s v="Bâches"/>
    <m/>
    <s v="Nombre"/>
    <n v="11"/>
    <m/>
    <m/>
    <m/>
    <s v=""/>
    <x v="153"/>
    <s v="Sélection / Priorisation"/>
    <x v="0"/>
    <x v="22"/>
    <s v="Morne Ramier"/>
    <m/>
    <m/>
    <m/>
    <m/>
    <x v="282"/>
    <n v="4"/>
    <s v="HT01"/>
    <s v="HT01152"/>
    <e v="#N/A"/>
    <n v="0"/>
  </r>
  <r>
    <s v="French RC"/>
    <s v="Haitian RC"/>
    <m/>
    <x v="0"/>
    <x v="32"/>
    <n v="3"/>
    <s v="Novembre"/>
    <m/>
    <x v="0"/>
    <x v="0"/>
    <s v="Kit de cuisine"/>
    <m/>
    <s v="Nombre"/>
    <n v="65"/>
    <m/>
    <m/>
    <m/>
    <s v=""/>
    <x v="153"/>
    <s v="Sélection / Priorisation"/>
    <x v="0"/>
    <x v="22"/>
    <s v="Morne Ramier"/>
    <m/>
    <m/>
    <m/>
    <m/>
    <x v="282"/>
    <n v="4"/>
    <s v="HT01"/>
    <s v="HT01152"/>
    <e v="#N/A"/>
    <n v="0"/>
  </r>
  <r>
    <s v="French RC"/>
    <s v="Haitian RC"/>
    <m/>
    <x v="0"/>
    <x v="32"/>
    <n v="3"/>
    <s v="Novembre"/>
    <m/>
    <x v="0"/>
    <x v="0"/>
    <s v="Kit d'hygiène"/>
    <m/>
    <s v="Nombre"/>
    <n v="178"/>
    <m/>
    <m/>
    <m/>
    <s v=""/>
    <x v="153"/>
    <s v="Sélection / Priorisation"/>
    <x v="0"/>
    <x v="22"/>
    <s v="Morne Ramier"/>
    <m/>
    <m/>
    <m/>
    <m/>
    <x v="282"/>
    <n v="4"/>
    <s v="HT01"/>
    <s v="HT01152"/>
    <e v="#N/A"/>
    <n v="0"/>
  </r>
  <r>
    <s v="French RC"/>
    <s v="Haitian RC"/>
    <m/>
    <x v="0"/>
    <x v="32"/>
    <n v="3"/>
    <s v="Novembre"/>
    <m/>
    <x v="0"/>
    <x v="0"/>
    <s v="Moustiquaires"/>
    <m/>
    <s v="Nombre"/>
    <n v="8"/>
    <m/>
    <m/>
    <m/>
    <s v=""/>
    <x v="153"/>
    <s v="Sélection / Priorisation"/>
    <x v="0"/>
    <x v="22"/>
    <s v="Morne Ramier"/>
    <m/>
    <m/>
    <m/>
    <m/>
    <x v="282"/>
    <n v="4"/>
    <s v="HT01"/>
    <s v="HT01152"/>
    <e v="#N/A"/>
    <n v="0"/>
  </r>
  <r>
    <s v="Haitian RC"/>
    <m/>
    <m/>
    <x v="0"/>
    <x v="32"/>
    <n v="3"/>
    <s v="Novembre"/>
    <m/>
    <x v="0"/>
    <x v="0"/>
    <s v="Kit de cuisine"/>
    <m/>
    <s v="Nombre"/>
    <n v="65"/>
    <m/>
    <m/>
    <m/>
    <s v=""/>
    <x v="153"/>
    <s v="Sélection / Priorisation"/>
    <x v="0"/>
    <x v="22"/>
    <s v="Morne Ramier"/>
    <m/>
    <m/>
    <m/>
    <m/>
    <x v="283"/>
    <n v="1"/>
    <s v="HT01"/>
    <s v="HT01152"/>
    <e v="#N/A"/>
    <n v="0"/>
  </r>
  <r>
    <s v="Samaritan's Purse"/>
    <m/>
    <m/>
    <x v="0"/>
    <x v="32"/>
    <n v="3"/>
    <s v="Novembre"/>
    <m/>
    <x v="1"/>
    <x v="1"/>
    <s v="Bâches"/>
    <m/>
    <s v="Nombre"/>
    <n v="140"/>
    <m/>
    <m/>
    <m/>
    <s v=""/>
    <x v="154"/>
    <m/>
    <x v="2"/>
    <x v="7"/>
    <s v="Cayes"/>
    <m/>
    <m/>
    <m/>
    <m/>
    <x v="284"/>
    <n v="1"/>
    <s v="HT07"/>
    <s v="HT07711"/>
    <e v="#N/A"/>
    <n v="0"/>
  </r>
  <r>
    <s v="Samaritan's Purse"/>
    <m/>
    <m/>
    <x v="0"/>
    <x v="32"/>
    <n v="3"/>
    <s v="Novembre"/>
    <m/>
    <x v="1"/>
    <x v="1"/>
    <s v="Bâches"/>
    <m/>
    <s v="Nombre"/>
    <n v="817"/>
    <m/>
    <m/>
    <m/>
    <s v=""/>
    <x v="37"/>
    <m/>
    <x v="1"/>
    <x v="49"/>
    <m/>
    <m/>
    <m/>
    <m/>
    <m/>
    <x v="285"/>
    <n v="1"/>
    <s v="HT08"/>
    <s v="HT08813"/>
    <e v="#N/A"/>
    <n v="0"/>
  </r>
  <r>
    <s v="World Vision International"/>
    <m/>
    <m/>
    <x v="0"/>
    <x v="32"/>
    <n v="3"/>
    <s v="Novembre"/>
    <m/>
    <x v="1"/>
    <x v="1"/>
    <s v="Bâches"/>
    <m/>
    <s v="Nombre"/>
    <n v="300"/>
    <m/>
    <m/>
    <m/>
    <s v=""/>
    <x v="25"/>
    <m/>
    <x v="5"/>
    <x v="42"/>
    <s v="Raymond"/>
    <m/>
    <m/>
    <m/>
    <m/>
    <x v="286"/>
    <n v="4"/>
    <s v="HT10"/>
    <s v="HT101022"/>
    <e v="#N/A"/>
    <n v="0"/>
  </r>
  <r>
    <s v="World Vision International"/>
    <m/>
    <m/>
    <x v="0"/>
    <x v="32"/>
    <n v="3"/>
    <s v="Novembre"/>
    <m/>
    <x v="0"/>
    <x v="0"/>
    <s v="Couvertures"/>
    <m/>
    <s v="Nombre"/>
    <n v="600"/>
    <m/>
    <m/>
    <m/>
    <s v=""/>
    <x v="25"/>
    <s v="Sélection / Priorisation"/>
    <x v="5"/>
    <x v="42"/>
    <s v="Raymond"/>
    <m/>
    <m/>
    <m/>
    <m/>
    <x v="286"/>
    <n v="4"/>
    <s v="HT10"/>
    <s v="HT101022"/>
    <e v="#N/A"/>
    <n v="0"/>
  </r>
  <r>
    <s v="World Vision International"/>
    <m/>
    <m/>
    <x v="0"/>
    <x v="32"/>
    <n v="3"/>
    <s v="Novembre"/>
    <m/>
    <x v="0"/>
    <x v="0"/>
    <s v="Kit d'hygiène"/>
    <m/>
    <s v="Nombre"/>
    <n v="300"/>
    <m/>
    <m/>
    <m/>
    <s v=""/>
    <x v="25"/>
    <s v="Sélection / Priorisation"/>
    <x v="5"/>
    <x v="42"/>
    <s v="Raymond"/>
    <m/>
    <m/>
    <m/>
    <m/>
    <x v="286"/>
    <n v="4"/>
    <s v="HT10"/>
    <s v="HT101022"/>
    <e v="#N/A"/>
    <n v="0"/>
  </r>
  <r>
    <s v="World Vision International"/>
    <m/>
    <m/>
    <x v="0"/>
    <x v="32"/>
    <n v="3"/>
    <s v="Novembre"/>
    <m/>
    <x v="0"/>
    <x v="0"/>
    <s v="Moustiquaires"/>
    <m/>
    <s v="Nombre"/>
    <n v="600"/>
    <m/>
    <m/>
    <m/>
    <s v=""/>
    <x v="25"/>
    <s v="Sélection / Priorisation"/>
    <x v="5"/>
    <x v="42"/>
    <s v="Raymond"/>
    <m/>
    <m/>
    <m/>
    <m/>
    <x v="286"/>
    <n v="4"/>
    <s v="HT10"/>
    <s v="HT101022"/>
    <e v="#N/A"/>
    <n v="0"/>
  </r>
  <r>
    <s v="ACTED"/>
    <m/>
    <s v="OFDA"/>
    <x v="0"/>
    <x v="33"/>
    <n v="4"/>
    <s v="Novembre"/>
    <m/>
    <x v="1"/>
    <x v="1"/>
    <s v="Bâches"/>
    <m/>
    <s v="Nombre"/>
    <n v="221"/>
    <m/>
    <m/>
    <m/>
    <s v=""/>
    <x v="37"/>
    <m/>
    <x v="1"/>
    <x v="1"/>
    <s v="9e Fonds Rouge Torberck"/>
    <s v="platon"/>
    <s v="Urbain"/>
    <s v="Centre collectif / d'évacuation d'urgence"/>
    <m/>
    <x v="287"/>
    <n v="3"/>
    <s v="HT08"/>
    <s v="HT08811"/>
    <s v="HT08811-09"/>
    <n v="0"/>
  </r>
  <r>
    <s v="ACTED"/>
    <m/>
    <s v="OFDA"/>
    <x v="0"/>
    <x v="33"/>
    <n v="4"/>
    <s v="Novembre"/>
    <m/>
    <x v="0"/>
    <x v="0"/>
    <s v="Kit de cuisine"/>
    <m/>
    <s v="Nombre"/>
    <n v="221"/>
    <m/>
    <m/>
    <m/>
    <s v=""/>
    <x v="37"/>
    <m/>
    <x v="1"/>
    <x v="1"/>
    <s v="9e Fonds Rouge Torberck"/>
    <s v="platon"/>
    <s v="Urbain"/>
    <s v="Centre collectif / d'évacuation d'urgence"/>
    <m/>
    <x v="287"/>
    <n v="3"/>
    <s v="HT08"/>
    <s v="HT08811"/>
    <s v="HT08811-09"/>
    <n v="0"/>
  </r>
  <r>
    <s v="ACTED"/>
    <m/>
    <s v="OFDA"/>
    <x v="0"/>
    <x v="33"/>
    <n v="4"/>
    <s v="Novembre"/>
    <m/>
    <x v="0"/>
    <x v="0"/>
    <s v="Kit d'hygiène"/>
    <m/>
    <s v="Nombre"/>
    <n v="221"/>
    <m/>
    <m/>
    <m/>
    <s v=""/>
    <x v="37"/>
    <m/>
    <x v="1"/>
    <x v="1"/>
    <s v="9e Fonds Rouge Torberck"/>
    <s v="platon"/>
    <s v="Urbain"/>
    <s v="Centre collectif / d'évacuation d'urgence"/>
    <m/>
    <x v="287"/>
    <n v="3"/>
    <s v="HT08"/>
    <s v="HT08811"/>
    <s v="HT08811-09"/>
    <n v="0"/>
  </r>
  <r>
    <s v="ADRA"/>
    <m/>
    <m/>
    <x v="0"/>
    <x v="33"/>
    <n v="4"/>
    <s v="Novembre"/>
    <m/>
    <x v="1"/>
    <x v="1"/>
    <s v="Bâches"/>
    <m/>
    <s v="Nombre"/>
    <n v="42"/>
    <m/>
    <m/>
    <m/>
    <s v=""/>
    <x v="155"/>
    <m/>
    <x v="2"/>
    <x v="7"/>
    <s v="Laurent"/>
    <m/>
    <m/>
    <m/>
    <m/>
    <x v="288"/>
    <n v="2"/>
    <s v="HT07"/>
    <s v="HT07711"/>
    <e v="#N/A"/>
    <n v="1"/>
  </r>
  <r>
    <s v="ADRA"/>
    <m/>
    <m/>
    <x v="0"/>
    <x v="33"/>
    <n v="4"/>
    <s v="Novembre"/>
    <m/>
    <x v="1"/>
    <x v="1"/>
    <s v="Kit Abris"/>
    <s v="Perle, machette, scie,rous,fil de fer,marteau,clous divers."/>
    <s v="Nombre"/>
    <n v="21"/>
    <m/>
    <m/>
    <m/>
    <s v=""/>
    <x v="155"/>
    <s v="Sélection / Priorisation"/>
    <x v="2"/>
    <x v="7"/>
    <s v="Laurent"/>
    <m/>
    <m/>
    <m/>
    <m/>
    <x v="288"/>
    <n v="2"/>
    <s v="HT07"/>
    <s v="HT07711"/>
    <e v="#N/A"/>
    <n v="0"/>
  </r>
  <r>
    <s v="American RC"/>
    <s v="Haitian RC"/>
    <m/>
    <x v="0"/>
    <x v="33"/>
    <n v="4"/>
    <s v="Novembre"/>
    <m/>
    <x v="1"/>
    <x v="1"/>
    <s v="Bâches"/>
    <m/>
    <s v="Nombre"/>
    <n v="557"/>
    <m/>
    <m/>
    <m/>
    <s v=""/>
    <x v="156"/>
    <m/>
    <x v="2"/>
    <x v="43"/>
    <m/>
    <m/>
    <m/>
    <m/>
    <m/>
    <x v="289"/>
    <n v="7"/>
    <s v="HT07"/>
    <s v="HT07712"/>
    <e v="#N/A"/>
    <n v="1"/>
  </r>
  <r>
    <s v="American RC"/>
    <s v="Haitian RC"/>
    <m/>
    <x v="0"/>
    <x v="33"/>
    <n v="4"/>
    <s v="Novembre"/>
    <m/>
    <x v="0"/>
    <x v="0"/>
    <s v="Bidons"/>
    <m/>
    <s v="Nombre"/>
    <n v="400"/>
    <m/>
    <m/>
    <m/>
    <s v=""/>
    <x v="156"/>
    <s v="Sélection / Priorisation"/>
    <x v="2"/>
    <x v="43"/>
    <m/>
    <m/>
    <m/>
    <m/>
    <m/>
    <x v="289"/>
    <n v="7"/>
    <s v="HT07"/>
    <s v="HT07712"/>
    <e v="#N/A"/>
    <n v="0"/>
  </r>
  <r>
    <s v="American RC"/>
    <s v="Haitian RC"/>
    <m/>
    <x v="0"/>
    <x v="33"/>
    <n v="4"/>
    <s v="Novembre"/>
    <m/>
    <x v="1"/>
    <x v="1"/>
    <s v="Kit Abris"/>
    <m/>
    <s v="Nombre"/>
    <n v="90"/>
    <m/>
    <m/>
    <m/>
    <s v=""/>
    <x v="156"/>
    <s v="Sélection / Priorisation"/>
    <x v="2"/>
    <x v="43"/>
    <m/>
    <m/>
    <m/>
    <m/>
    <m/>
    <x v="289"/>
    <n v="7"/>
    <s v="HT07"/>
    <s v="HT07712"/>
    <e v="#N/A"/>
    <n v="0"/>
  </r>
  <r>
    <s v="American RC"/>
    <s v="Haitian RC"/>
    <m/>
    <x v="0"/>
    <x v="33"/>
    <n v="4"/>
    <s v="Novembre"/>
    <m/>
    <x v="0"/>
    <x v="0"/>
    <s v="Kit d'hygiène"/>
    <m/>
    <s v="Nombre"/>
    <n v="205"/>
    <m/>
    <m/>
    <m/>
    <s v=""/>
    <x v="156"/>
    <s v="Sélection / Priorisation"/>
    <x v="2"/>
    <x v="43"/>
    <m/>
    <m/>
    <m/>
    <m/>
    <m/>
    <x v="289"/>
    <n v="7"/>
    <s v="HT07"/>
    <s v="HT07712"/>
    <e v="#N/A"/>
    <n v="0"/>
  </r>
  <r>
    <s v="American RC"/>
    <s v="Haitian RC"/>
    <m/>
    <x v="0"/>
    <x v="33"/>
    <n v="4"/>
    <s v="Novembre"/>
    <m/>
    <x v="0"/>
    <x v="0"/>
    <s v="Moustiquaires"/>
    <m/>
    <s v="Nombre"/>
    <n v="410"/>
    <m/>
    <m/>
    <m/>
    <s v=""/>
    <x v="156"/>
    <s v="Sélection / Priorisation"/>
    <x v="2"/>
    <x v="43"/>
    <m/>
    <m/>
    <m/>
    <m/>
    <m/>
    <x v="289"/>
    <n v="7"/>
    <s v="HT07"/>
    <s v="HT07712"/>
    <e v="#N/A"/>
    <n v="0"/>
  </r>
  <r>
    <s v="American RC"/>
    <s v="Haitian RC"/>
    <m/>
    <x v="0"/>
    <x v="33"/>
    <n v="4"/>
    <s v="Novembre"/>
    <m/>
    <x v="0"/>
    <x v="0"/>
    <s v="Seaux"/>
    <m/>
    <s v="Nombre"/>
    <n v="200"/>
    <m/>
    <m/>
    <m/>
    <s v=""/>
    <x v="156"/>
    <s v="Sélection / Priorisation"/>
    <x v="2"/>
    <x v="43"/>
    <m/>
    <m/>
    <m/>
    <m/>
    <m/>
    <x v="289"/>
    <n v="7"/>
    <s v="HT07"/>
    <s v="HT07712"/>
    <e v="#N/A"/>
    <n v="0"/>
  </r>
  <r>
    <s v="American RC"/>
    <s v="Haitian RC"/>
    <m/>
    <x v="0"/>
    <x v="33"/>
    <n v="4"/>
    <s v="Novembre"/>
    <m/>
    <x v="0"/>
    <x v="0"/>
    <s v="Kit de cuisine"/>
    <m/>
    <s v="Nombre"/>
    <n v="200"/>
    <m/>
    <m/>
    <m/>
    <s v=""/>
    <x v="156"/>
    <s v="Sélection / Priorisation"/>
    <x v="2"/>
    <x v="43"/>
    <m/>
    <m/>
    <m/>
    <m/>
    <m/>
    <x v="289"/>
    <n v="7"/>
    <s v="HT07"/>
    <s v="HT07712"/>
    <e v="#N/A"/>
    <n v="0"/>
  </r>
  <r>
    <s v="Concern Worldwide"/>
    <m/>
    <m/>
    <x v="0"/>
    <x v="33"/>
    <n v="4"/>
    <s v="Novembre"/>
    <m/>
    <x v="0"/>
    <x v="0"/>
    <s v="Aquatabs"/>
    <m/>
    <s v="Nombre"/>
    <n v="24700"/>
    <m/>
    <m/>
    <m/>
    <s v=""/>
    <x v="157"/>
    <s v="Sélection / Priorisation"/>
    <x v="0"/>
    <x v="22"/>
    <s v="Grand Vide"/>
    <m/>
    <m/>
    <m/>
    <m/>
    <x v="290"/>
    <n v="4"/>
    <s v="HT01"/>
    <s v="HT01152"/>
    <e v="#N/A"/>
    <n v="0"/>
  </r>
  <r>
    <s v="Concern Worldwide"/>
    <m/>
    <m/>
    <x v="0"/>
    <x v="33"/>
    <n v="4"/>
    <s v="Novembre"/>
    <m/>
    <x v="1"/>
    <x v="1"/>
    <s v="Bâches"/>
    <m/>
    <s v="Nombre"/>
    <n v="494"/>
    <m/>
    <m/>
    <m/>
    <s v=""/>
    <x v="157"/>
    <m/>
    <x v="0"/>
    <x v="22"/>
    <s v="Grand Vide"/>
    <m/>
    <m/>
    <m/>
    <m/>
    <x v="290"/>
    <n v="4"/>
    <s v="HT01"/>
    <s v="HT01152"/>
    <e v="#N/A"/>
    <n v="0"/>
  </r>
  <r>
    <s v="Concern Worldwide"/>
    <m/>
    <m/>
    <x v="0"/>
    <x v="33"/>
    <n v="4"/>
    <s v="Novembre"/>
    <m/>
    <x v="0"/>
    <x v="0"/>
    <s v="Couvertures"/>
    <m/>
    <s v="Nombre"/>
    <n v="494"/>
    <m/>
    <m/>
    <m/>
    <s v=""/>
    <x v="157"/>
    <s v="Sélection / Priorisation"/>
    <x v="0"/>
    <x v="22"/>
    <s v="Grand Vide"/>
    <m/>
    <m/>
    <m/>
    <m/>
    <x v="290"/>
    <n v="4"/>
    <s v="HT01"/>
    <s v="HT01152"/>
    <e v="#N/A"/>
    <n v="0"/>
  </r>
  <r>
    <s v="Concern Worldwide"/>
    <m/>
    <m/>
    <x v="0"/>
    <x v="33"/>
    <n v="4"/>
    <s v="Novembre"/>
    <m/>
    <x v="0"/>
    <x v="0"/>
    <s v="Kit d'hygiène"/>
    <m/>
    <s v="Nombre"/>
    <n v="494"/>
    <m/>
    <m/>
    <m/>
    <s v=""/>
    <x v="157"/>
    <s v="Sélection / Priorisation"/>
    <x v="0"/>
    <x v="22"/>
    <s v="Grand Vide"/>
    <m/>
    <m/>
    <m/>
    <m/>
    <x v="290"/>
    <n v="4"/>
    <s v="HT01"/>
    <s v="HT01152"/>
    <e v="#N/A"/>
    <n v="0"/>
  </r>
  <r>
    <s v="Diakonie Katastrophenhilfe"/>
    <s v="FNGA"/>
    <s v="Diakonie Katastrophenhilfe"/>
    <x v="0"/>
    <x v="33"/>
    <n v="4"/>
    <s v="Novembre"/>
    <m/>
    <x v="1"/>
    <x v="1"/>
    <s v="Kit Abris"/>
    <s v="1 bache, 2 laines, cordes"/>
    <s v="Nombre"/>
    <n v="100"/>
    <m/>
    <m/>
    <m/>
    <s v=""/>
    <x v="12"/>
    <s v="Sélection / Priorisation"/>
    <x v="1"/>
    <x v="1"/>
    <s v="2ème Haute Voldrogue"/>
    <s v="Leon"/>
    <s v="Rural"/>
    <s v="Ménage"/>
    <m/>
    <x v="291"/>
    <n v="1"/>
    <s v="HT08"/>
    <s v="HT08811"/>
    <s v="HT08811-02"/>
    <n v="1"/>
  </r>
  <r>
    <s v="German RC"/>
    <s v="Haitian RC"/>
    <m/>
    <x v="0"/>
    <x v="33"/>
    <n v="4"/>
    <s v="Novembre"/>
    <m/>
    <x v="0"/>
    <x v="0"/>
    <s v="Agricultural Cleaning Kits"/>
    <m/>
    <s v="Nombre"/>
    <n v="40"/>
    <m/>
    <m/>
    <m/>
    <s v=""/>
    <x v="148"/>
    <m/>
    <x v="5"/>
    <x v="42"/>
    <s v="Raymond"/>
    <m/>
    <m/>
    <m/>
    <m/>
    <x v="292"/>
    <n v="1"/>
    <s v="HT10"/>
    <s v="HT101022"/>
    <e v="#N/A"/>
    <n v="1"/>
  </r>
  <r>
    <s v="IFRC"/>
    <s v="Haitian RC"/>
    <m/>
    <x v="0"/>
    <x v="33"/>
    <n v="4"/>
    <s v="Novembre"/>
    <m/>
    <x v="1"/>
    <x v="1"/>
    <s v="Bâches"/>
    <m/>
    <s v="Nombre"/>
    <n v="823"/>
    <m/>
    <m/>
    <m/>
    <s v=""/>
    <x v="158"/>
    <m/>
    <x v="1"/>
    <x v="2"/>
    <s v="All"/>
    <m/>
    <m/>
    <m/>
    <m/>
    <x v="293"/>
    <n v="1"/>
    <s v="HT08"/>
    <s v="HT08832"/>
    <e v="#N/A"/>
    <n v="1"/>
  </r>
  <r>
    <s v="Lutheran World Federation"/>
    <s v="FNGA"/>
    <s v="Lutheran World Relief"/>
    <x v="0"/>
    <x v="33"/>
    <n v="4"/>
    <s v="Novembre"/>
    <m/>
    <x v="0"/>
    <x v="0"/>
    <s v="Kit d'hygiène"/>
    <s v="Shampooing, savon, brosses a dents, dentifrice, deodorants, peignes, Aquatabs, papier toilette, serviette hygienique, sceaux, savon pour lessive"/>
    <s v="Nombre"/>
    <n v="100"/>
    <m/>
    <m/>
    <m/>
    <s v=""/>
    <x v="12"/>
    <s v="Sélection / Priorisation"/>
    <x v="1"/>
    <x v="1"/>
    <s v="2ème Haute Voldrogue"/>
    <s v="Leon"/>
    <s v="Rural"/>
    <s v="Ménage"/>
    <m/>
    <x v="294"/>
    <n v="1"/>
    <s v="HT08"/>
    <s v="HT08811"/>
    <s v="HT08811-02"/>
    <n v="1"/>
  </r>
  <r>
    <s v="Samaritan's Purse"/>
    <m/>
    <m/>
    <x v="0"/>
    <x v="33"/>
    <n v="4"/>
    <s v="Novembre"/>
    <m/>
    <x v="1"/>
    <x v="1"/>
    <s v="Bâches"/>
    <m/>
    <s v="Nombre"/>
    <n v="1980"/>
    <m/>
    <m/>
    <m/>
    <s v=""/>
    <x v="159"/>
    <m/>
    <x v="2"/>
    <x v="32"/>
    <s v="Verone"/>
    <m/>
    <m/>
    <m/>
    <m/>
    <x v="295"/>
    <n v="1"/>
    <s v="HT07"/>
    <s v="HT07752"/>
    <e v="#N/A"/>
    <n v="1"/>
  </r>
  <r>
    <s v="Save the Children International"/>
    <m/>
    <s v="OFDA"/>
    <x v="0"/>
    <x v="33"/>
    <n v="4"/>
    <s v="Novembre"/>
    <m/>
    <x v="1"/>
    <x v="1"/>
    <s v="Kit Abris"/>
    <s v="bache 4*6, 1 corde"/>
    <s v="Nombre"/>
    <n v="300"/>
    <n v="1500"/>
    <m/>
    <m/>
    <n v="1500"/>
    <x v="25"/>
    <s v="Distribution générale"/>
    <x v="1"/>
    <x v="23"/>
    <s v="Mouline"/>
    <s v="Mouline"/>
    <s v="Rural"/>
    <s v="Ménage"/>
    <s v="Chaque bache avec 20 metres de corde et guide technique"/>
    <x v="296"/>
    <n v="1"/>
    <s v="HT08"/>
    <s v="HT08833"/>
    <e v="#N/A"/>
    <n v="0"/>
  </r>
  <r>
    <s v="World Vision International"/>
    <m/>
    <m/>
    <x v="0"/>
    <x v="33"/>
    <n v="4"/>
    <s v="Novembre"/>
    <m/>
    <x v="1"/>
    <x v="1"/>
    <s v="Bâches"/>
    <m/>
    <s v="Nombre"/>
    <n v="300"/>
    <m/>
    <m/>
    <m/>
    <s v=""/>
    <x v="25"/>
    <m/>
    <x v="5"/>
    <x v="37"/>
    <s v="Bouzi"/>
    <m/>
    <m/>
    <m/>
    <m/>
    <x v="297"/>
    <n v="4"/>
    <s v="HT10"/>
    <s v="HT101014"/>
    <e v="#N/A"/>
    <n v="0"/>
  </r>
  <r>
    <s v="World Vision International"/>
    <m/>
    <m/>
    <x v="0"/>
    <x v="33"/>
    <n v="4"/>
    <s v="Novembre"/>
    <m/>
    <x v="0"/>
    <x v="0"/>
    <s v="Couvertures"/>
    <m/>
    <s v="Nombre"/>
    <n v="600"/>
    <m/>
    <m/>
    <m/>
    <s v=""/>
    <x v="25"/>
    <s v="Sélection / Priorisation"/>
    <x v="5"/>
    <x v="37"/>
    <s v="Bouzi"/>
    <m/>
    <m/>
    <m/>
    <m/>
    <x v="297"/>
    <n v="4"/>
    <s v="HT10"/>
    <s v="HT101014"/>
    <e v="#N/A"/>
    <n v="0"/>
  </r>
  <r>
    <s v="World Vision International"/>
    <m/>
    <m/>
    <x v="0"/>
    <x v="33"/>
    <n v="4"/>
    <s v="Novembre"/>
    <m/>
    <x v="0"/>
    <x v="0"/>
    <s v="Kit d'hygiène"/>
    <m/>
    <s v="Nombre"/>
    <n v="300"/>
    <m/>
    <m/>
    <m/>
    <s v=""/>
    <x v="25"/>
    <s v="Sélection / Priorisation"/>
    <x v="5"/>
    <x v="37"/>
    <s v="Bouzi"/>
    <m/>
    <m/>
    <m/>
    <m/>
    <x v="297"/>
    <n v="4"/>
    <s v="HT10"/>
    <s v="HT101014"/>
    <e v="#N/A"/>
    <n v="0"/>
  </r>
  <r>
    <s v="World Vision International"/>
    <m/>
    <m/>
    <x v="0"/>
    <x v="33"/>
    <n v="4"/>
    <s v="Novembre"/>
    <m/>
    <x v="0"/>
    <x v="0"/>
    <s v="Moustiquaires"/>
    <m/>
    <s v="Nombre"/>
    <n v="600"/>
    <m/>
    <m/>
    <m/>
    <s v=""/>
    <x v="25"/>
    <s v="Sélection / Priorisation"/>
    <x v="5"/>
    <x v="37"/>
    <s v="Bouzi"/>
    <m/>
    <m/>
    <m/>
    <m/>
    <x v="297"/>
    <n v="4"/>
    <s v="HT10"/>
    <s v="HT101014"/>
    <e v="#N/A"/>
    <n v="0"/>
  </r>
  <r>
    <s v="AAR"/>
    <m/>
    <s v="Japan Platform"/>
    <x v="0"/>
    <x v="34"/>
    <n v="5"/>
    <s v="Novembre"/>
    <m/>
    <x v="0"/>
    <x v="0"/>
    <s v="Aquatabs"/>
    <m/>
    <s v="Nombre"/>
    <n v="300"/>
    <m/>
    <m/>
    <m/>
    <s v=""/>
    <x v="15"/>
    <s v="Sélection / Priorisation"/>
    <x v="2"/>
    <x v="7"/>
    <m/>
    <m/>
    <m/>
    <m/>
    <m/>
    <x v="298"/>
    <n v="6"/>
    <s v="HT07"/>
    <s v="HT07711"/>
    <e v="#N/A"/>
    <n v="1"/>
  </r>
  <r>
    <s v="AAR"/>
    <m/>
    <s v="Japan Platform"/>
    <x v="0"/>
    <x v="34"/>
    <n v="5"/>
    <s v="Novembre"/>
    <m/>
    <x v="1"/>
    <x v="1"/>
    <s v="Bâches"/>
    <m/>
    <s v="Nombre"/>
    <n v="150"/>
    <m/>
    <m/>
    <m/>
    <s v=""/>
    <x v="15"/>
    <s v="Sélection / Priorisation"/>
    <x v="2"/>
    <x v="7"/>
    <m/>
    <m/>
    <m/>
    <m/>
    <m/>
    <x v="298"/>
    <n v="6"/>
    <s v="HT07"/>
    <s v="HT07711"/>
    <e v="#N/A"/>
    <n v="0"/>
  </r>
  <r>
    <s v="AAR"/>
    <m/>
    <s v="Japan Platform"/>
    <x v="0"/>
    <x v="34"/>
    <n v="5"/>
    <s v="Novembre"/>
    <m/>
    <x v="0"/>
    <x v="0"/>
    <s v="Bidons"/>
    <m/>
    <s v="Nombre"/>
    <n v="150"/>
    <m/>
    <m/>
    <m/>
    <s v=""/>
    <x v="15"/>
    <s v="Sélection / Priorisation"/>
    <x v="2"/>
    <x v="7"/>
    <m/>
    <m/>
    <m/>
    <m/>
    <m/>
    <x v="298"/>
    <n v="6"/>
    <s v="HT07"/>
    <s v="HT07711"/>
    <e v="#N/A"/>
    <n v="0"/>
  </r>
  <r>
    <s v="AAR"/>
    <m/>
    <s v="Japan Platform"/>
    <x v="0"/>
    <x v="34"/>
    <n v="5"/>
    <s v="Novembre"/>
    <m/>
    <x v="0"/>
    <x v="0"/>
    <s v="Kit d'hygiène"/>
    <m/>
    <s v="Nombre"/>
    <n v="150"/>
    <m/>
    <m/>
    <m/>
    <s v=""/>
    <x v="15"/>
    <s v="Sélection / Priorisation"/>
    <x v="2"/>
    <x v="7"/>
    <m/>
    <m/>
    <m/>
    <m/>
    <m/>
    <x v="298"/>
    <n v="6"/>
    <s v="HT07"/>
    <s v="HT07711"/>
    <e v="#N/A"/>
    <n v="0"/>
  </r>
  <r>
    <s v="AAR"/>
    <m/>
    <s v="Japan Platform"/>
    <x v="0"/>
    <x v="34"/>
    <n v="5"/>
    <s v="Novembre"/>
    <m/>
    <x v="0"/>
    <x v="0"/>
    <s v="Moustiquaires"/>
    <m/>
    <s v="Nombre"/>
    <n v="150"/>
    <m/>
    <m/>
    <m/>
    <s v=""/>
    <x v="15"/>
    <s v="Sélection / Priorisation"/>
    <x v="2"/>
    <x v="7"/>
    <m/>
    <m/>
    <m/>
    <m/>
    <m/>
    <x v="298"/>
    <n v="6"/>
    <s v="HT07"/>
    <s v="HT07711"/>
    <e v="#N/A"/>
    <n v="0"/>
  </r>
  <r>
    <s v="AAR"/>
    <m/>
    <s v="Japan Platform"/>
    <x v="0"/>
    <x v="34"/>
    <n v="5"/>
    <s v="Novembre"/>
    <m/>
    <x v="1"/>
    <x v="4"/>
    <s v="Non conditionel"/>
    <m/>
    <s v="Valeur en HTG"/>
    <m/>
    <m/>
    <m/>
    <m/>
    <s v=""/>
    <x v="15"/>
    <s v="Sélection / Priorisation"/>
    <x v="2"/>
    <x v="7"/>
    <m/>
    <m/>
    <m/>
    <m/>
    <m/>
    <x v="298"/>
    <n v="6"/>
    <s v="HT07"/>
    <s v="HT07711"/>
    <e v="#N/A"/>
    <n v="0"/>
  </r>
  <r>
    <s v="American RC"/>
    <s v="Haitian RC"/>
    <m/>
    <x v="0"/>
    <x v="34"/>
    <n v="5"/>
    <s v="Novembre"/>
    <m/>
    <x v="1"/>
    <x v="1"/>
    <s v="Bâches"/>
    <m/>
    <s v="Nombre"/>
    <n v="204"/>
    <m/>
    <m/>
    <m/>
    <s v=""/>
    <x v="160"/>
    <m/>
    <x v="2"/>
    <x v="19"/>
    <m/>
    <m/>
    <m/>
    <m/>
    <m/>
    <x v="299"/>
    <n v="4"/>
    <s v="HT07"/>
    <s v="HT07713"/>
    <e v="#N/A"/>
    <n v="1"/>
  </r>
  <r>
    <s v="American RC"/>
    <s v="Haitian RC"/>
    <m/>
    <x v="0"/>
    <x v="34"/>
    <n v="5"/>
    <s v="Novembre"/>
    <m/>
    <x v="0"/>
    <x v="0"/>
    <s v="Bidons"/>
    <m/>
    <s v="Nombre"/>
    <n v="408"/>
    <m/>
    <m/>
    <m/>
    <s v=""/>
    <x v="160"/>
    <s v="Sélection / Priorisation"/>
    <x v="2"/>
    <x v="19"/>
    <m/>
    <m/>
    <m/>
    <m/>
    <m/>
    <x v="299"/>
    <n v="4"/>
    <s v="HT07"/>
    <s v="HT07713"/>
    <e v="#N/A"/>
    <n v="0"/>
  </r>
  <r>
    <s v="American RC"/>
    <s v="Haitian RC"/>
    <m/>
    <x v="0"/>
    <x v="34"/>
    <n v="5"/>
    <s v="Novembre"/>
    <m/>
    <x v="1"/>
    <x v="1"/>
    <s v="Kit Abris"/>
    <m/>
    <s v="Nombre"/>
    <n v="204"/>
    <m/>
    <m/>
    <m/>
    <s v=""/>
    <x v="160"/>
    <s v="Sélection / Priorisation"/>
    <x v="2"/>
    <x v="19"/>
    <m/>
    <m/>
    <m/>
    <m/>
    <m/>
    <x v="299"/>
    <n v="4"/>
    <s v="HT07"/>
    <s v="HT07713"/>
    <e v="#N/A"/>
    <n v="0"/>
  </r>
  <r>
    <s v="American RC"/>
    <s v="Haitian RC"/>
    <m/>
    <x v="0"/>
    <x v="34"/>
    <n v="5"/>
    <s v="Novembre"/>
    <m/>
    <x v="0"/>
    <x v="0"/>
    <s v="Kit de cuisine"/>
    <m/>
    <s v="Nombre"/>
    <n v="204"/>
    <m/>
    <m/>
    <m/>
    <s v=""/>
    <x v="160"/>
    <s v="Sélection / Priorisation"/>
    <x v="2"/>
    <x v="19"/>
    <m/>
    <m/>
    <m/>
    <m/>
    <m/>
    <x v="299"/>
    <n v="4"/>
    <s v="HT07"/>
    <s v="HT07713"/>
    <e v="#N/A"/>
    <n v="0"/>
  </r>
  <r>
    <s v="Lutheran World Federation"/>
    <s v="FNGA"/>
    <s v="Lutheran World Relief"/>
    <x v="0"/>
    <x v="34"/>
    <n v="5"/>
    <s v="Novembre"/>
    <m/>
    <x v="1"/>
    <x v="1"/>
    <s v="Kit Abris"/>
    <s v="1 bache, 2 laines, cordes"/>
    <s v="Nombre"/>
    <n v="100"/>
    <m/>
    <m/>
    <m/>
    <s v=""/>
    <x v="12"/>
    <s v="Sélection / Priorisation"/>
    <x v="1"/>
    <x v="1"/>
    <s v="2ème Haute Voldrogue"/>
    <s v="Flavier"/>
    <s v="Rural"/>
    <s v="Ménage"/>
    <m/>
    <x v="300"/>
    <n v="2"/>
    <s v="HT08"/>
    <s v="HT08811"/>
    <s v="HT08811-02"/>
    <n v="0"/>
  </r>
  <r>
    <s v="Lutheran World Federation"/>
    <s v="FNGA"/>
    <s v="Lutheran World Relief"/>
    <x v="0"/>
    <x v="34"/>
    <n v="5"/>
    <s v="Novembre"/>
    <m/>
    <x v="0"/>
    <x v="0"/>
    <s v="Kit d'hygiène"/>
    <s v="Shampooing, savon, brosses a dents, dentifrice, deodorants, peignes, Aquatabs, papier toilette, serviette hygienique, sceaux, savon pour lessive"/>
    <s v="Nombre"/>
    <n v="100"/>
    <m/>
    <m/>
    <m/>
    <s v=""/>
    <x v="12"/>
    <s v="Sélection / Priorisation"/>
    <x v="1"/>
    <x v="1"/>
    <s v="2ème Haute Voldrogue"/>
    <s v="Flavier"/>
    <s v="Rural"/>
    <s v="Ménage"/>
    <m/>
    <x v="300"/>
    <n v="2"/>
    <s v="HT08"/>
    <s v="HT08811"/>
    <s v="HT08811-02"/>
    <n v="0"/>
  </r>
  <r>
    <s v="Samaritan's Purse"/>
    <m/>
    <m/>
    <x v="0"/>
    <x v="34"/>
    <n v="5"/>
    <s v="Novembre"/>
    <m/>
    <x v="1"/>
    <x v="1"/>
    <s v="Bâches"/>
    <m/>
    <s v="Nombre"/>
    <n v="176"/>
    <m/>
    <m/>
    <m/>
    <s v=""/>
    <x v="64"/>
    <m/>
    <x v="2"/>
    <x v="43"/>
    <s v="Bourdet"/>
    <m/>
    <m/>
    <m/>
    <m/>
    <x v="301"/>
    <n v="1"/>
    <s v="HT07"/>
    <s v="HT07712"/>
    <e v="#N/A"/>
    <n v="0"/>
  </r>
  <r>
    <s v="Samaritan's Purse"/>
    <m/>
    <m/>
    <x v="0"/>
    <x v="34"/>
    <n v="5"/>
    <s v="Novembre"/>
    <m/>
    <x v="1"/>
    <x v="1"/>
    <s v="Bâches"/>
    <m/>
    <s v="Nombre"/>
    <n v="100"/>
    <m/>
    <m/>
    <m/>
    <s v=""/>
    <x v="12"/>
    <m/>
    <x v="2"/>
    <x v="40"/>
    <s v="Levy Mersan"/>
    <m/>
    <m/>
    <m/>
    <m/>
    <x v="302"/>
    <n v="1"/>
    <s v="HT07"/>
    <s v="HT07714"/>
    <e v="#N/A"/>
    <n v="1"/>
  </r>
  <r>
    <s v="Save the Children International"/>
    <m/>
    <s v="OFDA"/>
    <x v="0"/>
    <x v="34"/>
    <n v="5"/>
    <s v="Novembre"/>
    <m/>
    <x v="1"/>
    <x v="1"/>
    <s v="Kit Abris"/>
    <s v="bache 4*6, 1 corde"/>
    <s v="Nombre"/>
    <n v="150"/>
    <n v="750"/>
    <m/>
    <m/>
    <n v="750"/>
    <x v="15"/>
    <s v="Distribution générale"/>
    <x v="1"/>
    <x v="23"/>
    <s v="Beaumont"/>
    <s v="Fond Deron"/>
    <s v="Rural"/>
    <s v="Quartier"/>
    <s v="Chaque bache avec 20 metres de corde et guide technique"/>
    <x v="303"/>
    <n v="1"/>
    <s v="HT08"/>
    <s v="HT08833"/>
    <e v="#N/A"/>
    <n v="0"/>
  </r>
  <r>
    <s v="SDC"/>
    <m/>
    <m/>
    <x v="2"/>
    <x v="34"/>
    <n v="5"/>
    <s v="Novembre"/>
    <m/>
    <x v="1"/>
    <x v="1"/>
    <s v="Kit Abris"/>
    <m/>
    <s v="Nombre"/>
    <n v="640"/>
    <m/>
    <m/>
    <m/>
    <s v=""/>
    <x v="37"/>
    <m/>
    <x v="2"/>
    <x v="38"/>
    <m/>
    <m/>
    <m/>
    <m/>
    <m/>
    <x v="304"/>
    <n v="1"/>
    <s v="HT07"/>
    <s v="HT07741"/>
    <e v="#N/A"/>
    <n v="1"/>
  </r>
  <r>
    <s v="SDC"/>
    <m/>
    <m/>
    <x v="2"/>
    <x v="34"/>
    <n v="5"/>
    <s v="Novembre"/>
    <m/>
    <x v="1"/>
    <x v="1"/>
    <s v="Kit Abris"/>
    <m/>
    <s v="Nombre"/>
    <n v="640"/>
    <m/>
    <m/>
    <m/>
    <s v=""/>
    <x v="37"/>
    <m/>
    <x v="2"/>
    <x v="32"/>
    <m/>
    <m/>
    <m/>
    <m/>
    <m/>
    <x v="305"/>
    <n v="1"/>
    <s v="HT07"/>
    <s v="HT07752"/>
    <e v="#N/A"/>
    <n v="1"/>
  </r>
  <r>
    <s v="SDC"/>
    <m/>
    <m/>
    <x v="2"/>
    <x v="34"/>
    <n v="5"/>
    <s v="Novembre"/>
    <m/>
    <x v="1"/>
    <x v="1"/>
    <s v="Kit Abris"/>
    <m/>
    <s v="Nombre"/>
    <n v="650"/>
    <m/>
    <m/>
    <m/>
    <s v=""/>
    <x v="37"/>
    <m/>
    <x v="2"/>
    <x v="36"/>
    <m/>
    <m/>
    <m/>
    <m/>
    <m/>
    <x v="306"/>
    <n v="1"/>
    <s v="HT07"/>
    <s v="HT07743"/>
    <e v="#N/A"/>
    <n v="1"/>
  </r>
  <r>
    <s v="World Vision International"/>
    <m/>
    <m/>
    <x v="0"/>
    <x v="34"/>
    <n v="5"/>
    <s v="Novembre"/>
    <m/>
    <x v="1"/>
    <x v="1"/>
    <s v="Bâches"/>
    <m/>
    <s v="Nombre"/>
    <n v="150"/>
    <m/>
    <m/>
    <m/>
    <s v=""/>
    <x v="15"/>
    <m/>
    <x v="5"/>
    <x v="21"/>
    <s v="Bezin"/>
    <m/>
    <m/>
    <m/>
    <m/>
    <x v="307"/>
    <n v="4"/>
    <s v="HT10"/>
    <s v="HT101012"/>
    <e v="#N/A"/>
    <n v="0"/>
  </r>
  <r>
    <s v="World Vision International"/>
    <m/>
    <m/>
    <x v="0"/>
    <x v="34"/>
    <n v="5"/>
    <s v="Novembre"/>
    <m/>
    <x v="0"/>
    <x v="0"/>
    <s v="Couvertures"/>
    <m/>
    <s v="Nombre"/>
    <n v="300"/>
    <m/>
    <m/>
    <m/>
    <s v=""/>
    <x v="15"/>
    <s v="Sélection / Priorisation"/>
    <x v="5"/>
    <x v="21"/>
    <s v="Bezin"/>
    <m/>
    <m/>
    <m/>
    <m/>
    <x v="307"/>
    <n v="4"/>
    <s v="HT10"/>
    <s v="HT101012"/>
    <e v="#N/A"/>
    <n v="0"/>
  </r>
  <r>
    <s v="World Vision International"/>
    <m/>
    <m/>
    <x v="0"/>
    <x v="34"/>
    <n v="5"/>
    <s v="Novembre"/>
    <m/>
    <x v="0"/>
    <x v="0"/>
    <s v="Kit d'hygiène"/>
    <m/>
    <s v="Nombre"/>
    <n v="150"/>
    <m/>
    <m/>
    <m/>
    <s v=""/>
    <x v="15"/>
    <s v="Sélection / Priorisation"/>
    <x v="5"/>
    <x v="21"/>
    <s v="Bezin"/>
    <m/>
    <m/>
    <m/>
    <m/>
    <x v="307"/>
    <n v="4"/>
    <s v="HT10"/>
    <s v="HT101012"/>
    <e v="#N/A"/>
    <n v="0"/>
  </r>
  <r>
    <s v="World Vision International"/>
    <m/>
    <m/>
    <x v="0"/>
    <x v="34"/>
    <n v="5"/>
    <s v="Novembre"/>
    <m/>
    <x v="0"/>
    <x v="0"/>
    <s v="Moustiquaires"/>
    <m/>
    <s v="Nombre"/>
    <n v="300"/>
    <m/>
    <m/>
    <m/>
    <s v=""/>
    <x v="15"/>
    <s v="Sélection / Priorisation"/>
    <x v="5"/>
    <x v="21"/>
    <s v="Bezin"/>
    <m/>
    <m/>
    <m/>
    <m/>
    <x v="307"/>
    <n v="4"/>
    <s v="HT10"/>
    <s v="HT101012"/>
    <e v="#N/A"/>
    <n v="0"/>
  </r>
  <r>
    <s v="ACTED"/>
    <m/>
    <s v="OFDA"/>
    <x v="0"/>
    <x v="35"/>
    <n v="6"/>
    <s v="Novembre"/>
    <m/>
    <x v="1"/>
    <x v="1"/>
    <s v="Bâches"/>
    <m/>
    <s v="Nombre"/>
    <n v="88"/>
    <m/>
    <m/>
    <m/>
    <s v=""/>
    <x v="37"/>
    <m/>
    <x v="1"/>
    <x v="1"/>
    <s v="9e Fonds Rouge Torberck"/>
    <s v="source dommage"/>
    <s v="Urbain"/>
    <s v="Centre collectif / d'évacuation d'urgence"/>
    <m/>
    <x v="308"/>
    <n v="3"/>
    <s v="HT08"/>
    <s v="HT08811"/>
    <s v="HT08811-09"/>
    <n v="0"/>
  </r>
  <r>
    <s v="ACTED"/>
    <m/>
    <s v="OFDA"/>
    <x v="0"/>
    <x v="35"/>
    <n v="6"/>
    <s v="Novembre"/>
    <m/>
    <x v="0"/>
    <x v="0"/>
    <s v="Kit de cuisine"/>
    <m/>
    <s v="Nombre"/>
    <n v="88"/>
    <m/>
    <m/>
    <m/>
    <s v=""/>
    <x v="37"/>
    <m/>
    <x v="1"/>
    <x v="1"/>
    <s v="9e Fonds Rouge Torberck"/>
    <s v="source dommage"/>
    <s v="Urbain"/>
    <s v="Centre collectif / d'évacuation d'urgence"/>
    <m/>
    <x v="308"/>
    <n v="3"/>
    <s v="HT08"/>
    <s v="HT08811"/>
    <s v="HT08811-09"/>
    <n v="0"/>
  </r>
  <r>
    <s v="ACTED"/>
    <m/>
    <s v="OFDA"/>
    <x v="0"/>
    <x v="35"/>
    <n v="6"/>
    <s v="Novembre"/>
    <m/>
    <x v="0"/>
    <x v="0"/>
    <s v="Kit d'hygiène"/>
    <m/>
    <s v="Nombre"/>
    <n v="88"/>
    <m/>
    <m/>
    <m/>
    <s v=""/>
    <x v="37"/>
    <m/>
    <x v="1"/>
    <x v="1"/>
    <s v="9e Fonds Rouge Torberck"/>
    <s v="source dommage"/>
    <s v="Urbain"/>
    <s v="Centre collectif / d'évacuation d'urgence"/>
    <m/>
    <x v="308"/>
    <n v="3"/>
    <s v="HT08"/>
    <s v="HT08811"/>
    <s v="HT08811-09"/>
    <n v="0"/>
  </r>
  <r>
    <s v="Samaritan's Purse"/>
    <m/>
    <m/>
    <x v="0"/>
    <x v="35"/>
    <n v="6"/>
    <s v="Novembre"/>
    <m/>
    <x v="1"/>
    <x v="1"/>
    <s v="Bâches"/>
    <m/>
    <s v="Nombre"/>
    <n v="48"/>
    <m/>
    <m/>
    <m/>
    <s v=""/>
    <x v="161"/>
    <m/>
    <x v="2"/>
    <x v="58"/>
    <s v="Boileau"/>
    <m/>
    <m/>
    <m/>
    <m/>
    <x v="309"/>
    <n v="1"/>
    <s v="HT07"/>
    <s v="HT07733"/>
    <e v="#N/A"/>
    <n v="1"/>
  </r>
  <r>
    <s v="American RC"/>
    <s v="Haitian RC"/>
    <m/>
    <x v="0"/>
    <x v="36"/>
    <n v="7"/>
    <s v="Novembre"/>
    <m/>
    <x v="0"/>
    <x v="0"/>
    <s v="Kit de cuisine"/>
    <m/>
    <s v="Nombre"/>
    <n v="60"/>
    <m/>
    <m/>
    <m/>
    <s v=""/>
    <x v="5"/>
    <s v="Sélection / Priorisation"/>
    <x v="6"/>
    <x v="59"/>
    <m/>
    <m/>
    <m/>
    <m/>
    <m/>
    <x v="310"/>
    <n v="3"/>
    <s v="HT09"/>
    <s v="HT09912"/>
    <e v="#N/A"/>
    <n v="1"/>
  </r>
  <r>
    <s v="American RC"/>
    <s v="Haitian RC"/>
    <m/>
    <x v="0"/>
    <x v="36"/>
    <n v="7"/>
    <s v="Novembre"/>
    <m/>
    <x v="0"/>
    <x v="0"/>
    <s v="Bidons"/>
    <m/>
    <s v="Nombre"/>
    <n v="150"/>
    <m/>
    <m/>
    <m/>
    <s v=""/>
    <x v="5"/>
    <s v="Sélection / Priorisation"/>
    <x v="6"/>
    <x v="59"/>
    <m/>
    <m/>
    <m/>
    <m/>
    <m/>
    <x v="310"/>
    <n v="3"/>
    <s v="HT09"/>
    <s v="HT09912"/>
    <e v="#N/A"/>
    <n v="0"/>
  </r>
  <r>
    <s v="American RC"/>
    <s v="Haitian RC"/>
    <m/>
    <x v="0"/>
    <x v="36"/>
    <n v="7"/>
    <s v="Novembre"/>
    <m/>
    <x v="1"/>
    <x v="1"/>
    <s v="Bâches"/>
    <m/>
    <s v="Nombre"/>
    <n v="445"/>
    <m/>
    <m/>
    <m/>
    <s v=""/>
    <x v="162"/>
    <m/>
    <x v="2"/>
    <x v="43"/>
    <m/>
    <m/>
    <m/>
    <m/>
    <m/>
    <x v="311"/>
    <n v="3"/>
    <s v="HT07"/>
    <s v="HT07712"/>
    <e v="#N/A"/>
    <n v="0"/>
  </r>
  <r>
    <s v="American RC"/>
    <s v="Haitian RC"/>
    <m/>
    <x v="0"/>
    <x v="36"/>
    <n v="7"/>
    <s v="Novembre"/>
    <m/>
    <x v="1"/>
    <x v="1"/>
    <s v="Kit Abris"/>
    <m/>
    <s v="Nombre"/>
    <n v="30"/>
    <m/>
    <m/>
    <m/>
    <s v=""/>
    <x v="5"/>
    <s v="Sélection / Priorisation"/>
    <x v="6"/>
    <x v="59"/>
    <m/>
    <m/>
    <m/>
    <m/>
    <m/>
    <x v="310"/>
    <n v="3"/>
    <s v="HT09"/>
    <s v="HT09912"/>
    <e v="#N/A"/>
    <n v="0"/>
  </r>
  <r>
    <s v="American RC"/>
    <s v="Haitian RC"/>
    <m/>
    <x v="0"/>
    <x v="36"/>
    <n v="7"/>
    <s v="Novembre"/>
    <m/>
    <x v="0"/>
    <x v="0"/>
    <s v="Bidons"/>
    <m/>
    <s v="Nombre"/>
    <n v="890"/>
    <m/>
    <m/>
    <m/>
    <s v=""/>
    <x v="162"/>
    <s v="Sélection / Priorisation"/>
    <x v="2"/>
    <x v="43"/>
    <m/>
    <m/>
    <m/>
    <m/>
    <m/>
    <x v="311"/>
    <n v="3"/>
    <s v="HT07"/>
    <s v="HT07712"/>
    <e v="#N/A"/>
    <n v="0"/>
  </r>
  <r>
    <s v="American RC"/>
    <s v="Haitian RC"/>
    <m/>
    <x v="0"/>
    <x v="36"/>
    <n v="7"/>
    <s v="Novembre"/>
    <m/>
    <x v="0"/>
    <x v="0"/>
    <s v="Kit de cuisine"/>
    <m/>
    <s v="Nombre"/>
    <n v="445"/>
    <m/>
    <m/>
    <m/>
    <s v=""/>
    <x v="162"/>
    <s v="Sélection / Priorisation"/>
    <x v="2"/>
    <x v="43"/>
    <m/>
    <m/>
    <m/>
    <m/>
    <m/>
    <x v="311"/>
    <n v="3"/>
    <s v="HT07"/>
    <s v="HT07712"/>
    <e v="#N/A"/>
    <n v="0"/>
  </r>
  <r>
    <s v="German RC"/>
    <s v="Haitian RC"/>
    <m/>
    <x v="0"/>
    <x v="36"/>
    <n v="7"/>
    <s v="Novembre"/>
    <m/>
    <x v="0"/>
    <x v="0"/>
    <s v="Agricultural Cleaning Kits"/>
    <m/>
    <s v="Nombre"/>
    <n v="26"/>
    <m/>
    <m/>
    <m/>
    <s v=""/>
    <x v="30"/>
    <m/>
    <x v="5"/>
    <x v="42"/>
    <s v="Tiby"/>
    <m/>
    <m/>
    <m/>
    <m/>
    <x v="312"/>
    <n v="1"/>
    <s v="HT10"/>
    <s v="HT101022"/>
    <e v="#N/A"/>
    <n v="0"/>
  </r>
  <r>
    <s v="Lutheran World Federation"/>
    <s v="FNGA"/>
    <s v="Lutheran World Relief"/>
    <x v="0"/>
    <x v="36"/>
    <n v="7"/>
    <s v="Novembre"/>
    <m/>
    <x v="1"/>
    <x v="1"/>
    <s v="Kit Abris"/>
    <s v="1 bache, 2 laines, cordes"/>
    <s v="Nombre"/>
    <n v="100"/>
    <m/>
    <m/>
    <m/>
    <s v=""/>
    <x v="12"/>
    <s v="Sélection / Priorisation"/>
    <x v="1"/>
    <x v="1"/>
    <s v="2ème Haute Voldrogue"/>
    <s v="Duriz"/>
    <s v="Rural"/>
    <s v="Ménage"/>
    <m/>
    <x v="313"/>
    <n v="2"/>
    <s v="HT08"/>
    <s v="HT08811"/>
    <s v="HT08811-02"/>
    <n v="0"/>
  </r>
  <r>
    <s v="Lutheran World Federation"/>
    <s v="FNGA"/>
    <s v="Lutheran World Relief"/>
    <x v="0"/>
    <x v="36"/>
    <n v="7"/>
    <s v="Novembre"/>
    <m/>
    <x v="0"/>
    <x v="0"/>
    <s v="Kit d'hygiène"/>
    <s v="Shampooing, savon, brosses a dents, dentifrice, deodorants, peignes, Aquatabs, papier toilette, serviette hygienique, sceaux, savon pour lessive"/>
    <s v="Nombre"/>
    <n v="100"/>
    <m/>
    <m/>
    <m/>
    <s v=""/>
    <x v="12"/>
    <s v="Sélection / Priorisation"/>
    <x v="1"/>
    <x v="1"/>
    <s v="2ème Haute Voldrogue"/>
    <s v="Duriz"/>
    <s v="Rural"/>
    <s v="Ménage"/>
    <m/>
    <x v="313"/>
    <n v="2"/>
    <s v="HT08"/>
    <s v="HT08811"/>
    <s v="HT08811-02"/>
    <n v="0"/>
  </r>
  <r>
    <s v="SDC"/>
    <m/>
    <m/>
    <x v="2"/>
    <x v="36"/>
    <n v="7"/>
    <s v="Novembre"/>
    <m/>
    <x v="1"/>
    <x v="1"/>
    <s v="Kit Abris"/>
    <m/>
    <s v="Nombre"/>
    <n v="640"/>
    <m/>
    <m/>
    <m/>
    <s v=""/>
    <x v="37"/>
    <m/>
    <x v="2"/>
    <x v="52"/>
    <m/>
    <m/>
    <m/>
    <m/>
    <m/>
    <x v="314"/>
    <n v="1"/>
    <s v="HT07"/>
    <s v="HT07751"/>
    <e v="#N/A"/>
    <n v="1"/>
  </r>
  <r>
    <s v="SDC"/>
    <m/>
    <m/>
    <x v="2"/>
    <x v="36"/>
    <n v="7"/>
    <s v="Novembre"/>
    <m/>
    <x v="1"/>
    <x v="1"/>
    <s v="Kit Abris"/>
    <m/>
    <s v="Nombre"/>
    <n v="800"/>
    <m/>
    <m/>
    <m/>
    <s v=""/>
    <x v="37"/>
    <m/>
    <x v="2"/>
    <x v="52"/>
    <s v="Dejoie"/>
    <m/>
    <m/>
    <m/>
    <m/>
    <x v="315"/>
    <n v="1"/>
    <s v="HT07"/>
    <s v="HT07751"/>
    <e v="#N/A"/>
    <n v="0"/>
  </r>
  <r>
    <s v="SDC"/>
    <m/>
    <m/>
    <x v="2"/>
    <x v="36"/>
    <n v="7"/>
    <s v="Novembre"/>
    <m/>
    <x v="1"/>
    <x v="1"/>
    <s v="Kit Abris"/>
    <m/>
    <s v="Nombre"/>
    <n v="800"/>
    <m/>
    <m/>
    <m/>
    <s v=""/>
    <x v="37"/>
    <m/>
    <x v="2"/>
    <x v="52"/>
    <s v="Rendel"/>
    <m/>
    <m/>
    <m/>
    <m/>
    <x v="316"/>
    <n v="1"/>
    <s v="HT07"/>
    <s v="HT07751"/>
    <e v="#N/A"/>
    <n v="0"/>
  </r>
  <r>
    <s v="SDC"/>
    <m/>
    <m/>
    <x v="2"/>
    <x v="36"/>
    <n v="7"/>
    <s v="Novembre"/>
    <m/>
    <x v="1"/>
    <x v="1"/>
    <s v="Kit Abris"/>
    <m/>
    <s v="Nombre"/>
    <n v="400"/>
    <m/>
    <m/>
    <m/>
    <s v=""/>
    <x v="37"/>
    <m/>
    <x v="2"/>
    <x v="27"/>
    <s v="Balais"/>
    <m/>
    <m/>
    <m/>
    <m/>
    <x v="317"/>
    <n v="1"/>
    <s v="HT07"/>
    <s v="HT07742"/>
    <e v="#N/A"/>
    <n v="0"/>
  </r>
  <r>
    <s v="SDC"/>
    <m/>
    <m/>
    <x v="2"/>
    <x v="36"/>
    <n v="7"/>
    <s v="Novembre"/>
    <m/>
    <x v="1"/>
    <x v="1"/>
    <s v="Kit Abris"/>
    <m/>
    <s v="Nombre"/>
    <n v="400"/>
    <m/>
    <m/>
    <m/>
    <s v=""/>
    <x v="37"/>
    <m/>
    <x v="2"/>
    <x v="27"/>
    <s v="Paricot"/>
    <m/>
    <m/>
    <m/>
    <m/>
    <x v="318"/>
    <n v="1"/>
    <s v="HT07"/>
    <s v="HT07742"/>
    <e v="#N/A"/>
    <n v="0"/>
  </r>
  <r>
    <s v="ADRA"/>
    <m/>
    <m/>
    <x v="0"/>
    <x v="37"/>
    <n v="8"/>
    <s v="Novembre"/>
    <m/>
    <x v="1"/>
    <x v="1"/>
    <s v="Bâches"/>
    <m/>
    <s v="Nombre"/>
    <n v="116"/>
    <m/>
    <m/>
    <m/>
    <s v=""/>
    <x v="163"/>
    <m/>
    <x v="2"/>
    <x v="26"/>
    <s v="Dory"/>
    <m/>
    <m/>
    <m/>
    <s v="Nous avons donné 58 unt rainfresh pour traiter l'eau a 58 familles"/>
    <x v="319"/>
    <n v="2"/>
    <s v="HT07"/>
    <s v="HT07715"/>
    <e v="#N/A"/>
    <n v="1"/>
  </r>
  <r>
    <s v="ADRA"/>
    <m/>
    <m/>
    <x v="2"/>
    <x v="37"/>
    <n v="8"/>
    <s v="Novembre"/>
    <m/>
    <x v="1"/>
    <x v="1"/>
    <s v="Bâches"/>
    <m/>
    <s v="Nombre"/>
    <n v="118"/>
    <m/>
    <m/>
    <m/>
    <s v=""/>
    <x v="164"/>
    <m/>
    <x v="2"/>
    <x v="26"/>
    <s v="Mairie de Maniche"/>
    <m/>
    <m/>
    <m/>
    <s v="Nous avons donné 59 unit rainfresh pour traiter l'eau a 59 familles"/>
    <x v="320"/>
    <n v="2"/>
    <s v="HT07"/>
    <s v="HT07715"/>
    <e v="#N/A"/>
    <n v="0"/>
  </r>
  <r>
    <s v="ADRA"/>
    <m/>
    <m/>
    <x v="0"/>
    <x v="37"/>
    <n v="8"/>
    <s v="Novembre"/>
    <m/>
    <x v="1"/>
    <x v="1"/>
    <s v="Kit Abris"/>
    <s v="Perle, machette, scie,rous,fil de fer,marteau,clous divers."/>
    <s v="Nombre"/>
    <n v="58"/>
    <m/>
    <m/>
    <m/>
    <s v=""/>
    <x v="163"/>
    <s v="Sélection / Priorisation"/>
    <x v="2"/>
    <x v="26"/>
    <s v="Dory"/>
    <m/>
    <m/>
    <m/>
    <s v="Nous avons donné 58 unt rainfresh pour traiter l'eau a 58 familles"/>
    <x v="319"/>
    <n v="2"/>
    <s v="HT07"/>
    <s v="HT07715"/>
    <e v="#N/A"/>
    <n v="0"/>
  </r>
  <r>
    <s v="ADRA"/>
    <m/>
    <m/>
    <x v="2"/>
    <x v="37"/>
    <n v="8"/>
    <s v="Novembre"/>
    <m/>
    <x v="1"/>
    <x v="1"/>
    <s v="Kit Abris"/>
    <s v="Perle, machette, scie,rous,fil de fer,marteau,clous divers."/>
    <s v="Nombre"/>
    <n v="59"/>
    <m/>
    <m/>
    <m/>
    <s v=""/>
    <x v="164"/>
    <s v="Sélection / Priorisation"/>
    <x v="2"/>
    <x v="26"/>
    <s v="Mairie de Maniche"/>
    <m/>
    <m/>
    <m/>
    <s v="Nous avons donné 59 unit rainfresh pour traiter l'eau a 59 familles"/>
    <x v="320"/>
    <n v="2"/>
    <s v="HT07"/>
    <s v="HT07715"/>
    <e v="#N/A"/>
    <n v="0"/>
  </r>
  <r>
    <s v="American RC"/>
    <s v="Haitian RC"/>
    <m/>
    <x v="0"/>
    <x v="37"/>
    <n v="8"/>
    <s v="Novembre"/>
    <m/>
    <x v="0"/>
    <x v="0"/>
    <s v="Kit de cuisine"/>
    <m/>
    <s v="Nombre"/>
    <n v="250"/>
    <m/>
    <m/>
    <m/>
    <s v=""/>
    <x v="29"/>
    <s v="Sélection / Priorisation"/>
    <x v="2"/>
    <x v="19"/>
    <m/>
    <m/>
    <m/>
    <m/>
    <m/>
    <x v="321"/>
    <n v="4"/>
    <s v="HT07"/>
    <s v="HT07713"/>
    <e v="#N/A"/>
    <n v="0"/>
  </r>
  <r>
    <s v="American RC"/>
    <s v="Haitian RC"/>
    <m/>
    <x v="0"/>
    <x v="37"/>
    <n v="8"/>
    <s v="Novembre"/>
    <m/>
    <x v="1"/>
    <x v="1"/>
    <s v="Bâches"/>
    <m/>
    <s v="Nombre"/>
    <n v="250"/>
    <m/>
    <m/>
    <m/>
    <s v=""/>
    <x v="29"/>
    <m/>
    <x v="2"/>
    <x v="19"/>
    <m/>
    <m/>
    <m/>
    <m/>
    <m/>
    <x v="321"/>
    <n v="4"/>
    <s v="HT07"/>
    <s v="HT07713"/>
    <e v="#N/A"/>
    <n v="0"/>
  </r>
  <r>
    <s v="American RC"/>
    <s v="Haitian RC"/>
    <m/>
    <x v="0"/>
    <x v="37"/>
    <n v="8"/>
    <s v="Novembre"/>
    <m/>
    <x v="0"/>
    <x v="0"/>
    <s v="Bidons"/>
    <m/>
    <s v="Nombre"/>
    <n v="500"/>
    <m/>
    <m/>
    <m/>
    <s v=""/>
    <x v="29"/>
    <s v="Sélection / Priorisation"/>
    <x v="2"/>
    <x v="19"/>
    <m/>
    <m/>
    <m/>
    <m/>
    <m/>
    <x v="321"/>
    <n v="4"/>
    <s v="HT07"/>
    <s v="HT07713"/>
    <e v="#N/A"/>
    <n v="0"/>
  </r>
  <r>
    <s v="American RC"/>
    <s v="Haitian RC"/>
    <m/>
    <x v="0"/>
    <x v="37"/>
    <n v="8"/>
    <s v="Novembre"/>
    <m/>
    <x v="1"/>
    <x v="1"/>
    <s v="Kit Abris"/>
    <m/>
    <s v="Nombre"/>
    <n v="250"/>
    <m/>
    <m/>
    <m/>
    <s v=""/>
    <x v="29"/>
    <s v="Sélection / Priorisation"/>
    <x v="2"/>
    <x v="19"/>
    <m/>
    <m/>
    <m/>
    <m/>
    <m/>
    <x v="321"/>
    <n v="4"/>
    <s v="HT07"/>
    <s v="HT07713"/>
    <e v="#N/A"/>
    <n v="0"/>
  </r>
  <r>
    <s v="Lutheran World Federation"/>
    <s v="RODEP"/>
    <s v="Lutheran World Relief"/>
    <x v="0"/>
    <x v="37"/>
    <n v="8"/>
    <s v="Octobre"/>
    <m/>
    <x v="0"/>
    <x v="0"/>
    <s v="Kit d'hygiène"/>
    <s v="Shampooing, savon, dentifrice, brosse a dents, serviettes de douches, chlore en grain; kits bebe"/>
    <s v="Nombre"/>
    <n v="30"/>
    <m/>
    <m/>
    <m/>
    <s v=""/>
    <x v="144"/>
    <s v="Sélection / Priorisation"/>
    <x v="0"/>
    <x v="60"/>
    <s v="1ère Tête à Boeuf"/>
    <s v="Icondo"/>
    <s v="Rural"/>
    <s v="Ménage"/>
    <m/>
    <x v="322"/>
    <n v="1"/>
    <s v="HT01"/>
    <s v="HT01123"/>
    <s v="HT01123-01"/>
    <n v="1"/>
  </r>
  <r>
    <s v="Lutheran World Federation"/>
    <s v="FNGA"/>
    <s v="Lutheran World Relief"/>
    <x v="0"/>
    <x v="37"/>
    <n v="8"/>
    <s v="Novembre"/>
    <m/>
    <x v="1"/>
    <x v="1"/>
    <s v="Kit Abris"/>
    <s v="1 bache, 2 laines, cordes"/>
    <s v="Nombre"/>
    <n v="200"/>
    <m/>
    <m/>
    <m/>
    <s v=""/>
    <x v="33"/>
    <s v="Sélection / Priorisation"/>
    <x v="1"/>
    <x v="1"/>
    <s v="2ème Haute Voldrogue"/>
    <s v="Despagne"/>
    <s v="Rural"/>
    <s v="Ménage"/>
    <m/>
    <x v="323"/>
    <n v="2"/>
    <s v="HT08"/>
    <s v="HT08811"/>
    <s v="HT08811-02"/>
    <n v="0"/>
  </r>
  <r>
    <s v="Lutheran World Federation"/>
    <s v="FNGA"/>
    <s v="Lutheran World Relief"/>
    <x v="0"/>
    <x v="37"/>
    <n v="8"/>
    <s v="Novembre"/>
    <m/>
    <x v="0"/>
    <x v="0"/>
    <s v="Kit d'hygiène"/>
    <s v="Shampooing, savon, brosses a dents, dentifrice, deodorants, peignes, Aquatabs, papier toilette, serviette hygienique, sceaux, savon pour lessive"/>
    <s v="Nombre"/>
    <n v="200"/>
    <m/>
    <m/>
    <m/>
    <s v=""/>
    <x v="33"/>
    <s v="Sélection / Priorisation"/>
    <x v="1"/>
    <x v="1"/>
    <s v="2ème Haute Voldrogue"/>
    <s v="Despagne"/>
    <s v="Rural"/>
    <s v="Ménage"/>
    <m/>
    <x v="323"/>
    <n v="2"/>
    <s v="HT08"/>
    <s v="HT08811"/>
    <s v="HT08811-02"/>
    <n v="0"/>
  </r>
  <r>
    <s v="World Vision International"/>
    <m/>
    <m/>
    <x v="0"/>
    <x v="37"/>
    <n v="8"/>
    <s v="Novembre"/>
    <m/>
    <x v="1"/>
    <x v="1"/>
    <s v="Bâches"/>
    <m/>
    <s v="Nombre"/>
    <n v="290"/>
    <m/>
    <m/>
    <m/>
    <s v=""/>
    <x v="165"/>
    <m/>
    <x v="5"/>
    <x v="18"/>
    <s v="Saint Michel"/>
    <m/>
    <m/>
    <m/>
    <m/>
    <x v="324"/>
    <n v="4"/>
    <s v="HT10"/>
    <s v="HT101011"/>
    <e v="#N/A"/>
    <n v="0"/>
  </r>
  <r>
    <s v="World Vision International"/>
    <m/>
    <m/>
    <x v="0"/>
    <x v="37"/>
    <n v="8"/>
    <s v="Novembre"/>
    <m/>
    <x v="0"/>
    <x v="0"/>
    <s v="Couvertures"/>
    <m/>
    <s v="Nombre"/>
    <n v="580"/>
    <m/>
    <m/>
    <m/>
    <s v=""/>
    <x v="165"/>
    <s v="Sélection / Priorisation"/>
    <x v="5"/>
    <x v="18"/>
    <s v="Saint Michel"/>
    <m/>
    <m/>
    <m/>
    <m/>
    <x v="324"/>
    <n v="4"/>
    <s v="HT10"/>
    <s v="HT101011"/>
    <e v="#N/A"/>
    <n v="0"/>
  </r>
  <r>
    <s v="World Vision International"/>
    <m/>
    <m/>
    <x v="0"/>
    <x v="37"/>
    <n v="8"/>
    <s v="Novembre"/>
    <m/>
    <x v="0"/>
    <x v="0"/>
    <s v="Kit d'hygiène"/>
    <m/>
    <s v="Nombre"/>
    <n v="290"/>
    <m/>
    <m/>
    <m/>
    <s v=""/>
    <x v="165"/>
    <s v="Sélection / Priorisation"/>
    <x v="5"/>
    <x v="18"/>
    <s v="Saint Michel"/>
    <m/>
    <m/>
    <m/>
    <m/>
    <x v="324"/>
    <n v="4"/>
    <s v="HT10"/>
    <s v="HT101011"/>
    <e v="#N/A"/>
    <n v="0"/>
  </r>
  <r>
    <s v="World Vision International"/>
    <m/>
    <m/>
    <x v="0"/>
    <x v="37"/>
    <n v="8"/>
    <s v="Novembre"/>
    <m/>
    <x v="0"/>
    <x v="0"/>
    <s v="Moustiquaires"/>
    <m/>
    <s v="Nombre"/>
    <n v="580"/>
    <m/>
    <m/>
    <m/>
    <s v=""/>
    <x v="165"/>
    <s v="Sélection / Priorisation"/>
    <x v="5"/>
    <x v="18"/>
    <s v="Saint Michel"/>
    <m/>
    <m/>
    <m/>
    <m/>
    <x v="324"/>
    <n v="4"/>
    <s v="HT10"/>
    <s v="HT101011"/>
    <e v="#N/A"/>
    <n v="0"/>
  </r>
  <r>
    <s v="AAR"/>
    <m/>
    <s v="Japan Platform"/>
    <x v="0"/>
    <x v="38"/>
    <n v="9"/>
    <s v="Novembre"/>
    <m/>
    <x v="0"/>
    <x v="0"/>
    <s v="Aquatabs"/>
    <m/>
    <s v="Nombre"/>
    <n v="300"/>
    <m/>
    <m/>
    <m/>
    <s v=""/>
    <x v="15"/>
    <s v="Sélection / Priorisation"/>
    <x v="1"/>
    <x v="1"/>
    <m/>
    <m/>
    <m/>
    <m/>
    <m/>
    <x v="325"/>
    <n v="6"/>
    <s v="HT08"/>
    <s v="HT08811"/>
    <e v="#N/A"/>
    <n v="0"/>
  </r>
  <r>
    <s v="AAR"/>
    <m/>
    <s v="Japan Platform"/>
    <x v="0"/>
    <x v="38"/>
    <n v="9"/>
    <s v="Novembre"/>
    <m/>
    <x v="1"/>
    <x v="1"/>
    <s v="Bâches"/>
    <m/>
    <s v="Nombre"/>
    <n v="150"/>
    <m/>
    <m/>
    <m/>
    <s v=""/>
    <x v="15"/>
    <s v="Sélection / Priorisation"/>
    <x v="1"/>
    <x v="1"/>
    <m/>
    <m/>
    <m/>
    <m/>
    <m/>
    <x v="325"/>
    <n v="6"/>
    <s v="HT08"/>
    <s v="HT08811"/>
    <e v="#N/A"/>
    <n v="0"/>
  </r>
  <r>
    <s v="AAR"/>
    <m/>
    <s v="Japan Platform"/>
    <x v="0"/>
    <x v="38"/>
    <n v="9"/>
    <s v="Novembre"/>
    <m/>
    <x v="0"/>
    <x v="0"/>
    <s v="Bidons"/>
    <m/>
    <s v="Nombre"/>
    <n v="150"/>
    <m/>
    <m/>
    <m/>
    <s v=""/>
    <x v="15"/>
    <s v="Sélection / Priorisation"/>
    <x v="1"/>
    <x v="1"/>
    <m/>
    <m/>
    <m/>
    <m/>
    <m/>
    <x v="325"/>
    <n v="6"/>
    <s v="HT08"/>
    <s v="HT08811"/>
    <e v="#N/A"/>
    <n v="0"/>
  </r>
  <r>
    <s v="AAR"/>
    <m/>
    <s v="Japan Platform"/>
    <x v="0"/>
    <x v="38"/>
    <n v="9"/>
    <s v="Novembre"/>
    <m/>
    <x v="0"/>
    <x v="0"/>
    <s v="Kit d'hygiène"/>
    <m/>
    <s v="Nombre"/>
    <n v="150"/>
    <m/>
    <m/>
    <m/>
    <s v=""/>
    <x v="15"/>
    <s v="Sélection / Priorisation"/>
    <x v="1"/>
    <x v="1"/>
    <m/>
    <m/>
    <m/>
    <m/>
    <m/>
    <x v="325"/>
    <n v="6"/>
    <s v="HT08"/>
    <s v="HT08811"/>
    <e v="#N/A"/>
    <n v="0"/>
  </r>
  <r>
    <s v="AAR"/>
    <m/>
    <s v="Japan Platform"/>
    <x v="0"/>
    <x v="38"/>
    <n v="9"/>
    <s v="Novembre"/>
    <m/>
    <x v="0"/>
    <x v="0"/>
    <s v="Moustiquaires"/>
    <m/>
    <s v="Nombre"/>
    <n v="150"/>
    <m/>
    <m/>
    <m/>
    <s v=""/>
    <x v="15"/>
    <s v="Sélection / Priorisation"/>
    <x v="1"/>
    <x v="1"/>
    <m/>
    <m/>
    <m/>
    <m/>
    <m/>
    <x v="325"/>
    <n v="6"/>
    <s v="HT08"/>
    <s v="HT08811"/>
    <e v="#N/A"/>
    <n v="0"/>
  </r>
  <r>
    <s v="AAR"/>
    <m/>
    <s v="Japan Platform"/>
    <x v="0"/>
    <x v="38"/>
    <n v="9"/>
    <s v="Novembre"/>
    <m/>
    <x v="1"/>
    <x v="4"/>
    <s v="Non conditionel"/>
    <m/>
    <s v="Valeur en HTG"/>
    <m/>
    <m/>
    <m/>
    <m/>
    <s v=""/>
    <x v="15"/>
    <s v="Sélection / Priorisation"/>
    <x v="1"/>
    <x v="1"/>
    <m/>
    <m/>
    <m/>
    <m/>
    <m/>
    <x v="325"/>
    <n v="6"/>
    <s v="HT08"/>
    <s v="HT08811"/>
    <e v="#N/A"/>
    <n v="0"/>
  </r>
  <r>
    <s v="Diakonie Katastrophenhilfe"/>
    <s v="FNGA"/>
    <s v="Diakonie Katastrophenhilfe"/>
    <x v="0"/>
    <x v="38"/>
    <n v="9"/>
    <s v="Novembre"/>
    <m/>
    <x v="1"/>
    <x v="1"/>
    <s v="Kit Abris"/>
    <s v="1 bache, 2 laines, cordes"/>
    <s v="Nombre"/>
    <n v="200"/>
    <m/>
    <m/>
    <m/>
    <s v=""/>
    <x v="33"/>
    <s v="Sélection / Priorisation"/>
    <x v="1"/>
    <x v="1"/>
    <s v="2ème Haute Voldrogue"/>
    <s v="Bonel"/>
    <s v="Rural"/>
    <s v="Ménage"/>
    <m/>
    <x v="326"/>
    <n v="1"/>
    <s v="HT08"/>
    <s v="HT08811"/>
    <s v="HT08811-02"/>
    <n v="0"/>
  </r>
  <r>
    <s v="Lutheran World Federation"/>
    <s v="FNGA"/>
    <s v="Lutheran World Relief"/>
    <x v="0"/>
    <x v="38"/>
    <n v="9"/>
    <s v="Novembre"/>
    <m/>
    <x v="0"/>
    <x v="0"/>
    <s v="Kit d'hygiène"/>
    <s v="Shampooing, savon, brosses a dents, dentifrice, deodorants, peignes, Aquatabs, papier toilette, serviette hygienique, sceaux, savon pour lessive"/>
    <s v="Nombre"/>
    <n v="200"/>
    <m/>
    <m/>
    <m/>
    <s v=""/>
    <x v="33"/>
    <s v="Sélection / Priorisation"/>
    <x v="1"/>
    <x v="1"/>
    <s v="2ème Haute Voldrogue"/>
    <s v="Bonel"/>
    <s v="Rural"/>
    <s v="Ménage"/>
    <m/>
    <x v="327"/>
    <n v="1"/>
    <s v="HT08"/>
    <s v="HT08811"/>
    <s v="HT08811-02"/>
    <n v="0"/>
  </r>
  <r>
    <s v="American RC"/>
    <s v="Haitian RC"/>
    <m/>
    <x v="0"/>
    <x v="39"/>
    <n v="10"/>
    <s v="Novembre"/>
    <m/>
    <x v="0"/>
    <x v="0"/>
    <s v="Kit de cuisine"/>
    <m/>
    <s v="Nombre"/>
    <n v="99"/>
    <m/>
    <m/>
    <m/>
    <s v=""/>
    <x v="135"/>
    <s v="Sélection / Priorisation"/>
    <x v="6"/>
    <x v="35"/>
    <m/>
    <m/>
    <m/>
    <m/>
    <m/>
    <x v="328"/>
    <n v="3"/>
    <s v="HT09"/>
    <s v="HT09934"/>
    <e v="#N/A"/>
    <n v="0"/>
  </r>
  <r>
    <s v="American RC"/>
    <s v="Haitian RC"/>
    <m/>
    <x v="0"/>
    <x v="39"/>
    <n v="10"/>
    <s v="Novembre"/>
    <m/>
    <x v="0"/>
    <x v="0"/>
    <s v="Kit de cuisine"/>
    <m/>
    <s v="Nombre"/>
    <n v="60"/>
    <m/>
    <m/>
    <m/>
    <s v=""/>
    <x v="166"/>
    <s v="Sélection / Priorisation"/>
    <x v="6"/>
    <x v="33"/>
    <m/>
    <m/>
    <m/>
    <m/>
    <m/>
    <x v="329"/>
    <n v="6"/>
    <s v="HT09"/>
    <s v="HT09931"/>
    <e v="#N/A"/>
    <n v="0"/>
  </r>
  <r>
    <s v="American RC"/>
    <s v="Haitian RC"/>
    <m/>
    <x v="0"/>
    <x v="39"/>
    <n v="10"/>
    <s v="Novembre"/>
    <m/>
    <x v="0"/>
    <x v="0"/>
    <s v="Kit de cuisine"/>
    <m/>
    <s v="Nombre"/>
    <n v="25"/>
    <m/>
    <m/>
    <m/>
    <s v=""/>
    <x v="72"/>
    <s v="Sélection / Priorisation"/>
    <x v="6"/>
    <x v="33"/>
    <m/>
    <m/>
    <m/>
    <m/>
    <m/>
    <x v="329"/>
    <n v="6"/>
    <s v="HT09"/>
    <s v="HT09931"/>
    <e v="#N/A"/>
    <n v="0"/>
  </r>
  <r>
    <s v="American RC"/>
    <s v="Haitian RC"/>
    <m/>
    <x v="0"/>
    <x v="39"/>
    <n v="10"/>
    <s v="Novembre"/>
    <m/>
    <x v="0"/>
    <x v="0"/>
    <s v="Bidons"/>
    <m/>
    <s v="Nombre"/>
    <n v="60"/>
    <m/>
    <m/>
    <m/>
    <s v=""/>
    <x v="166"/>
    <s v="Sélection / Priorisation"/>
    <x v="6"/>
    <x v="33"/>
    <m/>
    <m/>
    <m/>
    <m/>
    <m/>
    <x v="329"/>
    <n v="6"/>
    <s v="HT09"/>
    <s v="HT09931"/>
    <e v="#N/A"/>
    <n v="0"/>
  </r>
  <r>
    <s v="American RC"/>
    <s v="Haitian RC"/>
    <m/>
    <x v="0"/>
    <x v="39"/>
    <n v="10"/>
    <s v="Novembre"/>
    <m/>
    <x v="1"/>
    <x v="1"/>
    <s v="Bâches"/>
    <m/>
    <s v="Nombre"/>
    <n v="245"/>
    <m/>
    <m/>
    <m/>
    <s v=""/>
    <x v="167"/>
    <m/>
    <x v="2"/>
    <x v="43"/>
    <m/>
    <m/>
    <m/>
    <m/>
    <m/>
    <x v="330"/>
    <n v="3"/>
    <s v="HT07"/>
    <s v="HT07712"/>
    <e v="#N/A"/>
    <n v="0"/>
  </r>
  <r>
    <s v="American RC"/>
    <s v="Haitian RC"/>
    <m/>
    <x v="0"/>
    <x v="39"/>
    <n v="10"/>
    <s v="Novembre"/>
    <m/>
    <x v="0"/>
    <x v="0"/>
    <s v="Bidons"/>
    <m/>
    <s v="Nombre"/>
    <n v="116"/>
    <m/>
    <m/>
    <m/>
    <s v=""/>
    <x v="135"/>
    <s v="Sélection / Priorisation"/>
    <x v="6"/>
    <x v="35"/>
    <m/>
    <m/>
    <m/>
    <m/>
    <m/>
    <x v="328"/>
    <n v="3"/>
    <s v="HT09"/>
    <s v="HT09934"/>
    <e v="#N/A"/>
    <n v="0"/>
  </r>
  <r>
    <s v="American RC"/>
    <s v="Haitian RC"/>
    <m/>
    <x v="0"/>
    <x v="39"/>
    <n v="10"/>
    <s v="Novembre"/>
    <m/>
    <x v="0"/>
    <x v="0"/>
    <s v="Bidons"/>
    <m/>
    <s v="Nombre"/>
    <n v="25"/>
    <m/>
    <m/>
    <m/>
    <s v=""/>
    <x v="72"/>
    <s v="Sélection / Priorisation"/>
    <x v="6"/>
    <x v="33"/>
    <m/>
    <m/>
    <m/>
    <m/>
    <m/>
    <x v="329"/>
    <n v="6"/>
    <s v="HT09"/>
    <s v="HT09931"/>
    <e v="#N/A"/>
    <n v="0"/>
  </r>
  <r>
    <s v="American RC"/>
    <s v="Haitian RC"/>
    <m/>
    <x v="0"/>
    <x v="39"/>
    <n v="10"/>
    <s v="Novembre"/>
    <m/>
    <x v="1"/>
    <x v="1"/>
    <s v="Kit Abris"/>
    <m/>
    <s v="Nombre"/>
    <n v="29"/>
    <m/>
    <m/>
    <m/>
    <s v=""/>
    <x v="166"/>
    <s v="Sélection / Priorisation"/>
    <x v="6"/>
    <x v="33"/>
    <m/>
    <m/>
    <m/>
    <m/>
    <m/>
    <x v="329"/>
    <n v="6"/>
    <s v="HT09"/>
    <s v="HT09931"/>
    <e v="#N/A"/>
    <n v="0"/>
  </r>
  <r>
    <s v="American RC"/>
    <s v="Haitian RC"/>
    <m/>
    <x v="0"/>
    <x v="39"/>
    <n v="10"/>
    <s v="Novembre"/>
    <m/>
    <x v="0"/>
    <x v="0"/>
    <s v="Bidons"/>
    <m/>
    <s v="Nombre"/>
    <n v="490"/>
    <m/>
    <m/>
    <m/>
    <s v=""/>
    <x v="167"/>
    <s v="Sélection / Priorisation"/>
    <x v="2"/>
    <x v="43"/>
    <m/>
    <m/>
    <m/>
    <m/>
    <m/>
    <x v="330"/>
    <n v="3"/>
    <s v="HT07"/>
    <s v="HT07712"/>
    <e v="#N/A"/>
    <n v="0"/>
  </r>
  <r>
    <s v="American RC"/>
    <s v="Haitian RC"/>
    <m/>
    <x v="0"/>
    <x v="39"/>
    <n v="10"/>
    <s v="Novembre"/>
    <m/>
    <x v="1"/>
    <x v="1"/>
    <s v="Kit Abris"/>
    <m/>
    <s v="Nombre"/>
    <n v="17"/>
    <m/>
    <m/>
    <m/>
    <s v=""/>
    <x v="135"/>
    <s v="Sélection / Priorisation"/>
    <x v="6"/>
    <x v="35"/>
    <m/>
    <m/>
    <m/>
    <m/>
    <m/>
    <x v="328"/>
    <n v="3"/>
    <s v="HT09"/>
    <s v="HT09934"/>
    <e v="#N/A"/>
    <n v="0"/>
  </r>
  <r>
    <s v="American RC"/>
    <s v="Haitian RC"/>
    <m/>
    <x v="0"/>
    <x v="39"/>
    <n v="10"/>
    <s v="Novembre"/>
    <m/>
    <x v="1"/>
    <x v="1"/>
    <s v="Kit Abris"/>
    <m/>
    <s v="Nombre"/>
    <n v="25"/>
    <m/>
    <m/>
    <m/>
    <s v=""/>
    <x v="72"/>
    <s v="Sélection / Priorisation"/>
    <x v="6"/>
    <x v="33"/>
    <m/>
    <m/>
    <m/>
    <m/>
    <m/>
    <x v="329"/>
    <n v="6"/>
    <s v="HT09"/>
    <s v="HT09931"/>
    <e v="#N/A"/>
    <n v="0"/>
  </r>
  <r>
    <s v="American RC"/>
    <s v="Haitian RC"/>
    <m/>
    <x v="0"/>
    <x v="39"/>
    <n v="10"/>
    <s v="Novembre"/>
    <m/>
    <x v="0"/>
    <x v="0"/>
    <s v="Kit de cuisine"/>
    <m/>
    <s v="Nombre"/>
    <n v="245"/>
    <m/>
    <m/>
    <m/>
    <s v=""/>
    <x v="167"/>
    <s v="Sélection / Priorisation"/>
    <x v="2"/>
    <x v="43"/>
    <m/>
    <m/>
    <m/>
    <m/>
    <m/>
    <x v="330"/>
    <n v="3"/>
    <s v="HT07"/>
    <s v="HT07712"/>
    <e v="#N/A"/>
    <n v="0"/>
  </r>
  <r>
    <s v="German RC"/>
    <s v="Haitian RC"/>
    <m/>
    <x v="0"/>
    <x v="39"/>
    <n v="10"/>
    <s v="Novembre"/>
    <m/>
    <x v="0"/>
    <x v="0"/>
    <s v="Agricultural Cleaning Kits"/>
    <m/>
    <s v="Nombre"/>
    <n v="60"/>
    <m/>
    <m/>
    <m/>
    <s v=""/>
    <x v="5"/>
    <m/>
    <x v="5"/>
    <x v="57"/>
    <s v="Anse aux Pins (9) + Ti Francois (18) + Vassal/Dupuy  (33)"/>
    <m/>
    <m/>
    <m/>
    <m/>
    <x v="331"/>
    <n v="1"/>
    <s v="HT10"/>
    <s v="HT101025"/>
    <e v="#N/A"/>
    <n v="0"/>
  </r>
  <r>
    <s v="Lutheran World Federation"/>
    <s v="RODEP"/>
    <s v="Lutheran World Relief"/>
    <x v="0"/>
    <x v="39"/>
    <n v="11"/>
    <s v="Novembre"/>
    <m/>
    <x v="0"/>
    <x v="0"/>
    <s v="Kit d'hygiène"/>
    <s v="Shampooing, savon, dentifrice, brosse a dents, serviettes de douches, chlore en grain; kits bebe"/>
    <s v="Nombre"/>
    <n v="30"/>
    <m/>
    <m/>
    <m/>
    <s v=""/>
    <x v="144"/>
    <s v="Sélection / Priorisation"/>
    <x v="0"/>
    <x v="60"/>
    <s v="7ème Gérard"/>
    <s v="Fauche"/>
    <s v="Rural"/>
    <s v="Ménage"/>
    <m/>
    <x v="332"/>
    <n v="1"/>
    <s v="HT01"/>
    <s v="HT01123"/>
    <s v="HT01123-07"/>
    <n v="0"/>
  </r>
  <r>
    <s v="Lutheran World Federation"/>
    <s v="RODEP"/>
    <s v="Lutheran World Relief"/>
    <x v="0"/>
    <x v="39"/>
    <n v="11"/>
    <s v="Novembre"/>
    <m/>
    <x v="0"/>
    <x v="0"/>
    <s v="Kit d'hygiène"/>
    <s v="Shampooing, savon, dentifrice, brosse a dents, serviettes de douches, chlore en grain; kits bebe"/>
    <s v="Nombre"/>
    <n v="600"/>
    <m/>
    <m/>
    <m/>
    <s v=""/>
    <x v="168"/>
    <s v="Sélection / Priorisation"/>
    <x v="0"/>
    <x v="61"/>
    <s v="9ème des Palmes"/>
    <m/>
    <s v="Rural"/>
    <s v="Ménage"/>
    <m/>
    <x v="333"/>
    <n v="1"/>
    <s v="HT01"/>
    <s v="HT01122"/>
    <s v="HT01122-09"/>
    <n v="1"/>
  </r>
  <r>
    <s v="Lutheran World Federation"/>
    <s v="RODEP"/>
    <s v="Lutheran World Relief"/>
    <x v="0"/>
    <x v="39"/>
    <n v="11"/>
    <s v="Novembre"/>
    <m/>
    <x v="0"/>
    <x v="0"/>
    <s v="Kit d'hygiène"/>
    <s v="Shampooing, savon, dentifrice, brosse a dents, serviettes de douches, chlore en grain; kits bebe"/>
    <s v="Nombre"/>
    <n v="400"/>
    <m/>
    <m/>
    <m/>
    <s v=""/>
    <x v="23"/>
    <s v="Sélection / Priorisation"/>
    <x v="0"/>
    <x v="61"/>
    <s v="10ème des Palmes"/>
    <m/>
    <s v="Rural"/>
    <s v="Ménage"/>
    <m/>
    <x v="334"/>
    <n v="1"/>
    <s v="HT01"/>
    <s v="HT01122"/>
    <s v="HT01122-10"/>
    <n v="0"/>
  </r>
  <r>
    <s v="Lutheran World Federation"/>
    <s v="RODEP"/>
    <s v="Lutheran World Relief"/>
    <x v="0"/>
    <x v="39"/>
    <n v="11"/>
    <s v="Novembre"/>
    <m/>
    <x v="0"/>
    <x v="0"/>
    <s v="Kit d'hygiène"/>
    <s v="Shampooing, savon, dentifrice, brosse a dents, serviettes de douches, chlore en grain; kits bebe"/>
    <s v="Nombre"/>
    <n v="250"/>
    <m/>
    <m/>
    <m/>
    <s v=""/>
    <x v="29"/>
    <s v="Sélection / Priorisation"/>
    <x v="0"/>
    <x v="61"/>
    <s v="12ème des Fouques"/>
    <m/>
    <s v="Rural"/>
    <s v="Ménage"/>
    <m/>
    <x v="335"/>
    <n v="1"/>
    <s v="HT01"/>
    <s v="HT01122"/>
    <s v="HT01122-12"/>
    <n v="0"/>
  </r>
  <r>
    <s v="PADF"/>
    <m/>
    <s v="Private funds"/>
    <x v="0"/>
    <x v="39"/>
    <n v="11"/>
    <s v="Novembre"/>
    <m/>
    <x v="0"/>
    <x v="0"/>
    <s v="Aquatabs"/>
    <m/>
    <s v="Nombre"/>
    <n v="410"/>
    <m/>
    <m/>
    <m/>
    <s v=""/>
    <x v="169"/>
    <s v="Distribution générale"/>
    <x v="2"/>
    <x v="19"/>
    <m/>
    <m/>
    <m/>
    <m/>
    <s v="20 tablets de 33 mg par famille"/>
    <x v="336"/>
    <n v="1"/>
    <s v="HT07"/>
    <s v="HT07713"/>
    <e v="#N/A"/>
    <n v="0"/>
  </r>
  <r>
    <s v="World Vision International"/>
    <m/>
    <m/>
    <x v="0"/>
    <x v="39"/>
    <n v="11"/>
    <s v="Novembre"/>
    <m/>
    <x v="1"/>
    <x v="1"/>
    <s v="Bâches"/>
    <m/>
    <s v="Nombre"/>
    <n v="300"/>
    <m/>
    <m/>
    <m/>
    <s v=""/>
    <x v="25"/>
    <m/>
    <x v="5"/>
    <x v="21"/>
    <s v="Chaulette"/>
    <m/>
    <m/>
    <m/>
    <m/>
    <x v="337"/>
    <n v="8"/>
    <s v="HT10"/>
    <s v="HT101012"/>
    <e v="#N/A"/>
    <n v="0"/>
  </r>
  <r>
    <s v="World Vision International"/>
    <m/>
    <m/>
    <x v="0"/>
    <x v="39"/>
    <n v="11"/>
    <s v="Novembre"/>
    <m/>
    <x v="1"/>
    <x v="1"/>
    <s v="Bâches"/>
    <m/>
    <s v="Nombre"/>
    <n v="150"/>
    <m/>
    <m/>
    <m/>
    <s v=""/>
    <x v="15"/>
    <m/>
    <x v="5"/>
    <x v="21"/>
    <s v="Chaulette"/>
    <m/>
    <m/>
    <m/>
    <m/>
    <x v="337"/>
    <n v="8"/>
    <s v="HT10"/>
    <s v="HT101012"/>
    <e v="#N/A"/>
    <n v="0"/>
  </r>
  <r>
    <s v="World Vision International"/>
    <m/>
    <m/>
    <x v="0"/>
    <x v="39"/>
    <n v="11"/>
    <s v="Novembre"/>
    <m/>
    <x v="0"/>
    <x v="0"/>
    <s v="Couvertures"/>
    <m/>
    <s v="Nombre"/>
    <n v="600"/>
    <m/>
    <m/>
    <m/>
    <s v=""/>
    <x v="25"/>
    <s v="Sélection / Priorisation"/>
    <x v="5"/>
    <x v="21"/>
    <s v="Chaulette"/>
    <m/>
    <m/>
    <m/>
    <m/>
    <x v="337"/>
    <n v="8"/>
    <s v="HT10"/>
    <s v="HT101012"/>
    <e v="#N/A"/>
    <n v="0"/>
  </r>
  <r>
    <s v="World Vision International"/>
    <m/>
    <m/>
    <x v="0"/>
    <x v="39"/>
    <n v="11"/>
    <s v="Novembre"/>
    <m/>
    <x v="0"/>
    <x v="0"/>
    <s v="Couvertures"/>
    <m/>
    <s v="Nombre"/>
    <n v="300"/>
    <m/>
    <m/>
    <m/>
    <s v=""/>
    <x v="15"/>
    <s v="Sélection / Priorisation"/>
    <x v="5"/>
    <x v="21"/>
    <s v="Chaulette"/>
    <m/>
    <m/>
    <m/>
    <m/>
    <x v="337"/>
    <n v="8"/>
    <s v="HT10"/>
    <s v="HT101012"/>
    <e v="#N/A"/>
    <n v="0"/>
  </r>
  <r>
    <s v="World Vision International"/>
    <m/>
    <m/>
    <x v="0"/>
    <x v="39"/>
    <n v="11"/>
    <s v="Novembre"/>
    <m/>
    <x v="0"/>
    <x v="0"/>
    <s v="Kit d'hygiène"/>
    <m/>
    <s v="Nombre"/>
    <n v="300"/>
    <m/>
    <m/>
    <m/>
    <s v=""/>
    <x v="25"/>
    <s v="Sélection / Priorisation"/>
    <x v="5"/>
    <x v="21"/>
    <s v="Chaulette"/>
    <m/>
    <m/>
    <m/>
    <m/>
    <x v="337"/>
    <n v="8"/>
    <s v="HT10"/>
    <s v="HT101012"/>
    <e v="#N/A"/>
    <n v="0"/>
  </r>
  <r>
    <s v="World Vision International"/>
    <m/>
    <m/>
    <x v="0"/>
    <x v="39"/>
    <n v="11"/>
    <s v="Novembre"/>
    <m/>
    <x v="0"/>
    <x v="0"/>
    <s v="Kit d'hygiène"/>
    <m/>
    <s v="Nombre"/>
    <n v="150"/>
    <m/>
    <m/>
    <m/>
    <s v=""/>
    <x v="15"/>
    <s v="Sélection / Priorisation"/>
    <x v="5"/>
    <x v="21"/>
    <s v="Chaulette"/>
    <m/>
    <m/>
    <m/>
    <m/>
    <x v="337"/>
    <n v="8"/>
    <s v="HT10"/>
    <s v="HT101012"/>
    <e v="#N/A"/>
    <n v="0"/>
  </r>
  <r>
    <s v="World Vision International"/>
    <m/>
    <m/>
    <x v="0"/>
    <x v="39"/>
    <n v="11"/>
    <s v="Novembre"/>
    <m/>
    <x v="0"/>
    <x v="0"/>
    <s v="Moustiquaires"/>
    <m/>
    <s v="Nombre"/>
    <n v="600"/>
    <m/>
    <m/>
    <m/>
    <s v=""/>
    <x v="25"/>
    <s v="Sélection / Priorisation"/>
    <x v="5"/>
    <x v="21"/>
    <s v="Chaulette"/>
    <m/>
    <m/>
    <m/>
    <m/>
    <x v="337"/>
    <n v="8"/>
    <s v="HT10"/>
    <s v="HT101012"/>
    <e v="#N/A"/>
    <n v="0"/>
  </r>
  <r>
    <s v="World Vision International"/>
    <m/>
    <m/>
    <x v="0"/>
    <x v="39"/>
    <n v="11"/>
    <s v="Novembre"/>
    <m/>
    <x v="0"/>
    <x v="0"/>
    <s v="Moustiquaires"/>
    <m/>
    <s v="Nombre"/>
    <n v="300"/>
    <m/>
    <m/>
    <m/>
    <s v=""/>
    <x v="15"/>
    <s v="Sélection / Priorisation"/>
    <x v="5"/>
    <x v="21"/>
    <s v="Chaulette"/>
    <m/>
    <m/>
    <m/>
    <m/>
    <x v="337"/>
    <n v="8"/>
    <s v="HT10"/>
    <s v="HT101012"/>
    <e v="#N/A"/>
    <n v="0"/>
  </r>
  <r>
    <s v="ACTED"/>
    <m/>
    <s v="OFDA"/>
    <x v="0"/>
    <x v="40"/>
    <n v="11"/>
    <s v="Novembre"/>
    <m/>
    <x v="1"/>
    <x v="1"/>
    <s v="Bâches"/>
    <m/>
    <s v="Nombre"/>
    <n v="1305"/>
    <m/>
    <m/>
    <m/>
    <s v=""/>
    <x v="80"/>
    <m/>
    <x v="1"/>
    <x v="1"/>
    <s v="9e Fonds Rouge Torberck"/>
    <s v="Gragamoria"/>
    <s v="Urbain"/>
    <s v="Quartier"/>
    <m/>
    <x v="338"/>
    <n v="1"/>
    <s v="HT08"/>
    <s v="HT08811"/>
    <s v="HT08811-09"/>
    <n v="0"/>
  </r>
  <r>
    <s v="American RC"/>
    <s v="Haitian RC"/>
    <m/>
    <x v="0"/>
    <x v="40"/>
    <n v="11"/>
    <s v="Novembre"/>
    <m/>
    <x v="0"/>
    <x v="0"/>
    <s v="Kit de cuisine"/>
    <m/>
    <s v="Nombre"/>
    <n v="23"/>
    <m/>
    <m/>
    <m/>
    <s v=""/>
    <x v="53"/>
    <s v="Sélection / Priorisation"/>
    <x v="6"/>
    <x v="31"/>
    <m/>
    <m/>
    <m/>
    <m/>
    <m/>
    <x v="339"/>
    <n v="6"/>
    <s v="HT09"/>
    <s v="HT09932"/>
    <e v="#N/A"/>
    <n v="0"/>
  </r>
  <r>
    <s v="American RC"/>
    <s v="Haitian RC"/>
    <m/>
    <x v="0"/>
    <x v="40"/>
    <n v="11"/>
    <s v="Novembre"/>
    <m/>
    <x v="0"/>
    <x v="0"/>
    <s v="Kit de cuisine"/>
    <m/>
    <s v="Nombre"/>
    <n v="330"/>
    <m/>
    <m/>
    <m/>
    <s v=""/>
    <x v="170"/>
    <s v="Sélection / Priorisation"/>
    <x v="6"/>
    <x v="31"/>
    <m/>
    <m/>
    <m/>
    <m/>
    <m/>
    <x v="339"/>
    <n v="6"/>
    <s v="HT09"/>
    <s v="HT09932"/>
    <e v="#N/A"/>
    <n v="0"/>
  </r>
  <r>
    <s v="American RC"/>
    <s v="Haitian RC"/>
    <m/>
    <x v="0"/>
    <x v="40"/>
    <n v="11"/>
    <s v="Novembre"/>
    <m/>
    <x v="0"/>
    <x v="0"/>
    <s v="Kit de cuisine"/>
    <m/>
    <s v="Nombre"/>
    <n v="32"/>
    <m/>
    <m/>
    <m/>
    <s v=""/>
    <x v="14"/>
    <s v="Sélection / Priorisation"/>
    <x v="6"/>
    <x v="50"/>
    <m/>
    <m/>
    <m/>
    <m/>
    <m/>
    <x v="340"/>
    <n v="10"/>
    <s v="HT09"/>
    <s v="HT09933"/>
    <e v="#N/A"/>
    <n v="0"/>
  </r>
  <r>
    <s v="American RC"/>
    <s v="Haitian RC"/>
    <m/>
    <x v="0"/>
    <x v="40"/>
    <n v="11"/>
    <s v="Novembre"/>
    <m/>
    <x v="0"/>
    <x v="0"/>
    <s v="Kit de cuisine"/>
    <m/>
    <s v="Nombre"/>
    <n v="73"/>
    <m/>
    <m/>
    <m/>
    <s v=""/>
    <x v="7"/>
    <s v="Sélection / Priorisation"/>
    <x v="6"/>
    <x v="50"/>
    <m/>
    <m/>
    <m/>
    <m/>
    <m/>
    <x v="340"/>
    <n v="10"/>
    <s v="HT09"/>
    <s v="HT09933"/>
    <e v="#N/A"/>
    <n v="0"/>
  </r>
  <r>
    <s v="American RC"/>
    <s v="Haitian RC"/>
    <m/>
    <x v="0"/>
    <x v="40"/>
    <n v="11"/>
    <s v="Novembre"/>
    <m/>
    <x v="0"/>
    <x v="0"/>
    <s v="Kit de cuisine"/>
    <m/>
    <s v="Nombre"/>
    <n v="46"/>
    <m/>
    <m/>
    <m/>
    <s v=""/>
    <x v="171"/>
    <s v="Sélection / Priorisation"/>
    <x v="6"/>
    <x v="50"/>
    <m/>
    <m/>
    <m/>
    <m/>
    <m/>
    <x v="340"/>
    <n v="10"/>
    <s v="HT09"/>
    <s v="HT09933"/>
    <e v="#N/A"/>
    <n v="0"/>
  </r>
  <r>
    <s v="American RC"/>
    <s v="Haitian RC"/>
    <m/>
    <x v="0"/>
    <x v="40"/>
    <n v="11"/>
    <s v="Novembre"/>
    <m/>
    <x v="0"/>
    <x v="0"/>
    <s v="Kit de cuisine"/>
    <m/>
    <s v="Nombre"/>
    <n v="169"/>
    <m/>
    <m/>
    <m/>
    <s v=""/>
    <x v="172"/>
    <s v="Sélection / Priorisation"/>
    <x v="6"/>
    <x v="33"/>
    <m/>
    <m/>
    <m/>
    <m/>
    <m/>
    <x v="341"/>
    <n v="3"/>
    <s v="HT09"/>
    <s v="HT09931"/>
    <e v="#N/A"/>
    <n v="0"/>
  </r>
  <r>
    <s v="American RC"/>
    <s v="Haitian RC"/>
    <m/>
    <x v="0"/>
    <x v="40"/>
    <n v="11"/>
    <s v="Novembre"/>
    <m/>
    <x v="0"/>
    <x v="0"/>
    <s v="Bidons"/>
    <m/>
    <s v="Nombre"/>
    <n v="126"/>
    <m/>
    <m/>
    <m/>
    <s v=""/>
    <x v="53"/>
    <s v="Sélection / Priorisation"/>
    <x v="6"/>
    <x v="31"/>
    <m/>
    <m/>
    <m/>
    <m/>
    <m/>
    <x v="339"/>
    <n v="6"/>
    <s v="HT09"/>
    <s v="HT09932"/>
    <e v="#N/A"/>
    <n v="0"/>
  </r>
  <r>
    <s v="American RC"/>
    <s v="Haitian RC"/>
    <m/>
    <x v="0"/>
    <x v="40"/>
    <n v="11"/>
    <s v="Novembre"/>
    <m/>
    <x v="0"/>
    <x v="0"/>
    <s v="Bidons"/>
    <m/>
    <s v="Nombre"/>
    <n v="590"/>
    <m/>
    <m/>
    <m/>
    <s v=""/>
    <x v="170"/>
    <s v="Sélection / Priorisation"/>
    <x v="6"/>
    <x v="31"/>
    <m/>
    <m/>
    <m/>
    <m/>
    <m/>
    <x v="339"/>
    <n v="6"/>
    <s v="HT09"/>
    <s v="HT09932"/>
    <e v="#N/A"/>
    <n v="0"/>
  </r>
  <r>
    <s v="American RC"/>
    <s v="Haitian RC"/>
    <m/>
    <x v="0"/>
    <x v="40"/>
    <n v="11"/>
    <s v="Novembre"/>
    <m/>
    <x v="0"/>
    <x v="0"/>
    <s v="Bidons"/>
    <m/>
    <s v="Nombre"/>
    <n v="50"/>
    <m/>
    <m/>
    <m/>
    <s v=""/>
    <x v="14"/>
    <s v="Sélection / Priorisation"/>
    <x v="6"/>
    <x v="50"/>
    <m/>
    <m/>
    <m/>
    <m/>
    <m/>
    <x v="340"/>
    <n v="10"/>
    <s v="HT09"/>
    <s v="HT09933"/>
    <e v="#N/A"/>
    <n v="0"/>
  </r>
  <r>
    <s v="American RC"/>
    <s v="Haitian RC"/>
    <m/>
    <x v="0"/>
    <x v="40"/>
    <n v="11"/>
    <s v="Novembre"/>
    <m/>
    <x v="0"/>
    <x v="0"/>
    <s v="Bidons"/>
    <m/>
    <s v="Nombre"/>
    <n v="110"/>
    <m/>
    <m/>
    <m/>
    <s v=""/>
    <x v="7"/>
    <s v="Sélection / Priorisation"/>
    <x v="6"/>
    <x v="50"/>
    <m/>
    <m/>
    <m/>
    <m/>
    <m/>
    <x v="340"/>
    <n v="10"/>
    <s v="HT09"/>
    <s v="HT09933"/>
    <e v="#N/A"/>
    <n v="0"/>
  </r>
  <r>
    <s v="American RC"/>
    <s v="Haitian RC"/>
    <m/>
    <x v="0"/>
    <x v="40"/>
    <n v="11"/>
    <s v="Novembre"/>
    <m/>
    <x v="0"/>
    <x v="0"/>
    <s v="Bidons"/>
    <m/>
    <s v="Nombre"/>
    <n v="68"/>
    <m/>
    <m/>
    <m/>
    <s v=""/>
    <x v="171"/>
    <s v="Sélection / Priorisation"/>
    <x v="6"/>
    <x v="50"/>
    <m/>
    <m/>
    <m/>
    <m/>
    <m/>
    <x v="340"/>
    <n v="10"/>
    <s v="HT09"/>
    <s v="HT09933"/>
    <e v="#N/A"/>
    <n v="0"/>
  </r>
  <r>
    <s v="American RC"/>
    <s v="Haitian RC"/>
    <m/>
    <x v="0"/>
    <x v="40"/>
    <n v="11"/>
    <s v="Novembre"/>
    <m/>
    <x v="0"/>
    <x v="0"/>
    <s v="Bidons"/>
    <m/>
    <s v="Nombre"/>
    <n v="150"/>
    <m/>
    <m/>
    <m/>
    <s v=""/>
    <x v="172"/>
    <s v="Sélection / Priorisation"/>
    <x v="6"/>
    <x v="33"/>
    <m/>
    <m/>
    <m/>
    <m/>
    <m/>
    <x v="341"/>
    <n v="3"/>
    <s v="HT09"/>
    <s v="HT09931"/>
    <e v="#N/A"/>
    <n v="0"/>
  </r>
  <r>
    <s v="American RC"/>
    <s v="Haitian RC"/>
    <m/>
    <x v="0"/>
    <x v="40"/>
    <n v="11"/>
    <s v="Novembre"/>
    <m/>
    <x v="1"/>
    <x v="1"/>
    <s v="Kit Abris"/>
    <m/>
    <s v="Nombre"/>
    <n v="60"/>
    <m/>
    <m/>
    <m/>
    <s v=""/>
    <x v="53"/>
    <s v="Sélection / Priorisation"/>
    <x v="6"/>
    <x v="31"/>
    <m/>
    <m/>
    <m/>
    <m/>
    <m/>
    <x v="339"/>
    <n v="6"/>
    <s v="HT09"/>
    <s v="HT09932"/>
    <e v="#N/A"/>
    <n v="0"/>
  </r>
  <r>
    <s v="American RC"/>
    <s v="Haitian RC"/>
    <m/>
    <x v="0"/>
    <x v="40"/>
    <n v="11"/>
    <s v="Novembre"/>
    <m/>
    <x v="1"/>
    <x v="1"/>
    <s v="Kit Abris"/>
    <m/>
    <s v="Nombre"/>
    <n v="115"/>
    <m/>
    <m/>
    <m/>
    <s v=""/>
    <x v="170"/>
    <s v="Sélection / Priorisation"/>
    <x v="6"/>
    <x v="31"/>
    <m/>
    <m/>
    <m/>
    <m/>
    <m/>
    <x v="339"/>
    <n v="6"/>
    <s v="HT09"/>
    <s v="HT09932"/>
    <e v="#N/A"/>
    <n v="0"/>
  </r>
  <r>
    <s v="American RC"/>
    <s v="Haitian RC"/>
    <m/>
    <x v="0"/>
    <x v="40"/>
    <n v="11"/>
    <s v="Novembre"/>
    <m/>
    <x v="1"/>
    <x v="1"/>
    <s v="Kit Abris"/>
    <m/>
    <s v="Nombre"/>
    <n v="5"/>
    <m/>
    <m/>
    <m/>
    <s v=""/>
    <x v="171"/>
    <s v="Sélection / Priorisation"/>
    <x v="6"/>
    <x v="50"/>
    <m/>
    <m/>
    <m/>
    <m/>
    <m/>
    <x v="340"/>
    <n v="10"/>
    <s v="HT09"/>
    <s v="HT09933"/>
    <e v="#N/A"/>
    <n v="0"/>
  </r>
  <r>
    <s v="American RC"/>
    <s v="Haitian RC"/>
    <m/>
    <x v="0"/>
    <x v="40"/>
    <n v="11"/>
    <s v="Novembre"/>
    <m/>
    <x v="1"/>
    <x v="1"/>
    <s v="Kit Abris"/>
    <m/>
    <s v="Nombre"/>
    <n v="18"/>
    <m/>
    <m/>
    <m/>
    <s v=""/>
    <x v="14"/>
    <s v="Sélection / Priorisation"/>
    <x v="6"/>
    <x v="50"/>
    <m/>
    <m/>
    <m/>
    <m/>
    <m/>
    <x v="340"/>
    <n v="10"/>
    <s v="HT09"/>
    <s v="HT09933"/>
    <e v="#N/A"/>
    <n v="0"/>
  </r>
  <r>
    <s v="American RC"/>
    <s v="Haitian RC"/>
    <m/>
    <x v="0"/>
    <x v="40"/>
    <n v="11"/>
    <s v="Novembre"/>
    <m/>
    <x v="1"/>
    <x v="1"/>
    <s v="Kit Abris"/>
    <m/>
    <s v="Nombre"/>
    <n v="37"/>
    <m/>
    <m/>
    <m/>
    <s v=""/>
    <x v="7"/>
    <s v="Sélection / Priorisation"/>
    <x v="6"/>
    <x v="50"/>
    <m/>
    <m/>
    <m/>
    <m/>
    <m/>
    <x v="340"/>
    <n v="10"/>
    <s v="HT09"/>
    <s v="HT09933"/>
    <e v="#N/A"/>
    <n v="0"/>
  </r>
  <r>
    <s v="American RC"/>
    <s v="Haitian RC"/>
    <m/>
    <x v="0"/>
    <x v="40"/>
    <n v="11"/>
    <s v="Novembre"/>
    <m/>
    <x v="1"/>
    <x v="1"/>
    <s v="Kit Abris"/>
    <m/>
    <s v="Nombre"/>
    <n v="17"/>
    <m/>
    <m/>
    <m/>
    <s v=""/>
    <x v="171"/>
    <s v="Sélection / Priorisation"/>
    <x v="6"/>
    <x v="50"/>
    <m/>
    <m/>
    <m/>
    <m/>
    <m/>
    <x v="340"/>
    <n v="10"/>
    <s v="HT09"/>
    <s v="HT09933"/>
    <e v="#N/A"/>
    <n v="0"/>
  </r>
  <r>
    <s v="American RC"/>
    <s v="Haitian RC"/>
    <m/>
    <x v="0"/>
    <x v="40"/>
    <n v="11"/>
    <s v="Novembre"/>
    <m/>
    <x v="1"/>
    <x v="1"/>
    <s v="Kit Abris"/>
    <m/>
    <s v="Nombre"/>
    <n v="63"/>
    <m/>
    <m/>
    <m/>
    <s v=""/>
    <x v="172"/>
    <s v="Sélection / Priorisation"/>
    <x v="6"/>
    <x v="33"/>
    <m/>
    <m/>
    <m/>
    <m/>
    <m/>
    <x v="341"/>
    <n v="3"/>
    <s v="HT09"/>
    <s v="HT09931"/>
    <e v="#N/A"/>
    <n v="0"/>
  </r>
  <r>
    <s v="Concern Worldwide"/>
    <m/>
    <m/>
    <x v="0"/>
    <x v="40"/>
    <n v="11"/>
    <s v="Novembre"/>
    <m/>
    <x v="1"/>
    <x v="4"/>
    <s v="Non conditionel"/>
    <m/>
    <s v="Valeur en HTG"/>
    <n v="350"/>
    <m/>
    <m/>
    <m/>
    <s v=""/>
    <x v="21"/>
    <m/>
    <x v="0"/>
    <x v="22"/>
    <m/>
    <m/>
    <m/>
    <m/>
    <m/>
    <x v="342"/>
    <n v="2"/>
    <s v="HT01"/>
    <s v="HT01152"/>
    <e v="#N/A"/>
    <n v="0"/>
  </r>
  <r>
    <s v="Concern Worldwide"/>
    <m/>
    <m/>
    <x v="0"/>
    <x v="40"/>
    <n v="11"/>
    <s v="Novembre"/>
    <m/>
    <x v="1"/>
    <x v="4"/>
    <s v="Non conditionel"/>
    <m/>
    <s v="Valeur en HTG"/>
    <n v="350"/>
    <m/>
    <m/>
    <m/>
    <s v=""/>
    <x v="11"/>
    <m/>
    <x v="0"/>
    <x v="22"/>
    <m/>
    <m/>
    <m/>
    <m/>
    <m/>
    <x v="342"/>
    <n v="2"/>
    <s v="HT01"/>
    <s v="HT01152"/>
    <e v="#N/A"/>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40"/>
    <m/>
    <m/>
    <m/>
    <s v=""/>
    <x v="21"/>
    <s v="Sélection / Priorisation"/>
    <x v="3"/>
    <x v="16"/>
    <s v="6ème Bas de Lacroix"/>
    <m/>
    <s v="Rural"/>
    <s v="Ménage"/>
    <m/>
    <x v="343"/>
    <n v="1"/>
    <s v="HT02"/>
    <s v="HT02221"/>
    <s v="HT02221-06"/>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113"/>
    <m/>
    <m/>
    <m/>
    <s v=""/>
    <x v="6"/>
    <s v="Sélection / Priorisation"/>
    <x v="3"/>
    <x v="16"/>
    <s v="5ème Bas de Grandou"/>
    <m/>
    <s v="Rural"/>
    <s v="Ménage"/>
    <m/>
    <x v="344"/>
    <n v="1"/>
    <s v="HT02"/>
    <s v="HT02221"/>
    <s v="HT02221-05"/>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63"/>
    <m/>
    <m/>
    <m/>
    <s v=""/>
    <x v="53"/>
    <s v="Sélection / Priorisation"/>
    <x v="3"/>
    <x v="16"/>
    <s v="7ème Bras Gauche"/>
    <m/>
    <s v="Rural"/>
    <s v="Ménage"/>
    <m/>
    <x v="345"/>
    <n v="1"/>
    <s v="HT02"/>
    <s v="HT02221"/>
    <s v="HT02221-07"/>
    <n v="0"/>
  </r>
  <r>
    <s v="German RC"/>
    <s v="Haitian RC"/>
    <m/>
    <x v="0"/>
    <x v="40"/>
    <n v="11"/>
    <s v="Novembre"/>
    <m/>
    <x v="0"/>
    <x v="0"/>
    <s v="Agricultural Cleaning Kits"/>
    <m/>
    <s v="Nombre"/>
    <n v="53"/>
    <m/>
    <m/>
    <m/>
    <s v=""/>
    <x v="173"/>
    <m/>
    <x v="5"/>
    <x v="55"/>
    <s v="Riviere Salee (9)+Ford Tortue (3)+Tete d'eau (4)+Guerin (2)+La plaine (35)"/>
    <m/>
    <m/>
    <m/>
    <m/>
    <x v="346"/>
    <n v="1"/>
    <s v="HT10"/>
    <s v="HT101031"/>
    <e v="#N/A"/>
    <n v="0"/>
  </r>
  <r>
    <s v="PADF"/>
    <m/>
    <s v="Private funds"/>
    <x v="0"/>
    <x v="40"/>
    <n v="11"/>
    <s v="Novembre"/>
    <m/>
    <x v="0"/>
    <x v="0"/>
    <s v="Kit d'hygiène"/>
    <m/>
    <s v="Nombre"/>
    <n v="700"/>
    <m/>
    <m/>
    <m/>
    <s v=""/>
    <x v="174"/>
    <s v="Distribution générale"/>
    <x v="1"/>
    <x v="2"/>
    <m/>
    <m/>
    <m/>
    <m/>
    <m/>
    <x v="347"/>
    <n v="1"/>
    <s v="HT08"/>
    <s v="HT08832"/>
    <e v="#N/A"/>
    <n v="1"/>
  </r>
  <r>
    <s v="American RC"/>
    <s v="Haitian RC"/>
    <m/>
    <x v="0"/>
    <x v="41"/>
    <n v="12"/>
    <s v="Novembre"/>
    <m/>
    <x v="0"/>
    <x v="0"/>
    <s v="Kit de cuisine"/>
    <m/>
    <s v="Nombre"/>
    <n v="25"/>
    <m/>
    <m/>
    <m/>
    <s v=""/>
    <x v="72"/>
    <s v="Sélection / Priorisation"/>
    <x v="6"/>
    <x v="62"/>
    <m/>
    <m/>
    <m/>
    <m/>
    <m/>
    <x v="348"/>
    <n v="2"/>
    <s v="HT09"/>
    <s v="HT09913"/>
    <e v="#N/A"/>
    <n v="1"/>
  </r>
  <r>
    <s v="American RC"/>
    <s v="Haitian RC"/>
    <m/>
    <x v="0"/>
    <x v="41"/>
    <n v="12"/>
    <s v="Novembre"/>
    <m/>
    <x v="0"/>
    <x v="0"/>
    <s v="Kit de cuisine"/>
    <m/>
    <s v="Nombre"/>
    <n v="25"/>
    <m/>
    <m/>
    <m/>
    <s v=""/>
    <x v="72"/>
    <s v="Sélection / Priorisation"/>
    <x v="6"/>
    <x v="63"/>
    <m/>
    <m/>
    <m/>
    <m/>
    <m/>
    <x v="349"/>
    <n v="2"/>
    <s v="HT09"/>
    <s v="HT09914"/>
    <e v="#N/A"/>
    <n v="1"/>
  </r>
  <r>
    <s v="American RC"/>
    <s v="Haitian RC"/>
    <m/>
    <x v="0"/>
    <x v="41"/>
    <n v="12"/>
    <s v="Novembre"/>
    <m/>
    <x v="1"/>
    <x v="1"/>
    <s v="Kit Abris"/>
    <m/>
    <s v="Nombre"/>
    <n v="25"/>
    <m/>
    <m/>
    <m/>
    <s v=""/>
    <x v="72"/>
    <s v="Sélection / Priorisation"/>
    <x v="6"/>
    <x v="62"/>
    <m/>
    <m/>
    <m/>
    <m/>
    <m/>
    <x v="348"/>
    <n v="2"/>
    <s v="HT09"/>
    <s v="HT09913"/>
    <e v="#N/A"/>
    <n v="0"/>
  </r>
  <r>
    <s v="American RC"/>
    <s v="Haitian RC"/>
    <m/>
    <x v="0"/>
    <x v="41"/>
    <n v="12"/>
    <s v="Novembre"/>
    <m/>
    <x v="1"/>
    <x v="1"/>
    <s v="Kit Abris"/>
    <m/>
    <s v="Nombre"/>
    <n v="25"/>
    <m/>
    <m/>
    <m/>
    <s v=""/>
    <x v="72"/>
    <s v="Sélection / Priorisation"/>
    <x v="6"/>
    <x v="63"/>
    <m/>
    <m/>
    <m/>
    <m/>
    <m/>
    <x v="349"/>
    <n v="2"/>
    <s v="HT09"/>
    <s v="HT09914"/>
    <e v="#N/A"/>
    <n v="0"/>
  </r>
  <r>
    <s v="German RC"/>
    <s v="Haitian RC"/>
    <m/>
    <x v="0"/>
    <x v="41"/>
    <n v="12"/>
    <s v="Novembre"/>
    <m/>
    <x v="0"/>
    <x v="0"/>
    <s v="Agricultural Cleaning Kits"/>
    <m/>
    <s v="Nombre"/>
    <n v="34"/>
    <m/>
    <m/>
    <m/>
    <s v=""/>
    <x v="160"/>
    <m/>
    <x v="5"/>
    <x v="42"/>
    <s v="Ti-Morne (15) + Lievre (19)"/>
    <m/>
    <m/>
    <m/>
    <m/>
    <x v="350"/>
    <n v="1"/>
    <s v="HT10"/>
    <s v="HT101022"/>
    <e v="#N/A"/>
    <n v="0"/>
  </r>
  <r>
    <s v="IFRC"/>
    <s v="Haitian RC"/>
    <m/>
    <x v="0"/>
    <x v="41"/>
    <n v="12"/>
    <s v="Novembre"/>
    <m/>
    <x v="1"/>
    <x v="1"/>
    <s v="Bâches"/>
    <m/>
    <s v="Nombre"/>
    <n v="1198"/>
    <m/>
    <m/>
    <m/>
    <s v=""/>
    <x v="175"/>
    <m/>
    <x v="1"/>
    <x v="23"/>
    <s v="Centre"/>
    <m/>
    <m/>
    <m/>
    <m/>
    <x v="351"/>
    <n v="6"/>
    <s v="HT08"/>
    <s v="HT08833"/>
    <e v="#N/A"/>
    <n v="1"/>
  </r>
  <r>
    <s v="IFRC"/>
    <s v="Haitian RC"/>
    <m/>
    <x v="0"/>
    <x v="41"/>
    <n v="12"/>
    <s v="Novembre"/>
    <m/>
    <x v="0"/>
    <x v="0"/>
    <s v="Bidons"/>
    <m/>
    <s v="Nombre"/>
    <n v="1198"/>
    <m/>
    <m/>
    <m/>
    <s v=""/>
    <x v="175"/>
    <s v="Sélection / Priorisation"/>
    <x v="1"/>
    <x v="23"/>
    <s v="Centre"/>
    <m/>
    <m/>
    <m/>
    <m/>
    <x v="351"/>
    <n v="6"/>
    <s v="HT08"/>
    <s v="HT08833"/>
    <e v="#N/A"/>
    <n v="0"/>
  </r>
  <r>
    <s v="IFRC"/>
    <s v="Haitian RC"/>
    <m/>
    <x v="0"/>
    <x v="41"/>
    <n v="12"/>
    <s v="Novembre"/>
    <m/>
    <x v="1"/>
    <x v="1"/>
    <s v="Kit Abris"/>
    <m/>
    <s v="Nombre"/>
    <n v="599"/>
    <m/>
    <m/>
    <m/>
    <s v=""/>
    <x v="175"/>
    <s v="Sélection / Priorisation"/>
    <x v="1"/>
    <x v="23"/>
    <s v="Centre"/>
    <m/>
    <m/>
    <m/>
    <m/>
    <x v="351"/>
    <n v="6"/>
    <s v="HT08"/>
    <s v="HT08833"/>
    <e v="#N/A"/>
    <n v="0"/>
  </r>
  <r>
    <s v="IFRC"/>
    <s v="Haitian RC"/>
    <m/>
    <x v="0"/>
    <x v="41"/>
    <n v="12"/>
    <s v="Novembre"/>
    <m/>
    <x v="0"/>
    <x v="0"/>
    <s v="Kit de cuisine"/>
    <m/>
    <s v="Nombre"/>
    <n v="599"/>
    <m/>
    <m/>
    <m/>
    <s v=""/>
    <x v="175"/>
    <s v="Sélection / Priorisation"/>
    <x v="1"/>
    <x v="23"/>
    <s v="Centre"/>
    <m/>
    <m/>
    <m/>
    <m/>
    <x v="351"/>
    <n v="6"/>
    <s v="HT08"/>
    <s v="HT08833"/>
    <e v="#N/A"/>
    <n v="0"/>
  </r>
  <r>
    <s v="IFRC"/>
    <s v="Haitian RC"/>
    <m/>
    <x v="0"/>
    <x v="41"/>
    <n v="12"/>
    <s v="Novembre"/>
    <m/>
    <x v="0"/>
    <x v="0"/>
    <s v="Moustiquaires"/>
    <m/>
    <s v="Nombre"/>
    <n v="1198"/>
    <m/>
    <m/>
    <m/>
    <s v=""/>
    <x v="175"/>
    <s v="Sélection / Priorisation"/>
    <x v="1"/>
    <x v="23"/>
    <s v="Centre"/>
    <m/>
    <m/>
    <m/>
    <m/>
    <x v="351"/>
    <n v="6"/>
    <s v="HT08"/>
    <s v="HT08833"/>
    <e v="#N/A"/>
    <n v="0"/>
  </r>
  <r>
    <s v="IFRC"/>
    <s v="Haitian RC"/>
    <m/>
    <x v="0"/>
    <x v="41"/>
    <n v="12"/>
    <s v="Novembre"/>
    <m/>
    <x v="0"/>
    <x v="0"/>
    <s v="Seaux"/>
    <m/>
    <s v="Nombre"/>
    <n v="599"/>
    <m/>
    <m/>
    <m/>
    <s v=""/>
    <x v="175"/>
    <s v="Sélection / Priorisation"/>
    <x v="1"/>
    <x v="23"/>
    <s v="Centre"/>
    <m/>
    <m/>
    <m/>
    <m/>
    <x v="351"/>
    <n v="6"/>
    <s v="HT08"/>
    <s v="HT08833"/>
    <e v="#N/A"/>
    <n v="0"/>
  </r>
  <r>
    <s v="MEDAIR"/>
    <m/>
    <s v="OFDA"/>
    <x v="0"/>
    <x v="41"/>
    <n v="12"/>
    <s v="Novembre"/>
    <m/>
    <x v="1"/>
    <x v="1"/>
    <s v="Bâches"/>
    <m/>
    <s v="Nombre"/>
    <n v="250"/>
    <m/>
    <m/>
    <m/>
    <s v=""/>
    <x v="142"/>
    <s v="Distribution générale"/>
    <x v="2"/>
    <x v="54"/>
    <s v="Loby"/>
    <m/>
    <m/>
    <m/>
    <s v="Shelter box: 198, 52 distributed in shools. Remaining were targetted to the most vulnerable in Lager."/>
    <x v="352"/>
    <n v="6"/>
    <s v="HT07"/>
    <s v="HT07753"/>
    <e v="#N/A"/>
    <n v="0"/>
  </r>
  <r>
    <s v="MEDAIR"/>
    <m/>
    <s v="OFDA"/>
    <x v="0"/>
    <x v="41"/>
    <n v="12"/>
    <s v="Novembre"/>
    <m/>
    <x v="0"/>
    <x v="0"/>
    <s v="Aquatabs"/>
    <m/>
    <s v="Nombre"/>
    <n v="52"/>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Kit Abris"/>
    <m/>
    <s v="Nombre"/>
    <n v="198"/>
    <m/>
    <m/>
    <m/>
    <s v=""/>
    <x v="142"/>
    <s v="Sélection / Priorisation"/>
    <x v="2"/>
    <x v="54"/>
    <s v="Loby"/>
    <m/>
    <m/>
    <m/>
    <s v="Shelter box: 198, 52 distributed in shools. Remaining were targetted to the most vulnerable in Lager."/>
    <x v="352"/>
    <n v="6"/>
    <s v="HT07"/>
    <s v="HT07753"/>
    <e v="#N/A"/>
    <n v="0"/>
  </r>
  <r>
    <s v="MEDAIR"/>
    <m/>
    <s v="OFDA"/>
    <x v="0"/>
    <x v="41"/>
    <n v="12"/>
    <s v="Novembre"/>
    <m/>
    <x v="2"/>
    <x v="2"/>
    <s v="Formation"/>
    <m/>
    <s v=""/>
    <n v="198"/>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American RC"/>
    <s v="Haitian RC"/>
    <m/>
    <x v="0"/>
    <x v="42"/>
    <n v="13"/>
    <s v="Novembre"/>
    <m/>
    <x v="1"/>
    <x v="1"/>
    <s v="Bâches"/>
    <m/>
    <s v="Nombre"/>
    <n v="111"/>
    <m/>
    <m/>
    <m/>
    <s v=""/>
    <x v="176"/>
    <m/>
    <x v="5"/>
    <x v="18"/>
    <m/>
    <m/>
    <m/>
    <m/>
    <m/>
    <x v="353"/>
    <n v="2"/>
    <s v="HT10"/>
    <s v="HT101011"/>
    <e v="#N/A"/>
    <n v="1"/>
  </r>
  <r>
    <s v="American RC"/>
    <s v="Haitian RC"/>
    <m/>
    <x v="0"/>
    <x v="42"/>
    <n v="13"/>
    <s v="Novembre"/>
    <m/>
    <x v="1"/>
    <x v="1"/>
    <s v="Bâches"/>
    <m/>
    <s v="Nombre"/>
    <n v="7"/>
    <m/>
    <m/>
    <m/>
    <s v=""/>
    <x v="177"/>
    <m/>
    <x v="2"/>
    <x v="43"/>
    <m/>
    <m/>
    <m/>
    <m/>
    <m/>
    <x v="354"/>
    <n v="3"/>
    <s v="HT07"/>
    <s v="HT07712"/>
    <e v="#N/A"/>
    <n v="0"/>
  </r>
  <r>
    <s v="American RC"/>
    <s v="Haitian RC"/>
    <m/>
    <x v="0"/>
    <x v="42"/>
    <n v="13"/>
    <s v="Novembre"/>
    <m/>
    <x v="0"/>
    <x v="0"/>
    <s v="Bidons"/>
    <m/>
    <s v="Nombre"/>
    <n v="14"/>
    <m/>
    <m/>
    <m/>
    <s v=""/>
    <x v="177"/>
    <s v="Sélection / Priorisation"/>
    <x v="2"/>
    <x v="43"/>
    <m/>
    <m/>
    <m/>
    <m/>
    <m/>
    <x v="354"/>
    <n v="3"/>
    <s v="HT07"/>
    <s v="HT07712"/>
    <e v="#N/A"/>
    <n v="0"/>
  </r>
  <r>
    <s v="American RC"/>
    <s v="Haitian RC"/>
    <m/>
    <x v="0"/>
    <x v="42"/>
    <n v="13"/>
    <s v="Novembre"/>
    <m/>
    <x v="1"/>
    <x v="1"/>
    <s v="Kit Abris"/>
    <m/>
    <s v="Nombre"/>
    <n v="111"/>
    <m/>
    <m/>
    <m/>
    <s v=""/>
    <x v="176"/>
    <s v="Sélection / Priorisation"/>
    <x v="5"/>
    <x v="18"/>
    <m/>
    <m/>
    <m/>
    <m/>
    <m/>
    <x v="353"/>
    <n v="2"/>
    <s v="HT10"/>
    <s v="HT101011"/>
    <e v="#N/A"/>
    <n v="0"/>
  </r>
  <r>
    <s v="American RC"/>
    <s v="Haitian RC"/>
    <m/>
    <x v="0"/>
    <x v="42"/>
    <n v="13"/>
    <s v="Novembre"/>
    <m/>
    <x v="0"/>
    <x v="0"/>
    <s v="Kit de cuisine"/>
    <m/>
    <s v="Nombre"/>
    <n v="7"/>
    <m/>
    <m/>
    <m/>
    <s v=""/>
    <x v="177"/>
    <s v="Sélection / Priorisation"/>
    <x v="2"/>
    <x v="43"/>
    <m/>
    <m/>
    <m/>
    <m/>
    <m/>
    <x v="354"/>
    <n v="3"/>
    <s v="HT07"/>
    <s v="HT07712"/>
    <e v="#N/A"/>
    <n v="0"/>
  </r>
  <r>
    <s v="CARE"/>
    <m/>
    <m/>
    <x v="0"/>
    <x v="42"/>
    <n v="13"/>
    <s v="Novembre"/>
    <m/>
    <x v="1"/>
    <x v="1"/>
    <s v="Bâches"/>
    <m/>
    <s v="Nombre"/>
    <n v="38"/>
    <m/>
    <m/>
    <m/>
    <s v=""/>
    <x v="178"/>
    <s v="Distribution générale"/>
    <x v="1"/>
    <x v="5"/>
    <m/>
    <m/>
    <m/>
    <s v="Centre collectif / d'évacuation d'urgence"/>
    <m/>
    <x v="355"/>
    <n v="1"/>
    <s v="HT08"/>
    <s v="HT08814"/>
    <e v="#N/A"/>
    <n v="0"/>
  </r>
  <r>
    <s v="Samaritan's Purse"/>
    <m/>
    <m/>
    <x v="0"/>
    <x v="42"/>
    <n v="13"/>
    <s v="Novembre"/>
    <m/>
    <x v="1"/>
    <x v="1"/>
    <s v="Bâches"/>
    <m/>
    <s v="Nombre"/>
    <n v="2900"/>
    <m/>
    <m/>
    <m/>
    <s v=""/>
    <x v="37"/>
    <m/>
    <x v="1"/>
    <x v="6"/>
    <s v="2e Balisiers"/>
    <m/>
    <m/>
    <m/>
    <m/>
    <x v="356"/>
    <n v="1"/>
    <s v="HT08"/>
    <s v="HT08812"/>
    <s v="HT08812-02"/>
    <n v="1"/>
  </r>
  <r>
    <s v="ADRA"/>
    <m/>
    <m/>
    <x v="0"/>
    <x v="43"/>
    <n v="14"/>
    <s v="Novembre"/>
    <m/>
    <x v="1"/>
    <x v="1"/>
    <s v="Bâches"/>
    <m/>
    <s v="Nombre"/>
    <n v="114"/>
    <m/>
    <m/>
    <m/>
    <s v=""/>
    <x v="86"/>
    <m/>
    <x v="2"/>
    <x v="51"/>
    <s v="1er"/>
    <m/>
    <m/>
    <m/>
    <s v="Nous avons donné 115 unit rainfresh pour traiter l'eau a 115 familles"/>
    <x v="357"/>
    <n v="2"/>
    <s v="HT07"/>
    <s v="HT07723"/>
    <e v="#N/A"/>
    <n v="1"/>
  </r>
  <r>
    <s v="ADRA"/>
    <m/>
    <m/>
    <x v="0"/>
    <x v="43"/>
    <n v="14"/>
    <s v="Novembre"/>
    <m/>
    <x v="1"/>
    <x v="1"/>
    <s v="Kit Abris"/>
    <s v="Perle, machette, scie,rous,fil de fer,marteau,clous divers."/>
    <s v="Nombre"/>
    <n v="114"/>
    <m/>
    <m/>
    <m/>
    <s v=""/>
    <x v="86"/>
    <s v="Sélection / Priorisation"/>
    <x v="2"/>
    <x v="51"/>
    <s v="1er"/>
    <m/>
    <m/>
    <m/>
    <s v="Nous avons donné 115 unit rainfresh pour traiter l'eau a 115 familles"/>
    <x v="357"/>
    <n v="2"/>
    <s v="HT07"/>
    <s v="HT07723"/>
    <e v="#N/A"/>
    <n v="0"/>
  </r>
  <r>
    <s v="American RC"/>
    <s v="Haitian RC"/>
    <m/>
    <x v="0"/>
    <x v="43"/>
    <n v="14"/>
    <s v="Novembre"/>
    <m/>
    <x v="1"/>
    <x v="1"/>
    <s v="Bâches"/>
    <m/>
    <s v="Nombre"/>
    <n v="225"/>
    <m/>
    <m/>
    <m/>
    <s v=""/>
    <x v="179"/>
    <m/>
    <x v="2"/>
    <x v="43"/>
    <m/>
    <m/>
    <m/>
    <m/>
    <m/>
    <x v="358"/>
    <n v="3"/>
    <s v="HT07"/>
    <s v="HT07712"/>
    <e v="#N/A"/>
    <n v="0"/>
  </r>
  <r>
    <s v="American RC"/>
    <s v="Haitian RC"/>
    <m/>
    <x v="0"/>
    <x v="43"/>
    <n v="14"/>
    <s v="Novembre"/>
    <m/>
    <x v="0"/>
    <x v="0"/>
    <s v="Bidons"/>
    <m/>
    <s v="Nombre"/>
    <n v="450"/>
    <m/>
    <m/>
    <m/>
    <s v=""/>
    <x v="179"/>
    <s v="Sélection / Priorisation"/>
    <x v="2"/>
    <x v="43"/>
    <m/>
    <m/>
    <m/>
    <m/>
    <m/>
    <x v="358"/>
    <n v="3"/>
    <s v="HT07"/>
    <s v="HT07712"/>
    <e v="#N/A"/>
    <n v="0"/>
  </r>
  <r>
    <s v="American RC"/>
    <s v="Haitian RC"/>
    <m/>
    <x v="0"/>
    <x v="43"/>
    <n v="14"/>
    <s v="Novembre"/>
    <m/>
    <x v="0"/>
    <x v="0"/>
    <s v="Kit de cuisine"/>
    <m/>
    <s v="Nombre"/>
    <n v="225"/>
    <m/>
    <m/>
    <m/>
    <s v=""/>
    <x v="179"/>
    <s v="Sélection / Priorisation"/>
    <x v="2"/>
    <x v="43"/>
    <m/>
    <m/>
    <m/>
    <m/>
    <m/>
    <x v="358"/>
    <n v="3"/>
    <s v="HT07"/>
    <s v="HT07712"/>
    <e v="#N/A"/>
    <n v="0"/>
  </r>
  <r>
    <s v="CARE"/>
    <m/>
    <m/>
    <x v="0"/>
    <x v="43"/>
    <n v="14"/>
    <s v="Novembre"/>
    <m/>
    <x v="1"/>
    <x v="1"/>
    <s v="Bâches"/>
    <m/>
    <s v="Nombre"/>
    <n v="477"/>
    <m/>
    <m/>
    <m/>
    <s v=""/>
    <x v="180"/>
    <s v="Sélection / Priorisation"/>
    <x v="3"/>
    <x v="64"/>
    <m/>
    <m/>
    <m/>
    <s v="Ménage"/>
    <m/>
    <x v="359"/>
    <n v="2"/>
    <s v="HT02"/>
    <s v="HT02231"/>
    <e v="#N/A"/>
    <n v="1"/>
  </r>
  <r>
    <s v="CARE"/>
    <m/>
    <m/>
    <x v="0"/>
    <x v="43"/>
    <n v="14"/>
    <s v="Novembre"/>
    <m/>
    <x v="0"/>
    <x v="0"/>
    <s v="Aquatabs"/>
    <m/>
    <s v="Nombre"/>
    <n v="3339"/>
    <m/>
    <m/>
    <m/>
    <s v=""/>
    <x v="180"/>
    <s v="Sélection / Priorisation"/>
    <x v="3"/>
    <x v="64"/>
    <m/>
    <m/>
    <m/>
    <s v="Ménage"/>
    <m/>
    <x v="359"/>
    <n v="2"/>
    <s v="HT02"/>
    <s v="HT02231"/>
    <e v="#N/A"/>
    <n v="0"/>
  </r>
  <r>
    <s v="Concern Worldwide"/>
    <s v="Joint distribution with ACTED"/>
    <m/>
    <x v="0"/>
    <x v="43"/>
    <n v="14"/>
    <s v="Novembre"/>
    <m/>
    <x v="1"/>
    <x v="1"/>
    <s v="Bâches"/>
    <m/>
    <s v="Nombre"/>
    <n v="500"/>
    <m/>
    <m/>
    <m/>
    <s v=""/>
    <x v="111"/>
    <m/>
    <x v="1"/>
    <x v="44"/>
    <m/>
    <m/>
    <m/>
    <m/>
    <m/>
    <x v="360"/>
    <n v="5"/>
    <s v="HT08"/>
    <s v="HT08821"/>
    <e v="#N/A"/>
    <n v="0"/>
  </r>
  <r>
    <s v="Concern Worldwide"/>
    <s v="Joint distribution with ACTED"/>
    <m/>
    <x v="0"/>
    <x v="43"/>
    <n v="14"/>
    <s v="Novembre"/>
    <m/>
    <x v="0"/>
    <x v="0"/>
    <s v="Couvertures"/>
    <m/>
    <s v="Nombre"/>
    <n v="1000"/>
    <m/>
    <m/>
    <m/>
    <s v=""/>
    <x v="111"/>
    <s v="Sélection / Priorisation"/>
    <x v="1"/>
    <x v="44"/>
    <m/>
    <m/>
    <m/>
    <m/>
    <m/>
    <x v="360"/>
    <n v="5"/>
    <s v="HT08"/>
    <s v="HT08821"/>
    <e v="#N/A"/>
    <n v="0"/>
  </r>
  <r>
    <s v="Concern Worldwide"/>
    <s v="Joint distribution with ACTED"/>
    <m/>
    <x v="0"/>
    <x v="43"/>
    <n v="14"/>
    <s v="Novembre"/>
    <m/>
    <x v="1"/>
    <x v="1"/>
    <s v="Kit Abris"/>
    <s v="1 bache 4x6, 1 corde"/>
    <s v="Nombre"/>
    <n v="500"/>
    <m/>
    <m/>
    <m/>
    <s v=""/>
    <x v="111"/>
    <s v="Sélection / Priorisation"/>
    <x v="1"/>
    <x v="44"/>
    <m/>
    <m/>
    <m/>
    <m/>
    <m/>
    <x v="360"/>
    <n v="5"/>
    <s v="HT08"/>
    <s v="HT08821"/>
    <e v="#N/A"/>
    <n v="0"/>
  </r>
  <r>
    <s v="Concern Worldwide"/>
    <s v="Joint distribution with ACTED"/>
    <m/>
    <x v="0"/>
    <x v="43"/>
    <n v="14"/>
    <s v="Novembre"/>
    <m/>
    <x v="0"/>
    <x v="0"/>
    <s v="Kit d'hygiène"/>
    <m/>
    <s v="Nombre"/>
    <n v="500"/>
    <m/>
    <m/>
    <m/>
    <s v=""/>
    <x v="111"/>
    <s v="Sélection / Priorisation"/>
    <x v="1"/>
    <x v="44"/>
    <m/>
    <m/>
    <m/>
    <m/>
    <m/>
    <x v="360"/>
    <n v="5"/>
    <s v="HT08"/>
    <s v="HT08821"/>
    <e v="#N/A"/>
    <n v="0"/>
  </r>
  <r>
    <s v="Concern Worldwide"/>
    <s v="Joint distribution with ACTED"/>
    <m/>
    <x v="0"/>
    <x v="43"/>
    <n v="14"/>
    <s v="Novembre"/>
    <m/>
    <x v="0"/>
    <x v="0"/>
    <s v="Moustiquaires"/>
    <m/>
    <s v="Nombre"/>
    <n v="1000"/>
    <m/>
    <m/>
    <m/>
    <s v=""/>
    <x v="111"/>
    <s v="Sélection / Priorisation"/>
    <x v="1"/>
    <x v="44"/>
    <m/>
    <m/>
    <m/>
    <m/>
    <m/>
    <x v="360"/>
    <n v="5"/>
    <s v="HT08"/>
    <s v="HT08821"/>
    <e v="#N/A"/>
    <n v="0"/>
  </r>
  <r>
    <s v="IFRC"/>
    <s v="Haitian RC"/>
    <m/>
    <x v="0"/>
    <x v="43"/>
    <n v="14"/>
    <s v="Novembre"/>
    <m/>
    <x v="1"/>
    <x v="1"/>
    <s v="Bâches"/>
    <m/>
    <s v="Nombre"/>
    <n v="997"/>
    <m/>
    <m/>
    <m/>
    <s v=""/>
    <x v="181"/>
    <m/>
    <x v="1"/>
    <x v="1"/>
    <s v="Previle"/>
    <m/>
    <m/>
    <m/>
    <m/>
    <x v="361"/>
    <n v="1"/>
    <s v="HT08"/>
    <s v="HT08811"/>
    <e v="#N/A"/>
    <n v="1"/>
  </r>
  <r>
    <s v="Save the Children International"/>
    <m/>
    <s v="OFDA"/>
    <x v="0"/>
    <x v="43"/>
    <n v="14"/>
    <s v="Novembre"/>
    <m/>
    <x v="1"/>
    <x v="1"/>
    <s v="Kit Abris"/>
    <s v="bache 4*6, 1 corde"/>
    <s v="Nombre"/>
    <n v="550"/>
    <n v="2750"/>
    <m/>
    <m/>
    <n v="2750"/>
    <x v="182"/>
    <s v="Distribution générale"/>
    <x v="2"/>
    <x v="43"/>
    <s v="Berreault"/>
    <s v="Ferme Le Blanc"/>
    <s v="Rural"/>
    <s v="Ménage"/>
    <s v="Chaque bache avec 20 metres de corde et guide technique"/>
    <x v="362"/>
    <n v="1"/>
    <s v="HT07"/>
    <s v="HT07712"/>
    <e v="#N/A"/>
    <n v="1"/>
  </r>
  <r>
    <s v="World Vision International"/>
    <m/>
    <m/>
    <x v="0"/>
    <x v="43"/>
    <n v="14"/>
    <s v="Novembre"/>
    <m/>
    <x v="0"/>
    <x v="0"/>
    <s v="Bidons"/>
    <m/>
    <s v="Nombre"/>
    <n v="300"/>
    <m/>
    <m/>
    <m/>
    <s v=""/>
    <x v="25"/>
    <s v="Sélection / Priorisation"/>
    <x v="0"/>
    <x v="0"/>
    <s v="Petite Source"/>
    <m/>
    <m/>
    <m/>
    <m/>
    <x v="363"/>
    <n v="5"/>
    <s v="HT01"/>
    <s v="HT01151"/>
    <e v="#N/A"/>
    <n v="0"/>
  </r>
  <r>
    <s v="World Vision International"/>
    <m/>
    <m/>
    <x v="0"/>
    <x v="43"/>
    <n v="14"/>
    <s v="Novembre"/>
    <m/>
    <x v="0"/>
    <x v="0"/>
    <s v="Couvertures"/>
    <m/>
    <s v="Nombre"/>
    <n v="300"/>
    <m/>
    <m/>
    <m/>
    <s v=""/>
    <x v="25"/>
    <s v="Sélection / Priorisation"/>
    <x v="0"/>
    <x v="0"/>
    <s v="Petite Source"/>
    <m/>
    <m/>
    <m/>
    <m/>
    <x v="363"/>
    <n v="5"/>
    <s v="HT01"/>
    <s v="HT01151"/>
    <e v="#N/A"/>
    <n v="0"/>
  </r>
  <r>
    <s v="World Vision International"/>
    <m/>
    <m/>
    <x v="0"/>
    <x v="43"/>
    <n v="14"/>
    <s v="Novembre"/>
    <m/>
    <x v="0"/>
    <x v="0"/>
    <s v="Kit d'hygiène"/>
    <m/>
    <s v="Nombre"/>
    <n v="300"/>
    <m/>
    <m/>
    <m/>
    <s v=""/>
    <x v="25"/>
    <s v="Sélection / Priorisation"/>
    <x v="0"/>
    <x v="0"/>
    <s v="Petite Source"/>
    <m/>
    <m/>
    <m/>
    <m/>
    <x v="363"/>
    <n v="5"/>
    <s v="HT01"/>
    <s v="HT01151"/>
    <e v="#N/A"/>
    <n v="0"/>
  </r>
  <r>
    <s v="World Vision International"/>
    <m/>
    <m/>
    <x v="0"/>
    <x v="43"/>
    <n v="14"/>
    <s v="Novembre"/>
    <m/>
    <x v="0"/>
    <x v="0"/>
    <s v="Lampes solaires"/>
    <m/>
    <s v="Nombre"/>
    <n v="300"/>
    <m/>
    <m/>
    <m/>
    <s v=""/>
    <x v="25"/>
    <s v="Sélection / Priorisation"/>
    <x v="0"/>
    <x v="0"/>
    <s v="Petite Source"/>
    <m/>
    <m/>
    <m/>
    <m/>
    <x v="363"/>
    <n v="5"/>
    <s v="HT01"/>
    <s v="HT01151"/>
    <e v="#N/A"/>
    <n v="0"/>
  </r>
  <r>
    <s v="World Vision International"/>
    <m/>
    <m/>
    <x v="0"/>
    <x v="43"/>
    <n v="14"/>
    <s v="Novembre"/>
    <m/>
    <x v="0"/>
    <x v="0"/>
    <s v="Moustiquaires"/>
    <m/>
    <s v="Nombre"/>
    <n v="300"/>
    <m/>
    <m/>
    <m/>
    <s v=""/>
    <x v="25"/>
    <s v="Sélection / Priorisation"/>
    <x v="0"/>
    <x v="0"/>
    <s v="Petite Source"/>
    <m/>
    <m/>
    <m/>
    <m/>
    <x v="363"/>
    <n v="5"/>
    <s v="HT01"/>
    <s v="HT01151"/>
    <e v="#N/A"/>
    <n v="0"/>
  </r>
  <r>
    <s v="American RC"/>
    <s v="Haitian RC"/>
    <m/>
    <x v="0"/>
    <x v="44"/>
    <n v="15"/>
    <s v="Novembre"/>
    <m/>
    <x v="1"/>
    <x v="1"/>
    <s v="Bâches"/>
    <m/>
    <s v="Nombre"/>
    <n v="340"/>
    <m/>
    <m/>
    <m/>
    <s v=""/>
    <x v="183"/>
    <m/>
    <x v="2"/>
    <x v="19"/>
    <m/>
    <m/>
    <m/>
    <m/>
    <m/>
    <x v="364"/>
    <n v="4"/>
    <s v="HT07"/>
    <s v="HT07713"/>
    <e v="#N/A"/>
    <n v="0"/>
  </r>
  <r>
    <s v="American RC"/>
    <s v="Haitian RC"/>
    <m/>
    <x v="0"/>
    <x v="44"/>
    <n v="15"/>
    <s v="Novembre"/>
    <m/>
    <x v="0"/>
    <x v="0"/>
    <s v="Bidons"/>
    <m/>
    <s v="Nombre"/>
    <n v="680"/>
    <m/>
    <m/>
    <m/>
    <s v=""/>
    <x v="183"/>
    <s v="Sélection / Priorisation"/>
    <x v="2"/>
    <x v="19"/>
    <m/>
    <m/>
    <m/>
    <m/>
    <m/>
    <x v="364"/>
    <n v="4"/>
    <s v="HT07"/>
    <s v="HT07713"/>
    <e v="#N/A"/>
    <n v="0"/>
  </r>
  <r>
    <s v="American RC"/>
    <s v="Haitian RC"/>
    <m/>
    <x v="0"/>
    <x v="44"/>
    <n v="15"/>
    <s v="Novembre"/>
    <m/>
    <x v="1"/>
    <x v="1"/>
    <s v="Kit Abris"/>
    <m/>
    <s v="Nombre"/>
    <n v="340"/>
    <m/>
    <m/>
    <m/>
    <s v=""/>
    <x v="183"/>
    <s v="Sélection / Priorisation"/>
    <x v="2"/>
    <x v="19"/>
    <m/>
    <m/>
    <m/>
    <m/>
    <m/>
    <x v="364"/>
    <n v="4"/>
    <s v="HT07"/>
    <s v="HT07713"/>
    <e v="#N/A"/>
    <n v="0"/>
  </r>
  <r>
    <s v="American RC"/>
    <s v="Haitian RC"/>
    <m/>
    <x v="0"/>
    <x v="44"/>
    <n v="15"/>
    <s v="Novembre"/>
    <m/>
    <x v="0"/>
    <x v="0"/>
    <s v="Kit de cuisine"/>
    <m/>
    <s v="Nombre"/>
    <n v="340"/>
    <m/>
    <m/>
    <m/>
    <s v=""/>
    <x v="183"/>
    <s v="Sélection / Priorisation"/>
    <x v="2"/>
    <x v="19"/>
    <m/>
    <m/>
    <m/>
    <m/>
    <m/>
    <x v="364"/>
    <n v="4"/>
    <s v="HT07"/>
    <s v="HT07713"/>
    <e v="#N/A"/>
    <n v="0"/>
  </r>
  <r>
    <s v="Concern Worldwide"/>
    <m/>
    <m/>
    <x v="0"/>
    <x v="44"/>
    <n v="15"/>
    <s v="Novembre"/>
    <m/>
    <x v="1"/>
    <x v="4"/>
    <s v="Non conditionel"/>
    <m/>
    <s v="Valeur en HTG"/>
    <n v="350"/>
    <m/>
    <m/>
    <m/>
    <s v=""/>
    <x v="44"/>
    <m/>
    <x v="0"/>
    <x v="0"/>
    <s v="Palma"/>
    <m/>
    <m/>
    <m/>
    <m/>
    <x v="365"/>
    <n v="1"/>
    <s v="HT01"/>
    <s v="HT01151"/>
    <e v="#N/A"/>
    <n v="0"/>
  </r>
  <r>
    <s v="Samaritan's Purse"/>
    <m/>
    <m/>
    <x v="0"/>
    <x v="44"/>
    <n v="15"/>
    <s v="Novembre"/>
    <m/>
    <x v="1"/>
    <x v="1"/>
    <s v="Bâches"/>
    <m/>
    <s v="Nombre"/>
    <n v="100"/>
    <m/>
    <m/>
    <m/>
    <s v=""/>
    <x v="37"/>
    <m/>
    <x v="1"/>
    <x v="6"/>
    <s v="2e Balisiers"/>
    <m/>
    <m/>
    <m/>
    <m/>
    <x v="366"/>
    <n v="1"/>
    <s v="HT08"/>
    <s v="HT08812"/>
    <s v="HT08812-02"/>
    <n v="0"/>
  </r>
  <r>
    <s v="Samaritan's Purse"/>
    <m/>
    <m/>
    <x v="0"/>
    <x v="44"/>
    <n v="15"/>
    <s v="Novembre"/>
    <m/>
    <x v="1"/>
    <x v="1"/>
    <s v="Bâches"/>
    <m/>
    <s v="Nombre"/>
    <n v="500"/>
    <m/>
    <m/>
    <m/>
    <s v=""/>
    <x v="37"/>
    <m/>
    <x v="1"/>
    <x v="6"/>
    <s v="3e Danglise"/>
    <m/>
    <m/>
    <m/>
    <m/>
    <x v="367"/>
    <n v="1"/>
    <s v="HT08"/>
    <s v="HT08812"/>
    <s v="HT08812-03"/>
    <n v="0"/>
  </r>
  <r>
    <s v="Samaritan's Purse"/>
    <m/>
    <m/>
    <x v="0"/>
    <x v="44"/>
    <n v="15"/>
    <s v="Novembre"/>
    <m/>
    <x v="1"/>
    <x v="1"/>
    <s v="Bâches"/>
    <m/>
    <s v="Nombre"/>
    <n v="550"/>
    <m/>
    <m/>
    <m/>
    <s v=""/>
    <x v="37"/>
    <m/>
    <x v="1"/>
    <x v="6"/>
    <s v="4e La Seringue"/>
    <m/>
    <m/>
    <m/>
    <m/>
    <x v="368"/>
    <n v="1"/>
    <s v="HT08"/>
    <s v="HT08812"/>
    <s v="HT08812-04"/>
    <n v="0"/>
  </r>
  <r>
    <s v="Samaritan's Purse"/>
    <m/>
    <m/>
    <x v="0"/>
    <x v="44"/>
    <n v="15"/>
    <s v="Novembre"/>
    <m/>
    <x v="1"/>
    <x v="1"/>
    <s v="Bâches"/>
    <m/>
    <s v="Nombre"/>
    <n v="150"/>
    <m/>
    <m/>
    <m/>
    <s v=""/>
    <x v="37"/>
    <m/>
    <x v="1"/>
    <x v="6"/>
    <m/>
    <s v="David Willett"/>
    <m/>
    <m/>
    <m/>
    <x v="369"/>
    <n v="1"/>
    <s v="HT08"/>
    <s v="HT08812"/>
    <e v="#N/A"/>
    <n v="0"/>
  </r>
  <r>
    <s v="World Vision International"/>
    <m/>
    <m/>
    <x v="0"/>
    <x v="44"/>
    <n v="15"/>
    <s v="Novembre"/>
    <m/>
    <x v="1"/>
    <x v="1"/>
    <s v="Bâches"/>
    <m/>
    <s v="Nombre"/>
    <n v="300"/>
    <m/>
    <m/>
    <m/>
    <s v=""/>
    <x v="25"/>
    <m/>
    <x v="5"/>
    <x v="42"/>
    <s v="Lieve"/>
    <m/>
    <m/>
    <m/>
    <m/>
    <x v="370"/>
    <n v="4"/>
    <s v="HT10"/>
    <s v="HT101022"/>
    <e v="#N/A"/>
    <n v="0"/>
  </r>
  <r>
    <s v="World Vision International"/>
    <m/>
    <m/>
    <x v="0"/>
    <x v="44"/>
    <n v="15"/>
    <s v="Novembre"/>
    <m/>
    <x v="0"/>
    <x v="0"/>
    <s v="Couvertures"/>
    <m/>
    <s v="Nombre"/>
    <n v="600"/>
    <m/>
    <m/>
    <m/>
    <s v=""/>
    <x v="25"/>
    <s v="Sélection / Priorisation"/>
    <x v="5"/>
    <x v="42"/>
    <s v="Lieve"/>
    <m/>
    <m/>
    <m/>
    <m/>
    <x v="370"/>
    <n v="4"/>
    <s v="HT10"/>
    <s v="HT101022"/>
    <e v="#N/A"/>
    <n v="0"/>
  </r>
  <r>
    <s v="World Vision International"/>
    <m/>
    <m/>
    <x v="0"/>
    <x v="44"/>
    <n v="15"/>
    <s v="Novembre"/>
    <m/>
    <x v="0"/>
    <x v="0"/>
    <s v="Kit d'hygiène"/>
    <m/>
    <s v="Nombre"/>
    <n v="300"/>
    <m/>
    <m/>
    <m/>
    <s v=""/>
    <x v="25"/>
    <s v="Sélection / Priorisation"/>
    <x v="5"/>
    <x v="42"/>
    <s v="Lieve"/>
    <m/>
    <m/>
    <m/>
    <m/>
    <x v="370"/>
    <n v="4"/>
    <s v="HT10"/>
    <s v="HT101022"/>
    <e v="#N/A"/>
    <n v="0"/>
  </r>
  <r>
    <s v="World Vision International"/>
    <m/>
    <m/>
    <x v="0"/>
    <x v="44"/>
    <n v="15"/>
    <s v="Novembre"/>
    <m/>
    <x v="0"/>
    <x v="0"/>
    <s v="Kit d'hygiène"/>
    <m/>
    <s v="Nombre"/>
    <n v="100"/>
    <m/>
    <m/>
    <m/>
    <s v=""/>
    <x v="12"/>
    <s v="Sélection / Priorisation"/>
    <x v="0"/>
    <x v="22"/>
    <s v="Grande Vide"/>
    <m/>
    <m/>
    <m/>
    <m/>
    <x v="371"/>
    <n v="1"/>
    <s v="HT01"/>
    <s v="HT01152"/>
    <e v="#N/A"/>
    <n v="0"/>
  </r>
  <r>
    <s v="World Vision International"/>
    <m/>
    <m/>
    <x v="0"/>
    <x v="44"/>
    <n v="15"/>
    <s v="Novembre"/>
    <m/>
    <x v="0"/>
    <x v="0"/>
    <s v="Moustiquaires"/>
    <m/>
    <s v="Nombre"/>
    <n v="600"/>
    <m/>
    <m/>
    <m/>
    <s v=""/>
    <x v="25"/>
    <s v="Sélection / Priorisation"/>
    <x v="5"/>
    <x v="42"/>
    <s v="Lieve"/>
    <m/>
    <m/>
    <m/>
    <m/>
    <x v="370"/>
    <n v="4"/>
    <s v="HT10"/>
    <s v="HT101022"/>
    <e v="#N/A"/>
    <n v="0"/>
  </r>
  <r>
    <s v="AAR"/>
    <m/>
    <s v="Japan Platform"/>
    <x v="0"/>
    <x v="45"/>
    <n v="16"/>
    <s v="Novembre"/>
    <m/>
    <x v="0"/>
    <x v="0"/>
    <s v="Aquatabs"/>
    <m/>
    <s v="Nombre"/>
    <n v="600"/>
    <m/>
    <m/>
    <m/>
    <s v=""/>
    <x v="25"/>
    <s v="Sélection / Priorisation"/>
    <x v="1"/>
    <x v="1"/>
    <m/>
    <m/>
    <m/>
    <m/>
    <m/>
    <x v="372"/>
    <n v="6"/>
    <s v="HT08"/>
    <s v="HT08811"/>
    <e v="#N/A"/>
    <n v="0"/>
  </r>
  <r>
    <s v="AAR"/>
    <m/>
    <s v="Japan Platform"/>
    <x v="0"/>
    <x v="45"/>
    <n v="16"/>
    <s v="Novembre"/>
    <m/>
    <x v="1"/>
    <x v="1"/>
    <s v="Bâches"/>
    <m/>
    <s v="Nombre"/>
    <n v="300"/>
    <m/>
    <m/>
    <m/>
    <s v=""/>
    <x v="25"/>
    <s v="Sélection / Priorisation"/>
    <x v="1"/>
    <x v="1"/>
    <m/>
    <m/>
    <m/>
    <m/>
    <m/>
    <x v="372"/>
    <n v="6"/>
    <s v="HT08"/>
    <s v="HT08811"/>
    <e v="#N/A"/>
    <n v="0"/>
  </r>
  <r>
    <s v="AAR"/>
    <m/>
    <s v="Japan Platform"/>
    <x v="0"/>
    <x v="45"/>
    <n v="16"/>
    <s v="Novembre"/>
    <m/>
    <x v="0"/>
    <x v="0"/>
    <s v="Bidons"/>
    <m/>
    <s v="Nombre"/>
    <n v="300"/>
    <m/>
    <m/>
    <m/>
    <s v=""/>
    <x v="25"/>
    <s v="Sélection / Priorisation"/>
    <x v="1"/>
    <x v="1"/>
    <m/>
    <m/>
    <m/>
    <m/>
    <m/>
    <x v="372"/>
    <n v="6"/>
    <s v="HT08"/>
    <s v="HT08811"/>
    <e v="#N/A"/>
    <n v="0"/>
  </r>
  <r>
    <s v="AAR"/>
    <m/>
    <s v="Japan Platform"/>
    <x v="0"/>
    <x v="45"/>
    <n v="16"/>
    <s v="Novembre"/>
    <m/>
    <x v="0"/>
    <x v="0"/>
    <s v="Kit d'hygiène"/>
    <m/>
    <s v="Nombre"/>
    <n v="300"/>
    <m/>
    <m/>
    <m/>
    <s v=""/>
    <x v="25"/>
    <s v="Sélection / Priorisation"/>
    <x v="1"/>
    <x v="1"/>
    <m/>
    <m/>
    <m/>
    <m/>
    <m/>
    <x v="372"/>
    <n v="6"/>
    <s v="HT08"/>
    <s v="HT08811"/>
    <e v="#N/A"/>
    <n v="0"/>
  </r>
  <r>
    <s v="AAR"/>
    <m/>
    <s v="Japan Platform"/>
    <x v="0"/>
    <x v="45"/>
    <n v="16"/>
    <s v="Novembre"/>
    <m/>
    <x v="0"/>
    <x v="0"/>
    <s v="Moustiquaires"/>
    <m/>
    <s v="Nombre"/>
    <n v="300"/>
    <m/>
    <m/>
    <m/>
    <s v=""/>
    <x v="25"/>
    <s v="Sélection / Priorisation"/>
    <x v="1"/>
    <x v="1"/>
    <m/>
    <m/>
    <m/>
    <m/>
    <m/>
    <x v="372"/>
    <n v="6"/>
    <s v="HT08"/>
    <s v="HT08811"/>
    <e v="#N/A"/>
    <n v="0"/>
  </r>
  <r>
    <s v="AAR"/>
    <m/>
    <s v="Japan Platform"/>
    <x v="0"/>
    <x v="45"/>
    <n v="16"/>
    <s v="Novembre"/>
    <m/>
    <x v="1"/>
    <x v="4"/>
    <s v="Non conditionel"/>
    <m/>
    <s v="Valeur en HTG"/>
    <m/>
    <m/>
    <m/>
    <m/>
    <s v=""/>
    <x v="25"/>
    <s v="Sélection / Priorisation"/>
    <x v="1"/>
    <x v="1"/>
    <m/>
    <m/>
    <m/>
    <m/>
    <m/>
    <x v="372"/>
    <n v="6"/>
    <s v="HT08"/>
    <s v="HT08811"/>
    <e v="#N/A"/>
    <n v="0"/>
  </r>
  <r>
    <s v="ADRA"/>
    <m/>
    <m/>
    <x v="1"/>
    <x v="45"/>
    <n v="16"/>
    <s v="Novembre"/>
    <m/>
    <x v="1"/>
    <x v="1"/>
    <s v="Bâches"/>
    <m/>
    <s v="Nombre"/>
    <n v="114"/>
    <m/>
    <m/>
    <m/>
    <s v=""/>
    <x v="110"/>
    <m/>
    <x v="2"/>
    <x v="43"/>
    <s v="2eme"/>
    <m/>
    <m/>
    <m/>
    <s v="Retarder a cause de l'insecurite. Mais nous sommes prets."/>
    <x v="373"/>
    <n v="2"/>
    <s v="HT07"/>
    <s v="HT07712"/>
    <e v="#N/A"/>
    <n v="1"/>
  </r>
  <r>
    <s v="ADRA"/>
    <m/>
    <m/>
    <x v="1"/>
    <x v="45"/>
    <n v="16"/>
    <s v="Novembre"/>
    <m/>
    <x v="1"/>
    <x v="1"/>
    <s v="Kit Abris"/>
    <s v="Perle, machette, scie,rous,fil de fer,marteau,clous divers."/>
    <s v="Nombre"/>
    <n v="114"/>
    <m/>
    <m/>
    <m/>
    <s v=""/>
    <x v="110"/>
    <s v="Sélection / Priorisation"/>
    <x v="2"/>
    <x v="43"/>
    <s v="2eme"/>
    <m/>
    <m/>
    <m/>
    <s v="Retarder a cause de l'insecurite. Mais nous sommes prets."/>
    <x v="373"/>
    <n v="2"/>
    <s v="HT07"/>
    <s v="HT07712"/>
    <e v="#N/A"/>
    <n v="0"/>
  </r>
  <r>
    <s v="American RC"/>
    <s v="Haitian RC"/>
    <m/>
    <x v="0"/>
    <x v="45"/>
    <n v="16"/>
    <s v="Novembre"/>
    <m/>
    <x v="1"/>
    <x v="1"/>
    <s v="Bâches"/>
    <m/>
    <s v="Nombre"/>
    <n v="33"/>
    <m/>
    <m/>
    <m/>
    <s v=""/>
    <x v="184"/>
    <m/>
    <x v="0"/>
    <x v="41"/>
    <m/>
    <m/>
    <m/>
    <m/>
    <m/>
    <x v="374"/>
    <n v="2"/>
    <s v="HT01"/>
    <s v="HT01131"/>
    <e v="#N/A"/>
    <n v="1"/>
  </r>
  <r>
    <s v="American RC"/>
    <s v="Haitian RC"/>
    <m/>
    <x v="0"/>
    <x v="45"/>
    <n v="16"/>
    <s v="Novembre"/>
    <m/>
    <x v="1"/>
    <x v="1"/>
    <s v="Kit Abris"/>
    <m/>
    <s v="Nombre"/>
    <n v="33"/>
    <m/>
    <m/>
    <m/>
    <s v=""/>
    <x v="184"/>
    <s v="Sélection / Priorisation"/>
    <x v="0"/>
    <x v="41"/>
    <m/>
    <m/>
    <m/>
    <m/>
    <m/>
    <x v="374"/>
    <n v="2"/>
    <s v="HT01"/>
    <s v="HT01131"/>
    <e v="#N/A"/>
    <n v="0"/>
  </r>
  <r>
    <s v="Catholic Relief Services"/>
    <m/>
    <s v="OFDA"/>
    <x v="0"/>
    <x v="45"/>
    <n v="16"/>
    <s v="Novembre"/>
    <m/>
    <x v="1"/>
    <x v="1"/>
    <s v="Bâches"/>
    <s v="Cordes, baches, fil a legature et clous"/>
    <s v="Nombre"/>
    <n v="980"/>
    <m/>
    <m/>
    <m/>
    <s v=""/>
    <x v="185"/>
    <m/>
    <x v="1"/>
    <x v="5"/>
    <s v="2eme Boucan"/>
    <m/>
    <m/>
    <m/>
    <m/>
    <x v="375"/>
    <n v="1"/>
    <s v="HT08"/>
    <s v="HT08814"/>
    <e v="#N/A"/>
    <n v="1"/>
  </r>
  <r>
    <s v="IFRC"/>
    <s v="Haitian RC"/>
    <m/>
    <x v="0"/>
    <x v="45"/>
    <n v="16"/>
    <s v="Novembre"/>
    <m/>
    <x v="1"/>
    <x v="1"/>
    <s v="Bâches"/>
    <m/>
    <s v="Nombre"/>
    <n v="1196"/>
    <m/>
    <m/>
    <m/>
    <s v=""/>
    <x v="186"/>
    <m/>
    <x v="1"/>
    <x v="47"/>
    <s v="Bernagousse"/>
    <m/>
    <m/>
    <m/>
    <m/>
    <x v="376"/>
    <n v="6"/>
    <s v="HT08"/>
    <s v="HT08834"/>
    <e v="#N/A"/>
    <n v="1"/>
  </r>
  <r>
    <s v="IFRC"/>
    <s v="Haitian RC"/>
    <m/>
    <x v="0"/>
    <x v="45"/>
    <n v="16"/>
    <s v="Novembre"/>
    <m/>
    <x v="0"/>
    <x v="0"/>
    <s v="Bidons"/>
    <m/>
    <s v="Nombre"/>
    <n v="1196"/>
    <m/>
    <m/>
    <m/>
    <s v=""/>
    <x v="186"/>
    <s v="Sélection / Priorisation"/>
    <x v="1"/>
    <x v="47"/>
    <s v="Bernagousse"/>
    <m/>
    <m/>
    <m/>
    <m/>
    <x v="376"/>
    <n v="6"/>
    <s v="HT08"/>
    <s v="HT08834"/>
    <e v="#N/A"/>
    <n v="0"/>
  </r>
  <r>
    <s v="IFRC"/>
    <s v="Haitian RC"/>
    <m/>
    <x v="0"/>
    <x v="45"/>
    <n v="16"/>
    <s v="Novembre"/>
    <m/>
    <x v="1"/>
    <x v="1"/>
    <s v="Kit Abris"/>
    <m/>
    <s v="Nombre"/>
    <n v="598"/>
    <m/>
    <m/>
    <m/>
    <s v=""/>
    <x v="186"/>
    <s v="Sélection / Priorisation"/>
    <x v="1"/>
    <x v="47"/>
    <s v="Bernagousse"/>
    <m/>
    <m/>
    <m/>
    <m/>
    <x v="376"/>
    <n v="6"/>
    <s v="HT08"/>
    <s v="HT08834"/>
    <e v="#N/A"/>
    <n v="0"/>
  </r>
  <r>
    <s v="IFRC"/>
    <s v="Haitian RC"/>
    <m/>
    <x v="0"/>
    <x v="45"/>
    <n v="16"/>
    <s v="Novembre"/>
    <m/>
    <x v="0"/>
    <x v="0"/>
    <s v="Kit de cuisine"/>
    <m/>
    <s v="Nombre"/>
    <n v="598"/>
    <m/>
    <m/>
    <m/>
    <s v=""/>
    <x v="186"/>
    <s v="Sélection / Priorisation"/>
    <x v="1"/>
    <x v="47"/>
    <s v="Bernagousse"/>
    <m/>
    <m/>
    <m/>
    <m/>
    <x v="376"/>
    <n v="6"/>
    <s v="HT08"/>
    <s v="HT08834"/>
    <e v="#N/A"/>
    <n v="0"/>
  </r>
  <r>
    <s v="IFRC"/>
    <s v="Haitian RC"/>
    <m/>
    <x v="0"/>
    <x v="45"/>
    <n v="16"/>
    <s v="Novembre"/>
    <m/>
    <x v="0"/>
    <x v="0"/>
    <s v="Moustiquaires"/>
    <m/>
    <s v="Nombre"/>
    <n v="1196"/>
    <m/>
    <m/>
    <m/>
    <s v=""/>
    <x v="186"/>
    <s v="Sélection / Priorisation"/>
    <x v="1"/>
    <x v="47"/>
    <s v="Bernagousse"/>
    <m/>
    <m/>
    <m/>
    <m/>
    <x v="376"/>
    <n v="6"/>
    <s v="HT08"/>
    <s v="HT08834"/>
    <e v="#N/A"/>
    <n v="0"/>
  </r>
  <r>
    <s v="IFRC"/>
    <s v="Haitian RC"/>
    <m/>
    <x v="0"/>
    <x v="45"/>
    <n v="16"/>
    <s v="Novembre"/>
    <m/>
    <x v="0"/>
    <x v="0"/>
    <s v="Seaux"/>
    <m/>
    <s v="Nombre"/>
    <n v="598"/>
    <m/>
    <m/>
    <m/>
    <s v=""/>
    <x v="186"/>
    <s v="Sélection / Priorisation"/>
    <x v="1"/>
    <x v="47"/>
    <s v="Bernagousse"/>
    <m/>
    <m/>
    <m/>
    <m/>
    <x v="376"/>
    <n v="6"/>
    <s v="HT08"/>
    <s v="HT08834"/>
    <e v="#N/A"/>
    <n v="0"/>
  </r>
  <r>
    <s v="MEDAIR"/>
    <m/>
    <s v="OFDA"/>
    <x v="0"/>
    <x v="45"/>
    <n v="16"/>
    <s v="Novembre"/>
    <m/>
    <x v="1"/>
    <x v="1"/>
    <s v="Bâches"/>
    <m/>
    <s v="Nombre"/>
    <n v="334"/>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Seaux"/>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Moustiquaires"/>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Kit d'hygiène"/>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Kit Abris"/>
    <s v="Needs to be confirmed"/>
    <s v="Nombre"/>
    <n v="302"/>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2"/>
    <x v="2"/>
    <s v="Formation"/>
    <m/>
    <s v=""/>
    <n v="302"/>
    <m/>
    <m/>
    <m/>
    <s v=""/>
    <x v="188"/>
    <s v="Sélection / Priorisation"/>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World Vision International"/>
    <m/>
    <m/>
    <x v="0"/>
    <x v="45"/>
    <n v="16"/>
    <s v="Novembre"/>
    <m/>
    <x v="1"/>
    <x v="1"/>
    <s v="Bâches"/>
    <m/>
    <s v="Nombre"/>
    <n v="283"/>
    <m/>
    <m/>
    <m/>
    <s v=""/>
    <x v="189"/>
    <m/>
    <x v="7"/>
    <x v="65"/>
    <s v="Basse Plaine"/>
    <m/>
    <m/>
    <m/>
    <m/>
    <x v="378"/>
    <n v="3"/>
    <s v="HT03"/>
    <s v="HT03313"/>
    <e v="#N/A"/>
    <n v="1"/>
  </r>
  <r>
    <s v="World Vision International"/>
    <m/>
    <m/>
    <x v="0"/>
    <x v="45"/>
    <n v="16"/>
    <s v="Novembre"/>
    <m/>
    <x v="0"/>
    <x v="0"/>
    <s v="Bidons"/>
    <m/>
    <s v="Nombre"/>
    <n v="350"/>
    <m/>
    <m/>
    <m/>
    <s v=""/>
    <x v="113"/>
    <s v="Sélection / Priorisation"/>
    <x v="0"/>
    <x v="22"/>
    <s v="La Source"/>
    <m/>
    <m/>
    <m/>
    <m/>
    <x v="379"/>
    <n v="5"/>
    <s v="HT01"/>
    <s v="HT01152"/>
    <e v="#N/A"/>
    <n v="0"/>
  </r>
  <r>
    <s v="World Vision International"/>
    <m/>
    <m/>
    <x v="0"/>
    <x v="45"/>
    <n v="16"/>
    <s v="Novembre"/>
    <m/>
    <x v="0"/>
    <x v="0"/>
    <s v="Couvertures"/>
    <m/>
    <s v="Nombre"/>
    <n v="566"/>
    <m/>
    <m/>
    <m/>
    <s v=""/>
    <x v="189"/>
    <s v="Sélection / Priorisation"/>
    <x v="7"/>
    <x v="65"/>
    <s v="Basse Plaine"/>
    <m/>
    <m/>
    <m/>
    <m/>
    <x v="378"/>
    <n v="3"/>
    <s v="HT03"/>
    <s v="HT03313"/>
    <e v="#N/A"/>
    <n v="0"/>
  </r>
  <r>
    <s v="World Vision International"/>
    <m/>
    <m/>
    <x v="0"/>
    <x v="45"/>
    <n v="16"/>
    <s v="Novembre"/>
    <m/>
    <x v="0"/>
    <x v="0"/>
    <s v="Couvertures"/>
    <m/>
    <s v="Nombre"/>
    <n v="350"/>
    <m/>
    <m/>
    <m/>
    <s v=""/>
    <x v="113"/>
    <s v="Sélection / Priorisation"/>
    <x v="0"/>
    <x v="22"/>
    <s v="La Source"/>
    <m/>
    <m/>
    <m/>
    <m/>
    <x v="379"/>
    <n v="5"/>
    <s v="HT01"/>
    <s v="HT01152"/>
    <e v="#N/A"/>
    <n v="0"/>
  </r>
  <r>
    <s v="World Vision International"/>
    <m/>
    <m/>
    <x v="0"/>
    <x v="45"/>
    <n v="16"/>
    <s v="Novembre"/>
    <m/>
    <x v="2"/>
    <x v="2"/>
    <s v="Formation"/>
    <m/>
    <s v=""/>
    <n v="200"/>
    <m/>
    <m/>
    <m/>
    <s v=""/>
    <x v="33"/>
    <s v="Sélection / Priorisation"/>
    <x v="5"/>
    <x v="21"/>
    <s v="Bezin"/>
    <m/>
    <m/>
    <m/>
    <m/>
    <x v="380"/>
    <n v="2"/>
    <s v="HT10"/>
    <s v="HT101012"/>
    <e v="#N/A"/>
    <n v="0"/>
  </r>
  <r>
    <s v="World Vision International"/>
    <m/>
    <m/>
    <x v="0"/>
    <x v="45"/>
    <n v="16"/>
    <s v="Novembre"/>
    <m/>
    <x v="0"/>
    <x v="0"/>
    <s v="Kit d'hygiène"/>
    <m/>
    <s v="Nombre"/>
    <n v="283"/>
    <m/>
    <m/>
    <m/>
    <s v=""/>
    <x v="189"/>
    <s v="Sélection / Priorisation"/>
    <x v="7"/>
    <x v="65"/>
    <s v="Basse Plaine"/>
    <m/>
    <m/>
    <m/>
    <m/>
    <x v="378"/>
    <n v="3"/>
    <s v="HT03"/>
    <s v="HT03313"/>
    <e v="#N/A"/>
    <n v="0"/>
  </r>
  <r>
    <s v="World Vision International"/>
    <m/>
    <m/>
    <x v="0"/>
    <x v="45"/>
    <n v="16"/>
    <s v="Novembre"/>
    <m/>
    <x v="0"/>
    <x v="0"/>
    <s v="Kit d'hygiène"/>
    <m/>
    <s v="Nombre"/>
    <n v="350"/>
    <m/>
    <m/>
    <m/>
    <s v=""/>
    <x v="113"/>
    <s v="Sélection / Priorisation"/>
    <x v="0"/>
    <x v="22"/>
    <s v="La Source"/>
    <m/>
    <m/>
    <m/>
    <m/>
    <x v="379"/>
    <n v="5"/>
    <s v="HT01"/>
    <s v="HT01152"/>
    <e v="#N/A"/>
    <n v="0"/>
  </r>
  <r>
    <s v="World Vision International"/>
    <m/>
    <m/>
    <x v="0"/>
    <x v="45"/>
    <n v="16"/>
    <s v="Novembre"/>
    <m/>
    <x v="0"/>
    <x v="0"/>
    <s v="Lampes solaires"/>
    <m/>
    <s v="Nombre"/>
    <n v="350"/>
    <m/>
    <m/>
    <m/>
    <s v=""/>
    <x v="113"/>
    <s v="Sélection / Priorisation"/>
    <x v="0"/>
    <x v="22"/>
    <s v="La Source"/>
    <m/>
    <m/>
    <m/>
    <m/>
    <x v="379"/>
    <n v="5"/>
    <s v="HT01"/>
    <s v="HT01152"/>
    <e v="#N/A"/>
    <n v="0"/>
  </r>
  <r>
    <s v="World Vision International"/>
    <m/>
    <m/>
    <x v="0"/>
    <x v="45"/>
    <n v="16"/>
    <s v="Novembre"/>
    <m/>
    <x v="0"/>
    <x v="0"/>
    <s v="Moustiquaires"/>
    <m/>
    <s v="Nombre"/>
    <n v="350"/>
    <m/>
    <m/>
    <m/>
    <s v=""/>
    <x v="113"/>
    <s v="Sélection / Priorisation"/>
    <x v="0"/>
    <x v="22"/>
    <s v="La Source"/>
    <m/>
    <m/>
    <m/>
    <m/>
    <x v="379"/>
    <n v="5"/>
    <s v="HT01"/>
    <s v="HT01152"/>
    <e v="#N/A"/>
    <n v="0"/>
  </r>
  <r>
    <s v="World Vision International"/>
    <m/>
    <m/>
    <x v="0"/>
    <x v="45"/>
    <n v="16"/>
    <s v="Novembre"/>
    <m/>
    <x v="0"/>
    <x v="0"/>
    <s v="Seaux"/>
    <m/>
    <s v="Nombre"/>
    <n v="200"/>
    <m/>
    <m/>
    <m/>
    <s v=""/>
    <x v="33"/>
    <s v="Sélection / Priorisation"/>
    <x v="5"/>
    <x v="21"/>
    <s v="Bezin"/>
    <m/>
    <m/>
    <m/>
    <m/>
    <x v="380"/>
    <n v="2"/>
    <s v="HT10"/>
    <s v="HT101012"/>
    <e v="#N/A"/>
    <n v="0"/>
  </r>
  <r>
    <s v="World Vision International"/>
    <m/>
    <m/>
    <x v="0"/>
    <x v="45"/>
    <n v="16"/>
    <s v="Novembre"/>
    <m/>
    <x v="2"/>
    <x v="2"/>
    <s v="Formation"/>
    <m/>
    <s v=""/>
    <n v="416"/>
    <m/>
    <m/>
    <m/>
    <s v=""/>
    <x v="190"/>
    <s v="Sélection / Priorisation"/>
    <x v="0"/>
    <x v="22"/>
    <s v="Pointe A Raquette"/>
    <s v="Lotore"/>
    <m/>
    <m/>
    <m/>
    <x v="381"/>
    <n v="1"/>
    <s v="HT01"/>
    <s v="HT01152"/>
    <e v="#N/A"/>
    <n v="0"/>
  </r>
  <r>
    <s v="American RC"/>
    <s v="Haitian RC"/>
    <m/>
    <x v="0"/>
    <x v="46"/>
    <n v="17"/>
    <s v="Novembre"/>
    <m/>
    <x v="0"/>
    <x v="0"/>
    <s v="Kit d'hygiène"/>
    <m/>
    <s v="Nombre"/>
    <n v="50"/>
    <m/>
    <m/>
    <m/>
    <s v=""/>
    <x v="14"/>
    <s v="Sélection / Priorisation"/>
    <x v="2"/>
    <x v="7"/>
    <m/>
    <m/>
    <m/>
    <m/>
    <m/>
    <x v="382"/>
    <n v="1"/>
    <s v="HT07"/>
    <s v="HT07711"/>
    <e v="#N/A"/>
    <n v="0"/>
  </r>
  <r>
    <s v="German RC"/>
    <s v="Haitian RC"/>
    <m/>
    <x v="0"/>
    <x v="46"/>
    <n v="17"/>
    <s v="Novembre"/>
    <m/>
    <x v="0"/>
    <x v="0"/>
    <s v="Kit d'hygiène"/>
    <m/>
    <s v="Nombre"/>
    <n v="31"/>
    <m/>
    <m/>
    <m/>
    <s v=""/>
    <x v="191"/>
    <s v="Sélection / Priorisation"/>
    <x v="5"/>
    <x v="42"/>
    <s v="Centre Ville"/>
    <m/>
    <m/>
    <m/>
    <m/>
    <x v="383"/>
    <n v="1"/>
    <s v="HT10"/>
    <s v="HT101022"/>
    <e v="#N/A"/>
    <n v="0"/>
  </r>
  <r>
    <s v="World Vision International"/>
    <m/>
    <m/>
    <x v="0"/>
    <x v="46"/>
    <n v="17"/>
    <s v="Novembre"/>
    <m/>
    <x v="0"/>
    <x v="0"/>
    <s v="Bidons"/>
    <m/>
    <s v="Nombre"/>
    <n v="150"/>
    <m/>
    <m/>
    <m/>
    <s v=""/>
    <x v="15"/>
    <s v="Sélection / Priorisation"/>
    <x v="0"/>
    <x v="0"/>
    <s v="Grande Source"/>
    <m/>
    <m/>
    <m/>
    <m/>
    <x v="384"/>
    <n v="5"/>
    <s v="HT01"/>
    <s v="HT01151"/>
    <e v="#N/A"/>
    <n v="0"/>
  </r>
  <r>
    <s v="World Vision International"/>
    <m/>
    <m/>
    <x v="0"/>
    <x v="46"/>
    <n v="17"/>
    <s v="Novembre"/>
    <m/>
    <x v="0"/>
    <x v="0"/>
    <s v="Couvertures"/>
    <m/>
    <s v="Nombre"/>
    <n v="150"/>
    <m/>
    <m/>
    <m/>
    <s v=""/>
    <x v="15"/>
    <s v="Sélection / Priorisation"/>
    <x v="0"/>
    <x v="0"/>
    <s v="Grande Source"/>
    <m/>
    <m/>
    <m/>
    <m/>
    <x v="384"/>
    <n v="5"/>
    <s v="HT01"/>
    <s v="HT01151"/>
    <e v="#N/A"/>
    <n v="0"/>
  </r>
  <r>
    <s v="World Vision International"/>
    <m/>
    <m/>
    <x v="0"/>
    <x v="46"/>
    <n v="17"/>
    <s v="Novembre"/>
    <m/>
    <x v="0"/>
    <x v="0"/>
    <s v="Kit d'hygiène"/>
    <m/>
    <s v="Nombre"/>
    <n v="150"/>
    <m/>
    <m/>
    <m/>
    <s v=""/>
    <x v="15"/>
    <s v="Sélection / Priorisation"/>
    <x v="0"/>
    <x v="0"/>
    <s v="Grande Source"/>
    <m/>
    <m/>
    <m/>
    <m/>
    <x v="384"/>
    <n v="5"/>
    <s v="HT01"/>
    <s v="HT01151"/>
    <e v="#N/A"/>
    <n v="0"/>
  </r>
  <r>
    <s v="World Vision International"/>
    <m/>
    <m/>
    <x v="0"/>
    <x v="46"/>
    <n v="17"/>
    <s v="Novembre"/>
    <m/>
    <x v="0"/>
    <x v="0"/>
    <s v="Lampes solaires"/>
    <m/>
    <s v="Nombre"/>
    <n v="150"/>
    <m/>
    <m/>
    <m/>
    <s v=""/>
    <x v="15"/>
    <s v="Sélection / Priorisation"/>
    <x v="0"/>
    <x v="0"/>
    <s v="Grande Source"/>
    <m/>
    <m/>
    <m/>
    <m/>
    <x v="384"/>
    <n v="5"/>
    <s v="HT01"/>
    <s v="HT01151"/>
    <e v="#N/A"/>
    <n v="0"/>
  </r>
  <r>
    <s v="World Vision International"/>
    <m/>
    <m/>
    <x v="0"/>
    <x v="46"/>
    <n v="17"/>
    <s v="Novembre"/>
    <m/>
    <x v="0"/>
    <x v="0"/>
    <s v="Moustiquaires"/>
    <m/>
    <s v="Nombre"/>
    <n v="150"/>
    <m/>
    <m/>
    <m/>
    <s v=""/>
    <x v="15"/>
    <s v="Sélection / Priorisation"/>
    <x v="0"/>
    <x v="0"/>
    <s v="Grande Source"/>
    <m/>
    <m/>
    <m/>
    <m/>
    <x v="384"/>
    <n v="5"/>
    <s v="HT01"/>
    <s v="HT01151"/>
    <e v="#N/A"/>
    <n v="0"/>
  </r>
  <r>
    <s v="IFRC"/>
    <s v="Haitian RC"/>
    <m/>
    <x v="0"/>
    <x v="47"/>
    <n v="19"/>
    <s v="Novembre"/>
    <m/>
    <x v="0"/>
    <x v="0"/>
    <s v="Aquatabs"/>
    <m/>
    <s v="Nombre"/>
    <n v="3060"/>
    <m/>
    <m/>
    <m/>
    <s v=""/>
    <x v="160"/>
    <s v="Sélection / Priorisation"/>
    <x v="8"/>
    <x v="66"/>
    <m/>
    <m/>
    <m/>
    <m/>
    <m/>
    <x v="385"/>
    <n v="7"/>
    <s v="HT05"/>
    <s v="HT05523"/>
    <e v="#N/A"/>
    <n v="1"/>
  </r>
  <r>
    <s v="IFRC"/>
    <s v="Haitian RC"/>
    <m/>
    <x v="0"/>
    <x v="47"/>
    <n v="19"/>
    <s v="Novembre"/>
    <m/>
    <x v="1"/>
    <x v="1"/>
    <s v="Bâches"/>
    <m/>
    <s v="Nombre"/>
    <n v="204"/>
    <m/>
    <m/>
    <m/>
    <s v=""/>
    <x v="160"/>
    <s v="Sélection / Priorisation"/>
    <x v="8"/>
    <x v="66"/>
    <m/>
    <m/>
    <m/>
    <m/>
    <m/>
    <x v="385"/>
    <n v="7"/>
    <s v="HT05"/>
    <s v="HT05523"/>
    <e v="#N/A"/>
    <n v="0"/>
  </r>
  <r>
    <s v="IFRC"/>
    <s v="Haitian RC"/>
    <m/>
    <x v="0"/>
    <x v="47"/>
    <n v="19"/>
    <s v="Novembre"/>
    <m/>
    <x v="0"/>
    <x v="0"/>
    <s v="Bidons"/>
    <m/>
    <s v="Nombre"/>
    <n v="204"/>
    <m/>
    <m/>
    <m/>
    <s v=""/>
    <x v="160"/>
    <s v="Sélection / Priorisation"/>
    <x v="8"/>
    <x v="66"/>
    <m/>
    <m/>
    <m/>
    <m/>
    <m/>
    <x v="385"/>
    <n v="7"/>
    <s v="HT05"/>
    <s v="HT05523"/>
    <e v="#N/A"/>
    <n v="0"/>
  </r>
  <r>
    <s v="IFRC"/>
    <s v="Haitian RC"/>
    <m/>
    <x v="0"/>
    <x v="47"/>
    <n v="19"/>
    <s v="Novembre"/>
    <m/>
    <x v="0"/>
    <x v="0"/>
    <s v="Couvertures"/>
    <m/>
    <s v="Nombre"/>
    <n v="408"/>
    <m/>
    <m/>
    <m/>
    <s v=""/>
    <x v="160"/>
    <s v="Sélection / Priorisation"/>
    <x v="8"/>
    <x v="66"/>
    <m/>
    <m/>
    <m/>
    <m/>
    <m/>
    <x v="385"/>
    <n v="7"/>
    <s v="HT05"/>
    <s v="HT05523"/>
    <e v="#N/A"/>
    <n v="0"/>
  </r>
  <r>
    <s v="IFRC"/>
    <s v="Haitian RC"/>
    <m/>
    <x v="0"/>
    <x v="47"/>
    <n v="19"/>
    <s v="Novembre"/>
    <m/>
    <x v="1"/>
    <x v="1"/>
    <s v="Kit Abris"/>
    <m/>
    <s v="Nombre"/>
    <n v="204"/>
    <m/>
    <m/>
    <m/>
    <s v=""/>
    <x v="160"/>
    <s v="Sélection / Priorisation"/>
    <x v="8"/>
    <x v="66"/>
    <m/>
    <m/>
    <m/>
    <m/>
    <m/>
    <x v="385"/>
    <n v="7"/>
    <s v="HT05"/>
    <s v="HT05523"/>
    <e v="#N/A"/>
    <n v="0"/>
  </r>
  <r>
    <s v="IFRC"/>
    <s v="Haitian RC"/>
    <m/>
    <x v="0"/>
    <x v="47"/>
    <n v="19"/>
    <s v="Novembre"/>
    <m/>
    <x v="0"/>
    <x v="0"/>
    <s v="Kit de cuisine"/>
    <m/>
    <s v="Nombre"/>
    <n v="204"/>
    <m/>
    <m/>
    <m/>
    <s v=""/>
    <x v="160"/>
    <s v="Sélection / Priorisation"/>
    <x v="8"/>
    <x v="66"/>
    <m/>
    <m/>
    <m/>
    <m/>
    <m/>
    <x v="385"/>
    <n v="7"/>
    <s v="HT05"/>
    <s v="HT05523"/>
    <e v="#N/A"/>
    <n v="0"/>
  </r>
  <r>
    <s v="IFRC"/>
    <s v="Haitian RC"/>
    <m/>
    <x v="0"/>
    <x v="47"/>
    <n v="19"/>
    <s v="Novembre"/>
    <m/>
    <x v="0"/>
    <x v="0"/>
    <s v="Kit d'hygiène"/>
    <m/>
    <s v="Nombre"/>
    <n v="204"/>
    <m/>
    <m/>
    <m/>
    <s v=""/>
    <x v="160"/>
    <s v="Sélection / Priorisation"/>
    <x v="8"/>
    <x v="66"/>
    <m/>
    <m/>
    <m/>
    <m/>
    <m/>
    <x v="385"/>
    <n v="7"/>
    <s v="HT05"/>
    <s v="HT05523"/>
    <e v="#N/A"/>
    <n v="0"/>
  </r>
  <r>
    <s v="AAR"/>
    <m/>
    <s v="Japan Platform"/>
    <x v="0"/>
    <x v="48"/>
    <n v="21"/>
    <s v="Novembre"/>
    <m/>
    <x v="0"/>
    <x v="0"/>
    <s v="Aquatabs"/>
    <m/>
    <s v="Nombre"/>
    <n v="400"/>
    <m/>
    <m/>
    <m/>
    <s v=""/>
    <x v="33"/>
    <s v="Sélection / Priorisation"/>
    <x v="2"/>
    <x v="7"/>
    <m/>
    <m/>
    <m/>
    <m/>
    <m/>
    <x v="386"/>
    <n v="6"/>
    <s v="HT07"/>
    <s v="HT07711"/>
    <e v="#N/A"/>
    <n v="0"/>
  </r>
  <r>
    <s v="AAR"/>
    <m/>
    <s v="Japan Platform"/>
    <x v="0"/>
    <x v="48"/>
    <n v="21"/>
    <s v="Novembre"/>
    <m/>
    <x v="1"/>
    <x v="1"/>
    <s v="Bâches"/>
    <m/>
    <s v="Nombre"/>
    <n v="200"/>
    <m/>
    <m/>
    <m/>
    <s v=""/>
    <x v="33"/>
    <s v="Sélection / Priorisation"/>
    <x v="2"/>
    <x v="7"/>
    <m/>
    <m/>
    <m/>
    <m/>
    <m/>
    <x v="386"/>
    <n v="6"/>
    <s v="HT07"/>
    <s v="HT07711"/>
    <e v="#N/A"/>
    <n v="0"/>
  </r>
  <r>
    <s v="AAR"/>
    <m/>
    <s v="Japan Platform"/>
    <x v="0"/>
    <x v="48"/>
    <n v="21"/>
    <s v="Novembre"/>
    <m/>
    <x v="0"/>
    <x v="0"/>
    <s v="Bidons"/>
    <m/>
    <s v="Nombre"/>
    <n v="200"/>
    <m/>
    <m/>
    <m/>
    <s v=""/>
    <x v="33"/>
    <s v="Sélection / Priorisation"/>
    <x v="2"/>
    <x v="7"/>
    <m/>
    <m/>
    <m/>
    <m/>
    <m/>
    <x v="386"/>
    <n v="6"/>
    <s v="HT07"/>
    <s v="HT07711"/>
    <e v="#N/A"/>
    <n v="0"/>
  </r>
  <r>
    <s v="AAR"/>
    <m/>
    <s v="Japan Platform"/>
    <x v="0"/>
    <x v="48"/>
    <n v="21"/>
    <s v="Novembre"/>
    <m/>
    <x v="0"/>
    <x v="0"/>
    <s v="Kit d'hygiène"/>
    <m/>
    <s v="Nombre"/>
    <n v="200"/>
    <m/>
    <m/>
    <m/>
    <s v=""/>
    <x v="33"/>
    <s v="Sélection / Priorisation"/>
    <x v="2"/>
    <x v="7"/>
    <m/>
    <m/>
    <m/>
    <m/>
    <m/>
    <x v="386"/>
    <n v="6"/>
    <s v="HT07"/>
    <s v="HT07711"/>
    <e v="#N/A"/>
    <n v="0"/>
  </r>
  <r>
    <s v="AAR"/>
    <m/>
    <s v="Japan Platform"/>
    <x v="0"/>
    <x v="48"/>
    <n v="21"/>
    <s v="Novembre"/>
    <m/>
    <x v="0"/>
    <x v="0"/>
    <s v="Moustiquaires"/>
    <m/>
    <s v="Nombre"/>
    <n v="200"/>
    <m/>
    <m/>
    <m/>
    <s v=""/>
    <x v="33"/>
    <s v="Sélection / Priorisation"/>
    <x v="2"/>
    <x v="7"/>
    <m/>
    <m/>
    <m/>
    <m/>
    <m/>
    <x v="386"/>
    <n v="6"/>
    <s v="HT07"/>
    <s v="HT07711"/>
    <e v="#N/A"/>
    <n v="0"/>
  </r>
  <r>
    <s v="AAR"/>
    <m/>
    <s v="Japan Platform"/>
    <x v="0"/>
    <x v="48"/>
    <n v="21"/>
    <s v="Novembre"/>
    <m/>
    <x v="1"/>
    <x v="4"/>
    <s v="Non conditionel"/>
    <m/>
    <s v="Valeur en HTG"/>
    <m/>
    <m/>
    <m/>
    <m/>
    <s v=""/>
    <x v="33"/>
    <s v="Sélection / Priorisation"/>
    <x v="2"/>
    <x v="7"/>
    <m/>
    <m/>
    <m/>
    <m/>
    <m/>
    <x v="386"/>
    <n v="6"/>
    <s v="HT07"/>
    <s v="HT07711"/>
    <e v="#N/A"/>
    <n v="0"/>
  </r>
  <r>
    <s v="German RC"/>
    <s v="Haitian RC"/>
    <m/>
    <x v="0"/>
    <x v="49"/>
    <n v="22"/>
    <s v="Novembre"/>
    <m/>
    <x v="0"/>
    <x v="0"/>
    <s v="Kit d'hygiène"/>
    <m/>
    <s v="Nombre"/>
    <n v="96"/>
    <m/>
    <m/>
    <m/>
    <s v=""/>
    <x v="192"/>
    <m/>
    <x v="5"/>
    <x v="42"/>
    <s v="Raymond"/>
    <m/>
    <m/>
    <m/>
    <m/>
    <x v="387"/>
    <n v="1"/>
    <s v="HT10"/>
    <s v="HT101022"/>
    <e v="#N/A"/>
    <n v="0"/>
  </r>
  <r>
    <s v="German RC"/>
    <s v="Haitian RC"/>
    <m/>
    <x v="0"/>
    <x v="50"/>
    <n v="23"/>
    <s v="Novembre"/>
    <m/>
    <x v="0"/>
    <x v="0"/>
    <s v="Kit d'hygiène"/>
    <m/>
    <s v="Nombre"/>
    <n v="122"/>
    <m/>
    <m/>
    <m/>
    <s v=""/>
    <x v="193"/>
    <m/>
    <x v="5"/>
    <x v="42"/>
    <s v="Tiby"/>
    <m/>
    <m/>
    <m/>
    <m/>
    <x v="388"/>
    <n v="1"/>
    <s v="HT10"/>
    <s v="HT101022"/>
    <e v="#N/A"/>
    <n v="0"/>
  </r>
  <r>
    <s v="ShelterBox"/>
    <s v="410 Bridge"/>
    <m/>
    <x v="3"/>
    <x v="50"/>
    <n v="23"/>
    <s v="Novembre"/>
    <m/>
    <x v="0"/>
    <x v="0"/>
    <s v="Moustiquaires"/>
    <s v="2 per HH"/>
    <s v="Nombre"/>
    <n v="402"/>
    <m/>
    <m/>
    <m/>
    <s v=""/>
    <x v="12"/>
    <s v="Sélection / Priorisation"/>
    <x v="2"/>
    <x v="43"/>
    <s v="Bourdet"/>
    <s v="La Croix"/>
    <s v="Peri urbain"/>
    <s v="Ménage"/>
    <s v="Distributed in conjunction with Shelterkits and other NFI"/>
    <x v="389"/>
    <n v="5"/>
    <s v="HT07"/>
    <s v="HT07712"/>
    <e v="#N/A"/>
    <n v="1"/>
  </r>
  <r>
    <s v="ShelterBox"/>
    <s v="410 Bridge"/>
    <m/>
    <x v="3"/>
    <x v="50"/>
    <n v="23"/>
    <s v="Novembre"/>
    <m/>
    <x v="0"/>
    <x v="0"/>
    <s v="Lampes solaires"/>
    <s v="2 per HH"/>
    <s v="Nombre"/>
    <n v="402"/>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Bidons"/>
    <s v="1 per HH"/>
    <s v="Nombre"/>
    <n v="201"/>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Aquatabs"/>
    <s v="1 per HH"/>
    <s v="Nombre"/>
    <n v="201"/>
    <m/>
    <m/>
    <m/>
    <s v=""/>
    <x v="12"/>
    <s v="Sélection / Priorisation"/>
    <x v="2"/>
    <x v="43"/>
    <s v="Bourdet"/>
    <s v="La Croix"/>
    <s v="Peri urbain"/>
    <s v="Ménage"/>
    <s v="Thirst Aid Stations, not Aquatabs. Distributed in conjunction with Shelterkits and other NFI"/>
    <x v="389"/>
    <n v="5"/>
    <s v="HT07"/>
    <s v="HT07712"/>
    <e v="#N/A"/>
    <n v="0"/>
  </r>
  <r>
    <s v="ShelterBox"/>
    <s v="410 Bridge"/>
    <m/>
    <x v="3"/>
    <x v="50"/>
    <n v="23"/>
    <s v="Novembre"/>
    <m/>
    <x v="1"/>
    <x v="1"/>
    <s v="Kit Abris"/>
    <s v="1 per HH"/>
    <s v="Nombre"/>
    <n v="100"/>
    <m/>
    <m/>
    <m/>
    <s v=""/>
    <x v="12"/>
    <s v="Sélection / Priorisation"/>
    <x v="2"/>
    <x v="43"/>
    <s v="Bourdet"/>
    <s v="La Croix"/>
    <s v="Peri urbain"/>
    <s v="Ménage"/>
    <s v="Distributed in conjunction with NFI kits of solar lights, water filter, water container and mosquito nets"/>
    <x v="389"/>
    <n v="5"/>
    <s v="HT07"/>
    <s v="HT07712"/>
    <e v="#N/A"/>
    <n v="0"/>
  </r>
  <r>
    <s v="American RC"/>
    <s v="Haitian RC"/>
    <m/>
    <x v="2"/>
    <x v="51"/>
    <n v="24"/>
    <s v="Novembre"/>
    <m/>
    <x v="1"/>
    <x v="1"/>
    <s v="Bâches"/>
    <m/>
    <s v="Nombre"/>
    <n v="219"/>
    <m/>
    <m/>
    <m/>
    <s v=""/>
    <x v="194"/>
    <m/>
    <x v="5"/>
    <x v="37"/>
    <m/>
    <m/>
    <m/>
    <m/>
    <m/>
    <x v="390"/>
    <n v="2"/>
    <s v="HT10"/>
    <s v="HT101014"/>
    <e v="#N/A"/>
    <n v="1"/>
  </r>
  <r>
    <s v="American RC"/>
    <s v="Haitian RC"/>
    <m/>
    <x v="2"/>
    <x v="51"/>
    <n v="24"/>
    <s v="Novembre"/>
    <m/>
    <x v="1"/>
    <x v="1"/>
    <s v="Kit Abris"/>
    <m/>
    <s v="Nombre"/>
    <n v="219"/>
    <m/>
    <m/>
    <m/>
    <s v=""/>
    <x v="194"/>
    <m/>
    <x v="5"/>
    <x v="37"/>
    <m/>
    <m/>
    <m/>
    <m/>
    <m/>
    <x v="390"/>
    <n v="2"/>
    <s v="HT10"/>
    <s v="HT101014"/>
    <e v="#N/A"/>
    <n v="0"/>
  </r>
  <r>
    <s v="IFRC"/>
    <s v="Haitian RC"/>
    <m/>
    <x v="0"/>
    <x v="51"/>
    <n v="24"/>
    <s v="Novembre"/>
    <m/>
    <x v="1"/>
    <x v="1"/>
    <s v="Bâches"/>
    <m/>
    <s v="Nombre"/>
    <n v="391"/>
    <m/>
    <m/>
    <m/>
    <s v=""/>
    <x v="195"/>
    <s v="Sélection / Priorisation"/>
    <x v="1"/>
    <x v="2"/>
    <m/>
    <m/>
    <m/>
    <m/>
    <m/>
    <x v="391"/>
    <n v="5"/>
    <s v="HT08"/>
    <s v="HT08832"/>
    <e v="#N/A"/>
    <n v="0"/>
  </r>
  <r>
    <s v="IFRC"/>
    <s v="Haitian RC"/>
    <m/>
    <x v="0"/>
    <x v="51"/>
    <n v="24"/>
    <s v="Novembre"/>
    <m/>
    <x v="0"/>
    <x v="0"/>
    <s v="Bidons"/>
    <m/>
    <s v="Nombre"/>
    <n v="782"/>
    <m/>
    <m/>
    <m/>
    <s v=""/>
    <x v="195"/>
    <s v="Sélection / Priorisation"/>
    <x v="1"/>
    <x v="2"/>
    <m/>
    <m/>
    <m/>
    <m/>
    <m/>
    <x v="391"/>
    <n v="5"/>
    <s v="HT08"/>
    <s v="HT08832"/>
    <e v="#N/A"/>
    <n v="0"/>
  </r>
  <r>
    <s v="IFRC"/>
    <s v="Haitian RC"/>
    <m/>
    <x v="0"/>
    <x v="51"/>
    <n v="24"/>
    <s v="Novembre"/>
    <m/>
    <x v="0"/>
    <x v="0"/>
    <s v="Kit de cuisine"/>
    <m/>
    <s v="Nombre"/>
    <n v="391"/>
    <m/>
    <m/>
    <m/>
    <s v=""/>
    <x v="195"/>
    <s v="Sélection / Priorisation"/>
    <x v="1"/>
    <x v="2"/>
    <m/>
    <m/>
    <m/>
    <m/>
    <m/>
    <x v="391"/>
    <n v="5"/>
    <s v="HT08"/>
    <s v="HT08832"/>
    <e v="#N/A"/>
    <n v="0"/>
  </r>
  <r>
    <s v="IFRC"/>
    <s v="Haitian RC"/>
    <m/>
    <x v="0"/>
    <x v="51"/>
    <n v="24"/>
    <s v="Novembre"/>
    <m/>
    <x v="0"/>
    <x v="0"/>
    <s v="Moustiquaires"/>
    <m/>
    <s v="Nombre"/>
    <n v="782"/>
    <m/>
    <m/>
    <m/>
    <s v=""/>
    <x v="195"/>
    <s v="Sélection / Priorisation"/>
    <x v="1"/>
    <x v="2"/>
    <m/>
    <m/>
    <m/>
    <m/>
    <m/>
    <x v="391"/>
    <n v="5"/>
    <s v="HT08"/>
    <s v="HT08832"/>
    <e v="#N/A"/>
    <n v="0"/>
  </r>
  <r>
    <s v="IFRC"/>
    <s v="Haitian RC"/>
    <m/>
    <x v="0"/>
    <x v="51"/>
    <n v="24"/>
    <s v="Novembre"/>
    <m/>
    <x v="0"/>
    <x v="0"/>
    <s v="Seaux"/>
    <m/>
    <s v="Nombre"/>
    <n v="391"/>
    <m/>
    <m/>
    <m/>
    <s v=""/>
    <x v="195"/>
    <s v="Sélection / Priorisation"/>
    <x v="1"/>
    <x v="2"/>
    <m/>
    <m/>
    <m/>
    <m/>
    <m/>
    <x v="391"/>
    <n v="5"/>
    <s v="HT08"/>
    <s v="HT08832"/>
    <e v="#N/A"/>
    <n v="0"/>
  </r>
  <r>
    <s v="IFRC/Qatar Red Crescent"/>
    <s v="Haitian RC"/>
    <m/>
    <x v="0"/>
    <x v="51"/>
    <n v="24"/>
    <s v="Novembre"/>
    <m/>
    <x v="1"/>
    <x v="1"/>
    <s v="Bâches"/>
    <m/>
    <s v="Nombre"/>
    <n v="558"/>
    <m/>
    <m/>
    <m/>
    <s v=""/>
    <x v="196"/>
    <m/>
    <x v="1"/>
    <x v="1"/>
    <m/>
    <s v="Prévilé"/>
    <m/>
    <m/>
    <m/>
    <x v="392"/>
    <n v="6"/>
    <s v="HT08"/>
    <s v="HT08811"/>
    <e v="#N/A"/>
    <n v="1"/>
  </r>
  <r>
    <s v="IFRC/Qatar Red Crescent"/>
    <s v="Haitian RC"/>
    <m/>
    <x v="0"/>
    <x v="51"/>
    <n v="24"/>
    <s v="Novembre"/>
    <m/>
    <x v="0"/>
    <x v="0"/>
    <s v="Bidons"/>
    <m/>
    <s v="Nombre"/>
    <n v="1116"/>
    <m/>
    <m/>
    <m/>
    <s v=""/>
    <x v="196"/>
    <m/>
    <x v="1"/>
    <x v="1"/>
    <m/>
    <s v="Prévilé"/>
    <m/>
    <m/>
    <m/>
    <x v="392"/>
    <n v="6"/>
    <s v="HT08"/>
    <s v="HT08811"/>
    <e v="#N/A"/>
    <n v="0"/>
  </r>
  <r>
    <s v="IFRC/Qatar Red Crescent"/>
    <s v="Haitian RC"/>
    <m/>
    <x v="0"/>
    <x v="51"/>
    <n v="24"/>
    <s v="Novembre"/>
    <m/>
    <x v="0"/>
    <x v="0"/>
    <s v="Kit de cuisine"/>
    <m/>
    <s v="Nombre"/>
    <n v="558"/>
    <m/>
    <m/>
    <m/>
    <s v=""/>
    <x v="196"/>
    <m/>
    <x v="1"/>
    <x v="1"/>
    <m/>
    <s v="Prévilé"/>
    <m/>
    <m/>
    <m/>
    <x v="392"/>
    <n v="6"/>
    <s v="HT08"/>
    <s v="HT08811"/>
    <e v="#N/A"/>
    <n v="0"/>
  </r>
  <r>
    <s v="IFRC/Qatar Red Crescent"/>
    <s v="Haitian RC"/>
    <m/>
    <x v="0"/>
    <x v="51"/>
    <n v="24"/>
    <s v="Novembre"/>
    <m/>
    <x v="0"/>
    <x v="0"/>
    <s v="Kit d'hygiène"/>
    <m/>
    <s v="Nombre"/>
    <n v="558"/>
    <m/>
    <m/>
    <m/>
    <s v=""/>
    <x v="196"/>
    <m/>
    <x v="1"/>
    <x v="1"/>
    <m/>
    <s v="Prévilé"/>
    <m/>
    <m/>
    <m/>
    <x v="392"/>
    <n v="6"/>
    <s v="HT08"/>
    <s v="HT08811"/>
    <e v="#N/A"/>
    <n v="0"/>
  </r>
  <r>
    <s v="IFRC/Qatar Red Crescent"/>
    <s v="Haitian RC"/>
    <m/>
    <x v="0"/>
    <x v="51"/>
    <n v="24"/>
    <s v="Novembre"/>
    <m/>
    <x v="0"/>
    <x v="0"/>
    <s v="Moustiquaires"/>
    <m/>
    <s v="Nombre"/>
    <n v="1116"/>
    <m/>
    <m/>
    <m/>
    <s v=""/>
    <x v="196"/>
    <m/>
    <x v="1"/>
    <x v="1"/>
    <m/>
    <s v="Prévilé"/>
    <m/>
    <m/>
    <m/>
    <x v="392"/>
    <n v="6"/>
    <s v="HT08"/>
    <s v="HT08811"/>
    <e v="#N/A"/>
    <n v="0"/>
  </r>
  <r>
    <s v="IFRC/Qatar Red Crescent"/>
    <s v="Haitian RC"/>
    <m/>
    <x v="0"/>
    <x v="51"/>
    <n v="24"/>
    <s v="Novembre"/>
    <m/>
    <x v="0"/>
    <x v="0"/>
    <s v="Seaux"/>
    <m/>
    <s v="Nombre"/>
    <n v="558"/>
    <m/>
    <m/>
    <m/>
    <s v=""/>
    <x v="196"/>
    <m/>
    <x v="1"/>
    <x v="1"/>
    <m/>
    <s v="Prévilé"/>
    <m/>
    <m/>
    <m/>
    <x v="392"/>
    <n v="6"/>
    <s v="HT08"/>
    <s v="HT08811"/>
    <e v="#N/A"/>
    <n v="0"/>
  </r>
  <r>
    <s v="Save the Children International"/>
    <m/>
    <s v="OFDA"/>
    <x v="0"/>
    <x v="51"/>
    <n v="24"/>
    <s v="Novembre"/>
    <m/>
    <x v="1"/>
    <x v="1"/>
    <s v="Kit Abris"/>
    <s v="bache 4*6, 1 corde"/>
    <s v="Nombre"/>
    <n v="210"/>
    <n v="1050"/>
    <m/>
    <m/>
    <n v="1050"/>
    <x v="197"/>
    <s v="Distribution générale"/>
    <x v="2"/>
    <x v="43"/>
    <s v="Berreault"/>
    <s v="Pean"/>
    <s v="Rural"/>
    <s v="Ménage"/>
    <s v="Chaque bache avec 20 metres de corde et guide technique"/>
    <x v="393"/>
    <n v="2"/>
    <s v="HT07"/>
    <s v="HT07712"/>
    <e v="#N/A"/>
    <n v="0"/>
  </r>
  <r>
    <s v="Save the Children International"/>
    <m/>
    <s v="OFDA"/>
    <x v="0"/>
    <x v="51"/>
    <n v="24"/>
    <s v="Novembre"/>
    <m/>
    <x v="1"/>
    <x v="1"/>
    <s v="Kit Abris"/>
    <s v="bache 4*6, 1 corde"/>
    <s v="Nombre"/>
    <n v="250"/>
    <n v="1250"/>
    <m/>
    <m/>
    <n v="1250"/>
    <x v="29"/>
    <s v="Distribution générale"/>
    <x v="2"/>
    <x v="43"/>
    <s v="Berreault"/>
    <s v="Proux"/>
    <s v="Rural"/>
    <s v="Ménage"/>
    <s v="Chaque bache avec 20 metres de corde et guide technique"/>
    <x v="393"/>
    <n v="2"/>
    <s v="HT07"/>
    <s v="HT07712"/>
    <e v="#N/A"/>
    <n v="0"/>
  </r>
  <r>
    <s v="World Vision International"/>
    <m/>
    <s v="Private funds"/>
    <x v="0"/>
    <x v="51"/>
    <n v="24"/>
    <s v="Novembre"/>
    <m/>
    <x v="0"/>
    <x v="0"/>
    <s v="Seaux"/>
    <m/>
    <s v="Nombre"/>
    <n v="320"/>
    <m/>
    <m/>
    <m/>
    <s v=""/>
    <x v="39"/>
    <s v="Sélection / Priorisation"/>
    <x v="0"/>
    <x v="22"/>
    <s v="Pointe A Raquette"/>
    <m/>
    <m/>
    <m/>
    <s v="320 water filter"/>
    <x v="394"/>
    <n v="7"/>
    <s v="HT01"/>
    <s v="HT01152"/>
    <e v="#N/A"/>
    <n v="0"/>
  </r>
  <r>
    <s v="World Vision International"/>
    <m/>
    <m/>
    <x v="0"/>
    <x v="51"/>
    <n v="24"/>
    <s v="Novembre"/>
    <m/>
    <x v="0"/>
    <x v="0"/>
    <s v="Bidons"/>
    <m/>
    <s v="Nombre"/>
    <n v="320"/>
    <m/>
    <m/>
    <m/>
    <s v=""/>
    <x v="39"/>
    <s v="Sélection / Priorisation"/>
    <x v="0"/>
    <x v="22"/>
    <s v="Pointe A Raquette"/>
    <m/>
    <m/>
    <m/>
    <m/>
    <x v="394"/>
    <n v="7"/>
    <s v="HT01"/>
    <s v="HT01152"/>
    <e v="#N/A"/>
    <n v="0"/>
  </r>
  <r>
    <s v="World Vision International"/>
    <m/>
    <m/>
    <x v="0"/>
    <x v="51"/>
    <n v="24"/>
    <s v="Novembre"/>
    <m/>
    <x v="0"/>
    <x v="0"/>
    <s v="Couvertures"/>
    <m/>
    <s v="Nombre"/>
    <n v="320"/>
    <m/>
    <m/>
    <m/>
    <s v=""/>
    <x v="39"/>
    <s v="Sélection / Priorisation"/>
    <x v="0"/>
    <x v="22"/>
    <s v="Pointe A Raquette"/>
    <m/>
    <m/>
    <m/>
    <m/>
    <x v="394"/>
    <n v="7"/>
    <s v="HT01"/>
    <s v="HT01152"/>
    <e v="#N/A"/>
    <n v="0"/>
  </r>
  <r>
    <s v="World Vision International"/>
    <m/>
    <m/>
    <x v="0"/>
    <x v="51"/>
    <n v="24"/>
    <s v="Novembre"/>
    <m/>
    <x v="0"/>
    <x v="0"/>
    <s v="Kit d'hygiène"/>
    <m/>
    <s v="Nombre"/>
    <n v="320"/>
    <m/>
    <m/>
    <m/>
    <s v=""/>
    <x v="39"/>
    <s v="Sélection / Priorisation"/>
    <x v="0"/>
    <x v="22"/>
    <s v="Pointe A Raquette"/>
    <m/>
    <m/>
    <m/>
    <m/>
    <x v="394"/>
    <n v="7"/>
    <s v="HT01"/>
    <s v="HT01152"/>
    <e v="#N/A"/>
    <n v="0"/>
  </r>
  <r>
    <s v="World Vision International"/>
    <m/>
    <m/>
    <x v="0"/>
    <x v="51"/>
    <n v="24"/>
    <s v="Novembre"/>
    <m/>
    <x v="0"/>
    <x v="0"/>
    <s v="Lampes solaires"/>
    <m/>
    <s v="Nombre"/>
    <n v="320"/>
    <m/>
    <m/>
    <m/>
    <s v=""/>
    <x v="39"/>
    <s v="Sélection / Priorisation"/>
    <x v="0"/>
    <x v="22"/>
    <s v="Pointe A Raquette"/>
    <m/>
    <m/>
    <m/>
    <m/>
    <x v="394"/>
    <n v="7"/>
    <s v="HT01"/>
    <s v="HT01152"/>
    <e v="#N/A"/>
    <n v="0"/>
  </r>
  <r>
    <s v="World Vision International"/>
    <m/>
    <m/>
    <x v="0"/>
    <x v="51"/>
    <n v="24"/>
    <s v="Novembre"/>
    <m/>
    <x v="0"/>
    <x v="0"/>
    <s v="Moustiquaires"/>
    <m/>
    <s v="Nombre"/>
    <n v="320"/>
    <m/>
    <m/>
    <m/>
    <s v=""/>
    <x v="39"/>
    <s v="Sélection / Priorisation"/>
    <x v="0"/>
    <x v="22"/>
    <s v="Pointe A Raquette"/>
    <m/>
    <m/>
    <m/>
    <m/>
    <x v="394"/>
    <n v="7"/>
    <s v="HT01"/>
    <s v="HT01152"/>
    <e v="#N/A"/>
    <n v="0"/>
  </r>
  <r>
    <s v="World Vision International"/>
    <m/>
    <m/>
    <x v="0"/>
    <x v="51"/>
    <n v="24"/>
    <s v="Novembre"/>
    <m/>
    <x v="2"/>
    <x v="2"/>
    <s v="Formation"/>
    <m/>
    <s v=""/>
    <n v="320"/>
    <m/>
    <m/>
    <m/>
    <s v=""/>
    <x v="39"/>
    <s v="Sélection / Priorisation"/>
    <x v="0"/>
    <x v="22"/>
    <s v="Pointe A Raquette"/>
    <m/>
    <m/>
    <m/>
    <m/>
    <x v="394"/>
    <n v="7"/>
    <s v="HT01"/>
    <s v="HT01152"/>
    <e v="#N/A"/>
    <n v="0"/>
  </r>
  <r>
    <s v="World Vision International"/>
    <m/>
    <m/>
    <x v="0"/>
    <x v="51"/>
    <n v="24"/>
    <s v="Novembre"/>
    <m/>
    <x v="2"/>
    <x v="2"/>
    <s v="Formation"/>
    <m/>
    <s v=""/>
    <n v="361"/>
    <m/>
    <m/>
    <m/>
    <s v=""/>
    <x v="198"/>
    <s v="Sélection / Priorisation"/>
    <x v="0"/>
    <x v="0"/>
    <s v="Palma"/>
    <s v="Chien Content"/>
    <m/>
    <m/>
    <m/>
    <x v="395"/>
    <n v="1"/>
    <s v="HT01"/>
    <s v="HT01151"/>
    <e v="#N/A"/>
    <n v="0"/>
  </r>
  <r>
    <s v="American RC"/>
    <s v="Haitian RC"/>
    <m/>
    <x v="0"/>
    <x v="52"/>
    <n v="25"/>
    <s v="Novembre"/>
    <m/>
    <x v="1"/>
    <x v="1"/>
    <s v="Bâches"/>
    <m/>
    <s v="Nombre"/>
    <n v="299"/>
    <n v="80"/>
    <m/>
    <m/>
    <n v="80"/>
    <x v="90"/>
    <s v="Sélection / Priorisation"/>
    <x v="2"/>
    <x v="51"/>
    <m/>
    <m/>
    <m/>
    <m/>
    <m/>
    <x v="396"/>
    <n v="8"/>
    <s v="HT07"/>
    <s v="HT07723"/>
    <e v="#N/A"/>
    <n v="0"/>
  </r>
  <r>
    <s v="American RC"/>
    <s v="Haitian RC"/>
    <m/>
    <x v="0"/>
    <x v="52"/>
    <n v="25"/>
    <s v="Novembre"/>
    <m/>
    <x v="0"/>
    <x v="0"/>
    <s v="Bidons"/>
    <m/>
    <s v="Nombre"/>
    <n v="598"/>
    <m/>
    <m/>
    <m/>
    <s v=""/>
    <x v="90"/>
    <m/>
    <x v="2"/>
    <x v="51"/>
    <m/>
    <m/>
    <m/>
    <m/>
    <m/>
    <x v="396"/>
    <n v="8"/>
    <s v="HT07"/>
    <s v="HT07723"/>
    <e v="#N/A"/>
    <n v="0"/>
  </r>
  <r>
    <s v="American RC"/>
    <s v="Haitian RC"/>
    <m/>
    <x v="0"/>
    <x v="52"/>
    <n v="25"/>
    <s v="Novembre"/>
    <m/>
    <x v="1"/>
    <x v="1"/>
    <s v="Kit Abris"/>
    <m/>
    <s v="Nombre"/>
    <n v="299"/>
    <m/>
    <m/>
    <m/>
    <s v=""/>
    <x v="90"/>
    <m/>
    <x v="2"/>
    <x v="51"/>
    <m/>
    <m/>
    <m/>
    <m/>
    <m/>
    <x v="396"/>
    <n v="8"/>
    <s v="HT07"/>
    <s v="HT07723"/>
    <e v="#N/A"/>
    <n v="0"/>
  </r>
  <r>
    <s v="American RC"/>
    <s v="Haitian RC"/>
    <m/>
    <x v="0"/>
    <x v="52"/>
    <n v="25"/>
    <s v="Novembre"/>
    <m/>
    <x v="0"/>
    <x v="0"/>
    <s v="Kit de cuisine"/>
    <m/>
    <s v="Nombre"/>
    <n v="299"/>
    <m/>
    <m/>
    <m/>
    <s v=""/>
    <x v="90"/>
    <m/>
    <x v="2"/>
    <x v="51"/>
    <m/>
    <m/>
    <m/>
    <m/>
    <m/>
    <x v="396"/>
    <n v="8"/>
    <s v="HT07"/>
    <s v="HT07723"/>
    <e v="#N/A"/>
    <n v="0"/>
  </r>
  <r>
    <s v="American RC"/>
    <s v="Haitian RC"/>
    <m/>
    <x v="0"/>
    <x v="52"/>
    <n v="25"/>
    <s v="Novembre"/>
    <m/>
    <x v="0"/>
    <x v="0"/>
    <s v="Kit d'hygiène"/>
    <m/>
    <s v="Nombre"/>
    <n v="84"/>
    <n v="299"/>
    <m/>
    <m/>
    <n v="299"/>
    <x v="27"/>
    <m/>
    <x v="2"/>
    <x v="32"/>
    <m/>
    <m/>
    <m/>
    <m/>
    <m/>
    <x v="397"/>
    <n v="2"/>
    <s v="HT07"/>
    <s v="HT07752"/>
    <e v="#N/A"/>
    <n v="0"/>
  </r>
  <r>
    <s v="American RC"/>
    <s v="Haitian RC"/>
    <m/>
    <x v="0"/>
    <x v="52"/>
    <n v="25"/>
    <s v="Novembre"/>
    <m/>
    <x v="0"/>
    <x v="0"/>
    <s v="Kit d'hygiène"/>
    <m/>
    <s v="Nombre"/>
    <n v="50"/>
    <n v="84"/>
    <m/>
    <m/>
    <n v="84"/>
    <x v="14"/>
    <m/>
    <x v="2"/>
    <x v="7"/>
    <m/>
    <m/>
    <m/>
    <m/>
    <m/>
    <x v="397"/>
    <n v="2"/>
    <s v="HT07"/>
    <s v="HT07711"/>
    <e v="#N/A"/>
    <n v="0"/>
  </r>
  <r>
    <s v="American RC"/>
    <s v="Haitian RC"/>
    <m/>
    <x v="2"/>
    <x v="52"/>
    <n v="25"/>
    <s v="Novembre"/>
    <m/>
    <x v="1"/>
    <x v="1"/>
    <s v="Bâches"/>
    <m/>
    <s v="Nombre"/>
    <n v="4"/>
    <m/>
    <m/>
    <m/>
    <s v=""/>
    <x v="199"/>
    <m/>
    <x v="2"/>
    <x v="51"/>
    <m/>
    <m/>
    <m/>
    <m/>
    <m/>
    <x v="396"/>
    <n v="8"/>
    <s v="HT07"/>
    <s v="HT07723"/>
    <e v="#N/A"/>
    <n v="0"/>
  </r>
  <r>
    <s v="American RC"/>
    <s v="Haitian RC"/>
    <m/>
    <x v="2"/>
    <x v="52"/>
    <n v="25"/>
    <s v="Novembre"/>
    <m/>
    <x v="1"/>
    <x v="1"/>
    <s v="Bâches"/>
    <m/>
    <s v="Nombre"/>
    <n v="352"/>
    <m/>
    <m/>
    <m/>
    <s v=""/>
    <x v="200"/>
    <m/>
    <x v="5"/>
    <x v="17"/>
    <m/>
    <m/>
    <m/>
    <m/>
    <m/>
    <x v="398"/>
    <n v="2"/>
    <s v="HT10"/>
    <s v="HT101013"/>
    <e v="#N/A"/>
    <n v="1"/>
  </r>
  <r>
    <s v="American RC"/>
    <s v="Haitian RC"/>
    <m/>
    <x v="2"/>
    <x v="52"/>
    <n v="25"/>
    <s v="Novembre"/>
    <m/>
    <x v="1"/>
    <x v="1"/>
    <s v="Bâches"/>
    <m/>
    <s v="Nombre"/>
    <n v="415"/>
    <m/>
    <m/>
    <m/>
    <s v=""/>
    <x v="201"/>
    <m/>
    <x v="2"/>
    <x v="48"/>
    <m/>
    <m/>
    <m/>
    <m/>
    <m/>
    <x v="399"/>
    <n v="4"/>
    <s v="HT07"/>
    <s v="HT07722"/>
    <e v="#N/A"/>
    <n v="0"/>
  </r>
  <r>
    <s v="American RC"/>
    <s v="Haitian RC"/>
    <m/>
    <x v="2"/>
    <x v="52"/>
    <n v="25"/>
    <s v="Novembre"/>
    <m/>
    <x v="0"/>
    <x v="0"/>
    <s v="Bidons"/>
    <m/>
    <s v="Nombre"/>
    <n v="8"/>
    <m/>
    <m/>
    <m/>
    <s v=""/>
    <x v="199"/>
    <m/>
    <x v="2"/>
    <x v="51"/>
    <m/>
    <m/>
    <m/>
    <m/>
    <m/>
    <x v="396"/>
    <n v="8"/>
    <s v="HT07"/>
    <s v="HT07723"/>
    <e v="#N/A"/>
    <n v="0"/>
  </r>
  <r>
    <s v="American RC"/>
    <s v="Haitian RC"/>
    <m/>
    <x v="2"/>
    <x v="52"/>
    <n v="25"/>
    <s v="Novembre"/>
    <m/>
    <x v="0"/>
    <x v="0"/>
    <s v="Bidons"/>
    <m/>
    <s v="Nombre"/>
    <n v="830"/>
    <m/>
    <m/>
    <m/>
    <s v=""/>
    <x v="201"/>
    <m/>
    <x v="2"/>
    <x v="48"/>
    <m/>
    <m/>
    <m/>
    <m/>
    <m/>
    <x v="399"/>
    <n v="4"/>
    <s v="HT07"/>
    <s v="HT07722"/>
    <e v="#N/A"/>
    <n v="0"/>
  </r>
  <r>
    <s v="American RC"/>
    <s v="Haitian RC"/>
    <m/>
    <x v="2"/>
    <x v="52"/>
    <n v="25"/>
    <s v="Novembre"/>
    <m/>
    <x v="0"/>
    <x v="0"/>
    <s v="Kit de cuisine"/>
    <m/>
    <s v="Nombre"/>
    <n v="4"/>
    <m/>
    <m/>
    <m/>
    <s v=""/>
    <x v="199"/>
    <m/>
    <x v="2"/>
    <x v="51"/>
    <m/>
    <m/>
    <m/>
    <m/>
    <m/>
    <x v="396"/>
    <n v="8"/>
    <s v="HT07"/>
    <s v="HT07723"/>
    <e v="#N/A"/>
    <n v="0"/>
  </r>
  <r>
    <s v="American RC"/>
    <s v="Haitian RC"/>
    <m/>
    <x v="2"/>
    <x v="52"/>
    <n v="25"/>
    <s v="Novembre"/>
    <m/>
    <x v="1"/>
    <x v="1"/>
    <s v="Kit Abris"/>
    <m/>
    <s v="Nombre"/>
    <n v="4"/>
    <m/>
    <m/>
    <m/>
    <s v=""/>
    <x v="199"/>
    <m/>
    <x v="2"/>
    <x v="51"/>
    <m/>
    <m/>
    <m/>
    <m/>
    <m/>
    <x v="396"/>
    <n v="8"/>
    <s v="HT07"/>
    <s v="HT07723"/>
    <e v="#N/A"/>
    <n v="0"/>
  </r>
  <r>
    <s v="American RC"/>
    <s v="Haitian RC"/>
    <m/>
    <x v="2"/>
    <x v="52"/>
    <n v="25"/>
    <s v="Novembre"/>
    <m/>
    <x v="0"/>
    <x v="0"/>
    <s v="Kit de cuisine"/>
    <m/>
    <s v="Nombre"/>
    <n v="415"/>
    <m/>
    <m/>
    <m/>
    <s v=""/>
    <x v="201"/>
    <m/>
    <x v="2"/>
    <x v="48"/>
    <m/>
    <m/>
    <m/>
    <m/>
    <m/>
    <x v="399"/>
    <n v="4"/>
    <s v="HT07"/>
    <s v="HT07722"/>
    <e v="#N/A"/>
    <n v="0"/>
  </r>
  <r>
    <s v="American RC"/>
    <s v="Haitian RC"/>
    <m/>
    <x v="2"/>
    <x v="52"/>
    <n v="25"/>
    <s v="Novembre"/>
    <m/>
    <x v="1"/>
    <x v="1"/>
    <s v="Kit Abris"/>
    <m/>
    <s v="Nombre"/>
    <n v="415"/>
    <m/>
    <m/>
    <m/>
    <s v=""/>
    <x v="201"/>
    <m/>
    <x v="2"/>
    <x v="48"/>
    <m/>
    <m/>
    <m/>
    <m/>
    <m/>
    <x v="399"/>
    <n v="4"/>
    <s v="HT07"/>
    <s v="HT07722"/>
    <e v="#N/A"/>
    <n v="0"/>
  </r>
  <r>
    <s v="American RC"/>
    <s v="Haitian RC"/>
    <m/>
    <x v="2"/>
    <x v="52"/>
    <n v="25"/>
    <s v="Novembre"/>
    <m/>
    <x v="1"/>
    <x v="1"/>
    <s v="Kit Abris"/>
    <m/>
    <s v="Nombre"/>
    <n v="352"/>
    <m/>
    <m/>
    <m/>
    <s v=""/>
    <x v="200"/>
    <m/>
    <x v="5"/>
    <x v="17"/>
    <m/>
    <m/>
    <m/>
    <m/>
    <m/>
    <x v="398"/>
    <n v="2"/>
    <s v="HT10"/>
    <s v="HT101013"/>
    <e v="#N/A"/>
    <n v="0"/>
  </r>
  <r>
    <s v="ShelterBox"/>
    <s v="410 Bridge"/>
    <m/>
    <x v="0"/>
    <x v="52"/>
    <n v="25"/>
    <s v="Novembre"/>
    <m/>
    <x v="0"/>
    <x v="0"/>
    <s v="Moustiquaires"/>
    <s v="2 per HH"/>
    <s v="Nombre"/>
    <n v="200"/>
    <m/>
    <m/>
    <m/>
    <s v=""/>
    <x v="12"/>
    <s v="Sélection / Priorisation"/>
    <x v="2"/>
    <x v="26"/>
    <s v="Maniche"/>
    <s v="Maniche"/>
    <s v="Peri urbain"/>
    <s v="Ménage"/>
    <s v="Distributed in conjunction with Shelterkits and other NFI"/>
    <x v="400"/>
    <n v="5"/>
    <s v="HT07"/>
    <s v="HT07715"/>
    <e v="#N/A"/>
    <n v="1"/>
  </r>
  <r>
    <s v="ShelterBox"/>
    <s v="410 Bridge"/>
    <m/>
    <x v="0"/>
    <x v="52"/>
    <n v="25"/>
    <s v="Novembre"/>
    <m/>
    <x v="0"/>
    <x v="0"/>
    <s v="Lampes solaires"/>
    <s v="2 per HH"/>
    <s v="Nombre"/>
    <n v="2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Bidons"/>
    <s v="1 per HH"/>
    <s v="Nombre"/>
    <n v="1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Aquatabs"/>
    <s v="1 per HH"/>
    <s v="Nombre"/>
    <n v="100"/>
    <m/>
    <m/>
    <m/>
    <s v=""/>
    <x v="12"/>
    <s v="Sélection / Priorisation"/>
    <x v="2"/>
    <x v="26"/>
    <s v="Maniche"/>
    <s v="Maniche"/>
    <s v="Peri urbain"/>
    <s v="Ménage"/>
    <s v="Thirst Aid Stations, not Aquatabs. Distributed in conjunction with Shelterkits and other NFI"/>
    <x v="400"/>
    <n v="5"/>
    <s v="HT07"/>
    <s v="HT07715"/>
    <e v="#N/A"/>
    <n v="0"/>
  </r>
  <r>
    <s v="ShelterBox"/>
    <s v="410 Bridge"/>
    <m/>
    <x v="0"/>
    <x v="52"/>
    <n v="25"/>
    <s v="Novembre"/>
    <m/>
    <x v="1"/>
    <x v="1"/>
    <s v="Kit Abris"/>
    <s v="1 per HH"/>
    <s v="Nombre"/>
    <n v="100"/>
    <m/>
    <m/>
    <m/>
    <s v=""/>
    <x v="12"/>
    <s v="Sélection / Priorisation"/>
    <x v="2"/>
    <x v="26"/>
    <s v="Maniche"/>
    <s v="Maniche"/>
    <s v="Peri urbain"/>
    <s v="Ménage"/>
    <s v="Distributed in conjunction with NFI kits of solar lights, water filter, water container and mosquito nets"/>
    <x v="400"/>
    <n v="5"/>
    <s v="HT07"/>
    <s v="HT07715"/>
    <e v="#N/A"/>
    <n v="0"/>
  </r>
  <r>
    <s v="World Concern"/>
    <m/>
    <s v="Tearfund"/>
    <x v="0"/>
    <x v="52"/>
    <n v="25"/>
    <s v="Novembre"/>
    <m/>
    <x v="1"/>
    <x v="4"/>
    <s v="Non conditionel"/>
    <s v="Cash"/>
    <s v="Valeur en HTG"/>
    <n v="61"/>
    <m/>
    <m/>
    <m/>
    <s v=""/>
    <x v="202"/>
    <s v="Sélection / Priorisation"/>
    <x v="3"/>
    <x v="12"/>
    <s v="Bois D'Orme"/>
    <m/>
    <s v="Rural"/>
    <s v="Ménage"/>
    <m/>
    <x v="401"/>
    <n v="1"/>
    <s v="HT02"/>
    <s v="HT02234"/>
    <e v="#N/A"/>
    <n v="0"/>
  </r>
  <r>
    <s v="World Concern"/>
    <m/>
    <s v="Tearfund"/>
    <x v="0"/>
    <x v="52"/>
    <n v="25"/>
    <s v="Novembre"/>
    <m/>
    <x v="1"/>
    <x v="4"/>
    <s v="Non conditionel"/>
    <s v="Cash"/>
    <s v="Valeur en HTG"/>
    <n v="84"/>
    <m/>
    <m/>
    <m/>
    <s v=""/>
    <x v="27"/>
    <s v="Sélection / Priorisation"/>
    <x v="3"/>
    <x v="13"/>
    <s v="Thiotte"/>
    <m/>
    <s v="Urbain"/>
    <s v="Ménage"/>
    <m/>
    <x v="402"/>
    <n v="1"/>
    <s v="HT02"/>
    <s v="HT02233"/>
    <e v="#N/A"/>
    <n v="0"/>
  </r>
  <r>
    <s v="World Vision International"/>
    <m/>
    <s v="Private funds"/>
    <x v="0"/>
    <x v="52"/>
    <n v="25"/>
    <s v="Novembre"/>
    <m/>
    <x v="0"/>
    <x v="0"/>
    <s v="Couvertures"/>
    <m/>
    <s v="Nombre"/>
    <n v="300"/>
    <m/>
    <m/>
    <m/>
    <s v=""/>
    <x v="25"/>
    <s v="Sélection / Priorisation"/>
    <x v="0"/>
    <x v="22"/>
    <s v="Pointe A Raquette"/>
    <m/>
    <m/>
    <m/>
    <m/>
    <x v="403"/>
    <n v="6"/>
    <s v="HT01"/>
    <s v="HT01152"/>
    <e v="#N/A"/>
    <n v="0"/>
  </r>
  <r>
    <s v="World Vision International"/>
    <m/>
    <s v="Private funds"/>
    <x v="0"/>
    <x v="52"/>
    <n v="25"/>
    <s v="Novembre"/>
    <m/>
    <x v="0"/>
    <x v="0"/>
    <s v="Couvertures"/>
    <m/>
    <s v="Nombre"/>
    <n v="300"/>
    <m/>
    <m/>
    <m/>
    <s v=""/>
    <x v="25"/>
    <s v="Sélection / Priorisation"/>
    <x v="0"/>
    <x v="0"/>
    <s v="Petite Source"/>
    <m/>
    <m/>
    <m/>
    <m/>
    <x v="404"/>
    <n v="5"/>
    <s v="HT01"/>
    <s v="HT01151"/>
    <e v="#N/A"/>
    <n v="0"/>
  </r>
  <r>
    <s v="World Vision International"/>
    <m/>
    <s v="Private funds"/>
    <x v="0"/>
    <x v="52"/>
    <n v="25"/>
    <s v="Novembre"/>
    <m/>
    <x v="0"/>
    <x v="0"/>
    <s v="Bidons"/>
    <m/>
    <s v="Nombre"/>
    <n v="300"/>
    <m/>
    <m/>
    <m/>
    <s v=""/>
    <x v="25"/>
    <s v="Sélection / Priorisation"/>
    <x v="0"/>
    <x v="22"/>
    <s v="Pointe A Raquette"/>
    <m/>
    <m/>
    <m/>
    <m/>
    <x v="403"/>
    <n v="6"/>
    <s v="HT01"/>
    <s v="HT01152"/>
    <e v="#N/A"/>
    <n v="0"/>
  </r>
  <r>
    <s v="World Vision International"/>
    <m/>
    <s v="Private funds"/>
    <x v="0"/>
    <x v="52"/>
    <n v="25"/>
    <s v="Novembre"/>
    <m/>
    <x v="0"/>
    <x v="0"/>
    <s v="Bidons"/>
    <m/>
    <s v="Nombre"/>
    <n v="300"/>
    <m/>
    <m/>
    <m/>
    <s v=""/>
    <x v="25"/>
    <s v="Sélection / Priorisation"/>
    <x v="0"/>
    <x v="0"/>
    <s v="Petite Source"/>
    <m/>
    <m/>
    <m/>
    <m/>
    <x v="404"/>
    <n v="5"/>
    <s v="HT01"/>
    <s v="HT01151"/>
    <e v="#N/A"/>
    <n v="0"/>
  </r>
  <r>
    <s v="World Vision International"/>
    <m/>
    <s v="Private funds"/>
    <x v="0"/>
    <x v="52"/>
    <n v="25"/>
    <s v="Novembre"/>
    <m/>
    <x v="0"/>
    <x v="0"/>
    <s v="Moustiquaires"/>
    <m/>
    <s v="Nombre"/>
    <n v="300"/>
    <m/>
    <m/>
    <m/>
    <s v=""/>
    <x v="25"/>
    <s v="Sélection / Priorisation"/>
    <x v="0"/>
    <x v="22"/>
    <s v="Pointe A Raquette"/>
    <m/>
    <m/>
    <m/>
    <m/>
    <x v="403"/>
    <n v="6"/>
    <s v="HT01"/>
    <s v="HT01152"/>
    <e v="#N/A"/>
    <n v="0"/>
  </r>
  <r>
    <s v="World Vision International"/>
    <m/>
    <s v="Private funds"/>
    <x v="0"/>
    <x v="52"/>
    <n v="25"/>
    <s v="Novembre"/>
    <m/>
    <x v="0"/>
    <x v="0"/>
    <s v="Moustiquaires"/>
    <m/>
    <s v="Nombre"/>
    <n v="300"/>
    <m/>
    <m/>
    <m/>
    <s v=""/>
    <x v="25"/>
    <s v="Sélection / Priorisation"/>
    <x v="0"/>
    <x v="0"/>
    <s v="Petite Source"/>
    <m/>
    <m/>
    <m/>
    <m/>
    <x v="404"/>
    <n v="5"/>
    <s v="HT01"/>
    <s v="HT01151"/>
    <e v="#N/A"/>
    <n v="0"/>
  </r>
  <r>
    <s v="World Vision International"/>
    <m/>
    <s v="Private funds"/>
    <x v="0"/>
    <x v="52"/>
    <n v="25"/>
    <s v="Novembre"/>
    <m/>
    <x v="0"/>
    <x v="0"/>
    <s v="Lampes solaires"/>
    <m/>
    <s v="Nombre"/>
    <n v="300"/>
    <m/>
    <m/>
    <m/>
    <s v=""/>
    <x v="25"/>
    <s v="Sélection / Priorisation"/>
    <x v="0"/>
    <x v="0"/>
    <s v="Petite Source"/>
    <m/>
    <m/>
    <m/>
    <m/>
    <x v="404"/>
    <n v="5"/>
    <s v="HT01"/>
    <s v="HT01151"/>
    <e v="#N/A"/>
    <n v="0"/>
  </r>
  <r>
    <s v="World Vision International"/>
    <m/>
    <s v="Private funds"/>
    <x v="0"/>
    <x v="52"/>
    <n v="25"/>
    <s v="Novembre"/>
    <m/>
    <x v="0"/>
    <x v="0"/>
    <s v="Kit d'hygiène"/>
    <m/>
    <s v="Nombre"/>
    <n v="300"/>
    <m/>
    <m/>
    <m/>
    <s v=""/>
    <x v="25"/>
    <s v="Sélection / Priorisation"/>
    <x v="0"/>
    <x v="22"/>
    <s v="Pointe A Raquette"/>
    <m/>
    <m/>
    <m/>
    <m/>
    <x v="403"/>
    <n v="6"/>
    <s v="HT01"/>
    <s v="HT01152"/>
    <e v="#N/A"/>
    <n v="0"/>
  </r>
  <r>
    <s v="World Vision International"/>
    <m/>
    <s v="Private funds"/>
    <x v="0"/>
    <x v="52"/>
    <n v="25"/>
    <s v="Novembre"/>
    <m/>
    <x v="0"/>
    <x v="0"/>
    <s v="Kit d'hygiène"/>
    <m/>
    <s v="Nombre"/>
    <n v="300"/>
    <m/>
    <m/>
    <m/>
    <s v=""/>
    <x v="25"/>
    <s v="Sélection / Priorisation"/>
    <x v="0"/>
    <x v="0"/>
    <s v="Petite Source"/>
    <m/>
    <m/>
    <m/>
    <m/>
    <x v="404"/>
    <n v="5"/>
    <s v="HT01"/>
    <s v="HT01151"/>
    <e v="#N/A"/>
    <n v="0"/>
  </r>
  <r>
    <s v="World Vision International"/>
    <m/>
    <s v="Private funds"/>
    <x v="0"/>
    <x v="52"/>
    <n v="25"/>
    <s v="Novembre"/>
    <m/>
    <x v="0"/>
    <x v="0"/>
    <s v="Seaux"/>
    <m/>
    <s v="Nombre"/>
    <n v="300"/>
    <m/>
    <m/>
    <m/>
    <s v=""/>
    <x v="25"/>
    <s v="Sélection / Priorisation"/>
    <x v="0"/>
    <x v="22"/>
    <s v="Pointe A Raquette"/>
    <m/>
    <m/>
    <m/>
    <s v="300 water filter"/>
    <x v="403"/>
    <n v="6"/>
    <s v="HT01"/>
    <s v="HT01152"/>
    <e v="#N/A"/>
    <n v="0"/>
  </r>
  <r>
    <s v="World Vision International"/>
    <m/>
    <m/>
    <x v="0"/>
    <x v="52"/>
    <n v="25"/>
    <s v="Novembre"/>
    <m/>
    <x v="2"/>
    <x v="2"/>
    <s v="Formation"/>
    <m/>
    <s v=""/>
    <n v="449"/>
    <m/>
    <m/>
    <m/>
    <s v=""/>
    <x v="203"/>
    <s v="Sélection / Priorisation"/>
    <x v="0"/>
    <x v="0"/>
    <s v="Grand Lagon"/>
    <s v="Trou Louis Jeune"/>
    <m/>
    <m/>
    <m/>
    <x v="405"/>
    <n v="1"/>
    <s v="HT01"/>
    <s v="HT01151"/>
    <e v="#N/A"/>
    <n v="0"/>
  </r>
  <r>
    <s v="World Vision International"/>
    <m/>
    <m/>
    <x v="0"/>
    <x v="52"/>
    <n v="25"/>
    <s v="Novembre"/>
    <m/>
    <x v="2"/>
    <x v="2"/>
    <s v="Formation"/>
    <m/>
    <s v=""/>
    <n v="300"/>
    <m/>
    <m/>
    <m/>
    <s v=""/>
    <x v="25"/>
    <s v="Sélection / Priorisation"/>
    <x v="0"/>
    <x v="22"/>
    <s v="Pointe A Raquette"/>
    <s v="Plaisance"/>
    <m/>
    <m/>
    <m/>
    <x v="403"/>
    <n v="6"/>
    <s v="HT01"/>
    <s v="HT01152"/>
    <e v="#N/A"/>
    <n v="0"/>
  </r>
  <r>
    <s v="Save the Children International"/>
    <m/>
    <s v="OFDA"/>
    <x v="0"/>
    <x v="53"/>
    <n v="26"/>
    <s v="Novembre"/>
    <m/>
    <x v="1"/>
    <x v="1"/>
    <s v="Kit Abris"/>
    <s v="bache 4*6, 1 corde"/>
    <s v="Nombre"/>
    <n v="644"/>
    <n v="3220"/>
    <m/>
    <m/>
    <n v="3220"/>
    <x v="204"/>
    <s v="Distribution générale"/>
    <x v="2"/>
    <x v="40"/>
    <s v="Tibi Daveza"/>
    <s v="Tiby-Rhe"/>
    <s v="Rural"/>
    <s v="Ménage"/>
    <s v="Chaque bache avec 20 metres de corde et guide technique"/>
    <x v="406"/>
    <n v="1"/>
    <s v="HT07"/>
    <s v="HT07714"/>
    <e v="#N/A"/>
    <n v="1"/>
  </r>
  <r>
    <s v="World Concern"/>
    <m/>
    <s v="Tearfund"/>
    <x v="0"/>
    <x v="53"/>
    <n v="26"/>
    <s v="Novembre"/>
    <m/>
    <x v="1"/>
    <x v="4"/>
    <s v="Non conditionel"/>
    <s v="Cash"/>
    <s v="Valeur en HTG"/>
    <n v="77"/>
    <m/>
    <m/>
    <m/>
    <s v=""/>
    <x v="67"/>
    <s v="Sélection / Priorisation"/>
    <x v="3"/>
    <x v="64"/>
    <s v="Mapou"/>
    <m/>
    <s v="Rural"/>
    <s v="Ménage"/>
    <m/>
    <x v="407"/>
    <n v="1"/>
    <s v="HT02"/>
    <s v="HT02231"/>
    <e v="#N/A"/>
    <n v="1"/>
  </r>
  <r>
    <s v="World Vision International"/>
    <m/>
    <s v="Private funds"/>
    <x v="0"/>
    <x v="53"/>
    <n v="26"/>
    <s v="Novembre"/>
    <m/>
    <x v="0"/>
    <x v="0"/>
    <s v="Couvertures"/>
    <m/>
    <s v="Nombre"/>
    <n v="300"/>
    <m/>
    <m/>
    <m/>
    <s v=""/>
    <x v="25"/>
    <s v="Sélection / Priorisation"/>
    <x v="0"/>
    <x v="0"/>
    <s v="Picmy"/>
    <m/>
    <m/>
    <m/>
    <m/>
    <x v="408"/>
    <n v="6"/>
    <s v="HT01"/>
    <s v="HT01151"/>
    <e v="#N/A"/>
    <n v="0"/>
  </r>
  <r>
    <s v="World Vision International"/>
    <m/>
    <s v="Private funds"/>
    <x v="0"/>
    <x v="53"/>
    <n v="26"/>
    <s v="Novembre"/>
    <m/>
    <x v="0"/>
    <x v="0"/>
    <s v="Moustiquaires"/>
    <m/>
    <s v="Nombre"/>
    <n v="300"/>
    <m/>
    <m/>
    <m/>
    <s v=""/>
    <x v="25"/>
    <s v="Sélection / Priorisation"/>
    <x v="0"/>
    <x v="0"/>
    <s v="Picmy"/>
    <m/>
    <m/>
    <m/>
    <m/>
    <x v="408"/>
    <n v="6"/>
    <s v="HT01"/>
    <s v="HT01151"/>
    <e v="#N/A"/>
    <n v="0"/>
  </r>
  <r>
    <s v="World Vision International"/>
    <m/>
    <s v="Private funds"/>
    <x v="0"/>
    <x v="53"/>
    <n v="26"/>
    <s v="Novembre"/>
    <m/>
    <x v="0"/>
    <x v="0"/>
    <s v="Lampes solaires"/>
    <m/>
    <s v="Nombre"/>
    <n v="300"/>
    <m/>
    <m/>
    <m/>
    <s v=""/>
    <x v="25"/>
    <s v="Sélection / Priorisation"/>
    <x v="0"/>
    <x v="0"/>
    <s v="Picmy"/>
    <m/>
    <m/>
    <m/>
    <m/>
    <x v="408"/>
    <n v="6"/>
    <s v="HT01"/>
    <s v="HT01151"/>
    <e v="#N/A"/>
    <n v="0"/>
  </r>
  <r>
    <s v="World Vision International"/>
    <m/>
    <s v="Private funds"/>
    <x v="0"/>
    <x v="53"/>
    <n v="26"/>
    <s v="Novembre"/>
    <m/>
    <x v="0"/>
    <x v="0"/>
    <s v="Kit d'hygiène"/>
    <m/>
    <s v="Nombre"/>
    <n v="300"/>
    <m/>
    <m/>
    <m/>
    <s v=""/>
    <x v="25"/>
    <s v="Sélection / Priorisation"/>
    <x v="0"/>
    <x v="0"/>
    <s v="Picmy"/>
    <m/>
    <m/>
    <m/>
    <m/>
    <x v="408"/>
    <n v="6"/>
    <s v="HT01"/>
    <s v="HT01151"/>
    <e v="#N/A"/>
    <n v="0"/>
  </r>
  <r>
    <s v="World Vision International"/>
    <m/>
    <s v="Private funds"/>
    <x v="0"/>
    <x v="53"/>
    <n v="26"/>
    <s v="Novembre"/>
    <m/>
    <x v="0"/>
    <x v="0"/>
    <s v="Seaux"/>
    <m/>
    <s v="Nombre"/>
    <n v="300"/>
    <m/>
    <m/>
    <m/>
    <s v=""/>
    <x v="25"/>
    <s v="Sélection / Priorisation"/>
    <x v="0"/>
    <x v="0"/>
    <s v="Picmy"/>
    <m/>
    <m/>
    <m/>
    <s v="300 water filter"/>
    <x v="408"/>
    <n v="6"/>
    <s v="HT01"/>
    <s v="HT01151"/>
    <e v="#N/A"/>
    <n v="0"/>
  </r>
  <r>
    <s v="World Vision International"/>
    <m/>
    <m/>
    <x v="0"/>
    <x v="53"/>
    <n v="26"/>
    <s v="Novembre"/>
    <m/>
    <x v="2"/>
    <x v="2"/>
    <s v="Formation"/>
    <m/>
    <s v=""/>
    <n v="300"/>
    <m/>
    <m/>
    <m/>
    <s v=""/>
    <x v="25"/>
    <s v="Sélection / Priorisation"/>
    <x v="0"/>
    <x v="0"/>
    <s v="Picmy"/>
    <m/>
    <m/>
    <m/>
    <m/>
    <x v="408"/>
    <n v="6"/>
    <s v="HT01"/>
    <s v="HT01151"/>
    <e v="#N/A"/>
    <n v="0"/>
  </r>
  <r>
    <s v="Catholic Relief Services"/>
    <m/>
    <s v="OFDA"/>
    <x v="0"/>
    <x v="54"/>
    <n v="28"/>
    <s v="Novembre"/>
    <m/>
    <x v="1"/>
    <x v="1"/>
    <s v="Bâches"/>
    <s v="Cordes, baches, fil a legature et clous"/>
    <s v="Nombre"/>
    <n v="845"/>
    <m/>
    <m/>
    <m/>
    <s v=""/>
    <x v="205"/>
    <m/>
    <x v="1"/>
    <x v="5"/>
    <s v="Centre Ville de Moron"/>
    <m/>
    <m/>
    <m/>
    <m/>
    <x v="409"/>
    <n v="1"/>
    <s v="HT08"/>
    <s v="HT08814"/>
    <e v="#N/A"/>
    <n v="0"/>
  </r>
  <r>
    <s v="IFRC"/>
    <s v="Haitian RC"/>
    <m/>
    <x v="1"/>
    <x v="54"/>
    <n v="28"/>
    <s v="Novembre"/>
    <m/>
    <x v="1"/>
    <x v="1"/>
    <s v="Bâches"/>
    <m/>
    <s v="Nombre"/>
    <n v="1200"/>
    <m/>
    <m/>
    <m/>
    <s v=""/>
    <x v="168"/>
    <s v="Sélection / Priorisation"/>
    <x v="1"/>
    <x v="46"/>
    <m/>
    <m/>
    <m/>
    <m/>
    <m/>
    <x v="410"/>
    <n v="5"/>
    <s v="HT08"/>
    <s v="HT08823"/>
    <e v="#N/A"/>
    <n v="0"/>
  </r>
  <r>
    <s v="IFRC"/>
    <s v="Haitian RC"/>
    <m/>
    <x v="1"/>
    <x v="54"/>
    <n v="28"/>
    <s v="Novembre"/>
    <m/>
    <x v="0"/>
    <x v="0"/>
    <s v="Bidons"/>
    <m/>
    <s v="Nombre"/>
    <n v="1200"/>
    <m/>
    <m/>
    <m/>
    <s v=""/>
    <x v="168"/>
    <s v="Sélection / Priorisation"/>
    <x v="1"/>
    <x v="46"/>
    <m/>
    <m/>
    <m/>
    <m/>
    <m/>
    <x v="410"/>
    <n v="5"/>
    <s v="HT08"/>
    <s v="HT08823"/>
    <e v="#N/A"/>
    <n v="0"/>
  </r>
  <r>
    <s v="IFRC"/>
    <s v="Haitian RC"/>
    <m/>
    <x v="1"/>
    <x v="54"/>
    <n v="28"/>
    <s v="Novembre"/>
    <m/>
    <x v="0"/>
    <x v="0"/>
    <s v="Kit de cuisine"/>
    <m/>
    <s v="Nombre"/>
    <n v="600"/>
    <m/>
    <m/>
    <m/>
    <s v=""/>
    <x v="168"/>
    <s v="Sélection / Priorisation"/>
    <x v="1"/>
    <x v="46"/>
    <m/>
    <m/>
    <m/>
    <m/>
    <m/>
    <x v="410"/>
    <n v="5"/>
    <s v="HT08"/>
    <s v="HT08823"/>
    <e v="#N/A"/>
    <n v="0"/>
  </r>
  <r>
    <s v="IFRC"/>
    <s v="Haitian RC"/>
    <m/>
    <x v="1"/>
    <x v="54"/>
    <n v="28"/>
    <s v="Novembre"/>
    <m/>
    <x v="0"/>
    <x v="0"/>
    <s v="Moustiquaires"/>
    <m/>
    <s v="Nombre"/>
    <n v="1200"/>
    <m/>
    <m/>
    <m/>
    <s v=""/>
    <x v="168"/>
    <s v="Sélection / Priorisation"/>
    <x v="1"/>
    <x v="46"/>
    <m/>
    <m/>
    <m/>
    <m/>
    <m/>
    <x v="410"/>
    <n v="5"/>
    <s v="HT08"/>
    <s v="HT08823"/>
    <e v="#N/A"/>
    <n v="0"/>
  </r>
  <r>
    <s v="IFRC"/>
    <s v="Haitian RC"/>
    <m/>
    <x v="1"/>
    <x v="54"/>
    <n v="28"/>
    <s v="Novembre"/>
    <m/>
    <x v="0"/>
    <x v="0"/>
    <s v="Seaux"/>
    <m/>
    <s v="Nombre"/>
    <n v="600"/>
    <m/>
    <m/>
    <m/>
    <s v=""/>
    <x v="168"/>
    <s v="Sélection / Priorisation"/>
    <x v="1"/>
    <x v="46"/>
    <m/>
    <m/>
    <m/>
    <m/>
    <m/>
    <x v="410"/>
    <n v="5"/>
    <s v="HT08"/>
    <s v="HT08823"/>
    <e v="#N/A"/>
    <n v="0"/>
  </r>
  <r>
    <s v="MOFKA"/>
    <m/>
    <s v="IOM"/>
    <x v="1"/>
    <x v="54"/>
    <n v="28"/>
    <s v="Novembre"/>
    <m/>
    <x v="0"/>
    <x v="0"/>
    <s v="Couvertures"/>
    <m/>
    <s v="Nombre"/>
    <n v="2500"/>
    <m/>
    <m/>
    <m/>
    <s v=""/>
    <x v="206"/>
    <m/>
    <x v="5"/>
    <x v="57"/>
    <s v="Plaissance"/>
    <m/>
    <m/>
    <m/>
    <s v="nous allons assitee 2500 familles  ,mais snous avons 3000 autre familles qui ont besoins de ces articles"/>
    <x v="411"/>
    <n v="4"/>
    <s v="HT10"/>
    <s v="HT101025"/>
    <e v="#N/A"/>
    <n v="1"/>
  </r>
  <r>
    <s v="MOFKA"/>
    <m/>
    <s v="IOM"/>
    <x v="1"/>
    <x v="54"/>
    <n v="28"/>
    <s v="Novembre"/>
    <m/>
    <x v="0"/>
    <x v="0"/>
    <s v="Kit de cuisi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Kit d'hygiè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Seaux"/>
    <m/>
    <s v="Nombre"/>
    <n v="2500"/>
    <m/>
    <m/>
    <m/>
    <s v=""/>
    <x v="206"/>
    <m/>
    <x v="5"/>
    <x v="57"/>
    <s v="Plaissance"/>
    <m/>
    <m/>
    <m/>
    <s v="nous allons assitee 2500 familles  ,mais snous avons 3000 autre familles qui ont besoins de ces articles"/>
    <x v="411"/>
    <n v="4"/>
    <s v="HT10"/>
    <s v="HT101025"/>
    <e v="#N/A"/>
    <n v="0"/>
  </r>
  <r>
    <s v="World Vision International"/>
    <m/>
    <s v="Private funds"/>
    <x v="0"/>
    <x v="54"/>
    <n v="28"/>
    <s v="Novembre"/>
    <m/>
    <x v="0"/>
    <x v="0"/>
    <s v="Couvertures"/>
    <m/>
    <s v="Nombre"/>
    <n v="350"/>
    <m/>
    <m/>
    <m/>
    <s v=""/>
    <x v="113"/>
    <s v="Sélection / Priorisation"/>
    <x v="0"/>
    <x v="0"/>
    <s v="Grand Lagon"/>
    <m/>
    <m/>
    <m/>
    <m/>
    <x v="412"/>
    <n v="6"/>
    <s v="HT01"/>
    <s v="HT01151"/>
    <e v="#N/A"/>
    <n v="0"/>
  </r>
  <r>
    <s v="World Vision International"/>
    <m/>
    <s v="Private funds"/>
    <x v="0"/>
    <x v="54"/>
    <n v="28"/>
    <s v="Novembre"/>
    <m/>
    <x v="0"/>
    <x v="0"/>
    <s v="Couvertures"/>
    <m/>
    <s v="Nombre"/>
    <n v="400"/>
    <m/>
    <m/>
    <m/>
    <s v=""/>
    <x v="23"/>
    <s v="Sélection / Priorisation"/>
    <x v="0"/>
    <x v="22"/>
    <s v="Pointe A Raquette"/>
    <m/>
    <m/>
    <m/>
    <m/>
    <x v="413"/>
    <n v="6"/>
    <s v="HT01"/>
    <s v="HT01152"/>
    <e v="#N/A"/>
    <n v="0"/>
  </r>
  <r>
    <s v="World Vision International"/>
    <m/>
    <s v="Private funds"/>
    <x v="0"/>
    <x v="54"/>
    <n v="28"/>
    <s v="Novembre"/>
    <m/>
    <x v="0"/>
    <x v="0"/>
    <s v="Moustiquaires"/>
    <m/>
    <s v="Nombre"/>
    <n v="350"/>
    <m/>
    <m/>
    <m/>
    <s v=""/>
    <x v="113"/>
    <s v="Sélection / Priorisation"/>
    <x v="0"/>
    <x v="0"/>
    <s v="Grand Lagon"/>
    <m/>
    <m/>
    <m/>
    <m/>
    <x v="412"/>
    <n v="6"/>
    <s v="HT01"/>
    <s v="HT01151"/>
    <e v="#N/A"/>
    <n v="0"/>
  </r>
  <r>
    <s v="World Vision International"/>
    <m/>
    <s v="Private funds"/>
    <x v="0"/>
    <x v="54"/>
    <n v="28"/>
    <s v="Novembre"/>
    <m/>
    <x v="0"/>
    <x v="0"/>
    <s v="Moustiquaires"/>
    <m/>
    <s v="Nombre"/>
    <n v="400"/>
    <m/>
    <m/>
    <m/>
    <s v=""/>
    <x v="23"/>
    <s v="Sélection / Priorisation"/>
    <x v="0"/>
    <x v="22"/>
    <s v="Pointe A Raquette"/>
    <m/>
    <m/>
    <m/>
    <m/>
    <x v="413"/>
    <n v="6"/>
    <s v="HT01"/>
    <s v="HT01152"/>
    <e v="#N/A"/>
    <n v="0"/>
  </r>
  <r>
    <s v="World Vision International"/>
    <m/>
    <s v="Private funds"/>
    <x v="0"/>
    <x v="54"/>
    <n v="28"/>
    <s v="Novembre"/>
    <m/>
    <x v="0"/>
    <x v="0"/>
    <s v="Lampes solaires"/>
    <m/>
    <s v="Nombre"/>
    <n v="350"/>
    <m/>
    <m/>
    <m/>
    <s v=""/>
    <x v="113"/>
    <s v="Sélection / Priorisation"/>
    <x v="0"/>
    <x v="0"/>
    <s v="Grand Lagon"/>
    <m/>
    <m/>
    <m/>
    <m/>
    <x v="412"/>
    <n v="6"/>
    <s v="HT01"/>
    <s v="HT01151"/>
    <e v="#N/A"/>
    <n v="0"/>
  </r>
  <r>
    <s v="World Vision International"/>
    <m/>
    <s v="Private funds"/>
    <x v="0"/>
    <x v="54"/>
    <n v="28"/>
    <s v="Novembre"/>
    <m/>
    <x v="0"/>
    <x v="0"/>
    <s v="Lampes solaires"/>
    <m/>
    <s v="Nombre"/>
    <n v="400"/>
    <m/>
    <m/>
    <m/>
    <s v=""/>
    <x v="23"/>
    <s v="Sélection / Priorisation"/>
    <x v="0"/>
    <x v="22"/>
    <s v="Pointe A Raquette"/>
    <m/>
    <m/>
    <m/>
    <m/>
    <x v="413"/>
    <n v="6"/>
    <s v="HT01"/>
    <s v="HT01152"/>
    <e v="#N/A"/>
    <n v="0"/>
  </r>
  <r>
    <s v="World Vision International"/>
    <m/>
    <s v="Private funds"/>
    <x v="0"/>
    <x v="54"/>
    <n v="28"/>
    <s v="Novembre"/>
    <m/>
    <x v="0"/>
    <x v="0"/>
    <s v="Kit d'hygiène"/>
    <m/>
    <s v="Nombre"/>
    <n v="350"/>
    <m/>
    <m/>
    <m/>
    <s v=""/>
    <x v="113"/>
    <s v="Sélection / Priorisation"/>
    <x v="0"/>
    <x v="0"/>
    <s v="Grand Lagon"/>
    <m/>
    <m/>
    <m/>
    <m/>
    <x v="412"/>
    <n v="6"/>
    <s v="HT01"/>
    <s v="HT01151"/>
    <e v="#N/A"/>
    <n v="0"/>
  </r>
  <r>
    <s v="World Vision International"/>
    <m/>
    <s v="Private funds"/>
    <x v="0"/>
    <x v="54"/>
    <n v="28"/>
    <s v="Novembre"/>
    <m/>
    <x v="0"/>
    <x v="0"/>
    <s v="Kit d'hygiène"/>
    <m/>
    <s v="Nombre"/>
    <n v="400"/>
    <m/>
    <m/>
    <m/>
    <s v=""/>
    <x v="23"/>
    <s v="Sélection / Priorisation"/>
    <x v="0"/>
    <x v="22"/>
    <s v="Pointe A Raquette"/>
    <m/>
    <m/>
    <m/>
    <m/>
    <x v="413"/>
    <n v="6"/>
    <s v="HT01"/>
    <s v="HT01152"/>
    <e v="#N/A"/>
    <n v="0"/>
  </r>
  <r>
    <s v="World Vision International"/>
    <m/>
    <s v="Private funds"/>
    <x v="0"/>
    <x v="54"/>
    <n v="28"/>
    <s v="Novembre"/>
    <m/>
    <x v="0"/>
    <x v="0"/>
    <s v="Seaux"/>
    <m/>
    <s v="Nombre"/>
    <n v="350"/>
    <m/>
    <m/>
    <m/>
    <s v=""/>
    <x v="113"/>
    <s v="Sélection / Priorisation"/>
    <x v="0"/>
    <x v="0"/>
    <s v="Grand Lagon"/>
    <m/>
    <m/>
    <m/>
    <s v="350 water filter"/>
    <x v="412"/>
    <n v="6"/>
    <s v="HT01"/>
    <s v="HT01151"/>
    <e v="#N/A"/>
    <n v="0"/>
  </r>
  <r>
    <s v="World Vision International"/>
    <m/>
    <s v="Private funds"/>
    <x v="0"/>
    <x v="54"/>
    <n v="28"/>
    <s v="Novembre"/>
    <m/>
    <x v="0"/>
    <x v="0"/>
    <s v="Seaux"/>
    <m/>
    <s v="Nombre"/>
    <n v="400"/>
    <m/>
    <m/>
    <m/>
    <s v=""/>
    <x v="23"/>
    <s v="Sélection / Priorisation"/>
    <x v="0"/>
    <x v="22"/>
    <s v="Pointe A Raquette"/>
    <m/>
    <m/>
    <m/>
    <s v="400 water filter"/>
    <x v="413"/>
    <n v="6"/>
    <s v="HT01"/>
    <s v="HT01152"/>
    <e v="#N/A"/>
    <n v="0"/>
  </r>
  <r>
    <s v="World Vision International"/>
    <m/>
    <m/>
    <x v="0"/>
    <x v="54"/>
    <n v="28"/>
    <s v="Novembre"/>
    <m/>
    <x v="2"/>
    <x v="2"/>
    <s v="Formation"/>
    <m/>
    <s v=""/>
    <n v="350"/>
    <m/>
    <m/>
    <m/>
    <s v=""/>
    <x v="113"/>
    <s v="Sélection / Priorisation"/>
    <x v="0"/>
    <x v="0"/>
    <s v="Grand Lagon"/>
    <s v="Abricot"/>
    <m/>
    <m/>
    <m/>
    <x v="412"/>
    <n v="6"/>
    <s v="HT01"/>
    <s v="HT01151"/>
    <e v="#N/A"/>
    <n v="0"/>
  </r>
  <r>
    <s v="World Vision International"/>
    <m/>
    <m/>
    <x v="0"/>
    <x v="54"/>
    <n v="28"/>
    <s v="Novembre"/>
    <m/>
    <x v="2"/>
    <x v="2"/>
    <s v="Formation"/>
    <m/>
    <s v=""/>
    <n v="400"/>
    <m/>
    <m/>
    <m/>
    <s v=""/>
    <x v="23"/>
    <s v="Sélection / Priorisation"/>
    <x v="0"/>
    <x v="22"/>
    <s v="Pointe A Raquette"/>
    <s v="Ti Palmiste"/>
    <m/>
    <m/>
    <m/>
    <x v="413"/>
    <n v="6"/>
    <s v="HT01"/>
    <s v="HT01152"/>
    <e v="#N/A"/>
    <n v="0"/>
  </r>
  <r>
    <s v="French RC"/>
    <s v="Haitian RC"/>
    <m/>
    <x v="0"/>
    <x v="55"/>
    <n v="29"/>
    <s v="Novembre"/>
    <m/>
    <x v="0"/>
    <x v="0"/>
    <s v="Aquatabs"/>
    <m/>
    <s v="Nombre"/>
    <n v="17300"/>
    <m/>
    <m/>
    <m/>
    <s v=""/>
    <x v="120"/>
    <s v="Sélection / Priorisation"/>
    <x v="0"/>
    <x v="22"/>
    <s v="POINTE DES LATANIERS"/>
    <m/>
    <m/>
    <m/>
    <m/>
    <x v="414"/>
    <n v="6"/>
    <s v="HT01"/>
    <s v="HT01152"/>
    <e v="#N/A"/>
    <n v="0"/>
  </r>
  <r>
    <s v="French RC"/>
    <s v="Haitian RC"/>
    <m/>
    <x v="0"/>
    <x v="55"/>
    <n v="29"/>
    <s v="Novembre"/>
    <m/>
    <x v="1"/>
    <x v="1"/>
    <s v="Bâches"/>
    <m/>
    <s v="Nombre"/>
    <n v="76"/>
    <m/>
    <m/>
    <m/>
    <s v=""/>
    <x v="120"/>
    <s v="Sélection / Priorisation"/>
    <x v="0"/>
    <x v="22"/>
    <s v="POINTE DES LATANIERS"/>
    <m/>
    <m/>
    <m/>
    <m/>
    <x v="414"/>
    <n v="6"/>
    <s v="HT01"/>
    <s v="HT01152"/>
    <e v="#N/A"/>
    <n v="0"/>
  </r>
  <r>
    <s v="French RC"/>
    <s v="Haitian RC"/>
    <m/>
    <x v="0"/>
    <x v="55"/>
    <n v="29"/>
    <s v="Novembre"/>
    <m/>
    <x v="1"/>
    <x v="1"/>
    <s v="Kit Abris"/>
    <m/>
    <s v="Nombre"/>
    <n v="76"/>
    <m/>
    <m/>
    <m/>
    <s v=""/>
    <x v="120"/>
    <s v="Sélection / Priorisation"/>
    <x v="0"/>
    <x v="22"/>
    <s v="POINTE DES LATANIERS"/>
    <m/>
    <m/>
    <m/>
    <m/>
    <x v="414"/>
    <n v="6"/>
    <s v="HT01"/>
    <s v="HT01152"/>
    <e v="#N/A"/>
    <n v="0"/>
  </r>
  <r>
    <s v="French RC"/>
    <s v="Haitian RC"/>
    <m/>
    <x v="0"/>
    <x v="55"/>
    <n v="29"/>
    <s v="Novembre"/>
    <m/>
    <x v="0"/>
    <x v="0"/>
    <s v="Kit de cuisine"/>
    <m/>
    <s v="Nombre"/>
    <n v="146"/>
    <m/>
    <m/>
    <m/>
    <s v=""/>
    <x v="120"/>
    <s v="Sélection / Priorisation"/>
    <x v="0"/>
    <x v="22"/>
    <s v="POINTE DES LATANIERS"/>
    <m/>
    <m/>
    <m/>
    <m/>
    <x v="414"/>
    <n v="6"/>
    <s v="HT01"/>
    <s v="HT01152"/>
    <e v="#N/A"/>
    <n v="0"/>
  </r>
  <r>
    <s v="French RC"/>
    <s v="Haitian RC"/>
    <m/>
    <x v="0"/>
    <x v="55"/>
    <n v="29"/>
    <s v="Novembre"/>
    <m/>
    <x v="0"/>
    <x v="0"/>
    <s v="Kit d'hygiène"/>
    <m/>
    <s v="Nombre"/>
    <n v="146"/>
    <m/>
    <m/>
    <m/>
    <s v=""/>
    <x v="120"/>
    <s v="Sélection / Priorisation"/>
    <x v="0"/>
    <x v="22"/>
    <s v="POINTE DES LATANIERS"/>
    <m/>
    <m/>
    <m/>
    <m/>
    <x v="414"/>
    <n v="6"/>
    <s v="HT01"/>
    <s v="HT01152"/>
    <e v="#N/A"/>
    <n v="0"/>
  </r>
  <r>
    <s v="French RC"/>
    <s v="Haitian RC"/>
    <m/>
    <x v="0"/>
    <x v="55"/>
    <n v="29"/>
    <s v="Novembre"/>
    <m/>
    <x v="0"/>
    <x v="0"/>
    <s v="Moustiquaires"/>
    <m/>
    <s v="Nombre"/>
    <n v="143"/>
    <m/>
    <m/>
    <m/>
    <s v=""/>
    <x v="120"/>
    <s v="Sélection / Priorisation"/>
    <x v="0"/>
    <x v="22"/>
    <s v="POINTE DES LATANIERS"/>
    <m/>
    <m/>
    <m/>
    <m/>
    <x v="414"/>
    <n v="6"/>
    <s v="HT01"/>
    <s v="HT01152"/>
    <e v="#N/A"/>
    <n v="0"/>
  </r>
  <r>
    <s v="IFRC"/>
    <s v="Haitian RC"/>
    <m/>
    <x v="1"/>
    <x v="55"/>
    <n v="29"/>
    <s v="Novembre"/>
    <m/>
    <x v="1"/>
    <x v="1"/>
    <s v="Bâches"/>
    <m/>
    <s v="Nombre"/>
    <n v="800"/>
    <m/>
    <m/>
    <m/>
    <s v=""/>
    <x v="23"/>
    <s v="Sélection / Priorisation"/>
    <x v="1"/>
    <x v="44"/>
    <m/>
    <m/>
    <m/>
    <m/>
    <m/>
    <x v="415"/>
    <n v="6"/>
    <s v="HT08"/>
    <s v="HT08821"/>
    <e v="#N/A"/>
    <n v="0"/>
  </r>
  <r>
    <s v="IFRC"/>
    <s v="Haitian RC"/>
    <m/>
    <x v="1"/>
    <x v="55"/>
    <n v="29"/>
    <s v="Novembre"/>
    <m/>
    <x v="1"/>
    <x v="1"/>
    <s v="Bâches"/>
    <m/>
    <s v="Nombre"/>
    <n v="600"/>
    <m/>
    <m/>
    <m/>
    <s v=""/>
    <x v="25"/>
    <s v="Sélection / Priorisation"/>
    <x v="1"/>
    <x v="23"/>
    <m/>
    <m/>
    <m/>
    <m/>
    <m/>
    <x v="416"/>
    <n v="5"/>
    <s v="HT08"/>
    <s v="HT08833"/>
    <e v="#N/A"/>
    <n v="0"/>
  </r>
  <r>
    <s v="IFRC"/>
    <s v="Haitian RC"/>
    <m/>
    <x v="1"/>
    <x v="55"/>
    <n v="29"/>
    <s v="Novembre"/>
    <m/>
    <x v="0"/>
    <x v="0"/>
    <s v="Bidons"/>
    <m/>
    <s v="Nombre"/>
    <n v="800"/>
    <m/>
    <m/>
    <m/>
    <s v=""/>
    <x v="23"/>
    <s v="Sélection / Priorisation"/>
    <x v="1"/>
    <x v="44"/>
    <m/>
    <m/>
    <m/>
    <m/>
    <m/>
    <x v="415"/>
    <n v="6"/>
    <s v="HT08"/>
    <s v="HT08821"/>
    <e v="#N/A"/>
    <n v="0"/>
  </r>
  <r>
    <s v="IFRC"/>
    <s v="Haitian RC"/>
    <m/>
    <x v="1"/>
    <x v="55"/>
    <n v="29"/>
    <s v="Novembre"/>
    <m/>
    <x v="0"/>
    <x v="0"/>
    <s v="Bidons"/>
    <m/>
    <s v="Nombre"/>
    <n v="600"/>
    <m/>
    <m/>
    <m/>
    <s v=""/>
    <x v="25"/>
    <s v="Sélection / Priorisation"/>
    <x v="1"/>
    <x v="23"/>
    <m/>
    <m/>
    <m/>
    <m/>
    <m/>
    <x v="416"/>
    <n v="5"/>
    <s v="HT08"/>
    <s v="HT08833"/>
    <e v="#N/A"/>
    <n v="0"/>
  </r>
  <r>
    <s v="IFRC"/>
    <s v="Haitian RC"/>
    <m/>
    <x v="1"/>
    <x v="55"/>
    <n v="29"/>
    <s v="Novembre"/>
    <m/>
    <x v="1"/>
    <x v="1"/>
    <s v="Kit Abris"/>
    <m/>
    <s v="Nombre"/>
    <n v="400"/>
    <m/>
    <m/>
    <m/>
    <s v=""/>
    <x v="23"/>
    <s v="Sélection / Priorisation"/>
    <x v="1"/>
    <x v="44"/>
    <m/>
    <m/>
    <m/>
    <m/>
    <m/>
    <x v="415"/>
    <n v="6"/>
    <s v="HT08"/>
    <s v="HT08821"/>
    <e v="#N/A"/>
    <n v="0"/>
  </r>
  <r>
    <s v="IFRC"/>
    <s v="Haitian RC"/>
    <m/>
    <x v="1"/>
    <x v="55"/>
    <n v="29"/>
    <s v="Novembre"/>
    <m/>
    <x v="1"/>
    <x v="1"/>
    <s v="Kit Abris"/>
    <m/>
    <s v="Nombre"/>
    <n v="400"/>
    <m/>
    <m/>
    <m/>
    <s v=""/>
    <x v="168"/>
    <s v="Sélection / Priorisation"/>
    <x v="1"/>
    <x v="46"/>
    <m/>
    <m/>
    <m/>
    <m/>
    <m/>
    <x v="417"/>
    <n v="1"/>
    <s v="HT08"/>
    <s v="HT08823"/>
    <e v="#N/A"/>
    <n v="0"/>
  </r>
  <r>
    <s v="IFRC"/>
    <s v="Haitian RC"/>
    <m/>
    <x v="1"/>
    <x v="55"/>
    <n v="29"/>
    <s v="Novembre"/>
    <m/>
    <x v="0"/>
    <x v="0"/>
    <s v="Kit de cuisine"/>
    <m/>
    <s v="Nombre"/>
    <n v="400"/>
    <m/>
    <m/>
    <m/>
    <s v=""/>
    <x v="23"/>
    <s v="Sélection / Priorisation"/>
    <x v="1"/>
    <x v="44"/>
    <m/>
    <m/>
    <m/>
    <m/>
    <m/>
    <x v="415"/>
    <n v="6"/>
    <s v="HT08"/>
    <s v="HT08821"/>
    <e v="#N/A"/>
    <n v="0"/>
  </r>
  <r>
    <s v="IFRC"/>
    <s v="Haitian RC"/>
    <m/>
    <x v="1"/>
    <x v="55"/>
    <n v="29"/>
    <s v="Novembre"/>
    <m/>
    <x v="0"/>
    <x v="0"/>
    <s v="Kit de cuisine"/>
    <m/>
    <s v="Nombre"/>
    <n v="300"/>
    <m/>
    <m/>
    <m/>
    <s v=""/>
    <x v="25"/>
    <s v="Sélection / Priorisation"/>
    <x v="1"/>
    <x v="23"/>
    <m/>
    <m/>
    <m/>
    <m/>
    <m/>
    <x v="416"/>
    <n v="5"/>
    <s v="HT08"/>
    <s v="HT08833"/>
    <e v="#N/A"/>
    <n v="0"/>
  </r>
  <r>
    <s v="IFRC"/>
    <s v="Haitian RC"/>
    <m/>
    <x v="1"/>
    <x v="55"/>
    <n v="29"/>
    <s v="Novembre"/>
    <m/>
    <x v="0"/>
    <x v="0"/>
    <s v="Moustiquaires"/>
    <m/>
    <s v="Nombre"/>
    <n v="800"/>
    <m/>
    <m/>
    <m/>
    <s v=""/>
    <x v="23"/>
    <s v="Sélection / Priorisation"/>
    <x v="1"/>
    <x v="44"/>
    <m/>
    <m/>
    <m/>
    <m/>
    <m/>
    <x v="415"/>
    <n v="6"/>
    <s v="HT08"/>
    <s v="HT08821"/>
    <e v="#N/A"/>
    <n v="0"/>
  </r>
  <r>
    <s v="IFRC"/>
    <s v="Haitian RC"/>
    <m/>
    <x v="1"/>
    <x v="55"/>
    <n v="29"/>
    <s v="Novembre"/>
    <m/>
    <x v="0"/>
    <x v="0"/>
    <s v="Moustiquaires"/>
    <m/>
    <s v="Nombre"/>
    <n v="600"/>
    <m/>
    <m/>
    <m/>
    <s v=""/>
    <x v="25"/>
    <s v="Sélection / Priorisation"/>
    <x v="1"/>
    <x v="23"/>
    <m/>
    <m/>
    <m/>
    <m/>
    <m/>
    <x v="416"/>
    <n v="5"/>
    <s v="HT08"/>
    <s v="HT08833"/>
    <e v="#N/A"/>
    <n v="0"/>
  </r>
  <r>
    <s v="IFRC"/>
    <s v="Haitian RC"/>
    <m/>
    <x v="1"/>
    <x v="55"/>
    <n v="29"/>
    <s v="Novembre"/>
    <m/>
    <x v="0"/>
    <x v="0"/>
    <s v="Seaux"/>
    <m/>
    <s v="Nombre"/>
    <n v="400"/>
    <m/>
    <m/>
    <m/>
    <s v=""/>
    <x v="23"/>
    <s v="Sélection / Priorisation"/>
    <x v="1"/>
    <x v="44"/>
    <m/>
    <m/>
    <m/>
    <m/>
    <m/>
    <x v="415"/>
    <n v="6"/>
    <s v="HT08"/>
    <s v="HT08821"/>
    <e v="#N/A"/>
    <n v="0"/>
  </r>
  <r>
    <s v="IFRC"/>
    <s v="Haitian RC"/>
    <m/>
    <x v="1"/>
    <x v="55"/>
    <n v="29"/>
    <s v="Novembre"/>
    <m/>
    <x v="0"/>
    <x v="0"/>
    <s v="Seaux"/>
    <m/>
    <s v="Nombre"/>
    <n v="300"/>
    <m/>
    <m/>
    <m/>
    <s v=""/>
    <x v="25"/>
    <s v="Sélection / Priorisation"/>
    <x v="1"/>
    <x v="23"/>
    <m/>
    <m/>
    <m/>
    <m/>
    <m/>
    <x v="416"/>
    <n v="5"/>
    <s v="HT08"/>
    <s v="HT08833"/>
    <e v="#N/A"/>
    <n v="0"/>
  </r>
  <r>
    <s v="World Vision International"/>
    <m/>
    <s v="Private funds"/>
    <x v="0"/>
    <x v="55"/>
    <n v="29"/>
    <s v="Novembre"/>
    <m/>
    <x v="0"/>
    <x v="0"/>
    <s v="Moustiquaires"/>
    <m/>
    <s v="Nombre"/>
    <n v="203"/>
    <m/>
    <m/>
    <m/>
    <s v=""/>
    <x v="207"/>
    <s v="Sélection / Priorisation"/>
    <x v="0"/>
    <x v="0"/>
    <s v="Grand Lagon"/>
    <m/>
    <m/>
    <m/>
    <m/>
    <x v="418"/>
    <n v="5"/>
    <s v="HT01"/>
    <s v="HT01151"/>
    <e v="#N/A"/>
    <n v="0"/>
  </r>
  <r>
    <s v="World Vision International"/>
    <m/>
    <s v="Private funds"/>
    <x v="0"/>
    <x v="55"/>
    <n v="29"/>
    <s v="Novembre"/>
    <m/>
    <x v="0"/>
    <x v="0"/>
    <s v="Lampes solaires"/>
    <m/>
    <s v="Nombre"/>
    <n v="203"/>
    <m/>
    <m/>
    <m/>
    <s v=""/>
    <x v="207"/>
    <s v="Sélection / Priorisation"/>
    <x v="0"/>
    <x v="0"/>
    <s v="Grand Lagon"/>
    <m/>
    <m/>
    <m/>
    <m/>
    <x v="418"/>
    <n v="5"/>
    <s v="HT01"/>
    <s v="HT01151"/>
    <e v="#N/A"/>
    <n v="0"/>
  </r>
  <r>
    <s v="World Vision International"/>
    <m/>
    <s v="Private funds"/>
    <x v="0"/>
    <x v="55"/>
    <n v="29"/>
    <s v="Novembre"/>
    <m/>
    <x v="0"/>
    <x v="0"/>
    <s v="Kit d'hygiène"/>
    <m/>
    <s v="Nombre"/>
    <n v="203"/>
    <m/>
    <m/>
    <m/>
    <s v=""/>
    <x v="207"/>
    <s v="Sélection / Priorisation"/>
    <x v="0"/>
    <x v="0"/>
    <s v="Grand Lagon"/>
    <m/>
    <m/>
    <m/>
    <m/>
    <x v="418"/>
    <n v="5"/>
    <s v="HT01"/>
    <s v="HT01151"/>
    <e v="#N/A"/>
    <n v="0"/>
  </r>
  <r>
    <s v="World Vision International"/>
    <m/>
    <s v="Private funds"/>
    <x v="0"/>
    <x v="55"/>
    <n v="29"/>
    <s v="Novembre"/>
    <m/>
    <x v="0"/>
    <x v="0"/>
    <s v="Seaux"/>
    <m/>
    <s v="Nombre"/>
    <n v="203"/>
    <m/>
    <m/>
    <m/>
    <s v=""/>
    <x v="207"/>
    <s v="Sélection / Priorisation"/>
    <x v="0"/>
    <x v="0"/>
    <s v="Grand Lagon"/>
    <m/>
    <m/>
    <m/>
    <s v="203 water filter"/>
    <x v="418"/>
    <n v="5"/>
    <s v="HT01"/>
    <s v="HT01151"/>
    <e v="#N/A"/>
    <n v="0"/>
  </r>
  <r>
    <s v="World Vision International"/>
    <m/>
    <m/>
    <x v="0"/>
    <x v="55"/>
    <n v="29"/>
    <s v="Novembre"/>
    <m/>
    <x v="2"/>
    <x v="2"/>
    <s v="Formation"/>
    <m/>
    <s v=""/>
    <n v="203"/>
    <m/>
    <m/>
    <m/>
    <s v=""/>
    <x v="207"/>
    <s v="Sélection / Priorisation"/>
    <x v="0"/>
    <x v="0"/>
    <s v="Grand Lagon"/>
    <m/>
    <m/>
    <m/>
    <m/>
    <x v="418"/>
    <n v="5"/>
    <s v="HT01"/>
    <s v="HT01151"/>
    <e v="#N/A"/>
    <n v="0"/>
  </r>
  <r>
    <s v="ACTED"/>
    <m/>
    <s v="OFDA"/>
    <x v="0"/>
    <x v="56"/>
    <n v="30"/>
    <s v="Novembre"/>
    <m/>
    <x v="1"/>
    <x v="1"/>
    <s v="Bâches"/>
    <m/>
    <s v="Nombre"/>
    <n v="453"/>
    <m/>
    <m/>
    <m/>
    <s v=""/>
    <x v="37"/>
    <m/>
    <x v="1"/>
    <x v="1"/>
    <s v="9e Fonds Rouge Torberck"/>
    <s v="Brouette"/>
    <s v="Urbain"/>
    <s v="Centre collectif / d'évacuation d'urgence"/>
    <m/>
    <x v="419"/>
    <n v="3"/>
    <s v="HT08"/>
    <s v="HT08811"/>
    <s v="HT08811-09"/>
    <n v="0"/>
  </r>
  <r>
    <s v="ACTED"/>
    <m/>
    <s v="OFDA"/>
    <x v="0"/>
    <x v="56"/>
    <n v="30"/>
    <s v="Novembre"/>
    <m/>
    <x v="0"/>
    <x v="0"/>
    <s v="Kit de cuisine"/>
    <m/>
    <s v="Nombre"/>
    <n v="453"/>
    <m/>
    <m/>
    <m/>
    <s v=""/>
    <x v="37"/>
    <m/>
    <x v="1"/>
    <x v="1"/>
    <s v="9e Fonds Rouge Torberck"/>
    <s v="Brouette"/>
    <s v="Urbain"/>
    <s v="Centre collectif / d'évacuation d'urgence"/>
    <m/>
    <x v="419"/>
    <n v="3"/>
    <s v="HT08"/>
    <s v="HT08811"/>
    <s v="HT08811-09"/>
    <n v="0"/>
  </r>
  <r>
    <s v="ACTED"/>
    <m/>
    <s v="OFDA"/>
    <x v="0"/>
    <x v="56"/>
    <n v="30"/>
    <s v="Novembre"/>
    <m/>
    <x v="0"/>
    <x v="0"/>
    <s v="Kit d'hygiène"/>
    <m/>
    <s v="Nombre"/>
    <n v="453"/>
    <m/>
    <m/>
    <m/>
    <s v=""/>
    <x v="37"/>
    <m/>
    <x v="1"/>
    <x v="1"/>
    <s v="9e Fonds Rouge Torberck"/>
    <s v="Brouette"/>
    <s v="Urbain"/>
    <s v="Centre collectif / d'évacuation d'urgence"/>
    <m/>
    <x v="419"/>
    <n v="3"/>
    <s v="HT08"/>
    <s v="HT08811"/>
    <s v="HT08811-09"/>
    <n v="0"/>
  </r>
  <r>
    <s v="French RC"/>
    <s v="Haitian RC"/>
    <m/>
    <x v="0"/>
    <x v="56"/>
    <n v="30"/>
    <s v="Novembre"/>
    <m/>
    <x v="0"/>
    <x v="0"/>
    <s v="Aquatabs"/>
    <m/>
    <s v="Nombre"/>
    <n v="11000"/>
    <m/>
    <m/>
    <m/>
    <s v=""/>
    <x v="7"/>
    <s v="Sélection / Priorisation"/>
    <x v="0"/>
    <x v="22"/>
    <s v="La Source"/>
    <m/>
    <m/>
    <m/>
    <m/>
    <x v="420"/>
    <n v="6"/>
    <s v="HT01"/>
    <s v="HT01152"/>
    <e v="#N/A"/>
    <n v="0"/>
  </r>
  <r>
    <s v="French RC"/>
    <s v="Haitian RC"/>
    <m/>
    <x v="0"/>
    <x v="56"/>
    <n v="30"/>
    <s v="Novembre"/>
    <m/>
    <x v="1"/>
    <x v="1"/>
    <s v="Bâches"/>
    <m/>
    <s v="Nombre"/>
    <n v="151"/>
    <m/>
    <m/>
    <m/>
    <s v=""/>
    <x v="122"/>
    <s v="Sélection / Priorisation"/>
    <x v="0"/>
    <x v="22"/>
    <s v="Gros Mangle"/>
    <m/>
    <m/>
    <m/>
    <m/>
    <x v="421"/>
    <n v="5"/>
    <s v="HT01"/>
    <s v="HT01152"/>
    <e v="#N/A"/>
    <n v="0"/>
  </r>
  <r>
    <s v="French RC"/>
    <s v="Haitian RC"/>
    <m/>
    <x v="0"/>
    <x v="56"/>
    <n v="30"/>
    <s v="Novembre"/>
    <m/>
    <x v="1"/>
    <x v="1"/>
    <s v="Bâches"/>
    <m/>
    <s v="Nombre"/>
    <n v="30"/>
    <m/>
    <m/>
    <m/>
    <s v=""/>
    <x v="7"/>
    <s v="Sélection / Priorisation"/>
    <x v="0"/>
    <x v="22"/>
    <s v="La Source"/>
    <m/>
    <m/>
    <m/>
    <m/>
    <x v="420"/>
    <n v="6"/>
    <s v="HT01"/>
    <s v="HT01152"/>
    <e v="#N/A"/>
    <n v="0"/>
  </r>
  <r>
    <s v="French RC"/>
    <s v="Haitian RC"/>
    <m/>
    <x v="0"/>
    <x v="56"/>
    <n v="30"/>
    <s v="Novembre"/>
    <m/>
    <x v="1"/>
    <x v="1"/>
    <s v="Kit Abris"/>
    <m/>
    <s v="Nombre"/>
    <n v="151"/>
    <m/>
    <m/>
    <m/>
    <s v=""/>
    <x v="122"/>
    <s v="Sélection / Priorisation"/>
    <x v="0"/>
    <x v="22"/>
    <s v="Gros Mangle"/>
    <m/>
    <m/>
    <m/>
    <m/>
    <x v="421"/>
    <n v="5"/>
    <s v="HT01"/>
    <s v="HT01152"/>
    <e v="#N/A"/>
    <n v="0"/>
  </r>
  <r>
    <s v="French RC"/>
    <s v="Haitian RC"/>
    <m/>
    <x v="0"/>
    <x v="56"/>
    <n v="30"/>
    <s v="Novembre"/>
    <m/>
    <x v="1"/>
    <x v="1"/>
    <s v="Kit Abris"/>
    <m/>
    <s v="Nombre"/>
    <n v="30"/>
    <m/>
    <m/>
    <m/>
    <s v=""/>
    <x v="7"/>
    <s v="Sélection / Priorisation"/>
    <x v="0"/>
    <x v="22"/>
    <s v="La Source"/>
    <m/>
    <m/>
    <m/>
    <m/>
    <x v="420"/>
    <n v="6"/>
    <s v="HT01"/>
    <s v="HT01152"/>
    <e v="#N/A"/>
    <n v="0"/>
  </r>
  <r>
    <s v="French RC"/>
    <s v="Haitian RC"/>
    <m/>
    <x v="0"/>
    <x v="56"/>
    <n v="30"/>
    <s v="Novembre"/>
    <m/>
    <x v="0"/>
    <x v="0"/>
    <s v="Kit de cuisine"/>
    <m/>
    <s v="Nombre"/>
    <n v="231"/>
    <m/>
    <m/>
    <m/>
    <s v=""/>
    <x v="122"/>
    <s v="Sélection / Priorisation"/>
    <x v="0"/>
    <x v="22"/>
    <s v="Gros Mangle"/>
    <m/>
    <m/>
    <m/>
    <m/>
    <x v="421"/>
    <n v="5"/>
    <s v="HT01"/>
    <s v="HT01152"/>
    <e v="#N/A"/>
    <n v="0"/>
  </r>
  <r>
    <s v="French RC"/>
    <s v="Haitian RC"/>
    <m/>
    <x v="0"/>
    <x v="56"/>
    <n v="30"/>
    <s v="Novembre"/>
    <m/>
    <x v="0"/>
    <x v="0"/>
    <s v="Kit de cuisine"/>
    <m/>
    <s v="Nombre"/>
    <n v="110"/>
    <m/>
    <m/>
    <m/>
    <s v=""/>
    <x v="7"/>
    <s v="Sélection / Priorisation"/>
    <x v="0"/>
    <x v="22"/>
    <s v="La Source"/>
    <m/>
    <m/>
    <m/>
    <m/>
    <x v="420"/>
    <n v="6"/>
    <s v="HT01"/>
    <s v="HT01152"/>
    <e v="#N/A"/>
    <n v="0"/>
  </r>
  <r>
    <s v="French RC"/>
    <s v="Haitian RC"/>
    <m/>
    <x v="0"/>
    <x v="56"/>
    <n v="30"/>
    <s v="Novembre"/>
    <m/>
    <x v="0"/>
    <x v="0"/>
    <s v="Kit d'hygiène"/>
    <m/>
    <s v="Nombre"/>
    <n v="231"/>
    <m/>
    <m/>
    <m/>
    <s v=""/>
    <x v="122"/>
    <s v="Sélection / Priorisation"/>
    <x v="0"/>
    <x v="22"/>
    <s v="Gros Mangle"/>
    <m/>
    <m/>
    <m/>
    <m/>
    <x v="421"/>
    <n v="5"/>
    <s v="HT01"/>
    <s v="HT01152"/>
    <e v="#N/A"/>
    <n v="0"/>
  </r>
  <r>
    <s v="French RC"/>
    <s v="Haitian RC"/>
    <m/>
    <x v="0"/>
    <x v="56"/>
    <n v="30"/>
    <s v="Novembre"/>
    <m/>
    <x v="0"/>
    <x v="0"/>
    <s v="Kit d'hygiène"/>
    <m/>
    <s v="Nombre"/>
    <n v="110"/>
    <m/>
    <m/>
    <m/>
    <s v=""/>
    <x v="7"/>
    <s v="Sélection / Priorisation"/>
    <x v="0"/>
    <x v="22"/>
    <s v="La Source"/>
    <m/>
    <m/>
    <m/>
    <m/>
    <x v="420"/>
    <n v="6"/>
    <s v="HT01"/>
    <s v="HT01152"/>
    <e v="#N/A"/>
    <n v="0"/>
  </r>
  <r>
    <s v="French RC"/>
    <s v="Haitian RC"/>
    <m/>
    <x v="0"/>
    <x v="56"/>
    <n v="30"/>
    <s v="Novembre"/>
    <m/>
    <x v="0"/>
    <x v="0"/>
    <s v="Moustiquaires"/>
    <m/>
    <s v="Nombre"/>
    <n v="231"/>
    <m/>
    <m/>
    <m/>
    <s v=""/>
    <x v="122"/>
    <s v="Sélection / Priorisation"/>
    <x v="0"/>
    <x v="22"/>
    <s v="Gros Mangle"/>
    <m/>
    <m/>
    <m/>
    <m/>
    <x v="421"/>
    <n v="5"/>
    <s v="HT01"/>
    <s v="HT01152"/>
    <e v="#N/A"/>
    <n v="0"/>
  </r>
  <r>
    <s v="French RC"/>
    <s v="Haitian RC"/>
    <m/>
    <x v="0"/>
    <x v="56"/>
    <n v="30"/>
    <s v="Novembre"/>
    <m/>
    <x v="0"/>
    <x v="0"/>
    <s v="Moustiquaires"/>
    <m/>
    <s v="Nombre"/>
    <n v="110"/>
    <m/>
    <m/>
    <m/>
    <s v=""/>
    <x v="7"/>
    <s v="Sélection / Priorisation"/>
    <x v="0"/>
    <x v="22"/>
    <s v="La Source"/>
    <m/>
    <m/>
    <m/>
    <m/>
    <x v="420"/>
    <n v="6"/>
    <s v="HT01"/>
    <s v="HT01152"/>
    <e v="#N/A"/>
    <n v="0"/>
  </r>
  <r>
    <s v="World Vision International"/>
    <m/>
    <s v="Private funds"/>
    <x v="0"/>
    <x v="56"/>
    <n v="30"/>
    <s v="Novembre"/>
    <m/>
    <x v="1"/>
    <x v="1"/>
    <s v="Bâches"/>
    <m/>
    <s v="Nombre"/>
    <n v="300"/>
    <m/>
    <m/>
    <m/>
    <s v=""/>
    <x v="25"/>
    <s v="Sélection / Priorisation"/>
    <x v="5"/>
    <x v="67"/>
    <s v="Grand Boucan"/>
    <m/>
    <m/>
    <m/>
    <m/>
    <x v="422"/>
    <n v="8"/>
    <s v="HT10"/>
    <s v="HT101032"/>
    <e v="#N/A"/>
    <n v="1"/>
  </r>
  <r>
    <s v="World Vision International"/>
    <m/>
    <s v="Private funds"/>
    <x v="0"/>
    <x v="56"/>
    <n v="30"/>
    <s v="Novembre"/>
    <m/>
    <x v="1"/>
    <x v="1"/>
    <s v="Bâches"/>
    <m/>
    <s v="Nombre"/>
    <n v="465"/>
    <m/>
    <m/>
    <m/>
    <s v=""/>
    <x v="208"/>
    <s v="Sélection / Priorisation"/>
    <x v="5"/>
    <x v="67"/>
    <s v="Grand Boucan"/>
    <m/>
    <m/>
    <m/>
    <m/>
    <x v="422"/>
    <n v="8"/>
    <s v="HT10"/>
    <s v="HT101032"/>
    <e v="#N/A"/>
    <n v="0"/>
  </r>
  <r>
    <s v="World Vision International"/>
    <m/>
    <s v="Private funds"/>
    <x v="0"/>
    <x v="56"/>
    <n v="30"/>
    <s v="Novembre"/>
    <m/>
    <x v="0"/>
    <x v="0"/>
    <s v="Couvertures"/>
    <m/>
    <s v="Nombre"/>
    <n v="600"/>
    <m/>
    <m/>
    <m/>
    <s v=""/>
    <x v="25"/>
    <s v="Sélection / Priorisation"/>
    <x v="5"/>
    <x v="67"/>
    <s v="Grand Boucan"/>
    <m/>
    <m/>
    <m/>
    <m/>
    <x v="422"/>
    <n v="8"/>
    <s v="HT10"/>
    <s v="HT101032"/>
    <e v="#N/A"/>
    <n v="0"/>
  </r>
  <r>
    <s v="World Vision International"/>
    <m/>
    <s v="Private funds"/>
    <x v="0"/>
    <x v="56"/>
    <n v="30"/>
    <s v="Novembre"/>
    <m/>
    <x v="0"/>
    <x v="0"/>
    <s v="Couvertures"/>
    <m/>
    <s v="Nombre"/>
    <n v="240"/>
    <m/>
    <m/>
    <m/>
    <s v=""/>
    <x v="208"/>
    <s v="Sélection / Priorisation"/>
    <x v="5"/>
    <x v="67"/>
    <s v="Grand Boucan"/>
    <m/>
    <m/>
    <m/>
    <m/>
    <x v="422"/>
    <n v="8"/>
    <s v="HT10"/>
    <s v="HT101032"/>
    <e v="#N/A"/>
    <n v="0"/>
  </r>
  <r>
    <s v="World Vision International"/>
    <m/>
    <s v="Private funds"/>
    <x v="0"/>
    <x v="56"/>
    <n v="30"/>
    <s v="Novembre"/>
    <m/>
    <x v="0"/>
    <x v="0"/>
    <s v="Bidons"/>
    <m/>
    <s v="Nombre"/>
    <n v="400"/>
    <m/>
    <m/>
    <m/>
    <s v=""/>
    <x v="23"/>
    <s v="Sélection / Priorisation"/>
    <x v="0"/>
    <x v="0"/>
    <s v="Petite Source"/>
    <m/>
    <m/>
    <m/>
    <m/>
    <x v="423"/>
    <n v="9"/>
    <s v="HT01"/>
    <s v="HT01151"/>
    <e v="#N/A"/>
    <n v="0"/>
  </r>
  <r>
    <s v="World Vision International"/>
    <m/>
    <s v="Private funds"/>
    <x v="0"/>
    <x v="56"/>
    <n v="30"/>
    <s v="Novembre"/>
    <m/>
    <x v="0"/>
    <x v="0"/>
    <s v="Moustiquaires"/>
    <m/>
    <s v="Nombre"/>
    <n v="600"/>
    <m/>
    <m/>
    <m/>
    <s v=""/>
    <x v="25"/>
    <s v="Sélection / Priorisation"/>
    <x v="5"/>
    <x v="67"/>
    <s v="Grand Boucan"/>
    <m/>
    <m/>
    <m/>
    <m/>
    <x v="422"/>
    <n v="8"/>
    <s v="HT10"/>
    <s v="HT101032"/>
    <e v="#N/A"/>
    <n v="0"/>
  </r>
  <r>
    <s v="World Vision International"/>
    <m/>
    <s v="Private funds"/>
    <x v="0"/>
    <x v="56"/>
    <n v="30"/>
    <s v="Novembre"/>
    <m/>
    <x v="0"/>
    <x v="0"/>
    <s v="Moustiquaires"/>
    <m/>
    <s v="Nombre"/>
    <n v="764"/>
    <m/>
    <m/>
    <m/>
    <s v=""/>
    <x v="208"/>
    <s v="Sélection / Priorisation"/>
    <x v="5"/>
    <x v="67"/>
    <s v="Grand Boucan"/>
    <m/>
    <m/>
    <m/>
    <m/>
    <x v="422"/>
    <n v="8"/>
    <s v="HT10"/>
    <s v="HT101032"/>
    <e v="#N/A"/>
    <n v="0"/>
  </r>
  <r>
    <s v="World Vision International"/>
    <m/>
    <s v="Private funds"/>
    <x v="0"/>
    <x v="56"/>
    <n v="30"/>
    <s v="Novembre"/>
    <m/>
    <x v="0"/>
    <x v="0"/>
    <s v="Moustiquaires"/>
    <m/>
    <s v="Nombre"/>
    <n v="400"/>
    <m/>
    <m/>
    <m/>
    <s v=""/>
    <x v="23"/>
    <s v="Sélection / Priorisation"/>
    <x v="0"/>
    <x v="0"/>
    <s v="Petite Source"/>
    <m/>
    <m/>
    <m/>
    <m/>
    <x v="423"/>
    <n v="9"/>
    <s v="HT01"/>
    <s v="HT01151"/>
    <e v="#N/A"/>
    <n v="0"/>
  </r>
  <r>
    <s v="World Vision International"/>
    <m/>
    <s v="Private funds"/>
    <x v="0"/>
    <x v="56"/>
    <n v="30"/>
    <s v="Novembre"/>
    <m/>
    <x v="0"/>
    <x v="0"/>
    <s v="Moustiquaires"/>
    <m/>
    <s v="Nombre"/>
    <n v="400"/>
    <m/>
    <m/>
    <m/>
    <s v=""/>
    <x v="23"/>
    <s v="Sélection / Priorisation"/>
    <x v="0"/>
    <x v="22"/>
    <s v="Pointe A Raquette"/>
    <m/>
    <m/>
    <m/>
    <m/>
    <x v="424"/>
    <n v="7"/>
    <s v="HT01"/>
    <s v="HT01152"/>
    <e v="#N/A"/>
    <n v="0"/>
  </r>
  <r>
    <s v="World Vision International"/>
    <m/>
    <s v="Private funds"/>
    <x v="0"/>
    <x v="56"/>
    <n v="30"/>
    <s v="Novembre"/>
    <m/>
    <x v="0"/>
    <x v="0"/>
    <s v="Lampes solaires"/>
    <m/>
    <s v="Nombre"/>
    <n v="400"/>
    <m/>
    <m/>
    <m/>
    <s v=""/>
    <x v="23"/>
    <s v="Sélection / Priorisation"/>
    <x v="0"/>
    <x v="0"/>
    <s v="Petite Source"/>
    <m/>
    <m/>
    <m/>
    <m/>
    <x v="423"/>
    <n v="9"/>
    <s v="HT01"/>
    <s v="HT01151"/>
    <e v="#N/A"/>
    <n v="0"/>
  </r>
  <r>
    <s v="World Vision International"/>
    <m/>
    <s v="Private funds"/>
    <x v="0"/>
    <x v="56"/>
    <n v="30"/>
    <s v="Novembre"/>
    <m/>
    <x v="0"/>
    <x v="0"/>
    <s v="Lampes solaires"/>
    <m/>
    <s v="Nombre"/>
    <n v="400"/>
    <m/>
    <m/>
    <m/>
    <s v=""/>
    <x v="23"/>
    <s v="Sélection / Priorisation"/>
    <x v="0"/>
    <x v="22"/>
    <s v="Pointe A Raquette"/>
    <m/>
    <m/>
    <m/>
    <m/>
    <x v="424"/>
    <n v="7"/>
    <s v="HT01"/>
    <s v="HT01152"/>
    <e v="#N/A"/>
    <n v="0"/>
  </r>
  <r>
    <s v="World Vision International"/>
    <m/>
    <s v="Private funds"/>
    <x v="0"/>
    <x v="56"/>
    <n v="30"/>
    <s v="Novembre"/>
    <m/>
    <x v="0"/>
    <x v="0"/>
    <s v="Kit d'hygiène"/>
    <m/>
    <s v="Nombre"/>
    <n v="300"/>
    <m/>
    <m/>
    <m/>
    <s v=""/>
    <x v="25"/>
    <s v="Sélection / Priorisation"/>
    <x v="5"/>
    <x v="67"/>
    <s v="Grand Boucan"/>
    <m/>
    <m/>
    <m/>
    <m/>
    <x v="422"/>
    <n v="8"/>
    <s v="HT10"/>
    <s v="HT101032"/>
    <e v="#N/A"/>
    <n v="0"/>
  </r>
  <r>
    <s v="World Vision International"/>
    <m/>
    <s v="Private funds"/>
    <x v="0"/>
    <x v="56"/>
    <n v="30"/>
    <s v="Novembre"/>
    <m/>
    <x v="0"/>
    <x v="0"/>
    <s v="Kit d'hygiène"/>
    <m/>
    <s v="Nombre"/>
    <n v="382"/>
    <m/>
    <m/>
    <m/>
    <s v=""/>
    <x v="208"/>
    <s v="Sélection / Priorisation"/>
    <x v="5"/>
    <x v="67"/>
    <s v="Grand Boucan"/>
    <m/>
    <m/>
    <m/>
    <m/>
    <x v="422"/>
    <n v="8"/>
    <s v="HT10"/>
    <s v="HT101032"/>
    <e v="#N/A"/>
    <n v="0"/>
  </r>
  <r>
    <s v="World Vision International"/>
    <m/>
    <s v="Private funds"/>
    <x v="0"/>
    <x v="56"/>
    <n v="30"/>
    <s v="Novembre"/>
    <m/>
    <x v="0"/>
    <x v="0"/>
    <s v="Kit d'hygiène"/>
    <m/>
    <s v="Nombre"/>
    <n v="400"/>
    <m/>
    <m/>
    <m/>
    <s v=""/>
    <x v="23"/>
    <s v="Sélection / Priorisation"/>
    <x v="0"/>
    <x v="22"/>
    <s v="Pointe A Raquette"/>
    <m/>
    <m/>
    <m/>
    <m/>
    <x v="424"/>
    <n v="7"/>
    <s v="HT01"/>
    <s v="HT01152"/>
    <e v="#N/A"/>
    <n v="0"/>
  </r>
  <r>
    <s v="World Vision International"/>
    <m/>
    <s v="Private funds"/>
    <x v="0"/>
    <x v="56"/>
    <n v="30"/>
    <s v="Novembre"/>
    <m/>
    <x v="0"/>
    <x v="0"/>
    <s v="Seaux"/>
    <m/>
    <s v="Nombre"/>
    <n v="400"/>
    <m/>
    <m/>
    <m/>
    <s v=""/>
    <x v="23"/>
    <s v="Sélection / Priorisation"/>
    <x v="0"/>
    <x v="0"/>
    <s v="Petite Source"/>
    <m/>
    <m/>
    <m/>
    <s v="400 water filter"/>
    <x v="423"/>
    <n v="9"/>
    <s v="HT01"/>
    <s v="HT01151"/>
    <e v="#N/A"/>
    <n v="0"/>
  </r>
  <r>
    <s v="World Vision International"/>
    <m/>
    <s v="Private funds"/>
    <x v="0"/>
    <x v="56"/>
    <n v="30"/>
    <s v="Novembre"/>
    <m/>
    <x v="0"/>
    <x v="0"/>
    <s v="Seaux"/>
    <m/>
    <s v="Nombre"/>
    <n v="400"/>
    <m/>
    <m/>
    <m/>
    <s v=""/>
    <x v="23"/>
    <s v="Sélection / Priorisation"/>
    <x v="0"/>
    <x v="22"/>
    <s v="Pointe A Raquette"/>
    <m/>
    <m/>
    <m/>
    <s v="400 water filter"/>
    <x v="424"/>
    <n v="7"/>
    <s v="HT01"/>
    <s v="HT01152"/>
    <e v="#N/A"/>
    <n v="0"/>
  </r>
  <r>
    <s v="World Vision International"/>
    <m/>
    <m/>
    <x v="0"/>
    <x v="56"/>
    <n v="30"/>
    <s v="Novembre"/>
    <m/>
    <x v="2"/>
    <x v="2"/>
    <s v="Formation"/>
    <m/>
    <s v=""/>
    <n v="400"/>
    <m/>
    <m/>
    <m/>
    <s v=""/>
    <x v="23"/>
    <s v="Sélection / Priorisation"/>
    <x v="0"/>
    <x v="0"/>
    <s v="Petite Source"/>
    <m/>
    <m/>
    <m/>
    <m/>
    <x v="423"/>
    <n v="9"/>
    <s v="HT01"/>
    <s v="HT01151"/>
    <e v="#N/A"/>
    <n v="0"/>
  </r>
  <r>
    <s v="World Vision International"/>
    <m/>
    <m/>
    <x v="0"/>
    <x v="56"/>
    <n v="30"/>
    <s v="Novembre"/>
    <m/>
    <x v="2"/>
    <x v="2"/>
    <s v="Formation"/>
    <m/>
    <s v=""/>
    <n v="400"/>
    <m/>
    <m/>
    <m/>
    <s v=""/>
    <x v="23"/>
    <s v="Sélection / Priorisation"/>
    <x v="0"/>
    <x v="22"/>
    <s v="Pointe A Raquette"/>
    <m/>
    <m/>
    <m/>
    <m/>
    <x v="424"/>
    <n v="7"/>
    <s v="HT01"/>
    <s v="HT01152"/>
    <e v="#N/A"/>
    <n v="0"/>
  </r>
  <r>
    <s v="World Vision International"/>
    <m/>
    <s v="Private funds"/>
    <x v="0"/>
    <x v="56"/>
    <n v="30"/>
    <s v="Novembre"/>
    <m/>
    <x v="1"/>
    <x v="3"/>
    <s v="Conditionel "/>
    <m/>
    <s v="Valeur en USD"/>
    <n v="25"/>
    <m/>
    <m/>
    <m/>
    <s v=""/>
    <x v="209"/>
    <m/>
    <x v="0"/>
    <x v="0"/>
    <s v="Palma"/>
    <m/>
    <m/>
    <m/>
    <s v="Kore Lavi"/>
    <x v="425"/>
    <n v="2"/>
    <s v="HT01"/>
    <s v="HT01151"/>
    <e v="#N/A"/>
    <n v="0"/>
  </r>
  <r>
    <s v="World Vision International"/>
    <m/>
    <s v="Private funds"/>
    <x v="0"/>
    <x v="56"/>
    <n v="30"/>
    <s v="Novembre"/>
    <m/>
    <x v="1"/>
    <x v="3"/>
    <s v="Conditionel "/>
    <m/>
    <s v="Valeur en USD"/>
    <n v="25"/>
    <m/>
    <m/>
    <m/>
    <s v=""/>
    <x v="135"/>
    <m/>
    <x v="0"/>
    <x v="0"/>
    <s v="Petite Source"/>
    <m/>
    <m/>
    <m/>
    <s v="Kore Lavi"/>
    <x v="423"/>
    <n v="9"/>
    <s v="HT01"/>
    <s v="HT01151"/>
    <e v="#N/A"/>
    <n v="0"/>
  </r>
  <r>
    <s v="World Vision International"/>
    <m/>
    <s v="Private funds"/>
    <x v="0"/>
    <x v="56"/>
    <n v="30"/>
    <s v="Novembre"/>
    <m/>
    <x v="1"/>
    <x v="3"/>
    <s v="Conditionel "/>
    <m/>
    <s v="Valeur en USD"/>
    <n v="25"/>
    <m/>
    <m/>
    <m/>
    <s v=""/>
    <x v="59"/>
    <m/>
    <x v="0"/>
    <x v="0"/>
    <s v="Grande Source"/>
    <m/>
    <m/>
    <m/>
    <s v="Kore Lavi"/>
    <x v="426"/>
    <n v="4"/>
    <s v="HT01"/>
    <s v="HT01151"/>
    <e v="#N/A"/>
    <n v="0"/>
  </r>
  <r>
    <s v="World Vision International"/>
    <m/>
    <s v="Private funds"/>
    <x v="0"/>
    <x v="56"/>
    <n v="30"/>
    <s v="Novembre"/>
    <m/>
    <x v="1"/>
    <x v="3"/>
    <s v="Conditionel "/>
    <m/>
    <s v="Valeur en USD"/>
    <n v="25"/>
    <m/>
    <m/>
    <m/>
    <s v=""/>
    <x v="130"/>
    <m/>
    <x v="0"/>
    <x v="0"/>
    <s v="Grand Lagon"/>
    <m/>
    <m/>
    <m/>
    <s v="Kore Lavi"/>
    <x v="426"/>
    <n v="4"/>
    <s v="HT01"/>
    <s v="HT01151"/>
    <e v="#N/A"/>
    <n v="0"/>
  </r>
  <r>
    <s v="World Vision International"/>
    <m/>
    <s v="Private funds"/>
    <x v="0"/>
    <x v="56"/>
    <n v="30"/>
    <s v="Novembre"/>
    <m/>
    <x v="1"/>
    <x v="3"/>
    <s v="Conditionel "/>
    <m/>
    <s v="Valeur en USD"/>
    <n v="25"/>
    <m/>
    <m/>
    <m/>
    <s v=""/>
    <x v="82"/>
    <m/>
    <x v="0"/>
    <x v="0"/>
    <s v="Picmy"/>
    <m/>
    <m/>
    <m/>
    <s v="Kore Lavi"/>
    <x v="427"/>
    <n v="2"/>
    <s v="HT01"/>
    <s v="HT01151"/>
    <e v="#N/A"/>
    <n v="0"/>
  </r>
  <r>
    <s v="World Vision International"/>
    <m/>
    <s v="Private funds"/>
    <x v="0"/>
    <x v="56"/>
    <n v="30"/>
    <s v="Novembre"/>
    <m/>
    <x v="1"/>
    <x v="3"/>
    <s v="Conditionel "/>
    <m/>
    <s v="Valeur en USD"/>
    <n v="25"/>
    <m/>
    <m/>
    <m/>
    <s v=""/>
    <x v="133"/>
    <m/>
    <x v="0"/>
    <x v="0"/>
    <s v="Petite Anse"/>
    <m/>
    <m/>
    <m/>
    <s v="Kore Lavi"/>
    <x v="423"/>
    <n v="9"/>
    <s v="HT01"/>
    <s v="HT01151"/>
    <e v="#N/A"/>
    <n v="0"/>
  </r>
  <r>
    <s v="World Vision International"/>
    <m/>
    <s v="Private funds"/>
    <x v="0"/>
    <x v="56"/>
    <n v="30"/>
    <s v="Novembre"/>
    <m/>
    <x v="1"/>
    <x v="3"/>
    <s v="Conditionel "/>
    <m/>
    <s v="Valeur en USD"/>
    <n v="25"/>
    <m/>
    <m/>
    <m/>
    <s v=""/>
    <x v="140"/>
    <m/>
    <x v="0"/>
    <x v="22"/>
    <s v="La Source"/>
    <m/>
    <m/>
    <m/>
    <s v="Kore Lavi"/>
    <x v="428"/>
    <n v="2"/>
    <s v="HT01"/>
    <s v="HT01152"/>
    <e v="#N/A"/>
    <n v="0"/>
  </r>
  <r>
    <s v="World Vision International"/>
    <m/>
    <s v="Private funds"/>
    <x v="0"/>
    <x v="56"/>
    <n v="30"/>
    <s v="Novembre"/>
    <m/>
    <x v="1"/>
    <x v="3"/>
    <s v="Conditionel "/>
    <m/>
    <s v="Valeur en USD"/>
    <n v="25"/>
    <m/>
    <m/>
    <m/>
    <s v=""/>
    <x v="50"/>
    <m/>
    <x v="0"/>
    <x v="22"/>
    <s v="Grand Vide"/>
    <m/>
    <m/>
    <m/>
    <s v="Kore Lavi"/>
    <x v="429"/>
    <n v="4"/>
    <s v="HT01"/>
    <s v="HT01152"/>
    <e v="#N/A"/>
    <n v="0"/>
  </r>
  <r>
    <s v="World Vision International"/>
    <m/>
    <s v="Private funds"/>
    <x v="0"/>
    <x v="56"/>
    <n v="30"/>
    <s v="Novembre"/>
    <m/>
    <x v="1"/>
    <x v="3"/>
    <s v="Conditionel "/>
    <m/>
    <s v="Valeur en USD"/>
    <n v="25"/>
    <m/>
    <m/>
    <m/>
    <s v=""/>
    <x v="210"/>
    <m/>
    <x v="0"/>
    <x v="22"/>
    <s v="Trou Louis"/>
    <m/>
    <m/>
    <m/>
    <s v="Kore Lavi"/>
    <x v="430"/>
    <n v="2"/>
    <s v="HT01"/>
    <s v="HT01152"/>
    <e v="#N/A"/>
    <n v="0"/>
  </r>
  <r>
    <s v="World Vision International"/>
    <m/>
    <s v="Private funds"/>
    <x v="0"/>
    <x v="56"/>
    <n v="30"/>
    <s v="Novembre"/>
    <m/>
    <x v="1"/>
    <x v="3"/>
    <s v="Conditionel "/>
    <m/>
    <s v="Valeur en USD"/>
    <n v="25"/>
    <m/>
    <m/>
    <m/>
    <s v=""/>
    <x v="142"/>
    <m/>
    <x v="0"/>
    <x v="22"/>
    <s v="Pointe A Raquette"/>
    <m/>
    <m/>
    <m/>
    <s v="Kore Lavi"/>
    <x v="424"/>
    <n v="7"/>
    <s v="HT01"/>
    <s v="HT01152"/>
    <e v="#N/A"/>
    <n v="0"/>
  </r>
  <r>
    <s v="World Vision International"/>
    <m/>
    <s v="Private funds"/>
    <x v="0"/>
    <x v="56"/>
    <n v="30"/>
    <s v="Novembre"/>
    <m/>
    <x v="1"/>
    <x v="3"/>
    <s v="Conditionel "/>
    <m/>
    <s v="Valeur en USD"/>
    <n v="25"/>
    <m/>
    <m/>
    <m/>
    <s v=""/>
    <x v="28"/>
    <m/>
    <x v="0"/>
    <x v="22"/>
    <s v="Gros Mangle"/>
    <m/>
    <m/>
    <m/>
    <s v="Kore Lavi"/>
    <x v="429"/>
    <n v="4"/>
    <s v="HT01"/>
    <s v="HT01152"/>
    <e v="#N/A"/>
    <n v="0"/>
  </r>
  <r>
    <s v="World Vision International"/>
    <m/>
    <m/>
    <x v="0"/>
    <x v="56"/>
    <n v="30"/>
    <s v="Novembre"/>
    <m/>
    <x v="1"/>
    <x v="3"/>
    <s v="Non conditionel "/>
    <m/>
    <s v="Valeur en USD"/>
    <n v="50"/>
    <m/>
    <m/>
    <m/>
    <s v=""/>
    <x v="211"/>
    <m/>
    <x v="0"/>
    <x v="0"/>
    <s v="Palma"/>
    <m/>
    <m/>
    <m/>
    <s v="EFSP"/>
    <x v="425"/>
    <n v="2"/>
    <s v="HT01"/>
    <s v="HT01151"/>
    <e v="#N/A"/>
    <n v="0"/>
  </r>
  <r>
    <s v="World Vision International"/>
    <m/>
    <m/>
    <x v="0"/>
    <x v="56"/>
    <n v="30"/>
    <s v="Novembre"/>
    <m/>
    <x v="1"/>
    <x v="3"/>
    <s v="Non conditionel "/>
    <m/>
    <s v="Valeur en USD"/>
    <n v="50"/>
    <m/>
    <m/>
    <m/>
    <s v=""/>
    <x v="134"/>
    <m/>
    <x v="0"/>
    <x v="0"/>
    <s v="Petite source"/>
    <m/>
    <m/>
    <m/>
    <s v="EFSP"/>
    <x v="423"/>
    <n v="9"/>
    <s v="HT01"/>
    <s v="HT01151"/>
    <e v="#N/A"/>
    <n v="0"/>
  </r>
  <r>
    <s v="World Vision International"/>
    <m/>
    <m/>
    <x v="0"/>
    <x v="56"/>
    <n v="30"/>
    <s v="Novembre"/>
    <m/>
    <x v="1"/>
    <x v="3"/>
    <s v="Non conditionel "/>
    <m/>
    <s v="Valeur en USD"/>
    <n v="50"/>
    <m/>
    <m/>
    <m/>
    <s v=""/>
    <x v="131"/>
    <m/>
    <x v="0"/>
    <x v="0"/>
    <s v="Grande source"/>
    <m/>
    <m/>
    <m/>
    <s v="EFSP"/>
    <x v="426"/>
    <n v="4"/>
    <s v="HT01"/>
    <s v="HT01151"/>
    <e v="#N/A"/>
    <n v="0"/>
  </r>
  <r>
    <s v="World Vision International"/>
    <m/>
    <m/>
    <x v="0"/>
    <x v="56"/>
    <n v="30"/>
    <s v="Novembre"/>
    <m/>
    <x v="1"/>
    <x v="3"/>
    <s v="Non conditionel "/>
    <m/>
    <s v="Valeur en USD"/>
    <n v="50"/>
    <m/>
    <m/>
    <m/>
    <s v=""/>
    <x v="23"/>
    <m/>
    <x v="0"/>
    <x v="0"/>
    <s v="Grand Lagon"/>
    <m/>
    <m/>
    <m/>
    <s v="EFSP"/>
    <x v="426"/>
    <n v="4"/>
    <s v="HT01"/>
    <s v="HT01151"/>
    <e v="#N/A"/>
    <n v="0"/>
  </r>
  <r>
    <s v="World Vision International"/>
    <m/>
    <m/>
    <x v="0"/>
    <x v="56"/>
    <n v="30"/>
    <s v="Novembre"/>
    <m/>
    <x v="1"/>
    <x v="3"/>
    <s v="Non conditionel "/>
    <m/>
    <s v="Valeur en USD"/>
    <n v="50"/>
    <m/>
    <m/>
    <m/>
    <s v=""/>
    <x v="212"/>
    <m/>
    <x v="0"/>
    <x v="0"/>
    <s v="Picmy"/>
    <m/>
    <m/>
    <m/>
    <s v="EFSP"/>
    <x v="427"/>
    <n v="2"/>
    <s v="HT01"/>
    <s v="HT01151"/>
    <e v="#N/A"/>
    <n v="0"/>
  </r>
  <r>
    <s v="World Vision International"/>
    <m/>
    <m/>
    <x v="0"/>
    <x v="56"/>
    <n v="30"/>
    <s v="Novembre"/>
    <m/>
    <x v="1"/>
    <x v="3"/>
    <s v="Non conditionel "/>
    <m/>
    <s v="Valeur en USD"/>
    <n v="50"/>
    <m/>
    <m/>
    <m/>
    <s v=""/>
    <x v="176"/>
    <m/>
    <x v="0"/>
    <x v="0"/>
    <s v="Petite Anse"/>
    <m/>
    <m/>
    <m/>
    <s v="EFSP"/>
    <x v="423"/>
    <n v="9"/>
    <s v="HT01"/>
    <s v="HT01151"/>
    <e v="#N/A"/>
    <n v="0"/>
  </r>
  <r>
    <s v="World Vision International"/>
    <m/>
    <m/>
    <x v="0"/>
    <x v="56"/>
    <n v="30"/>
    <s v="Novembre"/>
    <m/>
    <x v="1"/>
    <x v="3"/>
    <s v="Non conditionel "/>
    <m/>
    <s v="Valeur en USD"/>
    <n v="50"/>
    <m/>
    <m/>
    <m/>
    <s v=""/>
    <x v="213"/>
    <m/>
    <x v="0"/>
    <x v="22"/>
    <s v="La Source"/>
    <m/>
    <m/>
    <m/>
    <s v="EFSP"/>
    <x v="428"/>
    <n v="2"/>
    <s v="HT01"/>
    <s v="HT01152"/>
    <e v="#N/A"/>
    <n v="0"/>
  </r>
  <r>
    <s v="World Vision International"/>
    <m/>
    <m/>
    <x v="0"/>
    <x v="56"/>
    <n v="30"/>
    <s v="Novembre"/>
    <m/>
    <x v="1"/>
    <x v="3"/>
    <s v="Non conditionel "/>
    <m/>
    <s v="Valeur en USD"/>
    <n v="50"/>
    <m/>
    <m/>
    <m/>
    <s v=""/>
    <x v="214"/>
    <m/>
    <x v="0"/>
    <x v="22"/>
    <s v="Grande vide"/>
    <m/>
    <m/>
    <m/>
    <s v="EFSP"/>
    <x v="429"/>
    <n v="4"/>
    <s v="HT01"/>
    <s v="HT01152"/>
    <e v="#N/A"/>
    <n v="0"/>
  </r>
  <r>
    <s v="World Vision International"/>
    <m/>
    <m/>
    <x v="0"/>
    <x v="56"/>
    <n v="30"/>
    <s v="Novembre"/>
    <m/>
    <x v="1"/>
    <x v="3"/>
    <s v="Non conditionel "/>
    <m/>
    <s v="Valeur en USD"/>
    <n v="50"/>
    <m/>
    <m/>
    <m/>
    <s v=""/>
    <x v="215"/>
    <m/>
    <x v="0"/>
    <x v="22"/>
    <s v="Trou Louis"/>
    <m/>
    <m/>
    <m/>
    <s v="EFSP"/>
    <x v="430"/>
    <n v="2"/>
    <s v="HT01"/>
    <s v="HT01152"/>
    <e v="#N/A"/>
    <n v="0"/>
  </r>
  <r>
    <s v="World Vision International"/>
    <m/>
    <m/>
    <x v="0"/>
    <x v="56"/>
    <n v="30"/>
    <s v="Novembre"/>
    <m/>
    <x v="1"/>
    <x v="3"/>
    <s v="Non conditionel "/>
    <m/>
    <s v="Valeur en USD"/>
    <n v="50"/>
    <m/>
    <m/>
    <m/>
    <s v=""/>
    <x v="216"/>
    <m/>
    <x v="0"/>
    <x v="22"/>
    <s v="Point-a-Raquette"/>
    <m/>
    <m/>
    <m/>
    <s v="EFSP"/>
    <x v="424"/>
    <n v="7"/>
    <s v="HT01"/>
    <s v="HT01152"/>
    <e v="#N/A"/>
    <n v="0"/>
  </r>
  <r>
    <s v="World Vision International"/>
    <m/>
    <m/>
    <x v="0"/>
    <x v="56"/>
    <n v="30"/>
    <s v="Novembre"/>
    <m/>
    <x v="1"/>
    <x v="3"/>
    <s v="Non conditionel "/>
    <m/>
    <s v="Valeur en USD"/>
    <n v="50"/>
    <m/>
    <m/>
    <m/>
    <s v=""/>
    <x v="217"/>
    <m/>
    <x v="0"/>
    <x v="22"/>
    <s v="Gros Mangle"/>
    <m/>
    <m/>
    <m/>
    <s v="EFSP"/>
    <x v="429"/>
    <n v="4"/>
    <s v="HT01"/>
    <s v="HT01152"/>
    <e v="#N/A"/>
    <n v="0"/>
  </r>
  <r>
    <s v="IFRC"/>
    <s v="Haitian RC"/>
    <m/>
    <x v="0"/>
    <x v="57"/>
    <n v="1"/>
    <s v="Décembre"/>
    <m/>
    <x v="1"/>
    <x v="1"/>
    <s v="Bâches"/>
    <m/>
    <s v="Nombre"/>
    <n v="1096"/>
    <m/>
    <m/>
    <m/>
    <s v=""/>
    <x v="218"/>
    <s v="Sélection / Priorisation"/>
    <x v="1"/>
    <x v="23"/>
    <m/>
    <m/>
    <m/>
    <m/>
    <m/>
    <x v="431"/>
    <n v="6"/>
    <s v="HT08"/>
    <s v="HT08833"/>
    <e v="#N/A"/>
    <n v="0"/>
  </r>
  <r>
    <s v="IFRC"/>
    <s v="Haitian RC"/>
    <m/>
    <x v="0"/>
    <x v="57"/>
    <n v="1"/>
    <s v="Décembre"/>
    <m/>
    <x v="0"/>
    <x v="0"/>
    <s v="Bidons"/>
    <m/>
    <s v="Nombre"/>
    <n v="1096"/>
    <m/>
    <m/>
    <m/>
    <s v=""/>
    <x v="218"/>
    <s v="Sélection / Priorisation"/>
    <x v="1"/>
    <x v="23"/>
    <m/>
    <m/>
    <m/>
    <m/>
    <m/>
    <x v="431"/>
    <n v="6"/>
    <s v="HT08"/>
    <s v="HT08833"/>
    <e v="#N/A"/>
    <n v="0"/>
  </r>
  <r>
    <s v="IFRC"/>
    <s v="Haitian RC"/>
    <m/>
    <x v="0"/>
    <x v="57"/>
    <n v="1"/>
    <s v="Décembre"/>
    <m/>
    <x v="0"/>
    <x v="0"/>
    <s v="Seaux"/>
    <m/>
    <s v="Nombre"/>
    <n v="548"/>
    <m/>
    <m/>
    <m/>
    <s v=""/>
    <x v="218"/>
    <s v="Sélection / Priorisation"/>
    <x v="1"/>
    <x v="23"/>
    <m/>
    <m/>
    <m/>
    <m/>
    <m/>
    <x v="431"/>
    <n v="6"/>
    <s v="HT08"/>
    <s v="HT08833"/>
    <e v="#N/A"/>
    <n v="0"/>
  </r>
  <r>
    <s v="IFRC"/>
    <s v="Haitian RC"/>
    <m/>
    <x v="0"/>
    <x v="57"/>
    <n v="1"/>
    <s v="Décembre"/>
    <m/>
    <x v="0"/>
    <x v="0"/>
    <s v="Moustiquaires"/>
    <m/>
    <s v="Nombre"/>
    <n v="1096"/>
    <m/>
    <m/>
    <m/>
    <s v=""/>
    <x v="218"/>
    <s v="Sélection / Priorisation"/>
    <x v="1"/>
    <x v="23"/>
    <m/>
    <m/>
    <m/>
    <m/>
    <m/>
    <x v="431"/>
    <n v="6"/>
    <s v="HT08"/>
    <s v="HT08833"/>
    <e v="#N/A"/>
    <n v="0"/>
  </r>
  <r>
    <s v="IFRC"/>
    <s v="Haitian RC"/>
    <m/>
    <x v="0"/>
    <x v="57"/>
    <n v="1"/>
    <s v="Décembre"/>
    <m/>
    <x v="0"/>
    <x v="0"/>
    <s v="Kit de cuisine"/>
    <m/>
    <s v="Nombre"/>
    <n v="548"/>
    <m/>
    <m/>
    <m/>
    <s v=""/>
    <x v="218"/>
    <s v="Sélection / Priorisation"/>
    <x v="1"/>
    <x v="23"/>
    <m/>
    <m/>
    <m/>
    <m/>
    <m/>
    <x v="431"/>
    <n v="6"/>
    <s v="HT08"/>
    <s v="HT08833"/>
    <e v="#N/A"/>
    <n v="0"/>
  </r>
  <r>
    <s v="IFRC"/>
    <s v="Haitian RC"/>
    <m/>
    <x v="0"/>
    <x v="57"/>
    <n v="1"/>
    <s v="Décembre"/>
    <m/>
    <x v="1"/>
    <x v="1"/>
    <s v="Kit Abris"/>
    <m/>
    <s v="Nombre"/>
    <n v="548"/>
    <m/>
    <m/>
    <m/>
    <s v=""/>
    <x v="218"/>
    <s v="Sélection / Priorisation"/>
    <x v="1"/>
    <x v="23"/>
    <m/>
    <m/>
    <m/>
    <m/>
    <m/>
    <x v="431"/>
    <n v="6"/>
    <s v="HT08"/>
    <s v="HT08833"/>
    <e v="#N/A"/>
    <n v="0"/>
  </r>
  <r>
    <s v="MEDAIR"/>
    <m/>
    <s v="OFDA"/>
    <x v="0"/>
    <x v="57"/>
    <n v="1"/>
    <s v="Décembre"/>
    <m/>
    <x v="1"/>
    <x v="1"/>
    <s v="Kit d'outils"/>
    <m/>
    <s v="Nombre"/>
    <n v="520"/>
    <m/>
    <m/>
    <m/>
    <s v=""/>
    <x v="219"/>
    <s v="Distribution générale"/>
    <x v="2"/>
    <x v="54"/>
    <s v="Blactote"/>
    <m/>
    <m/>
    <m/>
    <s v="Sawyer filters including bucket distributed instead of aquatabs and shelter toolkits."/>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World Concern"/>
    <m/>
    <s v="Tearfund"/>
    <x v="0"/>
    <x v="57"/>
    <n v="1"/>
    <s v="Décembre"/>
    <m/>
    <x v="1"/>
    <x v="4"/>
    <s v="Non conditionel"/>
    <s v="Cash"/>
    <s v="Valeur en HTG"/>
    <n v="50"/>
    <m/>
    <m/>
    <m/>
    <s v=""/>
    <x v="14"/>
    <s v="Sélection / Priorisation"/>
    <x v="3"/>
    <x v="56"/>
    <s v="Marbial"/>
    <m/>
    <s v="Rural"/>
    <s v="Ménage"/>
    <m/>
    <x v="433"/>
    <n v="1"/>
    <s v="HT02"/>
    <s v="HT02211"/>
    <e v="#N/A"/>
    <n v="1"/>
  </r>
  <r>
    <s v="World Concern"/>
    <m/>
    <s v="Tearfund"/>
    <x v="0"/>
    <x v="57"/>
    <n v="1"/>
    <s v="Décembre"/>
    <m/>
    <x v="1"/>
    <x v="4"/>
    <s v="Non conditionel"/>
    <s v="Cash"/>
    <s v="Valeur en HTG"/>
    <n v="47"/>
    <m/>
    <m/>
    <m/>
    <s v=""/>
    <x v="220"/>
    <s v="Sélection / Priorisation"/>
    <x v="3"/>
    <x v="34"/>
    <s v="Savane Dubois"/>
    <m/>
    <s v="Rural"/>
    <s v="Ménage"/>
    <m/>
    <x v="434"/>
    <n v="1"/>
    <s v="HT02"/>
    <s v="HT02212"/>
    <e v="#N/A"/>
    <n v="1"/>
  </r>
  <r>
    <s v="World Concern"/>
    <m/>
    <s v="Tearfund"/>
    <x v="0"/>
    <x v="57"/>
    <n v="1"/>
    <s v="Décembre"/>
    <m/>
    <x v="1"/>
    <x v="4"/>
    <s v="Non conditionel"/>
    <s v="Cash"/>
    <s v="Valeur en HTG"/>
    <n v="44"/>
    <m/>
    <m/>
    <m/>
    <s v=""/>
    <x v="82"/>
    <s v="Sélection / Priorisation"/>
    <x v="3"/>
    <x v="10"/>
    <s v="Gaillard"/>
    <m/>
    <s v="Rural"/>
    <s v="Ménage"/>
    <m/>
    <x v="435"/>
    <n v="1"/>
    <s v="HT02"/>
    <s v="HT02213"/>
    <e v="#N/A"/>
    <n v="1"/>
  </r>
  <r>
    <s v="World Concern"/>
    <m/>
    <s v="Tearfund"/>
    <x v="0"/>
    <x v="57"/>
    <n v="1"/>
    <s v="Décembre"/>
    <m/>
    <x v="1"/>
    <x v="4"/>
    <s v="Non conditionel"/>
    <s v="Cash"/>
    <s v="Valeur en HTG"/>
    <n v="34"/>
    <m/>
    <m/>
    <m/>
    <s v=""/>
    <x v="16"/>
    <s v="Sélection / Priorisation"/>
    <x v="3"/>
    <x v="34"/>
    <s v="Macary"/>
    <m/>
    <s v="Rural"/>
    <s v="Ménage"/>
    <m/>
    <x v="436"/>
    <n v="1"/>
    <s v="HT02"/>
    <s v="HT02212"/>
    <e v="#N/A"/>
    <n v="0"/>
  </r>
  <r>
    <s v="American RC"/>
    <s v="Haitian RC"/>
    <m/>
    <x v="0"/>
    <x v="58"/>
    <n v="2"/>
    <s v="Décembre"/>
    <m/>
    <x v="1"/>
    <x v="1"/>
    <s v="Bâches"/>
    <m/>
    <s v="Nombre"/>
    <n v="94"/>
    <m/>
    <m/>
    <m/>
    <s v=""/>
    <x v="221"/>
    <s v="Sélection / Priorisation"/>
    <x v="2"/>
    <x v="36"/>
    <s v="Renaudin"/>
    <m/>
    <m/>
    <m/>
    <m/>
    <x v="437"/>
    <n v="4"/>
    <s v="HT07"/>
    <s v="HT07743"/>
    <e v="#N/A"/>
    <n v="0"/>
  </r>
  <r>
    <s v="American RC"/>
    <s v="Haitian RC"/>
    <m/>
    <x v="0"/>
    <x v="58"/>
    <n v="2"/>
    <s v="Décembre"/>
    <m/>
    <x v="0"/>
    <x v="0"/>
    <s v="Bidons"/>
    <m/>
    <s v="Nombre"/>
    <n v="188"/>
    <m/>
    <m/>
    <m/>
    <s v=""/>
    <x v="221"/>
    <s v="Sélection / Priorisation"/>
    <x v="2"/>
    <x v="36"/>
    <s v="Renaudin"/>
    <m/>
    <m/>
    <m/>
    <m/>
    <x v="437"/>
    <n v="4"/>
    <s v="HT07"/>
    <s v="HT07743"/>
    <e v="#N/A"/>
    <n v="0"/>
  </r>
  <r>
    <s v="American RC"/>
    <s v="Haitian RC"/>
    <m/>
    <x v="0"/>
    <x v="58"/>
    <n v="2"/>
    <s v="Décembre"/>
    <m/>
    <x v="0"/>
    <x v="0"/>
    <s v="Kit de cuisine"/>
    <m/>
    <s v="Nombre"/>
    <n v="94"/>
    <m/>
    <m/>
    <m/>
    <s v=""/>
    <x v="221"/>
    <s v="Sélection / Priorisation"/>
    <x v="2"/>
    <x v="36"/>
    <s v="Renaudin"/>
    <m/>
    <m/>
    <m/>
    <m/>
    <x v="437"/>
    <n v="4"/>
    <s v="HT07"/>
    <s v="HT07743"/>
    <e v="#N/A"/>
    <n v="0"/>
  </r>
  <r>
    <s v="American RC"/>
    <s v="Haitian RC"/>
    <m/>
    <x v="0"/>
    <x v="58"/>
    <n v="2"/>
    <s v="Décembre"/>
    <m/>
    <x v="1"/>
    <x v="1"/>
    <s v="Kit Abris"/>
    <m/>
    <s v="Nombre"/>
    <n v="94"/>
    <m/>
    <m/>
    <m/>
    <s v=""/>
    <x v="221"/>
    <s v="Sélection / Priorisation"/>
    <x v="2"/>
    <x v="36"/>
    <s v="Renaudin"/>
    <m/>
    <m/>
    <m/>
    <m/>
    <x v="437"/>
    <n v="4"/>
    <s v="HT07"/>
    <s v="HT07743"/>
    <e v="#N/A"/>
    <n v="0"/>
  </r>
  <r>
    <s v="American RC"/>
    <s v="Haitian RC"/>
    <m/>
    <x v="0"/>
    <x v="58"/>
    <n v="2"/>
    <s v="Décembre"/>
    <m/>
    <x v="1"/>
    <x v="1"/>
    <s v="Bâches"/>
    <m/>
    <s v="Nombre"/>
    <n v="220"/>
    <m/>
    <m/>
    <m/>
    <s v=""/>
    <x v="125"/>
    <s v="Sélection / Priorisation"/>
    <x v="5"/>
    <x v="18"/>
    <s v="Dessources"/>
    <m/>
    <m/>
    <m/>
    <m/>
    <x v="438"/>
    <n v="2"/>
    <s v="HT10"/>
    <s v="HT101011"/>
    <e v="#N/A"/>
    <n v="0"/>
  </r>
  <r>
    <s v="American RC"/>
    <s v="Haitian RC"/>
    <m/>
    <x v="0"/>
    <x v="58"/>
    <n v="2"/>
    <s v="Décembre"/>
    <m/>
    <x v="1"/>
    <x v="1"/>
    <s v="Kit Abris"/>
    <m/>
    <s v="Nombre"/>
    <n v="220"/>
    <m/>
    <m/>
    <m/>
    <s v=""/>
    <x v="125"/>
    <s v="Sélection / Priorisation"/>
    <x v="5"/>
    <x v="18"/>
    <s v="Dessources"/>
    <m/>
    <m/>
    <m/>
    <m/>
    <x v="438"/>
    <n v="2"/>
    <s v="HT10"/>
    <s v="HT101011"/>
    <e v="#N/A"/>
    <n v="0"/>
  </r>
  <r>
    <s v="American RC"/>
    <s v="Haitian RC"/>
    <m/>
    <x v="0"/>
    <x v="58"/>
    <n v="2"/>
    <s v="Décembre"/>
    <m/>
    <x v="1"/>
    <x v="1"/>
    <s v="Bâches"/>
    <m/>
    <s v="Nombre"/>
    <n v="166"/>
    <m/>
    <m/>
    <m/>
    <s v=""/>
    <x v="60"/>
    <s v="Sélection / Priorisation"/>
    <x v="5"/>
    <x v="18"/>
    <m/>
    <m/>
    <m/>
    <m/>
    <m/>
    <x v="439"/>
    <n v="2"/>
    <s v="HT10"/>
    <s v="HT101011"/>
    <e v="#N/A"/>
    <n v="0"/>
  </r>
  <r>
    <s v="American RC"/>
    <s v="Haitian RC"/>
    <m/>
    <x v="0"/>
    <x v="58"/>
    <n v="2"/>
    <s v="Décembre"/>
    <m/>
    <x v="1"/>
    <x v="1"/>
    <s v="Kit Abris"/>
    <m/>
    <s v="Nombre"/>
    <n v="166"/>
    <m/>
    <m/>
    <m/>
    <s v=""/>
    <x v="60"/>
    <s v="Sélection / Priorisation"/>
    <x v="5"/>
    <x v="18"/>
    <m/>
    <m/>
    <m/>
    <m/>
    <m/>
    <x v="439"/>
    <n v="2"/>
    <s v="HT10"/>
    <s v="HT101011"/>
    <e v="#N/A"/>
    <n v="0"/>
  </r>
  <r>
    <s v="CARE"/>
    <m/>
    <m/>
    <x v="0"/>
    <x v="58"/>
    <n v="2"/>
    <s v="Décembre"/>
    <m/>
    <x v="0"/>
    <x v="0"/>
    <s v="Kit d'hygiène"/>
    <s v="Savons de lessive et de toilettes, Serviettes et papiers hygiéniques, Aquatabs, Dentifrices et brosses à dents et Serviettes de bain"/>
    <s v="Nombre"/>
    <n v="1308"/>
    <m/>
    <m/>
    <m/>
    <s v=""/>
    <x v="222"/>
    <s v="Sélection / Priorisation"/>
    <x v="1"/>
    <x v="2"/>
    <m/>
    <m/>
    <m/>
    <s v="Ménage"/>
    <m/>
    <x v="440"/>
    <n v="1"/>
    <s v="HT08"/>
    <s v="HT08832"/>
    <e v="#N/A"/>
    <n v="0"/>
  </r>
  <r>
    <s v="PADF"/>
    <m/>
    <s v="Private funds"/>
    <x v="0"/>
    <x v="58"/>
    <n v="2"/>
    <s v="Décembre"/>
    <m/>
    <x v="1"/>
    <x v="1"/>
    <s v="Kit de tôles"/>
    <m/>
    <s v="Nombre"/>
    <n v="74"/>
    <m/>
    <m/>
    <m/>
    <s v=""/>
    <x v="133"/>
    <s v="Sélection / Priorisation"/>
    <x v="2"/>
    <x v="7"/>
    <s v="Laurent"/>
    <s v="Wharf Massey"/>
    <m/>
    <m/>
    <s v="Toles, bois 2x4, lattes,clous pour chaque famille"/>
    <x v="441"/>
    <n v="1"/>
    <s v="HT07"/>
    <s v="HT07711"/>
    <e v="#N/A"/>
    <n v="0"/>
  </r>
  <r>
    <s v="ShelterBox"/>
    <s v="Rotary Club Les Cayes"/>
    <m/>
    <x v="3"/>
    <x v="58"/>
    <n v="2"/>
    <s v="Décembre"/>
    <m/>
    <x v="0"/>
    <x v="0"/>
    <s v="Moustiquaires"/>
    <s v="2 per HH"/>
    <s v="Nombre"/>
    <n v="404"/>
    <m/>
    <m/>
    <m/>
    <s v=""/>
    <x v="223"/>
    <s v="Sélection / Priorisation"/>
    <x v="2"/>
    <x v="7"/>
    <s v="Bourdet"/>
    <m/>
    <s v="Urbain"/>
    <s v="Ménage"/>
    <s v="Distributed in conjunction with Shelterkits and other NFI"/>
    <x v="442"/>
    <n v="4"/>
    <s v="HT07"/>
    <s v="HT07711"/>
    <e v="#N/A"/>
    <n v="1"/>
  </r>
  <r>
    <s v="ShelterBox"/>
    <s v="Rotary Club Les Cayes"/>
    <m/>
    <x v="3"/>
    <x v="58"/>
    <n v="2"/>
    <s v="Décembre"/>
    <m/>
    <x v="0"/>
    <x v="0"/>
    <s v="Lampes solaires"/>
    <s v="2 per HH"/>
    <s v="Nombre"/>
    <n v="404"/>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Bidons"/>
    <s v="1 per HH"/>
    <s v="Nombre"/>
    <n v="202"/>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Aquatabs"/>
    <s v="1 per HH"/>
    <s v="Nombre"/>
    <n v="202"/>
    <m/>
    <m/>
    <m/>
    <s v=""/>
    <x v="223"/>
    <s v="Sélection / Priorisation"/>
    <x v="2"/>
    <x v="7"/>
    <s v="Bourdet"/>
    <m/>
    <s v="Urbain"/>
    <s v="Ménage"/>
    <s v="Thirst Aid Stations, not Aquatabs. Distributed in conjunction with Shelterkits and other NFI"/>
    <x v="442"/>
    <n v="4"/>
    <s v="HT07"/>
    <s v="HT07711"/>
    <e v="#N/A"/>
    <n v="0"/>
  </r>
  <r>
    <s v="World Vision International"/>
    <m/>
    <m/>
    <x v="0"/>
    <x v="58"/>
    <n v="2"/>
    <s v="Décembre"/>
    <m/>
    <x v="0"/>
    <x v="0"/>
    <s v="Aquatabs"/>
    <m/>
    <s v="Nombre"/>
    <n v="12960"/>
    <m/>
    <m/>
    <m/>
    <s v=""/>
    <x v="224"/>
    <s v="Sélection / Priorisation"/>
    <x v="0"/>
    <x v="22"/>
    <s v="Pointe A Raquette"/>
    <m/>
    <m/>
    <m/>
    <m/>
    <x v="443"/>
    <n v="4"/>
    <s v="HT01"/>
    <s v="HT01152"/>
    <e v="#N/A"/>
    <n v="0"/>
  </r>
  <r>
    <s v="World Vision International"/>
    <m/>
    <m/>
    <x v="0"/>
    <x v="58"/>
    <n v="2"/>
    <s v="Décembre"/>
    <m/>
    <x v="0"/>
    <x v="0"/>
    <s v="Kit d'hygiène"/>
    <m/>
    <s v="Nombre"/>
    <n v="6"/>
    <m/>
    <m/>
    <m/>
    <s v=""/>
    <x v="3"/>
    <s v="Sélection / Priorisation"/>
    <x v="0"/>
    <x v="22"/>
    <s v="Pointe A Raquette"/>
    <m/>
    <m/>
    <m/>
    <m/>
    <x v="443"/>
    <n v="4"/>
    <s v="HT01"/>
    <s v="HT01152"/>
    <e v="#N/A"/>
    <n v="0"/>
  </r>
  <r>
    <s v="World Vision International"/>
    <m/>
    <m/>
    <x v="0"/>
    <x v="58"/>
    <n v="2"/>
    <s v="Décembre"/>
    <m/>
    <x v="0"/>
    <x v="0"/>
    <s v="Seaux"/>
    <m/>
    <s v="Nombre"/>
    <n v="6"/>
    <m/>
    <m/>
    <m/>
    <s v=""/>
    <x v="3"/>
    <s v="Sélection / Priorisation"/>
    <x v="0"/>
    <x v="22"/>
    <s v="Pointe A Raquette"/>
    <m/>
    <m/>
    <m/>
    <s v="6 water filter"/>
    <x v="443"/>
    <n v="4"/>
    <s v="HT01"/>
    <s v="HT01152"/>
    <e v="#N/A"/>
    <n v="0"/>
  </r>
  <r>
    <s v="World Vision International"/>
    <m/>
    <m/>
    <x v="0"/>
    <x v="58"/>
    <n v="2"/>
    <s v="Décembre"/>
    <m/>
    <x v="2"/>
    <x v="2"/>
    <s v="Formation"/>
    <m/>
    <s v=""/>
    <n v="216"/>
    <m/>
    <m/>
    <m/>
    <s v=""/>
    <x v="224"/>
    <s v="Sélection / Priorisation"/>
    <x v="0"/>
    <x v="22"/>
    <s v="Pointe A Raquette"/>
    <m/>
    <m/>
    <m/>
    <m/>
    <x v="443"/>
    <n v="4"/>
    <s v="HT01"/>
    <s v="HT01152"/>
    <e v="#N/A"/>
    <n v="0"/>
  </r>
  <r>
    <s v="American RC"/>
    <s v="Haitian RC"/>
    <m/>
    <x v="0"/>
    <x v="59"/>
    <n v="3"/>
    <s v="Décembre"/>
    <m/>
    <x v="1"/>
    <x v="1"/>
    <s v="Bâches"/>
    <m/>
    <s v="Nombre"/>
    <n v="198"/>
    <m/>
    <m/>
    <m/>
    <s v=""/>
    <x v="225"/>
    <s v="Sélection / Priorisation"/>
    <x v="2"/>
    <x v="38"/>
    <m/>
    <m/>
    <m/>
    <m/>
    <m/>
    <x v="444"/>
    <n v="4"/>
    <s v="HT07"/>
    <s v="HT07741"/>
    <e v="#N/A"/>
    <n v="0"/>
  </r>
  <r>
    <s v="American RC"/>
    <s v="Haitian RC"/>
    <m/>
    <x v="0"/>
    <x v="59"/>
    <n v="3"/>
    <s v="Décembre"/>
    <m/>
    <x v="0"/>
    <x v="0"/>
    <s v="Bidons"/>
    <m/>
    <s v="Nombre"/>
    <n v="396"/>
    <m/>
    <m/>
    <m/>
    <s v=""/>
    <x v="225"/>
    <s v="Sélection / Priorisation"/>
    <x v="2"/>
    <x v="38"/>
    <m/>
    <m/>
    <m/>
    <m/>
    <m/>
    <x v="444"/>
    <n v="4"/>
    <s v="HT07"/>
    <s v="HT07741"/>
    <e v="#N/A"/>
    <n v="0"/>
  </r>
  <r>
    <s v="American RC"/>
    <s v="Haitian RC"/>
    <m/>
    <x v="0"/>
    <x v="59"/>
    <n v="3"/>
    <s v="Décembre"/>
    <m/>
    <x v="0"/>
    <x v="0"/>
    <s v="Kit de cuisine"/>
    <m/>
    <s v="Nombre"/>
    <n v="198"/>
    <m/>
    <m/>
    <m/>
    <s v=""/>
    <x v="225"/>
    <s v="Sélection / Priorisation"/>
    <x v="2"/>
    <x v="38"/>
    <m/>
    <m/>
    <m/>
    <m/>
    <m/>
    <x v="444"/>
    <n v="4"/>
    <s v="HT07"/>
    <s v="HT07741"/>
    <e v="#N/A"/>
    <n v="0"/>
  </r>
  <r>
    <s v="American RC"/>
    <s v="Haitian RC"/>
    <m/>
    <x v="0"/>
    <x v="59"/>
    <n v="3"/>
    <s v="Décembre"/>
    <m/>
    <x v="1"/>
    <x v="1"/>
    <s v="Kit Abris"/>
    <m/>
    <s v="Nombre"/>
    <n v="198"/>
    <m/>
    <m/>
    <m/>
    <s v=""/>
    <x v="225"/>
    <s v="Sélection / Priorisation"/>
    <x v="2"/>
    <x v="38"/>
    <m/>
    <m/>
    <m/>
    <m/>
    <m/>
    <x v="444"/>
    <n v="4"/>
    <s v="HT07"/>
    <s v="HT07741"/>
    <e v="#N/A"/>
    <n v="0"/>
  </r>
  <r>
    <s v="American RC"/>
    <s v="Haitian RC"/>
    <m/>
    <x v="0"/>
    <x v="59"/>
    <n v="3"/>
    <s v="Décembre"/>
    <m/>
    <x v="1"/>
    <x v="1"/>
    <s v="Bâches"/>
    <m/>
    <s v="Nombre"/>
    <n v="210"/>
    <m/>
    <m/>
    <m/>
    <s v=""/>
    <x v="197"/>
    <s v="Sélection / Priorisation"/>
    <x v="5"/>
    <x v="37"/>
    <s v="Salagnac"/>
    <m/>
    <m/>
    <m/>
    <m/>
    <x v="445"/>
    <n v="2"/>
    <s v="HT10"/>
    <s v="HT101014"/>
    <e v="#N/A"/>
    <n v="0"/>
  </r>
  <r>
    <s v="American RC"/>
    <s v="Haitian RC"/>
    <m/>
    <x v="0"/>
    <x v="59"/>
    <n v="3"/>
    <s v="Décembre"/>
    <m/>
    <x v="1"/>
    <x v="1"/>
    <s v="Kit Abris"/>
    <m/>
    <s v="Nombre"/>
    <n v="210"/>
    <m/>
    <m/>
    <m/>
    <s v=""/>
    <x v="197"/>
    <s v="Sélection / Priorisation"/>
    <x v="5"/>
    <x v="37"/>
    <s v="Salagnac"/>
    <m/>
    <m/>
    <m/>
    <m/>
    <x v="445"/>
    <n v="2"/>
    <s v="HT10"/>
    <s v="HT101014"/>
    <e v="#N/A"/>
    <n v="0"/>
  </r>
  <r>
    <s v="American RC"/>
    <s v="Haitian RC"/>
    <m/>
    <x v="0"/>
    <x v="59"/>
    <n v="3"/>
    <s v="Décembre"/>
    <m/>
    <x v="1"/>
    <x v="1"/>
    <s v="Bâches"/>
    <m/>
    <s v="Nombre"/>
    <n v="109"/>
    <m/>
    <m/>
    <m/>
    <s v=""/>
    <x v="130"/>
    <s v="Sélection / Priorisation"/>
    <x v="5"/>
    <x v="37"/>
    <m/>
    <m/>
    <m/>
    <m/>
    <m/>
    <x v="446"/>
    <n v="2"/>
    <s v="HT10"/>
    <s v="HT101014"/>
    <e v="#N/A"/>
    <n v="0"/>
  </r>
  <r>
    <s v="American RC"/>
    <s v="Haitian RC"/>
    <m/>
    <x v="0"/>
    <x v="59"/>
    <n v="3"/>
    <s v="Décembre"/>
    <m/>
    <x v="1"/>
    <x v="1"/>
    <s v="Kit Abris"/>
    <m/>
    <s v="Nombre"/>
    <n v="109"/>
    <m/>
    <m/>
    <m/>
    <s v=""/>
    <x v="130"/>
    <s v="Sélection / Priorisation"/>
    <x v="5"/>
    <x v="37"/>
    <m/>
    <m/>
    <m/>
    <m/>
    <m/>
    <x v="446"/>
    <n v="2"/>
    <s v="HT10"/>
    <s v="HT101014"/>
    <e v="#N/A"/>
    <n v="0"/>
  </r>
  <r>
    <s v="IFRC"/>
    <s v="Haitian RC"/>
    <m/>
    <x v="0"/>
    <x v="59"/>
    <n v="3"/>
    <s v="Décembre"/>
    <m/>
    <x v="1"/>
    <x v="1"/>
    <s v="Bâches"/>
    <m/>
    <s v="Nombre"/>
    <n v="972"/>
    <m/>
    <m/>
    <m/>
    <s v=""/>
    <x v="226"/>
    <s v="Sélection / Priorisation"/>
    <x v="1"/>
    <x v="4"/>
    <m/>
    <m/>
    <m/>
    <m/>
    <m/>
    <x v="447"/>
    <n v="1"/>
    <s v="HT08"/>
    <s v="HT08815"/>
    <e v="#N/A"/>
    <n v="1"/>
  </r>
  <r>
    <s v="World Concern"/>
    <m/>
    <s v="Tearfund"/>
    <x v="0"/>
    <x v="59"/>
    <n v="3"/>
    <s v="Décembre"/>
    <m/>
    <x v="1"/>
    <x v="4"/>
    <s v="Non conditionel"/>
    <s v="Cash"/>
    <s v="Valeur en HTG"/>
    <n v="20"/>
    <m/>
    <m/>
    <m/>
    <s v=""/>
    <x v="48"/>
    <s v="Sélection / Priorisation"/>
    <x v="3"/>
    <x v="64"/>
    <s v="Bais D'Orange"/>
    <m/>
    <s v="Rural"/>
    <s v="Ménage"/>
    <m/>
    <x v="448"/>
    <n v="1"/>
    <s v="HT02"/>
    <s v="HT02231"/>
    <e v="#N/A"/>
    <n v="0"/>
  </r>
  <r>
    <s v="World Concern"/>
    <m/>
    <s v="Tearfund"/>
    <x v="0"/>
    <x v="59"/>
    <n v="3"/>
    <s v="Décembre"/>
    <m/>
    <x v="1"/>
    <x v="4"/>
    <s v="Non conditionel"/>
    <s v="Cash"/>
    <s v="Valeur en HTG"/>
    <n v="80"/>
    <m/>
    <m/>
    <m/>
    <s v=""/>
    <x v="11"/>
    <s v="Sélection / Priorisation"/>
    <x v="3"/>
    <x v="64"/>
    <s v="Belair"/>
    <m/>
    <s v="Peri urbain"/>
    <s v="Ménage"/>
    <m/>
    <x v="449"/>
    <n v="1"/>
    <s v="HT02"/>
    <s v="HT02231"/>
    <e v="#N/A"/>
    <n v="0"/>
  </r>
  <r>
    <s v="American RC"/>
    <s v="Haitian RC"/>
    <m/>
    <x v="0"/>
    <x v="60"/>
    <n v="4"/>
    <s v="Décembre"/>
    <m/>
    <x v="1"/>
    <x v="1"/>
    <s v="Bâches"/>
    <m/>
    <s v="Nombre"/>
    <n v="3"/>
    <m/>
    <m/>
    <m/>
    <s v=""/>
    <x v="227"/>
    <s v="Sélection / Priorisation"/>
    <x v="2"/>
    <x v="36"/>
    <s v="Renaudin"/>
    <m/>
    <m/>
    <m/>
    <m/>
    <x v="450"/>
    <n v="4"/>
    <s v="HT07"/>
    <s v="HT07743"/>
    <e v="#N/A"/>
    <n v="0"/>
  </r>
  <r>
    <s v="American RC"/>
    <s v="Haitian RC"/>
    <m/>
    <x v="0"/>
    <x v="60"/>
    <n v="4"/>
    <s v="Décembre"/>
    <m/>
    <x v="0"/>
    <x v="0"/>
    <s v="Bidons"/>
    <m/>
    <s v="Nombre"/>
    <n v="6"/>
    <m/>
    <m/>
    <m/>
    <s v=""/>
    <x v="227"/>
    <s v="Sélection / Priorisation"/>
    <x v="2"/>
    <x v="36"/>
    <s v="Renaudin"/>
    <m/>
    <m/>
    <m/>
    <m/>
    <x v="450"/>
    <n v="4"/>
    <s v="HT07"/>
    <s v="HT07743"/>
    <e v="#N/A"/>
    <n v="0"/>
  </r>
  <r>
    <s v="American RC"/>
    <s v="Haitian RC"/>
    <m/>
    <x v="0"/>
    <x v="60"/>
    <n v="4"/>
    <s v="Décembre"/>
    <m/>
    <x v="0"/>
    <x v="0"/>
    <s v="Kit de cuisine"/>
    <m/>
    <s v="Nombre"/>
    <n v="3"/>
    <m/>
    <m/>
    <m/>
    <s v=""/>
    <x v="227"/>
    <s v="Sélection / Priorisation"/>
    <x v="2"/>
    <x v="36"/>
    <s v="Renaudin"/>
    <m/>
    <m/>
    <m/>
    <m/>
    <x v="450"/>
    <n v="4"/>
    <s v="HT07"/>
    <s v="HT07743"/>
    <e v="#N/A"/>
    <n v="0"/>
  </r>
  <r>
    <s v="American RC"/>
    <s v="Haitian RC"/>
    <m/>
    <x v="0"/>
    <x v="60"/>
    <n v="4"/>
    <s v="Décembre"/>
    <m/>
    <x v="1"/>
    <x v="1"/>
    <s v="Kit Abris"/>
    <m/>
    <s v="Nombre"/>
    <n v="3"/>
    <m/>
    <m/>
    <m/>
    <s v=""/>
    <x v="227"/>
    <s v="Sélection / Priorisation"/>
    <x v="2"/>
    <x v="36"/>
    <s v="Renaudin"/>
    <m/>
    <m/>
    <m/>
    <m/>
    <x v="450"/>
    <n v="4"/>
    <s v="HT07"/>
    <s v="HT07743"/>
    <e v="#N/A"/>
    <n v="0"/>
  </r>
  <r>
    <s v="American RC"/>
    <s v="Haitian RC"/>
    <m/>
    <x v="0"/>
    <x v="60"/>
    <n v="4"/>
    <s v="Décembre"/>
    <m/>
    <x v="1"/>
    <x v="1"/>
    <s v="Bâches"/>
    <m/>
    <s v="Nombre"/>
    <n v="7"/>
    <m/>
    <m/>
    <m/>
    <s v=""/>
    <x v="177"/>
    <s v="Sélection / Priorisation"/>
    <x v="2"/>
    <x v="38"/>
    <m/>
    <m/>
    <m/>
    <m/>
    <m/>
    <x v="451"/>
    <n v="4"/>
    <s v="HT07"/>
    <s v="HT07741"/>
    <e v="#N/A"/>
    <n v="0"/>
  </r>
  <r>
    <s v="American RC"/>
    <s v="Haitian RC"/>
    <m/>
    <x v="0"/>
    <x v="60"/>
    <n v="4"/>
    <s v="Décembre"/>
    <m/>
    <x v="0"/>
    <x v="0"/>
    <s v="Bidons"/>
    <m/>
    <s v="Nombre"/>
    <n v="14"/>
    <m/>
    <m/>
    <m/>
    <s v=""/>
    <x v="177"/>
    <s v="Sélection / Priorisation"/>
    <x v="2"/>
    <x v="38"/>
    <m/>
    <m/>
    <m/>
    <m/>
    <m/>
    <x v="451"/>
    <n v="4"/>
    <s v="HT07"/>
    <s v="HT07741"/>
    <e v="#N/A"/>
    <n v="0"/>
  </r>
  <r>
    <s v="American RC"/>
    <s v="Haitian RC"/>
    <m/>
    <x v="0"/>
    <x v="60"/>
    <n v="4"/>
    <s v="Décembre"/>
    <m/>
    <x v="0"/>
    <x v="0"/>
    <s v="Kit de cuisine"/>
    <m/>
    <s v="Nombre"/>
    <n v="7"/>
    <m/>
    <m/>
    <m/>
    <s v=""/>
    <x v="177"/>
    <s v="Sélection / Priorisation"/>
    <x v="2"/>
    <x v="38"/>
    <m/>
    <m/>
    <m/>
    <m/>
    <m/>
    <x v="451"/>
    <n v="4"/>
    <s v="HT07"/>
    <s v="HT07741"/>
    <e v="#N/A"/>
    <n v="0"/>
  </r>
  <r>
    <s v="American RC"/>
    <s v="Haitian RC"/>
    <m/>
    <x v="0"/>
    <x v="60"/>
    <n v="4"/>
    <s v="Décembre"/>
    <m/>
    <x v="1"/>
    <x v="1"/>
    <s v="Kit Abris"/>
    <m/>
    <s v="Nombre"/>
    <n v="7"/>
    <m/>
    <m/>
    <m/>
    <s v=""/>
    <x v="177"/>
    <s v="Sélection / Priorisation"/>
    <x v="2"/>
    <x v="38"/>
    <m/>
    <m/>
    <m/>
    <m/>
    <m/>
    <x v="451"/>
    <n v="4"/>
    <s v="HT07"/>
    <s v="HT07741"/>
    <e v="#N/A"/>
    <n v="0"/>
  </r>
  <r>
    <s v="American RC"/>
    <s v="Haitian RC"/>
    <m/>
    <x v="0"/>
    <x v="60"/>
    <n v="4"/>
    <s v="Décembre"/>
    <m/>
    <x v="1"/>
    <x v="1"/>
    <s v="Bâches"/>
    <m/>
    <s v="Nombre"/>
    <n v="5"/>
    <m/>
    <m/>
    <m/>
    <s v=""/>
    <x v="83"/>
    <s v="Sélection / Priorisation"/>
    <x v="2"/>
    <x v="48"/>
    <s v="Trichet"/>
    <m/>
    <m/>
    <m/>
    <m/>
    <x v="452"/>
    <n v="4"/>
    <s v="HT07"/>
    <s v="HT07722"/>
    <e v="#N/A"/>
    <n v="0"/>
  </r>
  <r>
    <s v="American RC"/>
    <s v="Haitian RC"/>
    <m/>
    <x v="0"/>
    <x v="60"/>
    <n v="4"/>
    <s v="Décembre"/>
    <m/>
    <x v="0"/>
    <x v="0"/>
    <s v="Bidons"/>
    <m/>
    <s v="Nombre"/>
    <n v="10"/>
    <m/>
    <m/>
    <m/>
    <s v=""/>
    <x v="83"/>
    <s v="Sélection / Priorisation"/>
    <x v="2"/>
    <x v="48"/>
    <s v="Trichet"/>
    <m/>
    <m/>
    <m/>
    <m/>
    <x v="452"/>
    <n v="4"/>
    <s v="HT07"/>
    <s v="HT07722"/>
    <e v="#N/A"/>
    <n v="0"/>
  </r>
  <r>
    <s v="American RC"/>
    <s v="Haitian RC"/>
    <m/>
    <x v="0"/>
    <x v="60"/>
    <n v="4"/>
    <s v="Décembre"/>
    <m/>
    <x v="0"/>
    <x v="0"/>
    <s v="Kit de cuisine"/>
    <m/>
    <s v="Nombre"/>
    <n v="5"/>
    <m/>
    <m/>
    <m/>
    <s v=""/>
    <x v="83"/>
    <s v="Sélection / Priorisation"/>
    <x v="2"/>
    <x v="48"/>
    <s v="Trichet"/>
    <m/>
    <m/>
    <m/>
    <m/>
    <x v="452"/>
    <n v="4"/>
    <s v="HT07"/>
    <s v="HT07722"/>
    <e v="#N/A"/>
    <n v="0"/>
  </r>
  <r>
    <s v="American RC"/>
    <s v="Haitian RC"/>
    <m/>
    <x v="0"/>
    <x v="60"/>
    <n v="4"/>
    <s v="Décembre"/>
    <m/>
    <x v="1"/>
    <x v="1"/>
    <s v="Kit Abris"/>
    <m/>
    <s v="Nombre"/>
    <n v="5"/>
    <m/>
    <m/>
    <m/>
    <s v=""/>
    <x v="83"/>
    <s v="Sélection / Priorisation"/>
    <x v="2"/>
    <x v="48"/>
    <s v="Trichet"/>
    <m/>
    <m/>
    <m/>
    <m/>
    <x v="452"/>
    <n v="4"/>
    <s v="HT07"/>
    <s v="HT07722"/>
    <e v="#N/A"/>
    <n v="0"/>
  </r>
  <r>
    <s v="American RC"/>
    <s v="Haitian RC"/>
    <m/>
    <x v="0"/>
    <x v="60"/>
    <n v="4"/>
    <s v="Décembre"/>
    <m/>
    <x v="1"/>
    <x v="1"/>
    <s v="Bâches"/>
    <m/>
    <s v="Nombre"/>
    <n v="190"/>
    <m/>
    <m/>
    <m/>
    <s v=""/>
    <x v="228"/>
    <s v="Sélection / Priorisation"/>
    <x v="5"/>
    <x v="25"/>
    <s v="Tournade"/>
    <m/>
    <m/>
    <m/>
    <m/>
    <x v="453"/>
    <n v="2"/>
    <s v="HT10"/>
    <s v="HT101023"/>
    <e v="#N/A"/>
    <n v="1"/>
  </r>
  <r>
    <s v="American RC"/>
    <s v="Haitian RC"/>
    <m/>
    <x v="0"/>
    <x v="60"/>
    <n v="4"/>
    <s v="Décembre"/>
    <m/>
    <x v="1"/>
    <x v="1"/>
    <s v="Kit Abris"/>
    <m/>
    <s v="Nombre"/>
    <n v="190"/>
    <m/>
    <m/>
    <m/>
    <s v=""/>
    <x v="228"/>
    <s v="Sélection / Priorisation"/>
    <x v="5"/>
    <x v="25"/>
    <s v="Tournade"/>
    <m/>
    <m/>
    <m/>
    <m/>
    <x v="453"/>
    <n v="2"/>
    <s v="HT10"/>
    <s v="HT101023"/>
    <e v="#N/A"/>
    <n v="0"/>
  </r>
  <r>
    <s v="American RC"/>
    <s v="Haitian RC"/>
    <m/>
    <x v="0"/>
    <x v="60"/>
    <n v="4"/>
    <s v="Décembre"/>
    <m/>
    <x v="1"/>
    <x v="1"/>
    <s v="Bâches"/>
    <m/>
    <s v="Nombre"/>
    <n v="154"/>
    <m/>
    <m/>
    <m/>
    <s v=""/>
    <x v="229"/>
    <s v="Sélection / Priorisation"/>
    <x v="5"/>
    <x v="25"/>
    <s v="Changeux"/>
    <m/>
    <m/>
    <m/>
    <m/>
    <x v="454"/>
    <n v="2"/>
    <s v="HT10"/>
    <s v="HT101023"/>
    <e v="#N/A"/>
    <n v="0"/>
  </r>
  <r>
    <s v="American RC"/>
    <s v="Haitian RC"/>
    <m/>
    <x v="0"/>
    <x v="60"/>
    <n v="4"/>
    <s v="Décembre"/>
    <m/>
    <x v="1"/>
    <x v="1"/>
    <s v="Kit Abris"/>
    <m/>
    <s v="Nombre"/>
    <n v="154"/>
    <m/>
    <m/>
    <m/>
    <s v=""/>
    <x v="229"/>
    <s v="Sélection / Priorisation"/>
    <x v="5"/>
    <x v="25"/>
    <s v="Changeux"/>
    <m/>
    <m/>
    <m/>
    <m/>
    <x v="454"/>
    <n v="2"/>
    <s v="HT10"/>
    <s v="HT101023"/>
    <e v="#N/A"/>
    <n v="0"/>
  </r>
  <r>
    <s v="CARE"/>
    <m/>
    <m/>
    <x v="0"/>
    <x v="61"/>
    <n v="5"/>
    <s v="Décembre"/>
    <m/>
    <x v="0"/>
    <x v="0"/>
    <s v="Kit d'hygiène"/>
    <s v="Savons de lessive et de toilettes, Serviettes et papiers hygiéniques, Aquatabs, Dentifrices et brosses à dents et Serviettes de bain"/>
    <s v="Nombre"/>
    <n v="481"/>
    <m/>
    <m/>
    <m/>
    <s v=""/>
    <x v="230"/>
    <s v="Sélection / Priorisation"/>
    <x v="1"/>
    <x v="2"/>
    <m/>
    <m/>
    <m/>
    <m/>
    <m/>
    <x v="455"/>
    <n v="1"/>
    <s v="HT08"/>
    <s v="HT08832"/>
    <e v="#N/A"/>
    <n v="0"/>
  </r>
  <r>
    <s v="JPHRO"/>
    <s v="Chefs de ménage,membres des organisations locales."/>
    <s v="USAID-OFDA"/>
    <x v="0"/>
    <x v="61"/>
    <n v="5"/>
    <s v="Décembre"/>
    <m/>
    <x v="1"/>
    <x v="1"/>
    <s v="Bâches"/>
    <m/>
    <s v="Nombre"/>
    <n v="14"/>
    <m/>
    <n v="43"/>
    <n v="34"/>
    <n v="77"/>
    <x v="231"/>
    <s v="Sélection / Priorisation"/>
    <x v="1"/>
    <x v="1"/>
    <m/>
    <s v="Sainte Hélène"/>
    <s v="Peri urbain"/>
    <s v="Ménage"/>
    <s v="nous avons aussi installé ces bâches pour les familles."/>
    <x v="456"/>
    <n v="1"/>
    <s v="HT08"/>
    <s v="HT08811"/>
    <e v="#N/A"/>
    <n v="1"/>
  </r>
  <r>
    <s v="World Vision International"/>
    <m/>
    <m/>
    <x v="0"/>
    <x v="62"/>
    <n v="6"/>
    <s v="Décembre"/>
    <m/>
    <x v="0"/>
    <x v="0"/>
    <s v="Bidons"/>
    <m/>
    <s v="Nombre"/>
    <n v="250"/>
    <m/>
    <m/>
    <m/>
    <s v=""/>
    <x v="29"/>
    <s v="Sélection / Priorisation"/>
    <x v="5"/>
    <x v="42"/>
    <s v="Raymond"/>
    <s v="Kafou Kadet"/>
    <m/>
    <m/>
    <m/>
    <x v="457"/>
    <n v="6"/>
    <s v="HT10"/>
    <s v="HT101022"/>
    <e v="#N/A"/>
    <n v="0"/>
  </r>
  <r>
    <s v="World Vision International"/>
    <m/>
    <m/>
    <x v="0"/>
    <x v="62"/>
    <n v="6"/>
    <s v="Décembre"/>
    <m/>
    <x v="0"/>
    <x v="0"/>
    <s v="Couvertures"/>
    <m/>
    <s v="Nombre"/>
    <n v="500"/>
    <m/>
    <m/>
    <m/>
    <s v=""/>
    <x v="29"/>
    <s v="Sélection / Priorisation"/>
    <x v="5"/>
    <x v="42"/>
    <s v="Raymond"/>
    <s v="Kafou Kadet"/>
    <m/>
    <m/>
    <m/>
    <x v="457"/>
    <n v="6"/>
    <s v="HT10"/>
    <s v="HT101022"/>
    <e v="#N/A"/>
    <n v="0"/>
  </r>
  <r>
    <s v="World Vision International"/>
    <m/>
    <m/>
    <x v="0"/>
    <x v="62"/>
    <n v="6"/>
    <s v="Décembre"/>
    <m/>
    <x v="0"/>
    <x v="0"/>
    <s v="Kit de cuisine"/>
    <m/>
    <s v="Nombre"/>
    <n v="250"/>
    <m/>
    <m/>
    <m/>
    <s v=""/>
    <x v="29"/>
    <s v="Sélection / Priorisation"/>
    <x v="5"/>
    <x v="42"/>
    <s v="Raymond"/>
    <s v="Kafou Kadet"/>
    <m/>
    <m/>
    <m/>
    <x v="457"/>
    <n v="6"/>
    <s v="HT10"/>
    <s v="HT101022"/>
    <e v="#N/A"/>
    <n v="0"/>
  </r>
  <r>
    <s v="World Vision International"/>
    <m/>
    <m/>
    <x v="0"/>
    <x v="62"/>
    <n v="6"/>
    <s v="Décembre"/>
    <m/>
    <x v="0"/>
    <x v="0"/>
    <s v="Bidons"/>
    <m/>
    <s v="Nombre"/>
    <n v="250"/>
    <m/>
    <m/>
    <m/>
    <s v=""/>
    <x v="29"/>
    <s v="Sélection / Priorisation"/>
    <x v="5"/>
    <x v="42"/>
    <s v="Raymond"/>
    <s v="Bourgen"/>
    <m/>
    <m/>
    <m/>
    <x v="457"/>
    <n v="6"/>
    <s v="HT10"/>
    <s v="HT101022"/>
    <e v="#N/A"/>
    <n v="0"/>
  </r>
  <r>
    <s v="World Vision International"/>
    <m/>
    <m/>
    <x v="0"/>
    <x v="62"/>
    <n v="6"/>
    <s v="Décembre"/>
    <m/>
    <x v="0"/>
    <x v="0"/>
    <s v="Couvertures"/>
    <m/>
    <s v="Nombre"/>
    <n v="500"/>
    <m/>
    <m/>
    <m/>
    <s v=""/>
    <x v="29"/>
    <s v="Sélection / Priorisation"/>
    <x v="5"/>
    <x v="42"/>
    <s v="Raymond"/>
    <s v="Bourgen"/>
    <m/>
    <m/>
    <m/>
    <x v="457"/>
    <n v="6"/>
    <s v="HT10"/>
    <s v="HT101022"/>
    <e v="#N/A"/>
    <n v="0"/>
  </r>
  <r>
    <s v="World Vision International"/>
    <m/>
    <m/>
    <x v="0"/>
    <x v="62"/>
    <n v="6"/>
    <s v="Décembre"/>
    <m/>
    <x v="0"/>
    <x v="0"/>
    <s v="Kit de cuisine"/>
    <m/>
    <s v="Nombre"/>
    <n v="250"/>
    <m/>
    <m/>
    <m/>
    <s v=""/>
    <x v="29"/>
    <s v="Sélection / Priorisation"/>
    <x v="5"/>
    <x v="42"/>
    <s v="Raymond"/>
    <s v="Bourgen"/>
    <m/>
    <m/>
    <m/>
    <x v="457"/>
    <n v="6"/>
    <s v="HT10"/>
    <s v="HT101022"/>
    <e v="#N/A"/>
    <n v="0"/>
  </r>
  <r>
    <s v="CARE"/>
    <m/>
    <m/>
    <x v="0"/>
    <x v="63"/>
    <n v="7"/>
    <s v="Décembre"/>
    <m/>
    <x v="0"/>
    <x v="0"/>
    <s v="Kit d'hygiène"/>
    <s v="Savons de lessive et de toilettes, Serviettes et papiers hygiéniques, Aquatabs, Dentifrices et brosses à dents et Serviettes de bain"/>
    <s v="Nombre"/>
    <n v="400"/>
    <m/>
    <m/>
    <m/>
    <s v=""/>
    <x v="23"/>
    <s v="Sélection / Priorisation"/>
    <x v="3"/>
    <x v="68"/>
    <m/>
    <m/>
    <m/>
    <m/>
    <m/>
    <x v="458"/>
    <n v="2"/>
    <s v="HT02"/>
    <s v="HT02222"/>
    <e v="#N/A"/>
    <n v="1"/>
  </r>
  <r>
    <s v="CARE"/>
    <m/>
    <m/>
    <x v="0"/>
    <x v="63"/>
    <n v="7"/>
    <s v="Décembre"/>
    <m/>
    <x v="1"/>
    <x v="1"/>
    <s v="Bâches"/>
    <m/>
    <s v="Nombre"/>
    <n v="517"/>
    <m/>
    <m/>
    <m/>
    <s v=""/>
    <x v="232"/>
    <s v="Sélection / Priorisation"/>
    <x v="3"/>
    <x v="68"/>
    <m/>
    <m/>
    <m/>
    <m/>
    <m/>
    <x v="458"/>
    <n v="2"/>
    <s v="HT02"/>
    <s v="HT02222"/>
    <e v="#N/A"/>
    <n v="0"/>
  </r>
  <r>
    <s v="JPHRO"/>
    <s v="Chefs de ménage,membres des organisations locales."/>
    <s v="USAID-OFDA"/>
    <x v="0"/>
    <x v="63"/>
    <n v="7"/>
    <s v="Décembre"/>
    <m/>
    <x v="1"/>
    <x v="1"/>
    <s v="Bâches"/>
    <m/>
    <s v="Nombre"/>
    <n v="73"/>
    <m/>
    <n v="119"/>
    <n v="142"/>
    <n v="261"/>
    <x v="233"/>
    <s v="Sélection / Priorisation"/>
    <x v="1"/>
    <x v="1"/>
    <m/>
    <s v="Sainte Hélène"/>
    <s v="Peri urbain"/>
    <s v="Quartier"/>
    <s v="nous avons aussi installé ces bâches pour les familles."/>
    <x v="459"/>
    <n v="1"/>
    <s v="HT08"/>
    <s v="HT08811"/>
    <e v="#N/A"/>
    <n v="0"/>
  </r>
  <r>
    <s v="JPHRO"/>
    <s v="Chefs de ménage,membres des organisations locales."/>
    <s v="USAID-OFDA"/>
    <x v="0"/>
    <x v="63"/>
    <n v="7"/>
    <s v="Décembre"/>
    <m/>
    <x v="1"/>
    <x v="1"/>
    <s v="Bâches"/>
    <m/>
    <s v="Nombre"/>
    <n v="95"/>
    <m/>
    <n v="264"/>
    <n v="289"/>
    <n v="553"/>
    <x v="89"/>
    <s v="Sélection / Priorisation"/>
    <x v="1"/>
    <x v="1"/>
    <s v="Marfranc / Grande Ri"/>
    <s v="Gélin"/>
    <s v="Rural"/>
    <s v="Quartier"/>
    <m/>
    <x v="460"/>
    <n v="1"/>
    <s v="HT08"/>
    <s v="HT08811"/>
    <e v="#N/A"/>
    <n v="0"/>
  </r>
  <r>
    <s v="World Vision International"/>
    <m/>
    <m/>
    <x v="0"/>
    <x v="63"/>
    <n v="7"/>
    <s v="Décembre"/>
    <m/>
    <x v="0"/>
    <x v="0"/>
    <s v="Couvertures"/>
    <m/>
    <s v="Nombre"/>
    <n v="800"/>
    <m/>
    <m/>
    <m/>
    <s v=""/>
    <x v="23"/>
    <s v="Sélection / Priorisation"/>
    <x v="7"/>
    <x v="65"/>
    <s v="Bois De Lance"/>
    <m/>
    <m/>
    <m/>
    <m/>
    <x v="461"/>
    <n v="4"/>
    <s v="HT03"/>
    <s v="HT03313"/>
    <e v="#N/A"/>
    <n v="0"/>
  </r>
  <r>
    <s v="World Vision International"/>
    <m/>
    <m/>
    <x v="0"/>
    <x v="63"/>
    <n v="7"/>
    <s v="Décembre"/>
    <m/>
    <x v="1"/>
    <x v="1"/>
    <s v="Bâches"/>
    <m/>
    <s v="Nombre"/>
    <n v="400"/>
    <m/>
    <m/>
    <m/>
    <s v=""/>
    <x v="23"/>
    <s v="Sélection / Priorisation"/>
    <x v="7"/>
    <x v="65"/>
    <s v="Bois De Lance"/>
    <m/>
    <m/>
    <m/>
    <m/>
    <x v="461"/>
    <n v="4"/>
    <s v="HT03"/>
    <s v="HT03313"/>
    <e v="#N/A"/>
    <n v="0"/>
  </r>
  <r>
    <s v="World Vision International"/>
    <m/>
    <m/>
    <x v="0"/>
    <x v="63"/>
    <n v="7"/>
    <s v="Décembre"/>
    <m/>
    <x v="0"/>
    <x v="0"/>
    <s v="Kit d'hygiène"/>
    <m/>
    <s v="Nombre"/>
    <n v="400"/>
    <m/>
    <m/>
    <m/>
    <s v=""/>
    <x v="23"/>
    <s v="Sélection / Priorisation"/>
    <x v="7"/>
    <x v="65"/>
    <s v="Bois De Lance"/>
    <m/>
    <m/>
    <m/>
    <m/>
    <x v="461"/>
    <n v="4"/>
    <s v="HT03"/>
    <s v="HT03313"/>
    <e v="#N/A"/>
    <n v="0"/>
  </r>
  <r>
    <s v="World Vision International"/>
    <m/>
    <m/>
    <x v="0"/>
    <x v="63"/>
    <n v="7"/>
    <s v="Décembre"/>
    <m/>
    <x v="0"/>
    <x v="0"/>
    <s v="Moustiquaires"/>
    <m/>
    <s v="Nombre"/>
    <n v="800"/>
    <m/>
    <m/>
    <m/>
    <s v=""/>
    <x v="23"/>
    <s v="Sélection / Priorisation"/>
    <x v="7"/>
    <x v="65"/>
    <s v="Bois De Lance"/>
    <m/>
    <m/>
    <m/>
    <m/>
    <x v="461"/>
    <n v="4"/>
    <s v="HT03"/>
    <s v="HT03313"/>
    <e v="#N/A"/>
    <n v="0"/>
  </r>
  <r>
    <s v="World Vision International"/>
    <m/>
    <m/>
    <x v="0"/>
    <x v="63"/>
    <n v="7"/>
    <s v="Décembre"/>
    <m/>
    <x v="0"/>
    <x v="0"/>
    <s v="Aquatabs"/>
    <m/>
    <s v="Nombre"/>
    <n v="2520"/>
    <m/>
    <m/>
    <m/>
    <s v=""/>
    <x v="103"/>
    <s v="Sélection / Priorisation"/>
    <x v="0"/>
    <x v="22"/>
    <s v="Pointe A Raquette"/>
    <s v="Trou Bigaille"/>
    <m/>
    <m/>
    <m/>
    <x v="462"/>
    <n v="1"/>
    <s v="HT01"/>
    <s v="HT01152"/>
    <e v="#N/A"/>
    <n v="0"/>
  </r>
  <r>
    <s v="CARE"/>
    <m/>
    <m/>
    <x v="0"/>
    <x v="64"/>
    <n v="8"/>
    <s v="Décembre"/>
    <m/>
    <x v="0"/>
    <x v="0"/>
    <s v="Kit d'hygiène"/>
    <s v="Savons de lessive et de toilettes, Serviettes et papiers hygiéniques, Aquatabs, Dentifrices et brosses à dents et Serviettes de bain"/>
    <s v="Nombre"/>
    <n v="174"/>
    <m/>
    <m/>
    <m/>
    <s v=""/>
    <x v="118"/>
    <s v="Sélection / Priorisation"/>
    <x v="1"/>
    <x v="2"/>
    <m/>
    <m/>
    <m/>
    <m/>
    <m/>
    <x v="463"/>
    <n v="1"/>
    <s v="HT08"/>
    <s v="HT08832"/>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American RC"/>
    <s v="Haitian RC"/>
    <m/>
    <x v="0"/>
    <x v="65"/>
    <n v="9"/>
    <s v="Décembre"/>
    <m/>
    <x v="0"/>
    <x v="0"/>
    <s v="Couvertures"/>
    <m/>
    <s v="Nombre"/>
    <n v="230"/>
    <m/>
    <m/>
    <m/>
    <s v=""/>
    <x v="20"/>
    <s v="Sélection / Priorisation"/>
    <x v="5"/>
    <x v="69"/>
    <s v="Baconnois"/>
    <m/>
    <m/>
    <m/>
    <m/>
    <x v="465"/>
    <n v="5"/>
    <s v="HT10"/>
    <s v="HT101021"/>
    <e v="#N/A"/>
    <n v="1"/>
  </r>
  <r>
    <s v="American RC"/>
    <s v="Haitian RC"/>
    <m/>
    <x v="0"/>
    <x v="65"/>
    <n v="9"/>
    <s v="Décembre"/>
    <m/>
    <x v="0"/>
    <x v="0"/>
    <s v="Seaux"/>
    <m/>
    <s v="Nombre"/>
    <n v="230"/>
    <m/>
    <m/>
    <m/>
    <s v=""/>
    <x v="20"/>
    <s v="Sélection / Priorisation"/>
    <x v="5"/>
    <x v="69"/>
    <s v="Baconnois"/>
    <m/>
    <m/>
    <m/>
    <m/>
    <x v="465"/>
    <n v="5"/>
    <s v="HT10"/>
    <s v="HT101021"/>
    <e v="#N/A"/>
    <n v="0"/>
  </r>
  <r>
    <s v="American RC"/>
    <s v="Haitian RC"/>
    <m/>
    <x v="0"/>
    <x v="65"/>
    <n v="9"/>
    <s v="Décembre"/>
    <m/>
    <x v="0"/>
    <x v="0"/>
    <s v="Moustiquaires"/>
    <m/>
    <s v="Nombre"/>
    <n v="460"/>
    <m/>
    <m/>
    <m/>
    <s v=""/>
    <x v="20"/>
    <s v="Sélection / Priorisation"/>
    <x v="5"/>
    <x v="69"/>
    <s v="Baconnois"/>
    <m/>
    <m/>
    <m/>
    <m/>
    <x v="465"/>
    <n v="5"/>
    <s v="HT10"/>
    <s v="HT101021"/>
    <e v="#N/A"/>
    <n v="0"/>
  </r>
  <r>
    <s v="American RC"/>
    <s v="Haitian RC"/>
    <m/>
    <x v="0"/>
    <x v="65"/>
    <n v="9"/>
    <s v="Décembre"/>
    <m/>
    <x v="0"/>
    <x v="0"/>
    <s v="Kit d'hygiène"/>
    <m/>
    <s v="Nombre"/>
    <n v="230"/>
    <m/>
    <m/>
    <m/>
    <s v=""/>
    <x v="20"/>
    <s v="Sélection / Priorisation"/>
    <x v="5"/>
    <x v="69"/>
    <s v="Baconnois"/>
    <m/>
    <m/>
    <m/>
    <m/>
    <x v="465"/>
    <n v="5"/>
    <s v="HT10"/>
    <s v="HT101021"/>
    <e v="#N/A"/>
    <n v="0"/>
  </r>
  <r>
    <s v="American RC"/>
    <s v="Haitian RC"/>
    <m/>
    <x v="0"/>
    <x v="65"/>
    <n v="9"/>
    <s v="Décembre"/>
    <m/>
    <x v="0"/>
    <x v="0"/>
    <s v="Kit de cuisine"/>
    <m/>
    <s v="Nombre"/>
    <n v="230"/>
    <m/>
    <m/>
    <m/>
    <s v=""/>
    <x v="20"/>
    <s v="Sélection / Priorisation"/>
    <x v="5"/>
    <x v="69"/>
    <s v="Baconnois"/>
    <m/>
    <m/>
    <m/>
    <m/>
    <x v="465"/>
    <n v="5"/>
    <s v="HT10"/>
    <s v="HT101021"/>
    <e v="#N/A"/>
    <n v="0"/>
  </r>
  <r>
    <s v="American RC"/>
    <s v="Haitian RC"/>
    <m/>
    <x v="0"/>
    <x v="65"/>
    <n v="9"/>
    <s v="Décembre"/>
    <m/>
    <x v="1"/>
    <x v="1"/>
    <s v="Bâches"/>
    <m/>
    <s v="Nombre"/>
    <n v="60"/>
    <m/>
    <m/>
    <m/>
    <s v=""/>
    <x v="5"/>
    <s v="Sélection / Priorisation"/>
    <x v="2"/>
    <x v="36"/>
    <s v="Renaudin"/>
    <m/>
    <m/>
    <m/>
    <m/>
    <x v="466"/>
    <n v="4"/>
    <s v="HT07"/>
    <s v="HT07743"/>
    <e v="#N/A"/>
    <n v="0"/>
  </r>
  <r>
    <s v="American RC"/>
    <s v="Haitian RC"/>
    <m/>
    <x v="0"/>
    <x v="65"/>
    <n v="9"/>
    <s v="Décembre"/>
    <m/>
    <x v="0"/>
    <x v="0"/>
    <s v="Bidons"/>
    <m/>
    <s v="Nombre"/>
    <n v="120"/>
    <m/>
    <m/>
    <m/>
    <s v=""/>
    <x v="5"/>
    <s v="Sélection / Priorisation"/>
    <x v="2"/>
    <x v="36"/>
    <s v="Renaudin"/>
    <m/>
    <m/>
    <m/>
    <m/>
    <x v="466"/>
    <n v="4"/>
    <s v="HT07"/>
    <s v="HT07743"/>
    <e v="#N/A"/>
    <n v="0"/>
  </r>
  <r>
    <s v="American RC"/>
    <s v="Haitian RC"/>
    <m/>
    <x v="0"/>
    <x v="65"/>
    <n v="9"/>
    <s v="Décembre"/>
    <m/>
    <x v="0"/>
    <x v="0"/>
    <s v="Kit de cuisine"/>
    <m/>
    <s v="Nombre"/>
    <n v="60"/>
    <m/>
    <m/>
    <m/>
    <s v=""/>
    <x v="5"/>
    <s v="Sélection / Priorisation"/>
    <x v="2"/>
    <x v="36"/>
    <s v="Renaudin"/>
    <m/>
    <m/>
    <m/>
    <m/>
    <x v="466"/>
    <n v="4"/>
    <s v="HT07"/>
    <s v="HT07743"/>
    <e v="#N/A"/>
    <n v="0"/>
  </r>
  <r>
    <s v="American RC"/>
    <s v="Haitian RC"/>
    <m/>
    <x v="0"/>
    <x v="65"/>
    <n v="9"/>
    <s v="Décembre"/>
    <m/>
    <x v="1"/>
    <x v="1"/>
    <s v="Kit Abris"/>
    <m/>
    <s v="Nombre"/>
    <n v="60"/>
    <m/>
    <m/>
    <m/>
    <s v=""/>
    <x v="5"/>
    <s v="Sélection / Priorisation"/>
    <x v="2"/>
    <x v="36"/>
    <s v="Renaudin"/>
    <m/>
    <m/>
    <m/>
    <m/>
    <x v="466"/>
    <n v="4"/>
    <s v="HT07"/>
    <s v="HT07743"/>
    <e v="#N/A"/>
    <n v="0"/>
  </r>
  <r>
    <s v="IFRC"/>
    <s v="Haitian RC"/>
    <m/>
    <x v="0"/>
    <x v="65"/>
    <n v="9"/>
    <s v="Décembre"/>
    <m/>
    <x v="1"/>
    <x v="1"/>
    <s v="Bâches"/>
    <m/>
    <s v="Nombre"/>
    <n v="798"/>
    <m/>
    <m/>
    <m/>
    <s v=""/>
    <x v="235"/>
    <s v="Sélection / Priorisation"/>
    <x v="1"/>
    <x v="44"/>
    <m/>
    <m/>
    <m/>
    <m/>
    <m/>
    <x v="467"/>
    <n v="13"/>
    <s v="HT08"/>
    <s v="HT08821"/>
    <e v="#N/A"/>
    <n v="0"/>
  </r>
  <r>
    <s v="IFRC"/>
    <s v="Haitian RC"/>
    <m/>
    <x v="0"/>
    <x v="65"/>
    <n v="9"/>
    <s v="Décembre"/>
    <m/>
    <x v="0"/>
    <x v="0"/>
    <s v="Bidons"/>
    <m/>
    <s v="Nombre"/>
    <n v="798"/>
    <m/>
    <m/>
    <m/>
    <s v=""/>
    <x v="235"/>
    <s v="Sélection / Priorisation"/>
    <x v="1"/>
    <x v="44"/>
    <m/>
    <m/>
    <m/>
    <m/>
    <m/>
    <x v="467"/>
    <n v="13"/>
    <s v="HT08"/>
    <s v="HT08821"/>
    <e v="#N/A"/>
    <n v="0"/>
  </r>
  <r>
    <s v="IFRC"/>
    <s v="Haitian RC"/>
    <m/>
    <x v="0"/>
    <x v="65"/>
    <n v="9"/>
    <s v="Décembre"/>
    <m/>
    <x v="0"/>
    <x v="0"/>
    <s v="Seaux"/>
    <m/>
    <s v="Nombre"/>
    <n v="399"/>
    <m/>
    <m/>
    <m/>
    <s v=""/>
    <x v="235"/>
    <s v="Sélection / Priorisation"/>
    <x v="1"/>
    <x v="44"/>
    <m/>
    <m/>
    <m/>
    <m/>
    <m/>
    <x v="467"/>
    <n v="13"/>
    <s v="HT08"/>
    <s v="HT08821"/>
    <e v="#N/A"/>
    <n v="0"/>
  </r>
  <r>
    <s v="IFRC"/>
    <s v="Haitian RC"/>
    <m/>
    <x v="0"/>
    <x v="65"/>
    <n v="9"/>
    <s v="Décembre"/>
    <m/>
    <x v="0"/>
    <x v="0"/>
    <s v="Moustiquaires"/>
    <m/>
    <s v="Nombre"/>
    <n v="798"/>
    <m/>
    <m/>
    <m/>
    <s v=""/>
    <x v="235"/>
    <s v="Sélection / Priorisation"/>
    <x v="1"/>
    <x v="44"/>
    <m/>
    <m/>
    <m/>
    <m/>
    <m/>
    <x v="467"/>
    <n v="13"/>
    <s v="HT08"/>
    <s v="HT08821"/>
    <e v="#N/A"/>
    <n v="0"/>
  </r>
  <r>
    <s v="IFRC"/>
    <s v="Haitian RC"/>
    <m/>
    <x v="0"/>
    <x v="65"/>
    <n v="9"/>
    <s v="Décembre"/>
    <m/>
    <x v="0"/>
    <x v="0"/>
    <s v="Kit de cuisine"/>
    <m/>
    <s v="Nombre"/>
    <n v="399"/>
    <m/>
    <m/>
    <m/>
    <s v=""/>
    <x v="235"/>
    <s v="Sélection / Priorisation"/>
    <x v="1"/>
    <x v="44"/>
    <m/>
    <m/>
    <m/>
    <m/>
    <m/>
    <x v="467"/>
    <n v="13"/>
    <s v="HT08"/>
    <s v="HT08821"/>
    <e v="#N/A"/>
    <n v="0"/>
  </r>
  <r>
    <s v="IFRC"/>
    <s v="Haitian RC"/>
    <m/>
    <x v="0"/>
    <x v="65"/>
    <n v="9"/>
    <s v="Décembre"/>
    <m/>
    <x v="1"/>
    <x v="1"/>
    <s v="Kit Abris"/>
    <m/>
    <s v="Nombre"/>
    <n v="399"/>
    <m/>
    <m/>
    <m/>
    <s v=""/>
    <x v="235"/>
    <s v="Sélection / Priorisation"/>
    <x v="1"/>
    <x v="44"/>
    <m/>
    <m/>
    <m/>
    <m/>
    <m/>
    <x v="467"/>
    <n v="13"/>
    <s v="HT08"/>
    <s v="HT08821"/>
    <e v="#N/A"/>
    <n v="0"/>
  </r>
  <r>
    <s v="IFRC"/>
    <s v="Haitian RC"/>
    <m/>
    <x v="0"/>
    <x v="65"/>
    <n v="9"/>
    <s v="Décembre"/>
    <m/>
    <x v="1"/>
    <x v="1"/>
    <s v="Bâches"/>
    <m/>
    <s v="Nombre"/>
    <n v="9"/>
    <m/>
    <m/>
    <m/>
    <s v=""/>
    <x v="236"/>
    <s v="Sélection / Priorisation"/>
    <x v="1"/>
    <x v="44"/>
    <m/>
    <m/>
    <m/>
    <m/>
    <m/>
    <x v="467"/>
    <n v="13"/>
    <s v="HT08"/>
    <s v="HT08821"/>
    <e v="#N/A"/>
    <n v="0"/>
  </r>
  <r>
    <s v="IFRC"/>
    <s v="Haitian RC"/>
    <m/>
    <x v="0"/>
    <x v="65"/>
    <n v="9"/>
    <s v="Décembre"/>
    <m/>
    <x v="0"/>
    <x v="0"/>
    <s v="Bidons"/>
    <m/>
    <s v="Nombre"/>
    <n v="18"/>
    <m/>
    <m/>
    <m/>
    <s v=""/>
    <x v="236"/>
    <s v="Sélection / Priorisation"/>
    <x v="1"/>
    <x v="44"/>
    <m/>
    <m/>
    <m/>
    <m/>
    <m/>
    <x v="467"/>
    <n v="13"/>
    <s v="HT08"/>
    <s v="HT08821"/>
    <e v="#N/A"/>
    <n v="0"/>
  </r>
  <r>
    <s v="IFRC"/>
    <s v="Haitian RC"/>
    <m/>
    <x v="0"/>
    <x v="65"/>
    <n v="9"/>
    <s v="Décembre"/>
    <m/>
    <x v="0"/>
    <x v="0"/>
    <s v="Seaux"/>
    <m/>
    <s v="Nombre"/>
    <n v="9"/>
    <m/>
    <m/>
    <m/>
    <s v=""/>
    <x v="236"/>
    <s v="Sélection / Priorisation"/>
    <x v="1"/>
    <x v="44"/>
    <m/>
    <m/>
    <m/>
    <m/>
    <m/>
    <x v="467"/>
    <n v="13"/>
    <s v="HT08"/>
    <s v="HT08821"/>
    <e v="#N/A"/>
    <n v="0"/>
  </r>
  <r>
    <s v="IFRC"/>
    <s v="Haitian RC"/>
    <m/>
    <x v="0"/>
    <x v="65"/>
    <n v="9"/>
    <s v="Décembre"/>
    <m/>
    <x v="0"/>
    <x v="0"/>
    <s v="Moustiquaires"/>
    <m/>
    <s v="Nombre"/>
    <n v="18"/>
    <m/>
    <m/>
    <m/>
    <s v=""/>
    <x v="236"/>
    <s v="Sélection / Priorisation"/>
    <x v="1"/>
    <x v="44"/>
    <m/>
    <m/>
    <m/>
    <m/>
    <m/>
    <x v="467"/>
    <n v="13"/>
    <s v="HT08"/>
    <s v="HT08821"/>
    <e v="#N/A"/>
    <n v="0"/>
  </r>
  <r>
    <s v="IFRC"/>
    <s v="Haitian RC"/>
    <m/>
    <x v="0"/>
    <x v="65"/>
    <n v="9"/>
    <s v="Décembre"/>
    <m/>
    <x v="0"/>
    <x v="0"/>
    <s v="Kit d'hygiène"/>
    <m/>
    <s v="Nombre"/>
    <n v="9"/>
    <m/>
    <m/>
    <m/>
    <s v=""/>
    <x v="236"/>
    <s v="Sélection / Priorisation"/>
    <x v="1"/>
    <x v="44"/>
    <m/>
    <m/>
    <m/>
    <m/>
    <m/>
    <x v="467"/>
    <n v="13"/>
    <s v="HT08"/>
    <s v="HT08821"/>
    <e v="#N/A"/>
    <n v="0"/>
  </r>
  <r>
    <s v="IFRC"/>
    <s v="Haitian RC"/>
    <m/>
    <x v="0"/>
    <x v="65"/>
    <n v="9"/>
    <s v="Décembre"/>
    <m/>
    <x v="0"/>
    <x v="0"/>
    <s v="Kit de cuisine"/>
    <m/>
    <s v="Nombre"/>
    <n v="9"/>
    <m/>
    <m/>
    <m/>
    <s v=""/>
    <x v="236"/>
    <s v="Sélection / Priorisation"/>
    <x v="1"/>
    <x v="44"/>
    <m/>
    <m/>
    <m/>
    <m/>
    <m/>
    <x v="467"/>
    <n v="13"/>
    <s v="HT08"/>
    <s v="HT08821"/>
    <e v="#N/A"/>
    <n v="0"/>
  </r>
  <r>
    <s v="IFRC"/>
    <s v="Haitian RC"/>
    <m/>
    <x v="0"/>
    <x v="65"/>
    <n v="9"/>
    <s v="Décembre"/>
    <m/>
    <x v="1"/>
    <x v="1"/>
    <s v="Kit Abris"/>
    <m/>
    <s v="Nombre"/>
    <n v="9"/>
    <m/>
    <m/>
    <m/>
    <s v=""/>
    <x v="236"/>
    <s v="Sélection / Priorisation"/>
    <x v="1"/>
    <x v="44"/>
    <m/>
    <m/>
    <m/>
    <m/>
    <m/>
    <x v="467"/>
    <n v="13"/>
    <s v="HT08"/>
    <s v="HT08821"/>
    <e v="#N/A"/>
    <n v="0"/>
  </r>
  <r>
    <s v="ShelterBox"/>
    <s v="Rotary Club Les Cayes"/>
    <m/>
    <x v="3"/>
    <x v="65"/>
    <n v="9"/>
    <s v="Décembre"/>
    <m/>
    <x v="1"/>
    <x v="1"/>
    <s v="Kit Abris"/>
    <s v="1 per HH"/>
    <s v="Nombre"/>
    <n v="106"/>
    <m/>
    <m/>
    <m/>
    <s v=""/>
    <x v="153"/>
    <s v="Sélection / Priorisation"/>
    <x v="2"/>
    <x v="7"/>
    <s v="Bourdet"/>
    <m/>
    <s v="Urbain"/>
    <s v="Ménage"/>
    <s v="Distributed in conjunction with NFI kits of solar lights, water filter, water container and mosquito nets"/>
    <x v="468"/>
    <n v="1"/>
    <s v="HT07"/>
    <s v="HT07711"/>
    <e v="#N/A"/>
    <n v="0"/>
  </r>
  <r>
    <s v="World Vision International"/>
    <m/>
    <m/>
    <x v="0"/>
    <x v="65"/>
    <n v="9"/>
    <s v="Décembre"/>
    <m/>
    <x v="0"/>
    <x v="0"/>
    <s v="Seaux"/>
    <m/>
    <s v="Nombre"/>
    <n v="200"/>
    <m/>
    <m/>
    <m/>
    <s v=""/>
    <x v="33"/>
    <s v="Sélection / Priorisation"/>
    <x v="0"/>
    <x v="22"/>
    <s v="Pointe A Raquette"/>
    <s v="Ti palmiste"/>
    <m/>
    <m/>
    <m/>
    <x v="469"/>
    <n v="5"/>
    <s v="HT01"/>
    <s v="HT01152"/>
    <e v="#N/A"/>
    <n v="0"/>
  </r>
  <r>
    <s v="World Vision International"/>
    <m/>
    <m/>
    <x v="0"/>
    <x v="65"/>
    <n v="9"/>
    <s v="Décembre"/>
    <m/>
    <x v="0"/>
    <x v="0"/>
    <s v="Bidons"/>
    <m/>
    <s v="Nombre"/>
    <n v="200"/>
    <m/>
    <m/>
    <m/>
    <s v=""/>
    <x v="33"/>
    <s v="Sélection / Priorisation"/>
    <x v="0"/>
    <x v="22"/>
    <s v="Pointe A Raquette"/>
    <s v="Ti palmiste"/>
    <m/>
    <m/>
    <m/>
    <x v="469"/>
    <n v="5"/>
    <s v="HT01"/>
    <s v="HT01152"/>
    <e v="#N/A"/>
    <n v="0"/>
  </r>
  <r>
    <s v="World Vision International"/>
    <m/>
    <m/>
    <x v="0"/>
    <x v="65"/>
    <n v="9"/>
    <s v="Décembre"/>
    <m/>
    <x v="0"/>
    <x v="0"/>
    <s v="Lampes solaires"/>
    <m/>
    <s v="Nombre"/>
    <n v="200"/>
    <m/>
    <m/>
    <m/>
    <s v=""/>
    <x v="33"/>
    <s v="Sélection / Priorisation"/>
    <x v="0"/>
    <x v="22"/>
    <s v="Pointe A Raquette"/>
    <s v="Ti palmiste"/>
    <m/>
    <m/>
    <m/>
    <x v="469"/>
    <n v="5"/>
    <s v="HT01"/>
    <s v="HT01152"/>
    <e v="#N/A"/>
    <n v="0"/>
  </r>
  <r>
    <s v="World Vision International"/>
    <m/>
    <m/>
    <x v="0"/>
    <x v="65"/>
    <n v="9"/>
    <s v="Décembre"/>
    <m/>
    <x v="0"/>
    <x v="0"/>
    <s v="Moustiquaires"/>
    <m/>
    <s v="Nombre"/>
    <n v="200"/>
    <m/>
    <m/>
    <m/>
    <s v=""/>
    <x v="33"/>
    <s v="Sélection / Priorisation"/>
    <x v="0"/>
    <x v="22"/>
    <s v="Pointe A Raquette"/>
    <s v="Ti palmiste"/>
    <m/>
    <m/>
    <m/>
    <x v="469"/>
    <n v="5"/>
    <s v="HT01"/>
    <s v="HT01152"/>
    <e v="#N/A"/>
    <n v="0"/>
  </r>
  <r>
    <s v="World Vision International"/>
    <m/>
    <m/>
    <x v="0"/>
    <x v="65"/>
    <n v="9"/>
    <s v="Décembre"/>
    <m/>
    <x v="2"/>
    <x v="2"/>
    <s v="Formation"/>
    <m/>
    <s v=""/>
    <n v="200"/>
    <m/>
    <m/>
    <m/>
    <s v=""/>
    <x v="33"/>
    <s v="Sélection / Priorisation"/>
    <x v="0"/>
    <x v="22"/>
    <s v="Pointe A Raquette"/>
    <s v="Ti Palmiste"/>
    <m/>
    <m/>
    <m/>
    <x v="469"/>
    <n v="5"/>
    <s v="HT01"/>
    <s v="HT01152"/>
    <e v="#N/A"/>
    <n v="0"/>
  </r>
  <r>
    <s v="Diakonie Katastrophenhilfe"/>
    <s v="ATEPASE"/>
    <s v="Diakonie Katastrophenhilfe"/>
    <x v="0"/>
    <x v="66"/>
    <n v="10"/>
    <s v="Décembre"/>
    <m/>
    <x v="0"/>
    <x v="0"/>
    <s v="Kit d'hygiène"/>
    <s v="Shampooing, savon, brosses a dents, dentifrice, deodorants, peignes, Aquatabs, papier toilette, serviette hygienique, sceaux, savon pour lessive"/>
    <s v="Nombre"/>
    <n v="57"/>
    <m/>
    <m/>
    <m/>
    <s v=""/>
    <x v="56"/>
    <s v="Sélection / Priorisation"/>
    <x v="3"/>
    <x v="16"/>
    <s v="9ème Bas de Gris-gris"/>
    <m/>
    <s v="Rural"/>
    <s v="Ménage"/>
    <m/>
    <x v="470"/>
    <n v="1"/>
    <s v="HT02"/>
    <s v="HT02221"/>
    <s v="HT02221-09"/>
    <n v="0"/>
  </r>
  <r>
    <s v="IFRC"/>
    <s v="Haitian RC"/>
    <m/>
    <x v="0"/>
    <x v="66"/>
    <n v="10"/>
    <s v="Décembre"/>
    <m/>
    <x v="1"/>
    <x v="1"/>
    <s v="Bâches"/>
    <m/>
    <s v="Nombre"/>
    <n v="992"/>
    <m/>
    <m/>
    <m/>
    <s v=""/>
    <x v="237"/>
    <s v="Sélection / Priorisation"/>
    <x v="1"/>
    <x v="46"/>
    <m/>
    <m/>
    <m/>
    <m/>
    <m/>
    <x v="471"/>
    <n v="1"/>
    <s v="HT08"/>
    <s v="HT08823"/>
    <e v="#N/A"/>
    <n v="0"/>
  </r>
  <r>
    <s v="Samaritan's Purse"/>
    <m/>
    <s v="OFDA"/>
    <x v="1"/>
    <x v="66"/>
    <n v="10"/>
    <s v="Décembre"/>
    <m/>
    <x v="1"/>
    <x v="1"/>
    <s v="Bâches"/>
    <m/>
    <s v="Nombre"/>
    <n v="1500"/>
    <m/>
    <m/>
    <m/>
    <s v=""/>
    <x v="174"/>
    <s v="Sélection / Priorisation"/>
    <x v="1"/>
    <x v="2"/>
    <s v="Les Gommiers"/>
    <m/>
    <m/>
    <m/>
    <m/>
    <x v="472"/>
    <n v="4"/>
    <s v="HT08"/>
    <s v="HT08832"/>
    <e v="#N/A"/>
    <n v="0"/>
  </r>
  <r>
    <s v="Samaritan's Purse"/>
    <m/>
    <s v="OFDA"/>
    <x v="1"/>
    <x v="66"/>
    <n v="10"/>
    <s v="Décembre"/>
    <m/>
    <x v="1"/>
    <x v="1"/>
    <s v="Bâches"/>
    <m/>
    <s v="Nombre"/>
    <n v="1250"/>
    <m/>
    <m/>
    <m/>
    <s v=""/>
    <x v="238"/>
    <s v="Sélection / Priorisation"/>
    <x v="1"/>
    <x v="2"/>
    <s v="Grande Vicent"/>
    <m/>
    <m/>
    <m/>
    <m/>
    <x v="473"/>
    <n v="4"/>
    <s v="HT08"/>
    <s v="HT08832"/>
    <e v="#N/A"/>
    <n v="0"/>
  </r>
  <r>
    <s v="Samaritan's Purse"/>
    <m/>
    <s v="OFDA"/>
    <x v="1"/>
    <x v="66"/>
    <n v="10"/>
    <s v="Décembre"/>
    <m/>
    <x v="1"/>
    <x v="1"/>
    <s v="Bâches"/>
    <m/>
    <s v="Nombre"/>
    <n v="800"/>
    <m/>
    <m/>
    <m/>
    <s v=""/>
    <x v="55"/>
    <s v="Sélection / Priorisation"/>
    <x v="1"/>
    <x v="5"/>
    <s v="Anote/Tapion"/>
    <m/>
    <m/>
    <m/>
    <m/>
    <x v="474"/>
    <n v="4"/>
    <s v="HT08"/>
    <s v="HT08814"/>
    <e v="#N/A"/>
    <n v="1"/>
  </r>
  <r>
    <s v="Samaritan's Purse"/>
    <m/>
    <s v="OFDA"/>
    <x v="1"/>
    <x v="66"/>
    <n v="10"/>
    <s v="Décembre"/>
    <m/>
    <x v="1"/>
    <x v="1"/>
    <s v="Bâches"/>
    <m/>
    <s v="Nombre"/>
    <n v="200"/>
    <m/>
    <m/>
    <m/>
    <s v=""/>
    <x v="33"/>
    <s v="Sélection / Priorisation"/>
    <x v="1"/>
    <x v="5"/>
    <s v="L'Assive/Chaumeau"/>
    <m/>
    <m/>
    <m/>
    <m/>
    <x v="475"/>
    <n v="4"/>
    <s v="HT08"/>
    <s v="HT08814"/>
    <e v="#N/A"/>
    <n v="0"/>
  </r>
  <r>
    <s v="Samaritan's Purse"/>
    <m/>
    <s v="OFDA"/>
    <x v="1"/>
    <x v="66"/>
    <n v="10"/>
    <s v="Décembre"/>
    <m/>
    <x v="1"/>
    <x v="1"/>
    <s v="Bâches"/>
    <m/>
    <s v="Nombre"/>
    <n v="300"/>
    <m/>
    <m/>
    <m/>
    <s v=""/>
    <x v="25"/>
    <s v="Sélection / Priorisation"/>
    <x v="1"/>
    <x v="4"/>
    <s v="Dejean"/>
    <m/>
    <m/>
    <m/>
    <m/>
    <x v="476"/>
    <n v="4"/>
    <s v="HT08"/>
    <s v="HT08815"/>
    <e v="#N/A"/>
    <n v="1"/>
  </r>
  <r>
    <s v="Samaritan's Purse"/>
    <m/>
    <s v="OFDA"/>
    <x v="1"/>
    <x v="66"/>
    <n v="10"/>
    <s v="Décembre"/>
    <m/>
    <x v="1"/>
    <x v="1"/>
    <s v="Bâches"/>
    <m/>
    <s v="Nombre"/>
    <n v="1050"/>
    <m/>
    <m/>
    <m/>
    <s v=""/>
    <x v="239"/>
    <s v="Sélection / Priorisation"/>
    <x v="1"/>
    <x v="4"/>
    <s v="Boucan"/>
    <m/>
    <m/>
    <m/>
    <m/>
    <x v="477"/>
    <n v="4"/>
    <s v="HT08"/>
    <s v="HT08815"/>
    <e v="#N/A"/>
    <n v="0"/>
  </r>
  <r>
    <s v="Samaritan's Purse"/>
    <m/>
    <s v="OFDA"/>
    <x v="1"/>
    <x v="66"/>
    <n v="10"/>
    <s v="Décembre"/>
    <m/>
    <x v="1"/>
    <x v="1"/>
    <s v="Kit d'outils"/>
    <m/>
    <s v="Nombre"/>
    <n v="300"/>
    <m/>
    <m/>
    <m/>
    <s v=""/>
    <x v="174"/>
    <s v="Sélection / Priorisation"/>
    <x v="1"/>
    <x v="2"/>
    <s v="Les Gommiers"/>
    <m/>
    <m/>
    <m/>
    <m/>
    <x v="472"/>
    <n v="4"/>
    <s v="HT08"/>
    <s v="HT08832"/>
    <e v="#N/A"/>
    <n v="0"/>
  </r>
  <r>
    <s v="Samaritan's Purse"/>
    <m/>
    <s v="OFDA"/>
    <x v="1"/>
    <x v="66"/>
    <n v="10"/>
    <s v="Décembre"/>
    <m/>
    <x v="1"/>
    <x v="1"/>
    <s v="Kit d'outils"/>
    <m/>
    <s v="Nombre"/>
    <n v="250"/>
    <m/>
    <m/>
    <m/>
    <s v=""/>
    <x v="238"/>
    <s v="Sélection / Priorisation"/>
    <x v="1"/>
    <x v="2"/>
    <s v="Grande Vicent"/>
    <m/>
    <m/>
    <m/>
    <m/>
    <x v="473"/>
    <n v="4"/>
    <s v="HT08"/>
    <s v="HT08832"/>
    <e v="#N/A"/>
    <n v="0"/>
  </r>
  <r>
    <s v="Samaritan's Purse"/>
    <m/>
    <s v="OFDA"/>
    <x v="1"/>
    <x v="66"/>
    <n v="10"/>
    <s v="Décembre"/>
    <m/>
    <x v="1"/>
    <x v="1"/>
    <s v="Kit d'outils"/>
    <m/>
    <s v="Nombre"/>
    <n v="160"/>
    <m/>
    <m/>
    <m/>
    <s v=""/>
    <x v="55"/>
    <s v="Sélection / Priorisation"/>
    <x v="1"/>
    <x v="5"/>
    <s v="Anote/Tapion"/>
    <m/>
    <m/>
    <m/>
    <m/>
    <x v="474"/>
    <n v="4"/>
    <s v="HT08"/>
    <s v="HT08814"/>
    <e v="#N/A"/>
    <n v="0"/>
  </r>
  <r>
    <s v="Samaritan's Purse"/>
    <m/>
    <s v="OFDA"/>
    <x v="1"/>
    <x v="66"/>
    <n v="10"/>
    <s v="Décembre"/>
    <m/>
    <x v="1"/>
    <x v="1"/>
    <s v="Kit d'outils"/>
    <m/>
    <s v="Nombre"/>
    <n v="40"/>
    <m/>
    <m/>
    <m/>
    <s v=""/>
    <x v="33"/>
    <s v="Sélection / Priorisation"/>
    <x v="1"/>
    <x v="5"/>
    <s v="L'Assive/Chaumeau"/>
    <m/>
    <m/>
    <m/>
    <m/>
    <x v="475"/>
    <n v="4"/>
    <s v="HT08"/>
    <s v="HT08814"/>
    <e v="#N/A"/>
    <n v="0"/>
  </r>
  <r>
    <s v="Samaritan's Purse"/>
    <m/>
    <s v="OFDA"/>
    <x v="1"/>
    <x v="66"/>
    <n v="10"/>
    <s v="Décembre"/>
    <m/>
    <x v="1"/>
    <x v="1"/>
    <s v="Kit d'outils"/>
    <m/>
    <s v="Nombre"/>
    <n v="60"/>
    <m/>
    <m/>
    <m/>
    <s v=""/>
    <x v="25"/>
    <s v="Sélection / Priorisation"/>
    <x v="1"/>
    <x v="4"/>
    <s v="Dejean"/>
    <m/>
    <m/>
    <m/>
    <m/>
    <x v="476"/>
    <n v="4"/>
    <s v="HT08"/>
    <s v="HT08815"/>
    <e v="#N/A"/>
    <n v="0"/>
  </r>
  <r>
    <s v="Samaritan's Purse"/>
    <m/>
    <s v="OFDA"/>
    <x v="1"/>
    <x v="66"/>
    <n v="10"/>
    <s v="Décembre"/>
    <m/>
    <x v="1"/>
    <x v="1"/>
    <s v="Kit d'outils"/>
    <m/>
    <s v="Nombre"/>
    <n v="210"/>
    <m/>
    <m/>
    <m/>
    <s v=""/>
    <x v="239"/>
    <s v="Sélection / Priorisation"/>
    <x v="1"/>
    <x v="4"/>
    <s v="Boucan"/>
    <m/>
    <m/>
    <m/>
    <m/>
    <x v="477"/>
    <n v="4"/>
    <s v="HT08"/>
    <s v="HT08815"/>
    <e v="#N/A"/>
    <n v="0"/>
  </r>
  <r>
    <s v="Samaritan's Purse"/>
    <m/>
    <s v="OFDA"/>
    <x v="1"/>
    <x v="66"/>
    <n v="10"/>
    <s v="Décembre"/>
    <m/>
    <x v="1"/>
    <x v="1"/>
    <s v="Kit Abris"/>
    <m/>
    <s v="Nombre"/>
    <n v="1500"/>
    <m/>
    <m/>
    <m/>
    <s v=""/>
    <x v="174"/>
    <s v="Sélection / Priorisation"/>
    <x v="1"/>
    <x v="2"/>
    <s v="Les Gommiers"/>
    <m/>
    <m/>
    <m/>
    <m/>
    <x v="472"/>
    <n v="4"/>
    <s v="HT08"/>
    <s v="HT08832"/>
    <e v="#N/A"/>
    <n v="0"/>
  </r>
  <r>
    <s v="Samaritan's Purse"/>
    <m/>
    <s v="OFDA"/>
    <x v="1"/>
    <x v="66"/>
    <n v="10"/>
    <s v="Décembre"/>
    <m/>
    <x v="1"/>
    <x v="1"/>
    <s v="Kit Abris"/>
    <m/>
    <s v="Nombre"/>
    <n v="1250"/>
    <m/>
    <m/>
    <m/>
    <s v=""/>
    <x v="238"/>
    <s v="Sélection / Priorisation"/>
    <x v="1"/>
    <x v="2"/>
    <s v="Grande Vicent"/>
    <m/>
    <m/>
    <m/>
    <m/>
    <x v="473"/>
    <n v="4"/>
    <s v="HT08"/>
    <s v="HT08832"/>
    <e v="#N/A"/>
    <n v="0"/>
  </r>
  <r>
    <s v="Samaritan's Purse"/>
    <m/>
    <s v="OFDA"/>
    <x v="1"/>
    <x v="66"/>
    <n v="10"/>
    <s v="Décembre"/>
    <m/>
    <x v="1"/>
    <x v="1"/>
    <s v="Kit Abris"/>
    <m/>
    <s v="Nombre"/>
    <n v="800"/>
    <m/>
    <m/>
    <m/>
    <s v=""/>
    <x v="55"/>
    <s v="Sélection / Priorisation"/>
    <x v="1"/>
    <x v="5"/>
    <s v="Anote/Tapion"/>
    <m/>
    <m/>
    <m/>
    <m/>
    <x v="474"/>
    <n v="4"/>
    <s v="HT08"/>
    <s v="HT08814"/>
    <e v="#N/A"/>
    <n v="0"/>
  </r>
  <r>
    <s v="Samaritan's Purse"/>
    <m/>
    <s v="OFDA"/>
    <x v="1"/>
    <x v="66"/>
    <n v="10"/>
    <s v="Décembre"/>
    <m/>
    <x v="1"/>
    <x v="1"/>
    <s v="Kit Abris"/>
    <m/>
    <s v="Nombre"/>
    <n v="200"/>
    <m/>
    <m/>
    <m/>
    <s v=""/>
    <x v="33"/>
    <s v="Sélection / Priorisation"/>
    <x v="1"/>
    <x v="5"/>
    <s v="L'Assive/Chaumeau"/>
    <m/>
    <m/>
    <m/>
    <m/>
    <x v="475"/>
    <n v="4"/>
    <s v="HT08"/>
    <s v="HT08814"/>
    <e v="#N/A"/>
    <n v="0"/>
  </r>
  <r>
    <s v="Samaritan's Purse"/>
    <m/>
    <s v="OFDA"/>
    <x v="1"/>
    <x v="66"/>
    <n v="10"/>
    <s v="Décembre"/>
    <m/>
    <x v="1"/>
    <x v="1"/>
    <s v="Kit Abris"/>
    <m/>
    <s v="Nombre"/>
    <n v="300"/>
    <m/>
    <m/>
    <m/>
    <s v=""/>
    <x v="25"/>
    <s v="Sélection / Priorisation"/>
    <x v="1"/>
    <x v="4"/>
    <s v="Dejean"/>
    <m/>
    <m/>
    <m/>
    <m/>
    <x v="476"/>
    <n v="4"/>
    <s v="HT08"/>
    <s v="HT08815"/>
    <e v="#N/A"/>
    <n v="0"/>
  </r>
  <r>
    <s v="Samaritan's Purse"/>
    <m/>
    <s v="OFDA"/>
    <x v="1"/>
    <x v="66"/>
    <n v="10"/>
    <s v="Décembre"/>
    <m/>
    <x v="1"/>
    <x v="1"/>
    <s v="Kit Abris"/>
    <m/>
    <s v="Nombre"/>
    <n v="1050"/>
    <m/>
    <m/>
    <m/>
    <s v=""/>
    <x v="239"/>
    <s v="Sélection / Priorisation"/>
    <x v="1"/>
    <x v="4"/>
    <s v="Boucan"/>
    <m/>
    <m/>
    <m/>
    <m/>
    <x v="477"/>
    <n v="4"/>
    <s v="HT08"/>
    <s v="HT08815"/>
    <e v="#N/A"/>
    <n v="0"/>
  </r>
  <r>
    <s v="Samaritan's Purse"/>
    <m/>
    <s v="OFDA"/>
    <x v="1"/>
    <x v="66"/>
    <n v="10"/>
    <s v="Décembre"/>
    <m/>
    <x v="2"/>
    <x v="2"/>
    <s v="Formation"/>
    <m/>
    <s v=""/>
    <n v="1500"/>
    <m/>
    <m/>
    <m/>
    <s v=""/>
    <x v="174"/>
    <s v="Sélection / Priorisation"/>
    <x v="1"/>
    <x v="2"/>
    <s v="Les Gommiers"/>
    <m/>
    <m/>
    <m/>
    <m/>
    <x v="472"/>
    <n v="4"/>
    <s v="HT08"/>
    <s v="HT08832"/>
    <e v="#N/A"/>
    <n v="0"/>
  </r>
  <r>
    <s v="Samaritan's Purse"/>
    <m/>
    <s v="OFDA"/>
    <x v="1"/>
    <x v="66"/>
    <n v="10"/>
    <s v="Décembre"/>
    <m/>
    <x v="2"/>
    <x v="2"/>
    <s v="Formation"/>
    <m/>
    <s v=""/>
    <n v="1250"/>
    <m/>
    <m/>
    <m/>
    <s v=""/>
    <x v="238"/>
    <s v="Sélection / Priorisation"/>
    <x v="1"/>
    <x v="2"/>
    <s v="Grande Vicent"/>
    <m/>
    <m/>
    <m/>
    <m/>
    <x v="473"/>
    <n v="4"/>
    <s v="HT08"/>
    <s v="HT08832"/>
    <e v="#N/A"/>
    <n v="0"/>
  </r>
  <r>
    <s v="Samaritan's Purse"/>
    <m/>
    <s v="OFDA"/>
    <x v="1"/>
    <x v="66"/>
    <n v="10"/>
    <s v="Décembre"/>
    <m/>
    <x v="2"/>
    <x v="2"/>
    <s v="Formation"/>
    <m/>
    <s v=""/>
    <n v="800"/>
    <m/>
    <m/>
    <m/>
    <s v=""/>
    <x v="55"/>
    <s v="Sélection / Priorisation"/>
    <x v="1"/>
    <x v="5"/>
    <s v="Anote/Tapion"/>
    <m/>
    <m/>
    <m/>
    <m/>
    <x v="474"/>
    <n v="4"/>
    <s v="HT08"/>
    <s v="HT08814"/>
    <e v="#N/A"/>
    <n v="0"/>
  </r>
  <r>
    <s v="Samaritan's Purse"/>
    <m/>
    <s v="OFDA"/>
    <x v="1"/>
    <x v="66"/>
    <n v="10"/>
    <s v="Décembre"/>
    <m/>
    <x v="2"/>
    <x v="2"/>
    <s v="Formation"/>
    <m/>
    <s v=""/>
    <n v="200"/>
    <m/>
    <m/>
    <m/>
    <s v=""/>
    <x v="33"/>
    <s v="Sélection / Priorisation"/>
    <x v="1"/>
    <x v="5"/>
    <s v="L'Assive/Chaumeau"/>
    <m/>
    <m/>
    <m/>
    <m/>
    <x v="475"/>
    <n v="4"/>
    <s v="HT08"/>
    <s v="HT08814"/>
    <e v="#N/A"/>
    <n v="0"/>
  </r>
  <r>
    <s v="Samaritan's Purse"/>
    <m/>
    <s v="OFDA"/>
    <x v="1"/>
    <x v="66"/>
    <n v="10"/>
    <s v="Décembre"/>
    <m/>
    <x v="2"/>
    <x v="2"/>
    <s v="Formation"/>
    <m/>
    <s v=""/>
    <n v="300"/>
    <m/>
    <m/>
    <m/>
    <s v=""/>
    <x v="25"/>
    <s v="Sélection / Priorisation"/>
    <x v="1"/>
    <x v="4"/>
    <s v="Dejean"/>
    <m/>
    <m/>
    <m/>
    <m/>
    <x v="476"/>
    <n v="4"/>
    <s v="HT08"/>
    <s v="HT08815"/>
    <e v="#N/A"/>
    <n v="0"/>
  </r>
  <r>
    <s v="Samaritan's Purse"/>
    <m/>
    <s v="OFDA"/>
    <x v="1"/>
    <x v="66"/>
    <n v="10"/>
    <s v="Décembre"/>
    <m/>
    <x v="2"/>
    <x v="2"/>
    <s v="Formation"/>
    <m/>
    <s v=""/>
    <n v="1050"/>
    <m/>
    <m/>
    <m/>
    <s v=""/>
    <x v="239"/>
    <s v="Sélection / Priorisation"/>
    <x v="1"/>
    <x v="4"/>
    <s v="Boucan"/>
    <m/>
    <m/>
    <m/>
    <m/>
    <x v="477"/>
    <n v="4"/>
    <s v="HT08"/>
    <s v="HT08815"/>
    <e v="#N/A"/>
    <n v="0"/>
  </r>
  <r>
    <s v="Diakonie Katastrophenhilfe"/>
    <s v="FNGA"/>
    <s v="Diakonie Katastrophenhilfe"/>
    <x v="0"/>
    <x v="67"/>
    <n v="11"/>
    <s v="Décembre"/>
    <m/>
    <x v="1"/>
    <x v="1"/>
    <s v="Kit Abris"/>
    <s v="1 bache, 2 laines, cordes"/>
    <s v="Nombre"/>
    <n v="125"/>
    <m/>
    <m/>
    <m/>
    <s v=""/>
    <x v="8"/>
    <s v="Sélection / Priorisation"/>
    <x v="1"/>
    <x v="2"/>
    <s v="2e Fonds Cochon"/>
    <s v="Massanga, Pensique, Golbotine"/>
    <s v="Rural"/>
    <s v="Ménage"/>
    <m/>
    <x v="478"/>
    <n v="2"/>
    <s v="HT08"/>
    <s v="HT08832"/>
    <s v="HT08832-02"/>
    <n v="1"/>
  </r>
  <r>
    <s v="Diakonie Katastrophenhilfe"/>
    <s v="FNGA"/>
    <s v="Diakonie Katastrophenhilfe"/>
    <x v="0"/>
    <x v="67"/>
    <n v="11"/>
    <s v="Décembre"/>
    <m/>
    <x v="1"/>
    <x v="1"/>
    <s v="Kit Abris"/>
    <s v="1 bache, 2 laines, cordes"/>
    <s v="Nombre"/>
    <n v="75"/>
    <m/>
    <m/>
    <m/>
    <s v=""/>
    <x v="73"/>
    <s v="Sélection / Priorisation"/>
    <x v="1"/>
    <x v="2"/>
    <s v="2e Fonds Cochon"/>
    <s v="Poussine"/>
    <s v="Rural"/>
    <s v="Ménage"/>
    <m/>
    <x v="478"/>
    <n v="2"/>
    <s v="HT08"/>
    <s v="HT08832"/>
    <s v="HT08832-02"/>
    <n v="0"/>
  </r>
  <r>
    <s v="IFRC"/>
    <s v="Haitian RC"/>
    <m/>
    <x v="0"/>
    <x v="67"/>
    <n v="11"/>
    <s v="Décembre"/>
    <m/>
    <x v="1"/>
    <x v="1"/>
    <s v="Bâches"/>
    <m/>
    <s v="Nombre"/>
    <n v="1178"/>
    <m/>
    <m/>
    <m/>
    <s v=""/>
    <x v="240"/>
    <s v="Sélection / Priorisation"/>
    <x v="1"/>
    <x v="46"/>
    <m/>
    <m/>
    <m/>
    <m/>
    <m/>
    <x v="479"/>
    <n v="6"/>
    <s v="HT08"/>
    <s v="HT08823"/>
    <e v="#N/A"/>
    <n v="0"/>
  </r>
  <r>
    <s v="IFRC"/>
    <s v="Haitian RC"/>
    <m/>
    <x v="0"/>
    <x v="67"/>
    <n v="11"/>
    <s v="Décembre"/>
    <m/>
    <x v="0"/>
    <x v="0"/>
    <s v="Bidons"/>
    <m/>
    <s v="Nombre"/>
    <n v="1178"/>
    <m/>
    <m/>
    <m/>
    <s v=""/>
    <x v="240"/>
    <s v="Sélection / Priorisation"/>
    <x v="1"/>
    <x v="46"/>
    <m/>
    <m/>
    <m/>
    <m/>
    <m/>
    <x v="479"/>
    <n v="6"/>
    <s v="HT08"/>
    <s v="HT08823"/>
    <e v="#N/A"/>
    <n v="0"/>
  </r>
  <r>
    <s v="IFRC"/>
    <s v="Haitian RC"/>
    <m/>
    <x v="0"/>
    <x v="67"/>
    <n v="11"/>
    <s v="Décembre"/>
    <m/>
    <x v="0"/>
    <x v="0"/>
    <s v="Seaux"/>
    <m/>
    <s v="Nombre"/>
    <n v="589"/>
    <m/>
    <m/>
    <m/>
    <s v=""/>
    <x v="240"/>
    <s v="Sélection / Priorisation"/>
    <x v="1"/>
    <x v="46"/>
    <m/>
    <m/>
    <m/>
    <m/>
    <m/>
    <x v="479"/>
    <n v="6"/>
    <s v="HT08"/>
    <s v="HT08823"/>
    <e v="#N/A"/>
    <n v="0"/>
  </r>
  <r>
    <s v="IFRC"/>
    <s v="Haitian RC"/>
    <m/>
    <x v="0"/>
    <x v="67"/>
    <n v="11"/>
    <s v="Décembre"/>
    <m/>
    <x v="0"/>
    <x v="0"/>
    <s v="Moustiquaires"/>
    <m/>
    <s v="Nombre"/>
    <n v="1178"/>
    <m/>
    <m/>
    <m/>
    <s v=""/>
    <x v="240"/>
    <s v="Sélection / Priorisation"/>
    <x v="1"/>
    <x v="46"/>
    <m/>
    <m/>
    <m/>
    <m/>
    <m/>
    <x v="479"/>
    <n v="6"/>
    <s v="HT08"/>
    <s v="HT08823"/>
    <e v="#N/A"/>
    <n v="0"/>
  </r>
  <r>
    <s v="IFRC"/>
    <s v="Haitian RC"/>
    <m/>
    <x v="0"/>
    <x v="67"/>
    <n v="11"/>
    <s v="Décembre"/>
    <m/>
    <x v="0"/>
    <x v="0"/>
    <s v="Kit de cuisine"/>
    <m/>
    <s v="Nombre"/>
    <n v="589"/>
    <m/>
    <m/>
    <m/>
    <s v=""/>
    <x v="240"/>
    <s v="Sélection / Priorisation"/>
    <x v="1"/>
    <x v="46"/>
    <m/>
    <m/>
    <m/>
    <m/>
    <m/>
    <x v="479"/>
    <n v="6"/>
    <s v="HT08"/>
    <s v="HT08823"/>
    <e v="#N/A"/>
    <n v="0"/>
  </r>
  <r>
    <s v="IFRC"/>
    <s v="Haitian RC"/>
    <m/>
    <x v="0"/>
    <x v="67"/>
    <n v="11"/>
    <s v="Décembre"/>
    <m/>
    <x v="1"/>
    <x v="1"/>
    <s v="Kit Abris"/>
    <m/>
    <s v="Nombre"/>
    <n v="589"/>
    <m/>
    <m/>
    <m/>
    <s v=""/>
    <x v="240"/>
    <s v="Sélection / Priorisation"/>
    <x v="1"/>
    <x v="46"/>
    <m/>
    <m/>
    <m/>
    <m/>
    <m/>
    <x v="479"/>
    <n v="6"/>
    <s v="HT08"/>
    <s v="HT08823"/>
    <e v="#N/A"/>
    <n v="0"/>
  </r>
  <r>
    <s v="Lutheran World Federation"/>
    <s v="FNGA"/>
    <s v="Lutheran World Relief"/>
    <x v="0"/>
    <x v="67"/>
    <n v="11"/>
    <s v="Décembre"/>
    <m/>
    <x v="1"/>
    <x v="1"/>
    <s v="Kit Abris"/>
    <s v="1 bache, 2 laines, cordes"/>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125"/>
    <m/>
    <m/>
    <m/>
    <s v=""/>
    <x v="8"/>
    <s v="Sélection / Priorisation"/>
    <x v="1"/>
    <x v="2"/>
    <s v="2e Fonds Cochon"/>
    <s v="Massanga, Pensique, Golbotine"/>
    <s v="Rural"/>
    <s v="Ménage"/>
    <m/>
    <x v="481"/>
    <n v="2"/>
    <s v="HT08"/>
    <s v="HT08832"/>
    <s v="HT08832-02"/>
    <n v="1"/>
  </r>
  <r>
    <s v="Lutheran World Federation"/>
    <s v="FNGA"/>
    <s v="Lutheran World Relief"/>
    <x v="0"/>
    <x v="67"/>
    <n v="11"/>
    <s v="Décembre"/>
    <m/>
    <x v="0"/>
    <x v="0"/>
    <s v="Kit d'hygiène"/>
    <s v="Shampooing, savon, brosses a dents, dentifrice, deodorants, peignes, Aquatabs, papier toilette, serviette hygienique, sceaux, savon pour lessive"/>
    <s v="Nombre"/>
    <n v="75"/>
    <m/>
    <m/>
    <m/>
    <s v=""/>
    <x v="73"/>
    <s v="Sélection / Priorisation"/>
    <x v="1"/>
    <x v="2"/>
    <s v="2e Fonds Cochon"/>
    <s v="Poussine"/>
    <s v="Rural"/>
    <s v="Ménage"/>
    <m/>
    <x v="481"/>
    <n v="2"/>
    <s v="HT08"/>
    <s v="HT08832"/>
    <s v="HT08832-02"/>
    <n v="0"/>
  </r>
  <r>
    <s v="Handicap International"/>
    <m/>
    <s v="Canton de Genève /Shelter Box"/>
    <x v="0"/>
    <x v="68"/>
    <n v="12"/>
    <s v="Décembre"/>
    <m/>
    <x v="1"/>
    <x v="1"/>
    <s v="Kit Abris"/>
    <s v="2 bâches / corde / clous 3&quot; et 1,5&quot;, clous tôle, fil de fer"/>
    <s v="Nombre"/>
    <n v="44"/>
    <n v="54"/>
    <n v="59"/>
    <n v="61"/>
    <n v="174"/>
    <x v="82"/>
    <s v="Sélection / Priorisation"/>
    <x v="5"/>
    <x v="25"/>
    <s v="L'Azile / Nan Paul"/>
    <s v="Mare A Coiffe"/>
    <s v="Rural"/>
    <s v="Ménage"/>
    <m/>
    <x v="482"/>
    <n v="6"/>
    <s v="HT10"/>
    <s v="HT101023"/>
    <e v="#N/A"/>
    <n v="1"/>
  </r>
  <r>
    <s v="Handicap International"/>
    <m/>
    <s v="Canton de Genève /Shelter Box"/>
    <x v="0"/>
    <x v="68"/>
    <n v="12"/>
    <s v="Décembre"/>
    <m/>
    <x v="1"/>
    <x v="1"/>
    <s v="Kit d'outils"/>
    <s v="Marteau, scie, pelle, houe, cisaille"/>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Lampes sol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Moustiqu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Bidons"/>
    <m/>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Autre, à préciser dans &quot;Commentaires&quot;"/>
    <m/>
    <s v="N/A"/>
    <n v="44"/>
    <n v="54"/>
    <n v="59"/>
    <n v="61"/>
    <n v="174"/>
    <x v="82"/>
    <s v="Sélection / Priorisation"/>
    <x v="5"/>
    <x v="25"/>
    <s v="L'Azile / Nan Paul"/>
    <s v="Mare A Coiffe"/>
    <s v="Rural"/>
    <s v="Ménage"/>
    <s v="Filtre à eau"/>
    <x v="482"/>
    <n v="6"/>
    <s v="HT10"/>
    <s v="HT101023"/>
    <e v="#N/A"/>
    <n v="0"/>
  </r>
  <r>
    <s v="Lutheran World Federation"/>
    <s v="FNGA"/>
    <s v="Lutheran World Relief"/>
    <x v="0"/>
    <x v="68"/>
    <n v="12"/>
    <s v="Décembre"/>
    <m/>
    <x v="1"/>
    <x v="1"/>
    <s v="Kit Abris"/>
    <s v="1 bache, 2 laines, cordes"/>
    <s v="Nombre"/>
    <n v="35"/>
    <m/>
    <m/>
    <m/>
    <s v=""/>
    <x v="61"/>
    <s v="Sélection / Priorisation"/>
    <x v="1"/>
    <x v="1"/>
    <s v="7e Marfranc"/>
    <s v="Dekade"/>
    <s v="Peri urbain"/>
    <s v="Ménage"/>
    <m/>
    <x v="483"/>
    <n v="2"/>
    <s v="HT08"/>
    <s v="HT08811"/>
    <s v="HT08811-07"/>
    <n v="0"/>
  </r>
  <r>
    <s v="Lutheran World Federation"/>
    <s v="FNGA"/>
    <s v="Lutheran World Relief"/>
    <x v="0"/>
    <x v="68"/>
    <n v="12"/>
    <s v="Décembre"/>
    <m/>
    <x v="0"/>
    <x v="0"/>
    <s v="Kit d'hygiène"/>
    <s v="Shampooing, savon, brosses a dents, dentifrice, deodorants, peignes, Aquatabs, papier toilette, serviette hygienique, sceaux, savon pour lessive"/>
    <s v="Nombre"/>
    <n v="35"/>
    <m/>
    <m/>
    <m/>
    <s v=""/>
    <x v="61"/>
    <s v="Sélection / Priorisation"/>
    <x v="1"/>
    <x v="1"/>
    <s v="7e Marfranc"/>
    <s v="Dekade"/>
    <s v="Peri urbain"/>
    <s v="Ménage"/>
    <m/>
    <x v="483"/>
    <n v="2"/>
    <s v="HT08"/>
    <s v="HT08811"/>
    <s v="HT08811-07"/>
    <n v="0"/>
  </r>
  <r>
    <s v="ShelterBox"/>
    <s v="410 Bridge"/>
    <m/>
    <x v="3"/>
    <x v="68"/>
    <n v="12"/>
    <s v="Décembre"/>
    <m/>
    <x v="0"/>
    <x v="0"/>
    <s v="Moustiqu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Lampes sol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Bidons"/>
    <s v="1 per HH"/>
    <s v="Nombre"/>
    <n v="3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Aquatabs"/>
    <s v="1 per HH"/>
    <s v="Nombre"/>
    <n v="300"/>
    <m/>
    <m/>
    <m/>
    <s v=""/>
    <x v="25"/>
    <s v="Sélection / Priorisation"/>
    <x v="2"/>
    <x v="7"/>
    <s v="Doulmier"/>
    <s v="Morency"/>
    <s v="Rural"/>
    <s v="Ménage"/>
    <s v="Thirst Aid Stations, not Aquatabs. Distributed in conjunction with Shelterkits and other NFI"/>
    <x v="484"/>
    <n v="5"/>
    <s v="HT07"/>
    <s v="HT07711"/>
    <e v="#N/A"/>
    <n v="0"/>
  </r>
  <r>
    <s v="ShelterBox"/>
    <s v="410 Bridge"/>
    <m/>
    <x v="3"/>
    <x v="68"/>
    <n v="12"/>
    <s v="Décembre"/>
    <m/>
    <x v="1"/>
    <x v="1"/>
    <s v="Kit Abris"/>
    <s v="1 per HH"/>
    <s v="Nombre"/>
    <n v="300"/>
    <m/>
    <m/>
    <m/>
    <s v=""/>
    <x v="25"/>
    <s v="Sélection / Priorisation"/>
    <x v="2"/>
    <x v="7"/>
    <s v="Doulmier"/>
    <s v="Morency"/>
    <s v="Rural"/>
    <s v="Ménage"/>
    <s v="Distributed in conjunction with NFI kits of solar lights, water filter, water container and mosquito nets"/>
    <x v="484"/>
    <n v="5"/>
    <s v="HT07"/>
    <s v="HT07711"/>
    <e v="#N/A"/>
    <n v="0"/>
  </r>
  <r>
    <s v="American RC"/>
    <s v="Haitian RC"/>
    <m/>
    <x v="0"/>
    <x v="69"/>
    <n v="13"/>
    <s v="Décembre"/>
    <m/>
    <x v="1"/>
    <x v="1"/>
    <s v="Bâches"/>
    <m/>
    <s v="Nombre"/>
    <n v="300"/>
    <m/>
    <m/>
    <m/>
    <s v=""/>
    <x v="25"/>
    <s v="Sélection / Priorisation"/>
    <x v="5"/>
    <x v="21"/>
    <s v="Sillegue"/>
    <m/>
    <m/>
    <m/>
    <m/>
    <x v="485"/>
    <n v="6"/>
    <s v="HT10"/>
    <s v="HT101012"/>
    <e v="#N/A"/>
    <n v="1"/>
  </r>
  <r>
    <s v="American RC"/>
    <s v="Haitian RC"/>
    <m/>
    <x v="0"/>
    <x v="69"/>
    <n v="13"/>
    <s v="Décembre"/>
    <m/>
    <x v="0"/>
    <x v="0"/>
    <s v="Seaux"/>
    <m/>
    <s v="Nombre"/>
    <n v="300"/>
    <m/>
    <m/>
    <m/>
    <s v=""/>
    <x v="25"/>
    <s v="Sélection / Priorisation"/>
    <x v="5"/>
    <x v="21"/>
    <s v="Sillegue"/>
    <m/>
    <m/>
    <m/>
    <m/>
    <x v="485"/>
    <n v="6"/>
    <s v="HT10"/>
    <s v="HT101012"/>
    <e v="#N/A"/>
    <n v="0"/>
  </r>
  <r>
    <s v="American RC"/>
    <s v="Haitian RC"/>
    <m/>
    <x v="0"/>
    <x v="69"/>
    <n v="13"/>
    <s v="Décembre"/>
    <m/>
    <x v="0"/>
    <x v="0"/>
    <s v="Moustiquaires"/>
    <m/>
    <s v="Nombre"/>
    <n v="600"/>
    <m/>
    <m/>
    <m/>
    <s v=""/>
    <x v="25"/>
    <s v="Sélection / Priorisation"/>
    <x v="5"/>
    <x v="21"/>
    <s v="Sillegue"/>
    <m/>
    <m/>
    <m/>
    <m/>
    <x v="485"/>
    <n v="6"/>
    <s v="HT10"/>
    <s v="HT101012"/>
    <e v="#N/A"/>
    <n v="0"/>
  </r>
  <r>
    <s v="American RC"/>
    <s v="Haitian RC"/>
    <m/>
    <x v="0"/>
    <x v="69"/>
    <n v="13"/>
    <s v="Décembre"/>
    <m/>
    <x v="0"/>
    <x v="0"/>
    <s v="Kit d'hygiène"/>
    <m/>
    <s v="Nombre"/>
    <n v="300"/>
    <m/>
    <m/>
    <m/>
    <s v=""/>
    <x v="25"/>
    <s v="Sélection / Priorisation"/>
    <x v="5"/>
    <x v="21"/>
    <s v="Sillegue"/>
    <m/>
    <m/>
    <m/>
    <m/>
    <x v="485"/>
    <n v="6"/>
    <s v="HT10"/>
    <s v="HT101012"/>
    <e v="#N/A"/>
    <n v="0"/>
  </r>
  <r>
    <s v="American RC"/>
    <s v="Haitian RC"/>
    <m/>
    <x v="0"/>
    <x v="69"/>
    <n v="13"/>
    <s v="Décembre"/>
    <m/>
    <x v="0"/>
    <x v="0"/>
    <s v="Kit de cuisine"/>
    <m/>
    <s v="Nombre"/>
    <n v="295"/>
    <m/>
    <m/>
    <m/>
    <s v=""/>
    <x v="25"/>
    <s v="Sélection / Priorisation"/>
    <x v="5"/>
    <x v="21"/>
    <s v="Sillegue"/>
    <m/>
    <m/>
    <m/>
    <m/>
    <x v="485"/>
    <n v="6"/>
    <s v="HT10"/>
    <s v="HT101012"/>
    <e v="#N/A"/>
    <n v="0"/>
  </r>
  <r>
    <s v="American RC"/>
    <s v="Haitian RC"/>
    <m/>
    <x v="0"/>
    <x v="69"/>
    <n v="13"/>
    <s v="Décembre"/>
    <m/>
    <x v="1"/>
    <x v="1"/>
    <s v="Kit Abris"/>
    <m/>
    <s v="Nombre"/>
    <n v="300"/>
    <m/>
    <m/>
    <m/>
    <s v=""/>
    <x v="25"/>
    <s v="Sélection / Priorisation"/>
    <x v="5"/>
    <x v="21"/>
    <s v="Sillegue"/>
    <m/>
    <m/>
    <m/>
    <m/>
    <x v="485"/>
    <n v="6"/>
    <s v="HT10"/>
    <s v="HT101012"/>
    <e v="#N/A"/>
    <n v="0"/>
  </r>
  <r>
    <s v="CARE"/>
    <m/>
    <m/>
    <x v="0"/>
    <x v="69"/>
    <n v="13"/>
    <s v="Décembre"/>
    <m/>
    <x v="0"/>
    <x v="0"/>
    <s v="Kit d'hygiène"/>
    <s v="Savons de lessive et de toilettes, Serviettes et papiers hygiéniques, Aquatabs, Dentifrices et brosses à dents et Serviettes de bain"/>
    <s v="Nombre"/>
    <n v="186"/>
    <m/>
    <m/>
    <m/>
    <s v=""/>
    <x v="37"/>
    <m/>
    <x v="1"/>
    <x v="1"/>
    <s v="1ère Basse Voldrogue"/>
    <m/>
    <m/>
    <m/>
    <m/>
    <x v="486"/>
    <n v="1"/>
    <s v="HT08"/>
    <s v="HT08811"/>
    <s v="HT08811-01"/>
    <n v="0"/>
  </r>
  <r>
    <s v="Handicap International"/>
    <m/>
    <s v="Canton de Genève /Shelter Box"/>
    <x v="0"/>
    <x v="69"/>
    <n v="13"/>
    <s v="Décembre"/>
    <m/>
    <x v="1"/>
    <x v="1"/>
    <s v="Kit Abris"/>
    <s v="2 bâches / corde / clous 3&quot; et 1,5&quot;, clous tôle, fil de fer"/>
    <s v="Nombre"/>
    <n v="91"/>
    <n v="217"/>
    <n v="126"/>
    <n v="105"/>
    <n v="448"/>
    <x v="242"/>
    <s v="Sélection / Priorisation"/>
    <x v="5"/>
    <x v="69"/>
    <s v="Saut De Baril"/>
    <s v="Périgny / Plaisir / François"/>
    <s v="Rural"/>
    <s v="Ménage"/>
    <m/>
    <x v="487"/>
    <n v="6"/>
    <s v="HT10"/>
    <s v="HT101021"/>
    <e v="#N/A"/>
    <n v="1"/>
  </r>
  <r>
    <s v="Handicap International"/>
    <m/>
    <s v="Canton de Genève /Shelter Box"/>
    <x v="0"/>
    <x v="69"/>
    <n v="13"/>
    <s v="Décembre"/>
    <m/>
    <x v="1"/>
    <x v="1"/>
    <s v="Kit d'outils"/>
    <s v="Marteau, scie, pelle, houe, cisaille"/>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Lampes sol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Moustiqu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Bidons"/>
    <m/>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Autre, à préciser dans &quot;Commentaires&quot;"/>
    <m/>
    <s v="N/A"/>
    <n v="91"/>
    <n v="217"/>
    <n v="126"/>
    <n v="105"/>
    <n v="448"/>
    <x v="242"/>
    <s v="Sélection / Priorisation"/>
    <x v="5"/>
    <x v="69"/>
    <s v="Saut De Baril"/>
    <s v="Périgny / Plaisir / François"/>
    <s v="Rural"/>
    <s v="Ménage"/>
    <s v="Filtre à eau"/>
    <x v="487"/>
    <n v="6"/>
    <s v="HT10"/>
    <s v="HT101021"/>
    <e v="#N/A"/>
    <n v="0"/>
  </r>
  <r>
    <s v="ICRC"/>
    <s v="Haitian RC"/>
    <m/>
    <x v="0"/>
    <x v="69"/>
    <n v="13"/>
    <s v="Décembre"/>
    <m/>
    <x v="1"/>
    <x v="1"/>
    <s v="Bâches"/>
    <m/>
    <s v="Nombre"/>
    <n v="375"/>
    <m/>
    <m/>
    <m/>
    <s v=""/>
    <x v="243"/>
    <s v="Sélection / Priorisation"/>
    <x v="1"/>
    <x v="1"/>
    <m/>
    <m/>
    <m/>
    <m/>
    <m/>
    <x v="488"/>
    <n v="2"/>
    <s v="HT08"/>
    <s v="HT08811"/>
    <e v="#N/A"/>
    <n v="1"/>
  </r>
  <r>
    <s v="ICRC"/>
    <s v="Haitian RC"/>
    <m/>
    <x v="0"/>
    <x v="69"/>
    <n v="13"/>
    <s v="Décembre"/>
    <m/>
    <x v="0"/>
    <x v="0"/>
    <s v="Kit d'hygiène"/>
    <m/>
    <s v="Nombre"/>
    <n v="375"/>
    <m/>
    <m/>
    <m/>
    <s v=""/>
    <x v="243"/>
    <s v="Sélection / Priorisation"/>
    <x v="1"/>
    <x v="1"/>
    <m/>
    <m/>
    <m/>
    <m/>
    <m/>
    <x v="488"/>
    <n v="2"/>
    <s v="HT08"/>
    <s v="HT08811"/>
    <e v="#N/A"/>
    <n v="0"/>
  </r>
  <r>
    <s v="IFRC"/>
    <s v="Haitian RC"/>
    <m/>
    <x v="0"/>
    <x v="69"/>
    <n v="13"/>
    <s v="Décembre"/>
    <m/>
    <x v="1"/>
    <x v="1"/>
    <s v="Bâches"/>
    <m/>
    <s v="Nombre"/>
    <n v="1597"/>
    <m/>
    <m/>
    <m/>
    <s v=""/>
    <x v="244"/>
    <s v="Sélection / Priorisation"/>
    <x v="1"/>
    <x v="1"/>
    <m/>
    <m/>
    <m/>
    <m/>
    <m/>
    <x v="489"/>
    <n v="2"/>
    <s v="HT08"/>
    <s v="HT08811"/>
    <e v="#N/A"/>
    <n v="0"/>
  </r>
  <r>
    <s v="IFRC"/>
    <s v="Haitian RC"/>
    <m/>
    <x v="0"/>
    <x v="69"/>
    <n v="13"/>
    <s v="Décembre"/>
    <m/>
    <x v="0"/>
    <x v="0"/>
    <s v="Kit d'hygiène"/>
    <m/>
    <s v="Nombre"/>
    <n v="1597"/>
    <m/>
    <m/>
    <m/>
    <s v=""/>
    <x v="244"/>
    <s v="Sélection / Priorisation"/>
    <x v="1"/>
    <x v="1"/>
    <m/>
    <m/>
    <m/>
    <m/>
    <m/>
    <x v="489"/>
    <n v="2"/>
    <s v="HT08"/>
    <s v="HT08811"/>
    <e v="#N/A"/>
    <n v="0"/>
  </r>
  <r>
    <s v="ShelterBox"/>
    <s v="(BSEIPH) Bureau du Secrétaire d’Etat à l’Intégration des Personnes Handicapées"/>
    <m/>
    <x v="0"/>
    <x v="69"/>
    <n v="13"/>
    <s v="Décembre"/>
    <m/>
    <x v="0"/>
    <x v="0"/>
    <s v="Moustiqu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Lampes sol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Bidons"/>
    <s v="1 per HH"/>
    <s v="Nombre"/>
    <n v="9"/>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Aquatabs"/>
    <s v="1 per HH"/>
    <s v="Nombre"/>
    <n v="9"/>
    <n v="22"/>
    <n v="15"/>
    <n v="16"/>
    <n v="53"/>
    <x v="236"/>
    <s v="Sélection / Priorisation"/>
    <x v="2"/>
    <x v="7"/>
    <s v="Mercy"/>
    <m/>
    <s v="Peri urbain"/>
    <s v="Ménage"/>
    <s v="Thirst Aid Stations, not Aquatabs. Distributed in conjunction with Shelterkits and other NFI"/>
    <x v="490"/>
    <n v="5"/>
    <s v="HT07"/>
    <s v="HT07711"/>
    <e v="#N/A"/>
    <n v="0"/>
  </r>
  <r>
    <s v="ShelterBox"/>
    <s v="(BSEIPH) Bureau du Secrétaire d’Etat à l’Intégration des Personnes Handicapées"/>
    <m/>
    <x v="0"/>
    <x v="69"/>
    <n v="13"/>
    <s v="Décembre"/>
    <m/>
    <x v="1"/>
    <x v="1"/>
    <s v="Kit Abris"/>
    <s v="1 per HH"/>
    <s v="Nombre"/>
    <n v="9"/>
    <n v="22"/>
    <n v="15"/>
    <n v="16"/>
    <n v="53"/>
    <x v="236"/>
    <s v="Sélection / Priorisation"/>
    <x v="2"/>
    <x v="7"/>
    <s v="Mercy"/>
    <m/>
    <s v="Peri urbain"/>
    <s v="Ménage"/>
    <s v="Distributed in conjunction with NFI kits of solar lights, water filter, water container and mosquito nets"/>
    <x v="490"/>
    <n v="5"/>
    <s v="HT07"/>
    <s v="HT07711"/>
    <e v="#N/A"/>
    <n v="0"/>
  </r>
  <r>
    <s v="World Vision International"/>
    <m/>
    <m/>
    <x v="0"/>
    <x v="69"/>
    <n v="13"/>
    <s v="Décembre"/>
    <m/>
    <x v="0"/>
    <x v="0"/>
    <s v="Bidons"/>
    <m/>
    <s v="Nombre"/>
    <n v="400"/>
    <m/>
    <m/>
    <m/>
    <s v=""/>
    <x v="23"/>
    <s v="Sélection / Priorisation"/>
    <x v="0"/>
    <x v="22"/>
    <s v="Trou Louis"/>
    <s v="Boidine, Dan Griyen"/>
    <m/>
    <m/>
    <m/>
    <x v="491"/>
    <n v="5"/>
    <s v="HT01"/>
    <s v="HT01152"/>
    <e v="#N/A"/>
    <n v="0"/>
  </r>
  <r>
    <s v="World Vision International"/>
    <m/>
    <m/>
    <x v="0"/>
    <x v="69"/>
    <n v="13"/>
    <s v="Décembre"/>
    <m/>
    <x v="0"/>
    <x v="0"/>
    <s v="Lampes solaires"/>
    <m/>
    <s v="Nombre"/>
    <n v="400"/>
    <m/>
    <m/>
    <m/>
    <s v=""/>
    <x v="23"/>
    <s v="Sélection / Priorisation"/>
    <x v="0"/>
    <x v="22"/>
    <s v="Trou Louis"/>
    <s v="Boidine, Dan Griyen"/>
    <m/>
    <m/>
    <m/>
    <x v="491"/>
    <n v="5"/>
    <s v="HT01"/>
    <s v="HT01152"/>
    <e v="#N/A"/>
    <n v="0"/>
  </r>
  <r>
    <s v="World Vision International"/>
    <m/>
    <m/>
    <x v="0"/>
    <x v="69"/>
    <n v="13"/>
    <s v="Décembre"/>
    <m/>
    <x v="0"/>
    <x v="0"/>
    <s v="Moustiquaires"/>
    <m/>
    <s v="Nombre"/>
    <n v="400"/>
    <m/>
    <m/>
    <m/>
    <s v=""/>
    <x v="23"/>
    <s v="Sélection / Priorisation"/>
    <x v="0"/>
    <x v="22"/>
    <s v="Trou Louis"/>
    <s v="Boidine, Dan Griyen"/>
    <m/>
    <m/>
    <m/>
    <x v="491"/>
    <n v="5"/>
    <s v="HT01"/>
    <s v="HT01152"/>
    <e v="#N/A"/>
    <n v="0"/>
  </r>
  <r>
    <s v="World Vision International"/>
    <m/>
    <m/>
    <x v="0"/>
    <x v="69"/>
    <n v="13"/>
    <s v="Décembre"/>
    <m/>
    <x v="0"/>
    <x v="0"/>
    <s v="Seaux"/>
    <m/>
    <s v="Nombre"/>
    <n v="400"/>
    <m/>
    <m/>
    <m/>
    <s v=""/>
    <x v="23"/>
    <s v="Sélection / Priorisation"/>
    <x v="0"/>
    <x v="22"/>
    <s v="Trou Louis"/>
    <s v="Boidine, Dan Griyen"/>
    <m/>
    <m/>
    <m/>
    <x v="491"/>
    <n v="5"/>
    <s v="HT01"/>
    <s v="HT01152"/>
    <e v="#N/A"/>
    <n v="0"/>
  </r>
  <r>
    <s v="World Vision International"/>
    <m/>
    <m/>
    <x v="0"/>
    <x v="69"/>
    <n v="13"/>
    <s v="Décembre"/>
    <m/>
    <x v="2"/>
    <x v="2"/>
    <s v="Formation"/>
    <m/>
    <s v=""/>
    <n v="400"/>
    <m/>
    <m/>
    <m/>
    <s v=""/>
    <x v="23"/>
    <s v="Sélection / Priorisation"/>
    <x v="0"/>
    <x v="22"/>
    <s v="Trou Louis"/>
    <s v="Boidine, Dan Griyen"/>
    <m/>
    <m/>
    <m/>
    <x v="491"/>
    <n v="5"/>
    <s v="HT01"/>
    <s v="HT01152"/>
    <e v="#N/A"/>
    <n v="0"/>
  </r>
  <r>
    <s v="American RC"/>
    <s v="Haitian RC"/>
    <m/>
    <x v="0"/>
    <x v="70"/>
    <n v="14"/>
    <s v="Décembre"/>
    <m/>
    <x v="1"/>
    <x v="1"/>
    <s v="Bâches"/>
    <m/>
    <s v="Nombre"/>
    <n v="71"/>
    <m/>
    <m/>
    <m/>
    <s v=""/>
    <x v="46"/>
    <s v="Sélection / Priorisation"/>
    <x v="5"/>
    <x v="21"/>
    <s v="Fonds De Lianes"/>
    <m/>
    <m/>
    <m/>
    <m/>
    <x v="492"/>
    <n v="6"/>
    <s v="HT10"/>
    <s v="HT101012"/>
    <e v="#N/A"/>
    <n v="0"/>
  </r>
  <r>
    <s v="American RC"/>
    <s v="Haitian RC"/>
    <m/>
    <x v="0"/>
    <x v="70"/>
    <n v="14"/>
    <s v="Décembre"/>
    <m/>
    <x v="0"/>
    <x v="0"/>
    <s v="Bidons"/>
    <m/>
    <s v="Nombre"/>
    <n v="71"/>
    <m/>
    <m/>
    <m/>
    <s v=""/>
    <x v="46"/>
    <s v="Sélection / Priorisation"/>
    <x v="5"/>
    <x v="21"/>
    <s v="Fonds De Lianes"/>
    <m/>
    <m/>
    <m/>
    <m/>
    <x v="492"/>
    <n v="6"/>
    <s v="HT10"/>
    <s v="HT101012"/>
    <e v="#N/A"/>
    <n v="0"/>
  </r>
  <r>
    <s v="American RC"/>
    <s v="Haitian RC"/>
    <m/>
    <x v="0"/>
    <x v="70"/>
    <n v="14"/>
    <s v="Décembre"/>
    <m/>
    <x v="0"/>
    <x v="0"/>
    <s v="Moustiquaires"/>
    <m/>
    <s v="Nombre"/>
    <n v="142"/>
    <m/>
    <m/>
    <m/>
    <s v=""/>
    <x v="46"/>
    <s v="Sélection / Priorisation"/>
    <x v="5"/>
    <x v="21"/>
    <s v="Fonds De Lianes"/>
    <m/>
    <m/>
    <m/>
    <m/>
    <x v="492"/>
    <n v="6"/>
    <s v="HT10"/>
    <s v="HT101012"/>
    <e v="#N/A"/>
    <n v="0"/>
  </r>
  <r>
    <s v="American RC"/>
    <s v="Haitian RC"/>
    <m/>
    <x v="0"/>
    <x v="70"/>
    <n v="14"/>
    <s v="Décembre"/>
    <m/>
    <x v="0"/>
    <x v="0"/>
    <s v="Kit d'hygiène"/>
    <m/>
    <s v="Nombre"/>
    <n v="71"/>
    <m/>
    <m/>
    <m/>
    <s v=""/>
    <x v="46"/>
    <s v="Sélection / Priorisation"/>
    <x v="5"/>
    <x v="21"/>
    <s v="Fonds De Lianes"/>
    <m/>
    <m/>
    <m/>
    <m/>
    <x v="492"/>
    <n v="6"/>
    <s v="HT10"/>
    <s v="HT101012"/>
    <e v="#N/A"/>
    <n v="0"/>
  </r>
  <r>
    <s v="American RC"/>
    <s v="Haitian RC"/>
    <m/>
    <x v="0"/>
    <x v="70"/>
    <n v="14"/>
    <s v="Décembre"/>
    <m/>
    <x v="0"/>
    <x v="0"/>
    <s v="Kit de cuisine"/>
    <m/>
    <s v="Nombre"/>
    <n v="71"/>
    <m/>
    <m/>
    <m/>
    <s v=""/>
    <x v="46"/>
    <s v="Sélection / Priorisation"/>
    <x v="5"/>
    <x v="21"/>
    <s v="Fonds De Lianes"/>
    <m/>
    <m/>
    <m/>
    <m/>
    <x v="492"/>
    <n v="6"/>
    <s v="HT10"/>
    <s v="HT101012"/>
    <e v="#N/A"/>
    <n v="0"/>
  </r>
  <r>
    <s v="American RC"/>
    <s v="Haitian RC"/>
    <m/>
    <x v="0"/>
    <x v="70"/>
    <n v="14"/>
    <s v="Décembre"/>
    <m/>
    <x v="1"/>
    <x v="1"/>
    <s v="Kit Abris"/>
    <m/>
    <s v="Nombre"/>
    <n v="20"/>
    <m/>
    <m/>
    <m/>
    <s v=""/>
    <x v="46"/>
    <s v="Sélection / Priorisation"/>
    <x v="5"/>
    <x v="21"/>
    <s v="Fonds De Lianes"/>
    <m/>
    <m/>
    <m/>
    <m/>
    <x v="492"/>
    <n v="6"/>
    <s v="HT10"/>
    <s v="HT101012"/>
    <e v="#N/A"/>
    <n v="0"/>
  </r>
  <r>
    <s v="American RC"/>
    <s v="Haitian RC"/>
    <m/>
    <x v="0"/>
    <x v="70"/>
    <n v="14"/>
    <s v="Décembre"/>
    <m/>
    <x v="0"/>
    <x v="0"/>
    <s v="Couvertures"/>
    <m/>
    <s v="Nombre"/>
    <n v="129"/>
    <m/>
    <m/>
    <m/>
    <s v=""/>
    <x v="217"/>
    <s v="Sélection / Priorisation"/>
    <x v="5"/>
    <x v="21"/>
    <s v="Chaulette"/>
    <m/>
    <m/>
    <m/>
    <m/>
    <x v="493"/>
    <n v="5"/>
    <s v="HT10"/>
    <s v="HT101012"/>
    <e v="#N/A"/>
    <n v="0"/>
  </r>
  <r>
    <s v="American RC"/>
    <s v="Haitian RC"/>
    <m/>
    <x v="0"/>
    <x v="70"/>
    <n v="14"/>
    <s v="Décembre"/>
    <m/>
    <x v="0"/>
    <x v="0"/>
    <s v="Seaux"/>
    <m/>
    <s v="Nombre"/>
    <n v="129"/>
    <m/>
    <m/>
    <m/>
    <s v=""/>
    <x v="217"/>
    <s v="Sélection / Priorisation"/>
    <x v="5"/>
    <x v="21"/>
    <s v="Chaulette"/>
    <m/>
    <m/>
    <m/>
    <m/>
    <x v="493"/>
    <n v="5"/>
    <s v="HT10"/>
    <s v="HT101012"/>
    <e v="#N/A"/>
    <n v="0"/>
  </r>
  <r>
    <s v="American RC"/>
    <s v="Haitian RC"/>
    <m/>
    <x v="0"/>
    <x v="70"/>
    <n v="14"/>
    <s v="Décembre"/>
    <m/>
    <x v="0"/>
    <x v="0"/>
    <s v="Moustiquaires"/>
    <m/>
    <s v="Nombre"/>
    <n v="258"/>
    <m/>
    <m/>
    <m/>
    <s v=""/>
    <x v="217"/>
    <s v="Sélection / Priorisation"/>
    <x v="5"/>
    <x v="21"/>
    <s v="Chaulette"/>
    <m/>
    <m/>
    <m/>
    <m/>
    <x v="493"/>
    <n v="5"/>
    <s v="HT10"/>
    <s v="HT101012"/>
    <e v="#N/A"/>
    <n v="0"/>
  </r>
  <r>
    <s v="American RC"/>
    <s v="Haitian RC"/>
    <m/>
    <x v="0"/>
    <x v="70"/>
    <n v="14"/>
    <s v="Décembre"/>
    <m/>
    <x v="0"/>
    <x v="0"/>
    <s v="Kit d'hygiène"/>
    <m/>
    <s v="Nombre"/>
    <n v="129"/>
    <m/>
    <m/>
    <m/>
    <s v=""/>
    <x v="217"/>
    <s v="Sélection / Priorisation"/>
    <x v="5"/>
    <x v="21"/>
    <s v="Chaulette"/>
    <m/>
    <m/>
    <m/>
    <m/>
    <x v="493"/>
    <n v="5"/>
    <s v="HT10"/>
    <s v="HT101012"/>
    <e v="#N/A"/>
    <n v="0"/>
  </r>
  <r>
    <s v="American RC"/>
    <s v="Haitian RC"/>
    <m/>
    <x v="0"/>
    <x v="70"/>
    <n v="14"/>
    <s v="Décembre"/>
    <m/>
    <x v="1"/>
    <x v="1"/>
    <s v="Kit Abris"/>
    <m/>
    <s v="Nombre"/>
    <n v="20"/>
    <m/>
    <m/>
    <m/>
    <s v=""/>
    <x v="217"/>
    <s v="Sélection / Priorisation"/>
    <x v="5"/>
    <x v="21"/>
    <s v="Chaulette"/>
    <m/>
    <m/>
    <m/>
    <m/>
    <x v="493"/>
    <n v="5"/>
    <s v="HT10"/>
    <s v="HT101012"/>
    <e v="#N/A"/>
    <n v="0"/>
  </r>
  <r>
    <s v="American RC"/>
    <s v="Haitian RC"/>
    <m/>
    <x v="0"/>
    <x v="70"/>
    <n v="14"/>
    <s v="Décembre"/>
    <m/>
    <x v="0"/>
    <x v="0"/>
    <s v="Couvertures"/>
    <m/>
    <s v="Nombre"/>
    <n v="56"/>
    <m/>
    <m/>
    <m/>
    <s v=""/>
    <x v="245"/>
    <s v="Sélection / Priorisation"/>
    <x v="5"/>
    <x v="21"/>
    <s v="Bezin"/>
    <m/>
    <m/>
    <m/>
    <m/>
    <x v="494"/>
    <n v="5"/>
    <s v="HT10"/>
    <s v="HT101012"/>
    <e v="#N/A"/>
    <n v="0"/>
  </r>
  <r>
    <s v="American RC"/>
    <s v="Haitian RC"/>
    <m/>
    <x v="0"/>
    <x v="70"/>
    <n v="14"/>
    <s v="Décembre"/>
    <m/>
    <x v="0"/>
    <x v="0"/>
    <s v="Seaux"/>
    <m/>
    <s v="Nombre"/>
    <n v="56"/>
    <m/>
    <m/>
    <m/>
    <s v=""/>
    <x v="245"/>
    <s v="Sélection / Priorisation"/>
    <x v="5"/>
    <x v="21"/>
    <s v="Bezin"/>
    <m/>
    <m/>
    <m/>
    <m/>
    <x v="494"/>
    <n v="5"/>
    <s v="HT10"/>
    <s v="HT101012"/>
    <e v="#N/A"/>
    <n v="0"/>
  </r>
  <r>
    <s v="American RC"/>
    <s v="Haitian RC"/>
    <m/>
    <x v="0"/>
    <x v="70"/>
    <n v="14"/>
    <s v="Décembre"/>
    <m/>
    <x v="0"/>
    <x v="0"/>
    <s v="Moustiquaires"/>
    <m/>
    <s v="Nombre"/>
    <n v="112"/>
    <m/>
    <m/>
    <m/>
    <s v=""/>
    <x v="245"/>
    <s v="Sélection / Priorisation"/>
    <x v="5"/>
    <x v="21"/>
    <s v="Bezin"/>
    <m/>
    <m/>
    <m/>
    <m/>
    <x v="494"/>
    <n v="5"/>
    <s v="HT10"/>
    <s v="HT101012"/>
    <e v="#N/A"/>
    <n v="0"/>
  </r>
  <r>
    <s v="American RC"/>
    <s v="Haitian RC"/>
    <m/>
    <x v="0"/>
    <x v="70"/>
    <n v="14"/>
    <s v="Décembre"/>
    <m/>
    <x v="0"/>
    <x v="0"/>
    <s v="Kit d'hygiène"/>
    <m/>
    <s v="Nombre"/>
    <n v="56"/>
    <m/>
    <m/>
    <m/>
    <s v=""/>
    <x v="245"/>
    <s v="Sélection / Priorisation"/>
    <x v="5"/>
    <x v="21"/>
    <s v="Bezin"/>
    <m/>
    <m/>
    <m/>
    <m/>
    <x v="494"/>
    <n v="5"/>
    <s v="HT10"/>
    <s v="HT101012"/>
    <e v="#N/A"/>
    <n v="0"/>
  </r>
  <r>
    <s v="American RC"/>
    <s v="Haitian RC"/>
    <m/>
    <x v="0"/>
    <x v="70"/>
    <n v="14"/>
    <s v="Décembre"/>
    <m/>
    <x v="1"/>
    <x v="1"/>
    <s v="Kit Abris"/>
    <m/>
    <s v="Nombre"/>
    <n v="56"/>
    <m/>
    <m/>
    <m/>
    <s v=""/>
    <x v="245"/>
    <s v="Sélection / Priorisation"/>
    <x v="5"/>
    <x v="21"/>
    <s v="Bezin"/>
    <m/>
    <m/>
    <m/>
    <m/>
    <x v="494"/>
    <n v="5"/>
    <s v="HT10"/>
    <s v="HT101012"/>
    <e v="#N/A"/>
    <n v="0"/>
  </r>
  <r>
    <s v="CARE"/>
    <m/>
    <m/>
    <x v="0"/>
    <x v="70"/>
    <n v="14"/>
    <s v="Décembre"/>
    <m/>
    <x v="0"/>
    <x v="0"/>
    <s v="Kit d'hygiène"/>
    <s v="Savons de lessive et de toilettes, Serviettes et papiers hygiéniques, Aquatabs, Dentifrices et brosses à dents et Serviettes de bain"/>
    <s v="Nombre"/>
    <n v="85"/>
    <m/>
    <m/>
    <m/>
    <s v=""/>
    <x v="37"/>
    <m/>
    <x v="1"/>
    <x v="1"/>
    <s v="1ère Basse Voldrogue"/>
    <m/>
    <m/>
    <m/>
    <m/>
    <x v="495"/>
    <n v="1"/>
    <s v="HT08"/>
    <s v="HT08811"/>
    <s v="HT08811-01"/>
    <n v="0"/>
  </r>
  <r>
    <s v="CARE"/>
    <m/>
    <m/>
    <x v="0"/>
    <x v="70"/>
    <n v="14"/>
    <s v="Décembre"/>
    <m/>
    <x v="0"/>
    <x v="0"/>
    <s v="Aquatabs"/>
    <m/>
    <s v="Nombre"/>
    <n v="89500"/>
    <m/>
    <m/>
    <m/>
    <s v=""/>
    <x v="37"/>
    <m/>
    <x v="1"/>
    <x v="2"/>
    <m/>
    <m/>
    <m/>
    <m/>
    <m/>
    <x v="496"/>
    <n v="1"/>
    <s v="HT08"/>
    <s v="HT08832"/>
    <e v="#N/A"/>
    <n v="0"/>
  </r>
  <r>
    <s v="Save the Children International"/>
    <m/>
    <s v="OFDA"/>
    <x v="1"/>
    <x v="70"/>
    <n v="14"/>
    <s v="Décembre"/>
    <m/>
    <x v="2"/>
    <x v="5"/>
    <s v="Autre"/>
    <s v="Recovery Support"/>
    <s v="N/A"/>
    <n v="2200"/>
    <m/>
    <m/>
    <m/>
    <s v=""/>
    <x v="246"/>
    <s v="Sélection / Priorisation"/>
    <x v="4"/>
    <x v="14"/>
    <m/>
    <m/>
    <s v="Rural"/>
    <s v="Ménage"/>
    <s v="TBD between Beaumont in GA, and Torbek and Camp Perrin in Sud. "/>
    <x v="497"/>
    <n v="1"/>
    <e v="#N/A"/>
    <e v="#N/A"/>
    <e v="#N/A"/>
    <n v="1"/>
  </r>
  <r>
    <s v="ShelterBox"/>
    <s v="Haven"/>
    <m/>
    <x v="3"/>
    <x v="70"/>
    <n v="14"/>
    <s v="Décembre"/>
    <m/>
    <x v="0"/>
    <x v="0"/>
    <s v="Moustiquaires"/>
    <s v="2 per HH"/>
    <s v="Nombre"/>
    <n v="628"/>
    <m/>
    <m/>
    <m/>
    <s v=""/>
    <x v="247"/>
    <s v="Sélection / Priorisation"/>
    <x v="2"/>
    <x v="29"/>
    <s v="Ile A Vache"/>
    <m/>
    <s v="Rural"/>
    <s v="Ménage"/>
    <s v="Distributed in conjunction with Shelterkits and other NFI"/>
    <x v="498"/>
    <n v="5"/>
    <s v="HT07"/>
    <s v="HT07716"/>
    <e v="#N/A"/>
    <n v="1"/>
  </r>
  <r>
    <s v="ShelterBox"/>
    <s v="Haven"/>
    <m/>
    <x v="3"/>
    <x v="70"/>
    <n v="14"/>
    <s v="Décembre"/>
    <m/>
    <x v="0"/>
    <x v="0"/>
    <s v="Lampes solaires"/>
    <s v="2 per HH"/>
    <s v="Nombre"/>
    <n v="628"/>
    <m/>
    <m/>
    <m/>
    <s v=""/>
    <x v="247"/>
    <s v="Sélection / Priorisation"/>
    <x v="2"/>
    <x v="29"/>
    <s v="Ile A Vache"/>
    <m/>
    <s v="Rural"/>
    <s v="Ménage"/>
    <s v="Distributed in conjunction with Shelterkits and other NFI"/>
    <x v="498"/>
    <n v="5"/>
    <s v="HT07"/>
    <s v="HT07716"/>
    <e v="#N/A"/>
    <n v="0"/>
  </r>
  <r>
    <s v="ShelterBox"/>
    <s v="Haven"/>
    <m/>
    <x v="3"/>
    <x v="70"/>
    <n v="14"/>
    <s v="Décembre"/>
    <m/>
    <x v="0"/>
    <x v="0"/>
    <s v="Bidons"/>
    <s v="1 per HH"/>
    <s v="Nombre"/>
    <n v="314"/>
    <m/>
    <m/>
    <m/>
    <s v=""/>
    <x v="247"/>
    <s v="Sélection / Priorisation"/>
    <x v="2"/>
    <x v="29"/>
    <s v="Ile A Vache"/>
    <m/>
    <s v="Rural"/>
    <s v="Ménage"/>
    <s v="Distributed in conjunction with Shelterkits and other NFI"/>
    <x v="498"/>
    <n v="5"/>
    <s v="HT07"/>
    <s v="HT07716"/>
    <e v="#N/A"/>
    <n v="0"/>
  </r>
  <r>
    <s v="ShelterBox"/>
    <s v="Haven"/>
    <m/>
    <x v="3"/>
    <x v="70"/>
    <n v="14"/>
    <s v="Décembre"/>
    <m/>
    <x v="0"/>
    <x v="0"/>
    <s v="Aquatabs"/>
    <s v="1 per HH"/>
    <s v="Nombre"/>
    <n v="314"/>
    <m/>
    <m/>
    <m/>
    <s v=""/>
    <x v="247"/>
    <s v="Sélection / Priorisation"/>
    <x v="2"/>
    <x v="29"/>
    <s v="Ile A Vache"/>
    <m/>
    <s v="Rural"/>
    <s v="Ménage"/>
    <s v="Thirst Aid Stations, not Aquatabs. Distributed in conjunction with Shelterkits and other NFI"/>
    <x v="498"/>
    <n v="5"/>
    <s v="HT07"/>
    <s v="HT07716"/>
    <e v="#N/A"/>
    <n v="0"/>
  </r>
  <r>
    <s v="ShelterBox"/>
    <s v="Haven"/>
    <m/>
    <x v="3"/>
    <x v="70"/>
    <n v="14"/>
    <s v="Décembre"/>
    <m/>
    <x v="1"/>
    <x v="1"/>
    <s v="Kit Abris"/>
    <s v="1 per HH"/>
    <s v="Nombre"/>
    <n v="314"/>
    <m/>
    <m/>
    <m/>
    <s v=""/>
    <x v="247"/>
    <s v="Sélection / Priorisation"/>
    <x v="2"/>
    <x v="29"/>
    <s v="Ile A Vache"/>
    <m/>
    <s v="Rural"/>
    <s v="Ménage"/>
    <s v="Distributed in conjunction with NFI kits of solar lights, water filter, water container and mosquito nets"/>
    <x v="498"/>
    <n v="5"/>
    <s v="HT07"/>
    <s v="HT07716"/>
    <e v="#N/A"/>
    <n v="0"/>
  </r>
  <r>
    <s v="ShelterBox"/>
    <s v="(BSEIPH) Bureau du Secrétaire d’Etat à l’Intégration des Personnes Handicapées"/>
    <m/>
    <x v="0"/>
    <x v="70"/>
    <n v="14"/>
    <s v="Décembre"/>
    <m/>
    <x v="0"/>
    <x v="0"/>
    <s v="Moustiqu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Lampes sol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Bidons"/>
    <s v="1 per HH"/>
    <s v="Nombre"/>
    <n v="14"/>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Aquatabs"/>
    <s v="1 per HH"/>
    <s v="Nombre"/>
    <n v="14"/>
    <n v="26"/>
    <n v="25"/>
    <n v="26"/>
    <n v="77"/>
    <x v="231"/>
    <s v="Sélection / Priorisation"/>
    <x v="2"/>
    <x v="7"/>
    <s v="Bourdet"/>
    <m/>
    <s v="Peri urbain"/>
    <s v="Ménage"/>
    <s v="Thirst Aid Stations, not Aquatabs. Distributed in conjunction with Shelterkits and other NFI"/>
    <x v="499"/>
    <n v="5"/>
    <s v="HT07"/>
    <s v="HT07711"/>
    <e v="#N/A"/>
    <n v="0"/>
  </r>
  <r>
    <s v="ShelterBox"/>
    <s v="(BSEIPH) Bureau du Secrétaire d’Etat à l’Intégration des Personnes Handicapées"/>
    <m/>
    <x v="0"/>
    <x v="70"/>
    <n v="14"/>
    <s v="Décembre"/>
    <m/>
    <x v="1"/>
    <x v="1"/>
    <s v="Kit Abris"/>
    <s v="1 per HH"/>
    <s v="Nombre"/>
    <n v="14"/>
    <n v="26"/>
    <n v="25"/>
    <n v="26"/>
    <n v="77"/>
    <x v="231"/>
    <s v="Sélection / Priorisation"/>
    <x v="2"/>
    <x v="7"/>
    <s v="Bourdet"/>
    <m/>
    <s v="Peri urbain"/>
    <s v="Ménage"/>
    <s v="Distributed in conjunction with NFI kits of solar lights, water filter, water container and mosquito nets"/>
    <x v="499"/>
    <n v="5"/>
    <s v="HT07"/>
    <s v="HT07711"/>
    <e v="#N/A"/>
    <n v="0"/>
  </r>
  <r>
    <s v="ShelterBox"/>
    <s v="(BSEIPH) Bureau du Secrétaire d’Etat à l’Intégration des Personnes Handicapées"/>
    <m/>
    <x v="0"/>
    <x v="70"/>
    <n v="14"/>
    <s v="Décembre"/>
    <m/>
    <x v="0"/>
    <x v="0"/>
    <s v="Moustiquaires"/>
    <s v="2 per HH"/>
    <s v="Nombre"/>
    <n v="12"/>
    <n v="14"/>
    <n v="12"/>
    <n v="9"/>
    <n v="35"/>
    <x v="3"/>
    <s v="Sélection / Priorisation"/>
    <x v="2"/>
    <x v="30"/>
    <s v="Grand Fonds"/>
    <m/>
    <s v="Peri urbain"/>
    <s v="Ménage"/>
    <s v="Distributed in conjunction with Shelterkits and other NFI"/>
    <x v="500"/>
    <n v="5"/>
    <s v="HT07"/>
    <s v="HT07732"/>
    <e v="#N/A"/>
    <n v="1"/>
  </r>
  <r>
    <s v="ShelterBox"/>
    <s v="(BSEIPH) Bureau du Secrétaire d’Etat à l’Intégration des Personnes Handicapées"/>
    <m/>
    <x v="0"/>
    <x v="70"/>
    <n v="14"/>
    <s v="Décembre"/>
    <m/>
    <x v="0"/>
    <x v="0"/>
    <s v="Lampes solaires"/>
    <s v="2 per HH"/>
    <s v="Nombre"/>
    <n v="12"/>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Bidons"/>
    <s v="1 per HH"/>
    <s v="Nombre"/>
    <n v="6"/>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Aquatabs"/>
    <s v="1 per HH"/>
    <s v="Nombre"/>
    <n v="6"/>
    <n v="14"/>
    <n v="12"/>
    <n v="9"/>
    <n v="35"/>
    <x v="3"/>
    <s v="Sélection / Priorisation"/>
    <x v="2"/>
    <x v="30"/>
    <s v="Grand Fonds"/>
    <m/>
    <s v="Peri urbain"/>
    <s v="Ménage"/>
    <s v="Thirst Aid Stations, not Aquatabs. Distributed in conjunction with Shelterkits and other NFI"/>
    <x v="500"/>
    <n v="5"/>
    <s v="HT07"/>
    <s v="HT07732"/>
    <e v="#N/A"/>
    <n v="0"/>
  </r>
  <r>
    <s v="ShelterBox"/>
    <s v="(BSEIPH) Bureau du Secrétaire d’Etat à l’Intégration des Personnes Handicapées"/>
    <m/>
    <x v="0"/>
    <x v="70"/>
    <n v="14"/>
    <s v="Décembre"/>
    <m/>
    <x v="1"/>
    <x v="1"/>
    <s v="Kit Abris"/>
    <s v="1 per HH"/>
    <s v="Nombre"/>
    <n v="6"/>
    <n v="14"/>
    <n v="12"/>
    <n v="9"/>
    <n v="35"/>
    <x v="3"/>
    <s v="Sélection / Priorisation"/>
    <x v="2"/>
    <x v="30"/>
    <s v="Grand Fonds"/>
    <m/>
    <s v="Peri urbain"/>
    <s v="Ménage"/>
    <s v="Distributed in conjunction with NFI kits of solar lights, water filter, water container and mosquito nets"/>
    <x v="500"/>
    <n v="5"/>
    <s v="HT07"/>
    <s v="HT07732"/>
    <e v="#N/A"/>
    <n v="0"/>
  </r>
  <r>
    <s v="ShelterBox"/>
    <s v="(BSEIPH) Bureau du Secrétaire d’Etat à l’Intégration des Personnes Handicapées"/>
    <m/>
    <x v="0"/>
    <x v="70"/>
    <n v="14"/>
    <s v="Décembre"/>
    <m/>
    <x v="0"/>
    <x v="0"/>
    <s v="Moustiquaires"/>
    <s v="2 per HH"/>
    <s v="Nombre"/>
    <n v="18"/>
    <n v="18"/>
    <n v="20"/>
    <n v="15"/>
    <n v="53"/>
    <x v="236"/>
    <s v="Sélection / Priorisation"/>
    <x v="2"/>
    <x v="58"/>
    <s v="Boileau"/>
    <m/>
    <s v="Peri urbain"/>
    <s v="Ménage"/>
    <s v="Distributed in conjunction with Shelterkits and other NFI"/>
    <x v="501"/>
    <n v="5"/>
    <s v="HT07"/>
    <s v="HT07733"/>
    <e v="#N/A"/>
    <n v="1"/>
  </r>
  <r>
    <s v="ShelterBox"/>
    <s v="(BSEIPH) Bureau du Secrétaire d’Etat à l’Intégration des Personnes Handicapées"/>
    <m/>
    <x v="0"/>
    <x v="70"/>
    <n v="14"/>
    <s v="Décembre"/>
    <m/>
    <x v="0"/>
    <x v="0"/>
    <s v="Lampes solaires"/>
    <s v="2 per HH"/>
    <s v="Nombre"/>
    <n v="18"/>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Bidons"/>
    <s v="1 per HH"/>
    <s v="Nombre"/>
    <n v="9"/>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Aquatabs"/>
    <s v="1 per HH"/>
    <s v="Nombre"/>
    <n v="9"/>
    <n v="18"/>
    <n v="20"/>
    <n v="15"/>
    <n v="53"/>
    <x v="236"/>
    <s v="Sélection / Priorisation"/>
    <x v="2"/>
    <x v="58"/>
    <s v="Boileau"/>
    <m/>
    <s v="Peri urbain"/>
    <s v="Ménage"/>
    <s v="Thirst Aid Stations, not Aquatabs. Distributed in conjunction with Shelterkits and other NFI"/>
    <x v="501"/>
    <n v="5"/>
    <s v="HT07"/>
    <s v="HT07733"/>
    <e v="#N/A"/>
    <n v="0"/>
  </r>
  <r>
    <s v="ShelterBox"/>
    <s v="(BSEIPH) Bureau du Secrétaire d’Etat à l’Intégration des Personnes Handicapées"/>
    <m/>
    <x v="0"/>
    <x v="70"/>
    <n v="14"/>
    <s v="Décembre"/>
    <m/>
    <x v="1"/>
    <x v="1"/>
    <s v="Kit Abris"/>
    <s v="1 per HH"/>
    <s v="Nombre"/>
    <n v="9"/>
    <n v="18"/>
    <n v="20"/>
    <n v="15"/>
    <n v="53"/>
    <x v="236"/>
    <s v="Sélection / Priorisation"/>
    <x v="2"/>
    <x v="58"/>
    <s v="Boileau"/>
    <m/>
    <s v="Peri urbain"/>
    <s v="Ménage"/>
    <s v="Distributed in conjunction with NFI kits of solar lights, water filter, water container and mosquito nets"/>
    <x v="501"/>
    <n v="5"/>
    <s v="HT07"/>
    <s v="HT07733"/>
    <e v="#N/A"/>
    <n v="0"/>
  </r>
  <r>
    <s v="American RC"/>
    <s v="Haitian RC"/>
    <m/>
    <x v="0"/>
    <x v="71"/>
    <n v="15"/>
    <s v="Décembre"/>
    <m/>
    <x v="1"/>
    <x v="1"/>
    <s v="Bâches"/>
    <m/>
    <s v="Nombre"/>
    <n v="235"/>
    <m/>
    <m/>
    <m/>
    <s v=""/>
    <x v="248"/>
    <s v="Sélection / Priorisation"/>
    <x v="5"/>
    <x v="69"/>
    <s v="Saut de Baril"/>
    <m/>
    <m/>
    <m/>
    <m/>
    <x v="502"/>
    <n v="5"/>
    <s v="HT10"/>
    <s v="HT101021"/>
    <e v="#N/A"/>
    <n v="0"/>
  </r>
  <r>
    <s v="American RC"/>
    <s v="Haitian RC"/>
    <m/>
    <x v="0"/>
    <x v="71"/>
    <n v="15"/>
    <s v="Décembre"/>
    <m/>
    <x v="0"/>
    <x v="0"/>
    <s v="Seaux"/>
    <m/>
    <s v="Nombre"/>
    <n v="25"/>
    <m/>
    <m/>
    <m/>
    <s v=""/>
    <x v="248"/>
    <s v="Sélection / Priorisation"/>
    <x v="5"/>
    <x v="69"/>
    <s v="Saut de Baril"/>
    <m/>
    <m/>
    <m/>
    <m/>
    <x v="502"/>
    <n v="5"/>
    <s v="HT10"/>
    <s v="HT101021"/>
    <e v="#N/A"/>
    <n v="0"/>
  </r>
  <r>
    <s v="American RC"/>
    <s v="Haitian RC"/>
    <m/>
    <x v="0"/>
    <x v="71"/>
    <n v="15"/>
    <s v="Décembre"/>
    <m/>
    <x v="0"/>
    <x v="0"/>
    <s v="Moustiquaires"/>
    <m/>
    <s v="Nombre"/>
    <n v="50"/>
    <m/>
    <m/>
    <m/>
    <s v=""/>
    <x v="248"/>
    <s v="Sélection / Priorisation"/>
    <x v="5"/>
    <x v="69"/>
    <s v="Saut de Baril"/>
    <m/>
    <m/>
    <m/>
    <m/>
    <x v="502"/>
    <n v="5"/>
    <s v="HT10"/>
    <s v="HT101021"/>
    <e v="#N/A"/>
    <n v="0"/>
  </r>
  <r>
    <s v="American RC"/>
    <s v="Haitian RC"/>
    <m/>
    <x v="0"/>
    <x v="71"/>
    <n v="15"/>
    <s v="Décembre"/>
    <m/>
    <x v="0"/>
    <x v="0"/>
    <s v="Kit d'hygiène"/>
    <m/>
    <s v="Nombre"/>
    <n v="25"/>
    <m/>
    <m/>
    <m/>
    <s v=""/>
    <x v="248"/>
    <s v="Sélection / Priorisation"/>
    <x v="5"/>
    <x v="69"/>
    <s v="Saut de Baril"/>
    <m/>
    <m/>
    <m/>
    <m/>
    <x v="502"/>
    <n v="5"/>
    <s v="HT10"/>
    <s v="HT101021"/>
    <e v="#N/A"/>
    <n v="0"/>
  </r>
  <r>
    <s v="American RC"/>
    <s v="Haitian RC"/>
    <m/>
    <x v="0"/>
    <x v="71"/>
    <n v="15"/>
    <s v="Décembre"/>
    <m/>
    <x v="1"/>
    <x v="1"/>
    <s v="Kit Abris"/>
    <m/>
    <s v="Nombre"/>
    <n v="235"/>
    <m/>
    <m/>
    <m/>
    <s v=""/>
    <x v="248"/>
    <s v="Sélection / Priorisation"/>
    <x v="5"/>
    <x v="69"/>
    <s v="Saut de Baril"/>
    <m/>
    <m/>
    <m/>
    <m/>
    <x v="502"/>
    <n v="5"/>
    <s v="HT10"/>
    <s v="HT101021"/>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World Vision International"/>
    <m/>
    <m/>
    <x v="0"/>
    <x v="71"/>
    <n v="15"/>
    <s v="Décembre"/>
    <m/>
    <x v="0"/>
    <x v="0"/>
    <s v="Kit de cuisine"/>
    <m/>
    <s v="Nombre"/>
    <n v="250"/>
    <m/>
    <m/>
    <m/>
    <s v=""/>
    <x v="29"/>
    <s v="Sélection / Priorisation"/>
    <x v="5"/>
    <x v="42"/>
    <s v="Tiby"/>
    <s v="St Cyr"/>
    <m/>
    <m/>
    <m/>
    <x v="504"/>
    <n v="3"/>
    <s v="HT10"/>
    <s v="HT101022"/>
    <e v="#N/A"/>
    <n v="0"/>
  </r>
  <r>
    <s v="World Vision International"/>
    <m/>
    <m/>
    <x v="0"/>
    <x v="71"/>
    <n v="15"/>
    <s v="Décembre"/>
    <m/>
    <x v="0"/>
    <x v="0"/>
    <s v="Bidons"/>
    <m/>
    <s v="Nombre"/>
    <n v="250"/>
    <m/>
    <m/>
    <m/>
    <s v=""/>
    <x v="29"/>
    <s v="Sélection / Priorisation"/>
    <x v="5"/>
    <x v="42"/>
    <s v="Tiby"/>
    <s v="St Cyr"/>
    <m/>
    <m/>
    <m/>
    <x v="504"/>
    <n v="3"/>
    <s v="HT10"/>
    <s v="HT101022"/>
    <e v="#N/A"/>
    <n v="0"/>
  </r>
  <r>
    <s v="World Vision International"/>
    <m/>
    <m/>
    <x v="0"/>
    <x v="71"/>
    <n v="15"/>
    <s v="Décembre"/>
    <m/>
    <x v="0"/>
    <x v="0"/>
    <s v="Couvertures"/>
    <m/>
    <s v="Nombre"/>
    <n v="500"/>
    <m/>
    <m/>
    <m/>
    <s v=""/>
    <x v="29"/>
    <s v="Sélection / Priorisation"/>
    <x v="5"/>
    <x v="42"/>
    <s v="Tiby"/>
    <s v="St Cyr"/>
    <m/>
    <m/>
    <m/>
    <x v="504"/>
    <n v="3"/>
    <s v="HT10"/>
    <s v="HT101022"/>
    <e v="#N/A"/>
    <n v="0"/>
  </r>
  <r>
    <s v="World Vision International"/>
    <m/>
    <m/>
    <x v="0"/>
    <x v="71"/>
    <n v="15"/>
    <s v="Décembre"/>
    <m/>
    <x v="0"/>
    <x v="0"/>
    <s v="Kit d'hygiène"/>
    <m/>
    <s v="Nombre"/>
    <n v="200"/>
    <m/>
    <m/>
    <m/>
    <s v=""/>
    <x v="33"/>
    <s v="Sélection / Priorisation"/>
    <x v="0"/>
    <x v="0"/>
    <s v="Grande Source"/>
    <s v="Bois noir"/>
    <m/>
    <m/>
    <m/>
    <x v="505"/>
    <n v="5"/>
    <s v="HT01"/>
    <s v="HT01151"/>
    <e v="#N/A"/>
    <n v="0"/>
  </r>
  <r>
    <s v="World Vision International"/>
    <m/>
    <m/>
    <x v="0"/>
    <x v="71"/>
    <n v="15"/>
    <s v="Décembre"/>
    <m/>
    <x v="0"/>
    <x v="0"/>
    <s v="Moustiquaires"/>
    <m/>
    <s v="Nombre"/>
    <n v="200"/>
    <m/>
    <m/>
    <m/>
    <s v=""/>
    <x v="33"/>
    <s v="Sélection / Priorisation"/>
    <x v="0"/>
    <x v="0"/>
    <s v="Grande Source"/>
    <s v="Bois noir"/>
    <m/>
    <m/>
    <m/>
    <x v="505"/>
    <n v="5"/>
    <s v="HT01"/>
    <s v="HT01151"/>
    <e v="#N/A"/>
    <n v="0"/>
  </r>
  <r>
    <s v="World Vision International"/>
    <m/>
    <m/>
    <x v="0"/>
    <x v="71"/>
    <n v="15"/>
    <s v="Décembre"/>
    <m/>
    <x v="0"/>
    <x v="0"/>
    <s v="Lampes solaires"/>
    <m/>
    <s v="Nombre"/>
    <n v="200"/>
    <m/>
    <m/>
    <m/>
    <s v=""/>
    <x v="33"/>
    <s v="Sélection / Priorisation"/>
    <x v="0"/>
    <x v="0"/>
    <s v="Grande Source"/>
    <s v="Bois noir"/>
    <m/>
    <m/>
    <m/>
    <x v="505"/>
    <n v="5"/>
    <s v="HT01"/>
    <s v="HT01151"/>
    <e v="#N/A"/>
    <n v="0"/>
  </r>
  <r>
    <s v="World Vision International"/>
    <m/>
    <m/>
    <x v="0"/>
    <x v="71"/>
    <n v="15"/>
    <s v="Décembre"/>
    <m/>
    <x v="0"/>
    <x v="0"/>
    <s v="Seaux"/>
    <m/>
    <s v="Nombre"/>
    <n v="200"/>
    <m/>
    <m/>
    <m/>
    <s v=""/>
    <x v="33"/>
    <s v="Sélection / Priorisation"/>
    <x v="0"/>
    <x v="0"/>
    <s v="Grande source"/>
    <s v="Bois noir"/>
    <m/>
    <m/>
    <m/>
    <x v="505"/>
    <n v="5"/>
    <s v="HT01"/>
    <s v="HT01151"/>
    <e v="#N/A"/>
    <n v="0"/>
  </r>
  <r>
    <s v="World Vision International"/>
    <m/>
    <m/>
    <x v="0"/>
    <x v="71"/>
    <n v="15"/>
    <s v="Décembre"/>
    <m/>
    <x v="2"/>
    <x v="2"/>
    <s v="Formation"/>
    <m/>
    <s v=""/>
    <n v="200"/>
    <m/>
    <m/>
    <m/>
    <s v=""/>
    <x v="33"/>
    <s v="Sélection / Priorisation"/>
    <x v="0"/>
    <x v="0"/>
    <s v="Grande source"/>
    <s v="Bois noir"/>
    <m/>
    <m/>
    <m/>
    <x v="505"/>
    <n v="5"/>
    <s v="HT01"/>
    <s v="HT01151"/>
    <e v="#N/A"/>
    <n v="0"/>
  </r>
  <r>
    <s v="American RC"/>
    <s v="Haitian RC"/>
    <m/>
    <x v="0"/>
    <x v="72"/>
    <n v="16"/>
    <s v="Décembre"/>
    <m/>
    <x v="1"/>
    <x v="1"/>
    <s v="Bâches"/>
    <m/>
    <s v="Nombre"/>
    <n v="4"/>
    <m/>
    <m/>
    <m/>
    <s v=""/>
    <x v="199"/>
    <s v="Sélection / Priorisation"/>
    <x v="2"/>
    <x v="38"/>
    <s v="Quantin"/>
    <m/>
    <m/>
    <m/>
    <m/>
    <x v="506"/>
    <n v="4"/>
    <s v="HT07"/>
    <s v="HT07741"/>
    <e v="#N/A"/>
    <n v="0"/>
  </r>
  <r>
    <s v="American RC"/>
    <s v="Haitian RC"/>
    <m/>
    <x v="0"/>
    <x v="72"/>
    <n v="16"/>
    <s v="Décembre"/>
    <m/>
    <x v="0"/>
    <x v="0"/>
    <s v="Bidons"/>
    <m/>
    <s v="Nombre"/>
    <n v="8"/>
    <m/>
    <m/>
    <m/>
    <s v=""/>
    <x v="199"/>
    <s v="Sélection / Priorisation"/>
    <x v="2"/>
    <x v="38"/>
    <s v="Quantin"/>
    <m/>
    <m/>
    <m/>
    <m/>
    <x v="506"/>
    <n v="4"/>
    <s v="HT07"/>
    <s v="HT07741"/>
    <e v="#N/A"/>
    <n v="0"/>
  </r>
  <r>
    <s v="American RC"/>
    <s v="Haitian RC"/>
    <m/>
    <x v="0"/>
    <x v="72"/>
    <n v="16"/>
    <s v="Décembre"/>
    <m/>
    <x v="0"/>
    <x v="0"/>
    <s v="Kit de cuisine"/>
    <m/>
    <s v="Nombre"/>
    <n v="4"/>
    <m/>
    <m/>
    <m/>
    <s v=""/>
    <x v="199"/>
    <s v="Sélection / Priorisation"/>
    <x v="2"/>
    <x v="38"/>
    <s v="Quantin"/>
    <m/>
    <m/>
    <m/>
    <m/>
    <x v="506"/>
    <n v="4"/>
    <s v="HT07"/>
    <s v="HT07741"/>
    <e v="#N/A"/>
    <n v="0"/>
  </r>
  <r>
    <s v="American RC"/>
    <s v="Haitian RC"/>
    <m/>
    <x v="0"/>
    <x v="72"/>
    <n v="16"/>
    <s v="Décembre"/>
    <m/>
    <x v="1"/>
    <x v="1"/>
    <s v="Kit Abris"/>
    <m/>
    <s v="Nombre"/>
    <n v="4"/>
    <m/>
    <m/>
    <m/>
    <s v=""/>
    <x v="199"/>
    <s v="Sélection / Priorisation"/>
    <x v="2"/>
    <x v="38"/>
    <s v="Quantin"/>
    <m/>
    <m/>
    <m/>
    <m/>
    <x v="506"/>
    <n v="4"/>
    <s v="HT07"/>
    <s v="HT07741"/>
    <e v="#N/A"/>
    <n v="0"/>
  </r>
  <r>
    <s v="American RC"/>
    <s v="Haitian RC"/>
    <m/>
    <x v="0"/>
    <x v="72"/>
    <n v="16"/>
    <s v="Décembre"/>
    <m/>
    <x v="1"/>
    <x v="1"/>
    <s v="Bâches"/>
    <m/>
    <s v="Nombre"/>
    <n v="82"/>
    <m/>
    <m/>
    <m/>
    <s v=""/>
    <x v="7"/>
    <s v="Sélection / Priorisation"/>
    <x v="5"/>
    <x v="70"/>
    <m/>
    <m/>
    <m/>
    <m/>
    <m/>
    <x v="507"/>
    <n v="14"/>
    <s v="HT10"/>
    <s v="HT101024"/>
    <e v="#N/A"/>
    <n v="1"/>
  </r>
  <r>
    <s v="American RC"/>
    <s v="Haitian RC"/>
    <m/>
    <x v="0"/>
    <x v="72"/>
    <n v="16"/>
    <s v="Décembre"/>
    <m/>
    <x v="0"/>
    <x v="0"/>
    <s v="Seaux"/>
    <m/>
    <s v="Nombre"/>
    <n v="60"/>
    <m/>
    <m/>
    <m/>
    <s v=""/>
    <x v="7"/>
    <s v="Sélection / Priorisation"/>
    <x v="5"/>
    <x v="70"/>
    <m/>
    <m/>
    <m/>
    <m/>
    <m/>
    <x v="507"/>
    <n v="14"/>
    <s v="HT10"/>
    <s v="HT101024"/>
    <e v="#N/A"/>
    <n v="0"/>
  </r>
  <r>
    <s v="American RC"/>
    <s v="Haitian RC"/>
    <m/>
    <x v="0"/>
    <x v="72"/>
    <n v="16"/>
    <s v="Décembre"/>
    <m/>
    <x v="0"/>
    <x v="0"/>
    <s v="Moustiquaires"/>
    <m/>
    <s v="Nombre"/>
    <n v="110"/>
    <m/>
    <m/>
    <m/>
    <s v=""/>
    <x v="7"/>
    <s v="Sélection / Priorisation"/>
    <x v="5"/>
    <x v="70"/>
    <m/>
    <m/>
    <m/>
    <m/>
    <m/>
    <x v="507"/>
    <n v="14"/>
    <s v="HT10"/>
    <s v="HT101024"/>
    <e v="#N/A"/>
    <n v="0"/>
  </r>
  <r>
    <s v="American RC"/>
    <s v="Haitian RC"/>
    <m/>
    <x v="0"/>
    <x v="72"/>
    <n v="16"/>
    <s v="Décembre"/>
    <m/>
    <x v="0"/>
    <x v="0"/>
    <s v="Aquatabs"/>
    <m/>
    <s v="Nombre"/>
    <n v="110"/>
    <m/>
    <m/>
    <m/>
    <s v=""/>
    <x v="7"/>
    <s v="Sélection / Priorisation"/>
    <x v="5"/>
    <x v="70"/>
    <m/>
    <m/>
    <m/>
    <m/>
    <m/>
    <x v="507"/>
    <n v="14"/>
    <s v="HT10"/>
    <s v="HT101024"/>
    <e v="#N/A"/>
    <n v="0"/>
  </r>
  <r>
    <s v="American RC"/>
    <s v="Haitian RC"/>
    <m/>
    <x v="0"/>
    <x v="72"/>
    <n v="16"/>
    <s v="Décembre"/>
    <m/>
    <x v="1"/>
    <x v="1"/>
    <s v="Kit Abris"/>
    <m/>
    <s v="Nombre"/>
    <n v="82"/>
    <m/>
    <m/>
    <m/>
    <s v=""/>
    <x v="7"/>
    <s v="Sélection / Priorisation"/>
    <x v="5"/>
    <x v="70"/>
    <m/>
    <m/>
    <m/>
    <m/>
    <m/>
    <x v="507"/>
    <n v="14"/>
    <s v="HT10"/>
    <s v="HT101024"/>
    <e v="#N/A"/>
    <n v="0"/>
  </r>
  <r>
    <s v="American RC"/>
    <s v="Haitian RC"/>
    <m/>
    <x v="0"/>
    <x v="72"/>
    <n v="16"/>
    <s v="Décembre"/>
    <m/>
    <x v="1"/>
    <x v="1"/>
    <s v="Bâches"/>
    <m/>
    <s v="Nombre"/>
    <n v="42"/>
    <m/>
    <m/>
    <m/>
    <s v=""/>
    <x v="86"/>
    <s v="Sélection / Priorisation"/>
    <x v="5"/>
    <x v="70"/>
    <m/>
    <m/>
    <m/>
    <m/>
    <m/>
    <x v="507"/>
    <n v="14"/>
    <s v="HT10"/>
    <s v="HT101024"/>
    <e v="#N/A"/>
    <n v="0"/>
  </r>
  <r>
    <s v="American RC"/>
    <s v="Haitian RC"/>
    <m/>
    <x v="0"/>
    <x v="72"/>
    <n v="16"/>
    <s v="Décembre"/>
    <m/>
    <x v="0"/>
    <x v="0"/>
    <s v="Seaux"/>
    <m/>
    <s v="Nombre"/>
    <n v="50"/>
    <m/>
    <m/>
    <m/>
    <s v=""/>
    <x v="86"/>
    <s v="Sélection / Priorisation"/>
    <x v="5"/>
    <x v="70"/>
    <m/>
    <m/>
    <m/>
    <m/>
    <m/>
    <x v="507"/>
    <n v="14"/>
    <s v="HT10"/>
    <s v="HT101024"/>
    <e v="#N/A"/>
    <n v="0"/>
  </r>
  <r>
    <s v="American RC"/>
    <s v="Haitian RC"/>
    <m/>
    <x v="0"/>
    <x v="72"/>
    <n v="16"/>
    <s v="Décembre"/>
    <m/>
    <x v="0"/>
    <x v="0"/>
    <s v="Moustiquaires"/>
    <m/>
    <s v="Nombre"/>
    <n v="115"/>
    <m/>
    <m/>
    <m/>
    <s v=""/>
    <x v="86"/>
    <s v="Sélection / Priorisation"/>
    <x v="5"/>
    <x v="70"/>
    <m/>
    <m/>
    <m/>
    <m/>
    <m/>
    <x v="507"/>
    <n v="14"/>
    <s v="HT10"/>
    <s v="HT101024"/>
    <e v="#N/A"/>
    <n v="0"/>
  </r>
  <r>
    <s v="American RC"/>
    <s v="Haitian RC"/>
    <m/>
    <x v="0"/>
    <x v="72"/>
    <n v="16"/>
    <s v="Décembre"/>
    <m/>
    <x v="1"/>
    <x v="1"/>
    <s v="Kit Abris"/>
    <m/>
    <s v="Nombre"/>
    <n v="42"/>
    <m/>
    <m/>
    <m/>
    <s v=""/>
    <x v="86"/>
    <s v="Sélection / Priorisation"/>
    <x v="5"/>
    <x v="70"/>
    <m/>
    <m/>
    <m/>
    <m/>
    <m/>
    <x v="507"/>
    <n v="14"/>
    <s v="HT10"/>
    <s v="HT101024"/>
    <e v="#N/A"/>
    <n v="0"/>
  </r>
  <r>
    <s v="American RC"/>
    <s v="Haitian RC"/>
    <m/>
    <x v="0"/>
    <x v="72"/>
    <n v="16"/>
    <s v="Décembre"/>
    <m/>
    <x v="1"/>
    <x v="1"/>
    <s v="Bâches"/>
    <m/>
    <s v="Nombre"/>
    <n v="40"/>
    <m/>
    <m/>
    <m/>
    <s v=""/>
    <x v="8"/>
    <s v="Sélection / Priorisation"/>
    <x v="5"/>
    <x v="70"/>
    <m/>
    <m/>
    <m/>
    <m/>
    <m/>
    <x v="507"/>
    <n v="14"/>
    <s v="HT10"/>
    <s v="HT101024"/>
    <e v="#N/A"/>
    <n v="0"/>
  </r>
  <r>
    <s v="American RC"/>
    <s v="Haitian RC"/>
    <m/>
    <x v="0"/>
    <x v="72"/>
    <n v="16"/>
    <s v="Décembre"/>
    <m/>
    <x v="0"/>
    <x v="0"/>
    <s v="Seaux"/>
    <m/>
    <s v="Nombre"/>
    <n v="81"/>
    <m/>
    <m/>
    <m/>
    <s v=""/>
    <x v="8"/>
    <s v="Sélection / Priorisation"/>
    <x v="5"/>
    <x v="70"/>
    <m/>
    <m/>
    <m/>
    <m/>
    <m/>
    <x v="507"/>
    <n v="14"/>
    <s v="HT10"/>
    <s v="HT101024"/>
    <e v="#N/A"/>
    <n v="0"/>
  </r>
  <r>
    <s v="American RC"/>
    <s v="Haitian RC"/>
    <m/>
    <x v="0"/>
    <x v="72"/>
    <n v="16"/>
    <s v="Décembre"/>
    <m/>
    <x v="0"/>
    <x v="0"/>
    <s v="Moustiquaires"/>
    <m/>
    <s v="Nombre"/>
    <n v="250"/>
    <m/>
    <m/>
    <m/>
    <s v=""/>
    <x v="8"/>
    <s v="Sélection / Priorisation"/>
    <x v="5"/>
    <x v="70"/>
    <m/>
    <m/>
    <m/>
    <m/>
    <m/>
    <x v="507"/>
    <n v="14"/>
    <s v="HT10"/>
    <s v="HT101024"/>
    <e v="#N/A"/>
    <n v="0"/>
  </r>
  <r>
    <s v="American RC"/>
    <s v="Haitian RC"/>
    <m/>
    <x v="0"/>
    <x v="72"/>
    <n v="16"/>
    <s v="Décembre"/>
    <m/>
    <x v="0"/>
    <x v="0"/>
    <s v="Kit d'hygiène"/>
    <m/>
    <s v="Nombre"/>
    <n v="125"/>
    <m/>
    <m/>
    <m/>
    <s v=""/>
    <x v="8"/>
    <s v="Sélection / Priorisation"/>
    <x v="5"/>
    <x v="70"/>
    <m/>
    <m/>
    <m/>
    <m/>
    <m/>
    <x v="507"/>
    <n v="14"/>
    <s v="HT10"/>
    <s v="HT101024"/>
    <e v="#N/A"/>
    <n v="0"/>
  </r>
  <r>
    <s v="American RC"/>
    <s v="Haitian RC"/>
    <m/>
    <x v="0"/>
    <x v="72"/>
    <n v="16"/>
    <s v="Décembre"/>
    <m/>
    <x v="1"/>
    <x v="1"/>
    <s v="Kit Abris"/>
    <m/>
    <s v="Nombre"/>
    <n v="40"/>
    <m/>
    <m/>
    <m/>
    <s v=""/>
    <x v="8"/>
    <s v="Sélection / Priorisation"/>
    <x v="5"/>
    <x v="70"/>
    <m/>
    <m/>
    <m/>
    <m/>
    <m/>
    <x v="507"/>
    <n v="14"/>
    <s v="HT10"/>
    <s v="HT101024"/>
    <e v="#N/A"/>
    <n v="0"/>
  </r>
  <r>
    <s v="Handicap International"/>
    <m/>
    <s v="Canton de Genève /Shelter Box"/>
    <x v="0"/>
    <x v="72"/>
    <n v="16"/>
    <s v="Décembre"/>
    <m/>
    <x v="1"/>
    <x v="1"/>
    <s v="Kit Abris"/>
    <s v="2 bâches / corde / clous 3&quot; et 1,5&quot;, clous tôle, fil de fer"/>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1"/>
    <x v="1"/>
    <s v="Kit d'outils"/>
    <s v="Marteau, scie, pelle, houe, cisaille"/>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Lampes sol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Moustiqu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Bidons"/>
    <m/>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Autre, à préciser dans &quot;Commentaires&quot;"/>
    <m/>
    <s v="N/A"/>
    <n v="121"/>
    <n v="262"/>
    <n v="182"/>
    <n v="154"/>
    <n v="598"/>
    <x v="147"/>
    <s v="Sélection / Priorisation"/>
    <x v="5"/>
    <x v="25"/>
    <s v="L'Azile / Nan Paul"/>
    <s v="Moinson / Boidine / Gourdet / Corail"/>
    <s v="Rural"/>
    <s v="Ménage"/>
    <s v="Filtre à eau"/>
    <x v="508"/>
    <n v="6"/>
    <s v="HT10"/>
    <s v="HT101023"/>
    <e v="#N/A"/>
    <n v="0"/>
  </r>
  <r>
    <s v="ShelterBox"/>
    <s v="(BSEIPH) Bureau du Secrétaire d’Etat à l’Intégration des Personnes Handicapées"/>
    <m/>
    <x v="0"/>
    <x v="72"/>
    <n v="16"/>
    <s v="Décembre"/>
    <m/>
    <x v="0"/>
    <x v="0"/>
    <s v="Moustiquaires"/>
    <s v="2 per HH"/>
    <s v="Nombre"/>
    <n v="38"/>
    <n v="39"/>
    <n v="35"/>
    <n v="35"/>
    <n v="109"/>
    <x v="250"/>
    <s v="Sélection / Priorisation"/>
    <x v="2"/>
    <x v="40"/>
    <s v="Boileau"/>
    <m/>
    <s v="Peri urbain"/>
    <s v="Ménage"/>
    <s v="Distributed in conjunction with Shelterkits and other NFI"/>
    <x v="509"/>
    <n v="5"/>
    <s v="HT07"/>
    <s v="HT07714"/>
    <e v="#N/A"/>
    <n v="1"/>
  </r>
  <r>
    <s v="ShelterBox"/>
    <s v="(BSEIPH) Bureau du Secrétaire d’Etat à l’Intégration des Personnes Handicapées"/>
    <m/>
    <x v="0"/>
    <x v="72"/>
    <n v="16"/>
    <s v="Décembre"/>
    <m/>
    <x v="0"/>
    <x v="0"/>
    <s v="Lampes solaires"/>
    <s v="2 per HH"/>
    <s v="Nombre"/>
    <n v="38"/>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Bidons"/>
    <s v="1 per HH"/>
    <s v="Nombre"/>
    <n v="19"/>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Aquatabs"/>
    <s v="1 per HH"/>
    <s v="Nombre"/>
    <n v="19"/>
    <n v="39"/>
    <n v="35"/>
    <n v="35"/>
    <n v="109"/>
    <x v="250"/>
    <s v="Sélection / Priorisation"/>
    <x v="2"/>
    <x v="40"/>
    <s v="Boileau"/>
    <m/>
    <s v="Peri urbain"/>
    <s v="Ménage"/>
    <s v="Thirst Aid Stations, not Aquatabs. Distributed in conjunction with Shelterkits and other NFI"/>
    <x v="509"/>
    <n v="5"/>
    <s v="HT07"/>
    <s v="HT07714"/>
    <e v="#N/A"/>
    <n v="0"/>
  </r>
  <r>
    <s v="ShelterBox"/>
    <s v="(BSEIPH) Bureau du Secrétaire d’Etat à l’Intégration des Personnes Handicapées"/>
    <m/>
    <x v="0"/>
    <x v="72"/>
    <n v="16"/>
    <s v="Décembre"/>
    <m/>
    <x v="1"/>
    <x v="1"/>
    <s v="Kit Abris"/>
    <s v="1 per HH"/>
    <s v="Nombre"/>
    <n v="19"/>
    <n v="39"/>
    <n v="35"/>
    <n v="35"/>
    <n v="109"/>
    <x v="250"/>
    <s v="Sélection / Priorisation"/>
    <x v="2"/>
    <x v="40"/>
    <s v="Boileau"/>
    <m/>
    <s v="Peri urbain"/>
    <s v="Ménage"/>
    <s v="Distributed in conjunction with NFI kits of solar lights, water filter, water container and mosquito nets"/>
    <x v="509"/>
    <n v="5"/>
    <s v="HT07"/>
    <s v="HT07714"/>
    <e v="#N/A"/>
    <n v="0"/>
  </r>
  <r>
    <s v="World Vision International"/>
    <m/>
    <m/>
    <x v="0"/>
    <x v="72"/>
    <n v="16"/>
    <s v="Décembre"/>
    <m/>
    <x v="0"/>
    <x v="0"/>
    <s v="Bidons"/>
    <m/>
    <s v="Nombre"/>
    <n v="250"/>
    <m/>
    <m/>
    <m/>
    <s v=""/>
    <x v="29"/>
    <s v="Sélection / Priorisation"/>
    <x v="5"/>
    <x v="42"/>
    <s v="Lieve"/>
    <s v="lieve"/>
    <m/>
    <m/>
    <m/>
    <x v="510"/>
    <n v="3"/>
    <s v="HT10"/>
    <s v="HT101022"/>
    <e v="#N/A"/>
    <n v="0"/>
  </r>
  <r>
    <s v="World Vision International"/>
    <m/>
    <m/>
    <x v="0"/>
    <x v="72"/>
    <n v="16"/>
    <s v="Décembre"/>
    <m/>
    <x v="0"/>
    <x v="0"/>
    <s v="Kit de cuisine"/>
    <m/>
    <s v="Nombre"/>
    <n v="250"/>
    <m/>
    <m/>
    <m/>
    <s v=""/>
    <x v="29"/>
    <s v="Sélection / Priorisation"/>
    <x v="5"/>
    <x v="42"/>
    <s v="Lieve"/>
    <s v="lieve"/>
    <m/>
    <m/>
    <m/>
    <x v="510"/>
    <n v="3"/>
    <s v="HT10"/>
    <s v="HT101022"/>
    <e v="#N/A"/>
    <n v="0"/>
  </r>
  <r>
    <s v="World Vision International"/>
    <m/>
    <m/>
    <x v="0"/>
    <x v="72"/>
    <n v="16"/>
    <s v="Décembre"/>
    <m/>
    <x v="0"/>
    <x v="0"/>
    <s v="Couvertures"/>
    <m/>
    <s v="Nombre"/>
    <n v="500"/>
    <m/>
    <m/>
    <m/>
    <s v=""/>
    <x v="29"/>
    <s v="Sélection / Priorisation"/>
    <x v="5"/>
    <x v="42"/>
    <s v="Lieve"/>
    <s v="lieve"/>
    <m/>
    <m/>
    <m/>
    <x v="510"/>
    <n v="3"/>
    <s v="HT10"/>
    <s v="HT101022"/>
    <e v="#N/A"/>
    <n v="0"/>
  </r>
  <r>
    <s v="American RC"/>
    <s v="Haitian RC"/>
    <m/>
    <x v="0"/>
    <x v="73"/>
    <n v="17"/>
    <s v="Décembre"/>
    <m/>
    <x v="1"/>
    <x v="1"/>
    <s v="Kit Abris"/>
    <m/>
    <s v="Nombre"/>
    <n v="245"/>
    <m/>
    <m/>
    <m/>
    <s v=""/>
    <x v="37"/>
    <s v="Sélection / Priorisation"/>
    <x v="2"/>
    <x v="43"/>
    <s v="Moreau"/>
    <m/>
    <m/>
    <m/>
    <m/>
    <x v="511"/>
    <n v="1"/>
    <s v="HT07"/>
    <s v="HT07712"/>
    <e v="#N/A"/>
    <n v="0"/>
  </r>
  <r>
    <s v="American RC"/>
    <s v="Haitian RC"/>
    <m/>
    <x v="0"/>
    <x v="73"/>
    <n v="17"/>
    <s v="Décembre"/>
    <m/>
    <x v="1"/>
    <x v="1"/>
    <s v="Bâches"/>
    <m/>
    <s v="Nombre"/>
    <n v="205"/>
    <m/>
    <m/>
    <m/>
    <s v=""/>
    <x v="251"/>
    <s v="Sélection / Priorisation"/>
    <x v="2"/>
    <x v="48"/>
    <s v="Trichet"/>
    <m/>
    <m/>
    <m/>
    <m/>
    <x v="512"/>
    <n v="2"/>
    <s v="HT07"/>
    <s v="HT07722"/>
    <e v="#N/A"/>
    <n v="0"/>
  </r>
  <r>
    <s v="American RC"/>
    <s v="Haitian RC"/>
    <m/>
    <x v="0"/>
    <x v="73"/>
    <n v="17"/>
    <s v="Décembre"/>
    <m/>
    <x v="0"/>
    <x v="0"/>
    <s v="Bidons"/>
    <m/>
    <s v="Nombre"/>
    <n v="205"/>
    <m/>
    <m/>
    <m/>
    <s v=""/>
    <x v="251"/>
    <s v="Sélection / Priorisation"/>
    <x v="2"/>
    <x v="48"/>
    <s v="Trichet"/>
    <m/>
    <m/>
    <m/>
    <m/>
    <x v="512"/>
    <n v="2"/>
    <s v="HT07"/>
    <s v="HT07722"/>
    <e v="#N/A"/>
    <n v="0"/>
  </r>
  <r>
    <s v="American RC"/>
    <s v="Haitian RC"/>
    <m/>
    <x v="0"/>
    <x v="73"/>
    <n v="17"/>
    <s v="Décembre"/>
    <m/>
    <x v="1"/>
    <x v="1"/>
    <s v="Bâches"/>
    <m/>
    <s v="Nombre"/>
    <n v="304"/>
    <m/>
    <m/>
    <m/>
    <s v=""/>
    <x v="252"/>
    <s v="Sélection / Priorisation"/>
    <x v="2"/>
    <x v="51"/>
    <s v="Arniquet"/>
    <m/>
    <m/>
    <m/>
    <m/>
    <x v="513"/>
    <n v="1"/>
    <s v="HT07"/>
    <s v="HT07723"/>
    <e v="#N/A"/>
    <n v="0"/>
  </r>
  <r>
    <s v="American RC"/>
    <s v="Haitian RC"/>
    <m/>
    <x v="0"/>
    <x v="73"/>
    <n v="17"/>
    <s v="Décembre"/>
    <m/>
    <x v="0"/>
    <x v="0"/>
    <s v="Couvertures"/>
    <m/>
    <s v="Nombre"/>
    <n v="91"/>
    <m/>
    <m/>
    <m/>
    <s v=""/>
    <x v="242"/>
    <s v="Sélection / Priorisation"/>
    <x v="2"/>
    <x v="36"/>
    <s v="Boclos"/>
    <m/>
    <m/>
    <m/>
    <m/>
    <x v="514"/>
    <n v="3"/>
    <s v="HT07"/>
    <s v="HT07743"/>
    <e v="#N/A"/>
    <n v="0"/>
  </r>
  <r>
    <s v="American RC"/>
    <s v="Haitian RC"/>
    <m/>
    <x v="0"/>
    <x v="73"/>
    <n v="17"/>
    <s v="Décembre"/>
    <m/>
    <x v="0"/>
    <x v="0"/>
    <s v="Moustiquaires"/>
    <m/>
    <s v="Nombre"/>
    <n v="182"/>
    <m/>
    <m/>
    <m/>
    <s v=""/>
    <x v="242"/>
    <s v="Sélection / Priorisation"/>
    <x v="2"/>
    <x v="36"/>
    <s v="Boclos"/>
    <m/>
    <m/>
    <m/>
    <m/>
    <x v="514"/>
    <n v="3"/>
    <s v="HT07"/>
    <s v="HT07743"/>
    <e v="#N/A"/>
    <n v="0"/>
  </r>
  <r>
    <s v="American RC"/>
    <s v="Haitian RC"/>
    <m/>
    <x v="0"/>
    <x v="73"/>
    <n v="17"/>
    <s v="Décembre"/>
    <m/>
    <x v="0"/>
    <x v="0"/>
    <s v="Kit d'hygiène"/>
    <m/>
    <s v="Nombre"/>
    <n v="91"/>
    <m/>
    <m/>
    <m/>
    <s v=""/>
    <x v="242"/>
    <s v="Sélection / Priorisation"/>
    <x v="2"/>
    <x v="36"/>
    <s v="Boclos"/>
    <m/>
    <m/>
    <m/>
    <m/>
    <x v="514"/>
    <n v="3"/>
    <s v="HT07"/>
    <s v="HT07743"/>
    <e v="#N/A"/>
    <n v="0"/>
  </r>
  <r>
    <s v="CARE"/>
    <m/>
    <m/>
    <x v="0"/>
    <x v="73"/>
    <n v="17"/>
    <s v="Décembre"/>
    <m/>
    <x v="0"/>
    <x v="0"/>
    <s v="Kit d'hygiène"/>
    <s v="Savons de lessive et de toilettes, Serviettes et papiers hygiéniques, Aquatabs, Dentifrices et brosses à dents et Serviettes de bain"/>
    <s v="Nombre"/>
    <n v="928"/>
    <m/>
    <m/>
    <m/>
    <s v=""/>
    <x v="37"/>
    <m/>
    <x v="1"/>
    <x v="1"/>
    <s v="1ère Basse Voldrogue"/>
    <m/>
    <m/>
    <m/>
    <m/>
    <x v="515"/>
    <n v="1"/>
    <s v="HT08"/>
    <s v="HT08811"/>
    <s v="HT08811-01"/>
    <n v="0"/>
  </r>
  <r>
    <s v="Handicap International"/>
    <m/>
    <s v="Canton de Genève /Shelter Box"/>
    <x v="0"/>
    <x v="73"/>
    <n v="17"/>
    <s v="Décembre"/>
    <m/>
    <x v="1"/>
    <x v="1"/>
    <s v="Kit Abris"/>
    <s v="2 bâches / corde / clous 3&quot; et 1,5&quot;, clous tôle, fil de fer"/>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1"/>
    <x v="1"/>
    <s v="Kit d'outils"/>
    <s v="Marteau, scie, pelle, houe, cisaille"/>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Lampes sol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Moustiqu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Bidons"/>
    <m/>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Autre, à préciser dans &quot;Commentaires&quot;"/>
    <m/>
    <s v="N/A"/>
    <n v="79"/>
    <n v="136"/>
    <n v="122"/>
    <n v="124"/>
    <n v="382"/>
    <x v="47"/>
    <s v="Sélection / Priorisation"/>
    <x v="5"/>
    <x v="69"/>
    <s v="Saut De Baril"/>
    <s v="Perigny / Fraicheur"/>
    <s v="Rural"/>
    <s v="Ménage"/>
    <s v="Filtre à eau"/>
    <x v="516"/>
    <n v="6"/>
    <s v="HT10"/>
    <s v="HT101021"/>
    <e v="#N/A"/>
    <n v="0"/>
  </r>
  <r>
    <s v="Handicap International"/>
    <m/>
    <s v="Canton de Genève /Shelter Box"/>
    <x v="0"/>
    <x v="73"/>
    <n v="17"/>
    <s v="Décembre"/>
    <m/>
    <x v="1"/>
    <x v="1"/>
    <s v="Kit Abris"/>
    <s v="2 bâches / corde / clous 3&quot; et 1,5&quot;, clous tôle, fil de fer"/>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1"/>
    <x v="1"/>
    <s v="Kit d'outils"/>
    <s v="Marteau, scie, pelle, houe, cisaille"/>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Lampes sol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Moustiqu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Bidons"/>
    <m/>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Autre, à préciser dans &quot;Commentaires&quot;"/>
    <m/>
    <s v="N/A"/>
    <n v="21"/>
    <n v="51"/>
    <n v="21"/>
    <n v="26"/>
    <n v="98"/>
    <x v="155"/>
    <s v="Sélection / Priorisation"/>
    <x v="5"/>
    <x v="25"/>
    <s v="L'Azile / Nan Paul"/>
    <s v="Moinson / Boidine"/>
    <s v="Rural"/>
    <s v="Ménage"/>
    <s v="Filtre à eau"/>
    <x v="517"/>
    <n v="6"/>
    <s v="HT10"/>
    <s v="HT101023"/>
    <e v="#N/A"/>
    <n v="0"/>
  </r>
  <r>
    <s v="World Vision International"/>
    <m/>
    <m/>
    <x v="0"/>
    <x v="73"/>
    <n v="17"/>
    <s v="Décembre"/>
    <m/>
    <x v="0"/>
    <x v="0"/>
    <s v="Aquatabs"/>
    <m/>
    <s v="Nombre"/>
    <n v="2940"/>
    <m/>
    <m/>
    <m/>
    <s v=""/>
    <x v="253"/>
    <s v="Sélection / Priorisation"/>
    <x v="0"/>
    <x v="0"/>
    <s v="Petite source"/>
    <m/>
    <m/>
    <m/>
    <m/>
    <x v="518"/>
    <n v="2"/>
    <s v="HT01"/>
    <s v="HT01151"/>
    <e v="#N/A"/>
    <n v="0"/>
  </r>
  <r>
    <s v="World Vision International"/>
    <m/>
    <m/>
    <x v="0"/>
    <x v="73"/>
    <n v="17"/>
    <s v="Décembre"/>
    <m/>
    <x v="2"/>
    <x v="2"/>
    <s v="Formation"/>
    <m/>
    <s v=""/>
    <n v="49"/>
    <m/>
    <m/>
    <m/>
    <s v=""/>
    <x v="253"/>
    <s v="Sélection / Priorisation"/>
    <x v="0"/>
    <x v="0"/>
    <s v="Petite source"/>
    <m/>
    <m/>
    <m/>
    <m/>
    <x v="518"/>
    <n v="2"/>
    <s v="HT01"/>
    <s v="HT01151"/>
    <e v="#N/A"/>
    <n v="0"/>
  </r>
  <r>
    <s v="CARE"/>
    <m/>
    <m/>
    <x v="0"/>
    <x v="74"/>
    <n v="19"/>
    <s v="Décembre"/>
    <m/>
    <x v="0"/>
    <x v="0"/>
    <s v="Lampes solaires"/>
    <m/>
    <s v="Nombre"/>
    <n v="321"/>
    <m/>
    <m/>
    <m/>
    <s v=""/>
    <x v="37"/>
    <m/>
    <x v="1"/>
    <x v="4"/>
    <m/>
    <m/>
    <m/>
    <m/>
    <m/>
    <x v="519"/>
    <n v="2"/>
    <s v="HT08"/>
    <s v="HT08815"/>
    <e v="#N/A"/>
    <n v="0"/>
  </r>
  <r>
    <s v="CARE"/>
    <m/>
    <m/>
    <x v="0"/>
    <x v="74"/>
    <n v="19"/>
    <s v="Décembre"/>
    <m/>
    <x v="0"/>
    <x v="0"/>
    <s v="Autre, à préciser dans &quot;Commentaires&quot;"/>
    <m/>
    <s v="N/A"/>
    <n v="3240"/>
    <m/>
    <m/>
    <m/>
    <s v=""/>
    <x v="37"/>
    <m/>
    <x v="1"/>
    <x v="4"/>
    <m/>
    <m/>
    <m/>
    <m/>
    <s v="Savons"/>
    <x v="519"/>
    <n v="2"/>
    <s v="HT08"/>
    <s v="HT08815"/>
    <e v="#N/A"/>
    <n v="0"/>
  </r>
  <r>
    <s v="CARE"/>
    <m/>
    <m/>
    <x v="0"/>
    <x v="74"/>
    <n v="19"/>
    <s v="Décembre"/>
    <m/>
    <x v="0"/>
    <x v="0"/>
    <s v="Aquatabs"/>
    <m/>
    <s v="Nombre"/>
    <n v="2000"/>
    <m/>
    <m/>
    <m/>
    <s v=""/>
    <x v="37"/>
    <m/>
    <x v="1"/>
    <x v="1"/>
    <m/>
    <m/>
    <m/>
    <m/>
    <m/>
    <x v="520"/>
    <n v="2"/>
    <s v="HT08"/>
    <s v="HT08811"/>
    <e v="#N/A"/>
    <n v="0"/>
  </r>
  <r>
    <s v="CARE"/>
    <m/>
    <m/>
    <x v="0"/>
    <x v="74"/>
    <n v="19"/>
    <s v="Décembre"/>
    <m/>
    <x v="0"/>
    <x v="0"/>
    <s v="Autre, à préciser dans &quot;Commentaires&quot;"/>
    <m/>
    <s v="N/A"/>
    <n v="850"/>
    <m/>
    <m/>
    <m/>
    <s v=""/>
    <x v="37"/>
    <m/>
    <x v="1"/>
    <x v="1"/>
    <m/>
    <m/>
    <m/>
    <m/>
    <s v="Savons"/>
    <x v="520"/>
    <n v="2"/>
    <s v="HT08"/>
    <s v="HT08811"/>
    <e v="#N/A"/>
    <n v="0"/>
  </r>
  <r>
    <s v="CARE"/>
    <m/>
    <m/>
    <x v="0"/>
    <x v="74"/>
    <n v="19"/>
    <s v="Décembre"/>
    <m/>
    <x v="0"/>
    <x v="0"/>
    <s v="Lampes solaires"/>
    <m/>
    <s v="Nombre"/>
    <n v="297"/>
    <m/>
    <m/>
    <m/>
    <s v=""/>
    <x v="37"/>
    <m/>
    <x v="1"/>
    <x v="5"/>
    <m/>
    <m/>
    <m/>
    <m/>
    <m/>
    <x v="521"/>
    <n v="1"/>
    <s v="HT08"/>
    <s v="HT08814"/>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American RC"/>
    <s v="Haitian RC"/>
    <m/>
    <x v="0"/>
    <x v="75"/>
    <n v="20"/>
    <s v="Décembre"/>
    <m/>
    <x v="1"/>
    <x v="1"/>
    <s v="Bâches"/>
    <m/>
    <s v="Nombre"/>
    <n v="120"/>
    <m/>
    <m/>
    <m/>
    <s v=""/>
    <x v="44"/>
    <s v="Sélection / Priorisation"/>
    <x v="5"/>
    <x v="21"/>
    <m/>
    <m/>
    <m/>
    <m/>
    <m/>
    <x v="523"/>
    <n v="5"/>
    <s v="HT10"/>
    <s v="HT101012"/>
    <e v="#N/A"/>
    <n v="0"/>
  </r>
  <r>
    <s v="American RC"/>
    <s v="Haitian RC"/>
    <m/>
    <x v="0"/>
    <x v="75"/>
    <n v="20"/>
    <s v="Décembre"/>
    <m/>
    <x v="0"/>
    <x v="0"/>
    <s v="Seaux"/>
    <m/>
    <s v="Nombre"/>
    <n v="120"/>
    <m/>
    <m/>
    <m/>
    <s v=""/>
    <x v="44"/>
    <s v="Sélection / Priorisation"/>
    <x v="5"/>
    <x v="21"/>
    <m/>
    <m/>
    <m/>
    <m/>
    <m/>
    <x v="523"/>
    <n v="5"/>
    <s v="HT10"/>
    <s v="HT101012"/>
    <e v="#N/A"/>
    <n v="0"/>
  </r>
  <r>
    <s v="American RC"/>
    <s v="Haitian RC"/>
    <m/>
    <x v="0"/>
    <x v="75"/>
    <n v="20"/>
    <s v="Décembre"/>
    <m/>
    <x v="0"/>
    <x v="0"/>
    <s v="Moustiquaires"/>
    <m/>
    <s v="Nombre"/>
    <n v="240"/>
    <m/>
    <m/>
    <m/>
    <s v=""/>
    <x v="44"/>
    <s v="Sélection / Priorisation"/>
    <x v="5"/>
    <x v="21"/>
    <m/>
    <m/>
    <m/>
    <m/>
    <m/>
    <x v="523"/>
    <n v="5"/>
    <s v="HT10"/>
    <s v="HT101012"/>
    <e v="#N/A"/>
    <n v="0"/>
  </r>
  <r>
    <s v="American RC"/>
    <s v="Haitian RC"/>
    <m/>
    <x v="0"/>
    <x v="75"/>
    <n v="20"/>
    <s v="Décembre"/>
    <m/>
    <x v="0"/>
    <x v="0"/>
    <s v="Kit d'hygiène"/>
    <m/>
    <s v="Nombre"/>
    <n v="120"/>
    <m/>
    <m/>
    <m/>
    <s v=""/>
    <x v="44"/>
    <s v="Sélection / Priorisation"/>
    <x v="5"/>
    <x v="21"/>
    <m/>
    <m/>
    <m/>
    <m/>
    <m/>
    <x v="523"/>
    <n v="5"/>
    <s v="HT10"/>
    <s v="HT101012"/>
    <e v="#N/A"/>
    <n v="0"/>
  </r>
  <r>
    <s v="American RC"/>
    <s v="Haitian RC"/>
    <m/>
    <x v="0"/>
    <x v="75"/>
    <n v="20"/>
    <s v="Décembre"/>
    <m/>
    <x v="1"/>
    <x v="1"/>
    <s v="Kit Abris"/>
    <m/>
    <s v="Nombre"/>
    <n v="120"/>
    <m/>
    <m/>
    <m/>
    <s v=""/>
    <x v="44"/>
    <s v="Sélection / Priorisation"/>
    <x v="5"/>
    <x v="21"/>
    <m/>
    <m/>
    <m/>
    <m/>
    <m/>
    <x v="523"/>
    <n v="5"/>
    <s v="HT10"/>
    <s v="HT101012"/>
    <e v="#N/A"/>
    <n v="0"/>
  </r>
  <r>
    <s v="American RC"/>
    <s v="Haitian RC"/>
    <m/>
    <x v="0"/>
    <x v="75"/>
    <n v="20"/>
    <s v="Décembre"/>
    <m/>
    <x v="1"/>
    <x v="1"/>
    <s v="Bâches"/>
    <m/>
    <s v="Nombre"/>
    <n v="98"/>
    <m/>
    <m/>
    <m/>
    <s v=""/>
    <x v="253"/>
    <s v="Sélection / Priorisation"/>
    <x v="1"/>
    <x v="47"/>
    <s v="Deyemone"/>
    <m/>
    <m/>
    <m/>
    <m/>
    <x v="524"/>
    <n v="6"/>
    <s v="HT08"/>
    <s v="HT08834"/>
    <e v="#N/A"/>
    <n v="1"/>
  </r>
  <r>
    <s v="American RC"/>
    <s v="Haitian RC"/>
    <m/>
    <x v="0"/>
    <x v="75"/>
    <n v="20"/>
    <s v="Décembre"/>
    <m/>
    <x v="0"/>
    <x v="0"/>
    <s v="Bidons"/>
    <m/>
    <s v="Nombre"/>
    <n v="98"/>
    <m/>
    <m/>
    <m/>
    <s v=""/>
    <x v="253"/>
    <s v="Sélection / Priorisation"/>
    <x v="1"/>
    <x v="47"/>
    <s v="Deyemone"/>
    <m/>
    <m/>
    <m/>
    <m/>
    <x v="524"/>
    <n v="6"/>
    <s v="HT08"/>
    <s v="HT08834"/>
    <e v="#N/A"/>
    <n v="0"/>
  </r>
  <r>
    <s v="American RC"/>
    <s v="Haitian RC"/>
    <m/>
    <x v="0"/>
    <x v="75"/>
    <n v="20"/>
    <s v="Décembre"/>
    <m/>
    <x v="0"/>
    <x v="0"/>
    <s v="Seaux"/>
    <m/>
    <s v="Nombre"/>
    <n v="49"/>
    <m/>
    <m/>
    <m/>
    <s v=""/>
    <x v="253"/>
    <s v="Sélection / Priorisation"/>
    <x v="1"/>
    <x v="47"/>
    <s v="Deyemone"/>
    <m/>
    <m/>
    <m/>
    <m/>
    <x v="524"/>
    <n v="6"/>
    <s v="HT08"/>
    <s v="HT08834"/>
    <e v="#N/A"/>
    <n v="0"/>
  </r>
  <r>
    <s v="American RC"/>
    <s v="Haitian RC"/>
    <m/>
    <x v="0"/>
    <x v="75"/>
    <n v="20"/>
    <s v="Décembre"/>
    <m/>
    <x v="0"/>
    <x v="0"/>
    <s v="Moustiquaires"/>
    <m/>
    <s v="Nombre"/>
    <n v="98"/>
    <m/>
    <m/>
    <m/>
    <s v=""/>
    <x v="253"/>
    <s v="Sélection / Priorisation"/>
    <x v="1"/>
    <x v="47"/>
    <s v="Deyemone"/>
    <m/>
    <m/>
    <m/>
    <m/>
    <x v="524"/>
    <n v="6"/>
    <s v="HT08"/>
    <s v="HT08834"/>
    <e v="#N/A"/>
    <n v="0"/>
  </r>
  <r>
    <s v="American RC"/>
    <s v="Haitian RC"/>
    <m/>
    <x v="0"/>
    <x v="75"/>
    <n v="20"/>
    <s v="Décembre"/>
    <m/>
    <x v="0"/>
    <x v="0"/>
    <s v="Kit de cuisine"/>
    <m/>
    <s v="Nombre"/>
    <n v="49"/>
    <m/>
    <m/>
    <m/>
    <s v=""/>
    <x v="253"/>
    <s v="Sélection / Priorisation"/>
    <x v="1"/>
    <x v="47"/>
    <s v="Deyemone"/>
    <m/>
    <m/>
    <m/>
    <m/>
    <x v="524"/>
    <n v="6"/>
    <s v="HT08"/>
    <s v="HT08834"/>
    <e v="#N/A"/>
    <n v="0"/>
  </r>
  <r>
    <s v="American RC"/>
    <s v="Haitian RC"/>
    <m/>
    <x v="0"/>
    <x v="75"/>
    <n v="20"/>
    <s v="Décembre"/>
    <m/>
    <x v="1"/>
    <x v="1"/>
    <s v="Kit Abris"/>
    <m/>
    <s v="Nombre"/>
    <n v="49"/>
    <m/>
    <m/>
    <m/>
    <s v=""/>
    <x v="253"/>
    <s v="Sélection / Priorisation"/>
    <x v="1"/>
    <x v="47"/>
    <s v="Deyemone"/>
    <m/>
    <m/>
    <m/>
    <m/>
    <x v="524"/>
    <n v="6"/>
    <s v="HT08"/>
    <s v="HT08834"/>
    <e v="#N/A"/>
    <n v="0"/>
  </r>
  <r>
    <s v="CARE"/>
    <m/>
    <m/>
    <x v="0"/>
    <x v="75"/>
    <n v="20"/>
    <s v="Décembre"/>
    <m/>
    <x v="0"/>
    <x v="0"/>
    <s v="Lampes solaires"/>
    <m/>
    <s v="Nombre"/>
    <n v="315"/>
    <m/>
    <m/>
    <m/>
    <s v=""/>
    <x v="37"/>
    <m/>
    <x v="1"/>
    <x v="6"/>
    <m/>
    <m/>
    <m/>
    <m/>
    <m/>
    <x v="525"/>
    <n v="2"/>
    <s v="HT08"/>
    <s v="HT08812"/>
    <e v="#N/A"/>
    <n v="0"/>
  </r>
  <r>
    <s v="CARE"/>
    <m/>
    <m/>
    <x v="0"/>
    <x v="75"/>
    <n v="20"/>
    <s v="Décembre"/>
    <m/>
    <x v="0"/>
    <x v="0"/>
    <s v="Autre, à préciser dans &quot;Commentaires&quot;"/>
    <m/>
    <s v="N/A"/>
    <n v="3180"/>
    <m/>
    <m/>
    <m/>
    <s v=""/>
    <x v="37"/>
    <m/>
    <x v="1"/>
    <x v="6"/>
    <m/>
    <m/>
    <m/>
    <m/>
    <s v="Savons"/>
    <x v="525"/>
    <n v="2"/>
    <s v="HT08"/>
    <s v="HT08812"/>
    <e v="#N/A"/>
    <n v="0"/>
  </r>
  <r>
    <s v="CARE"/>
    <m/>
    <m/>
    <x v="0"/>
    <x v="75"/>
    <n v="20"/>
    <s v="Décembre"/>
    <m/>
    <x v="0"/>
    <x v="0"/>
    <s v="Aquatabs"/>
    <m/>
    <s v="Nombre"/>
    <n v="2000"/>
    <m/>
    <m/>
    <m/>
    <s v=""/>
    <x v="37"/>
    <m/>
    <x v="1"/>
    <x v="1"/>
    <m/>
    <m/>
    <m/>
    <m/>
    <m/>
    <x v="526"/>
    <n v="2"/>
    <s v="HT08"/>
    <s v="HT08811"/>
    <e v="#N/A"/>
    <n v="0"/>
  </r>
  <r>
    <s v="CARE"/>
    <m/>
    <m/>
    <x v="0"/>
    <x v="75"/>
    <n v="20"/>
    <s v="Décembre"/>
    <m/>
    <x v="0"/>
    <x v="0"/>
    <s v="Autre, à préciser dans &quot;Commentaires&quot;"/>
    <m/>
    <s v="N/A"/>
    <n v="608"/>
    <m/>
    <m/>
    <m/>
    <s v=""/>
    <x v="37"/>
    <m/>
    <x v="1"/>
    <x v="1"/>
    <m/>
    <m/>
    <m/>
    <m/>
    <s v="Savons"/>
    <x v="526"/>
    <n v="2"/>
    <s v="HT08"/>
    <s v="HT08811"/>
    <e v="#N/A"/>
    <n v="0"/>
  </r>
  <r>
    <s v="CARE"/>
    <m/>
    <m/>
    <x v="0"/>
    <x v="75"/>
    <n v="20"/>
    <s v="Décembre"/>
    <m/>
    <x v="0"/>
    <x v="0"/>
    <s v="Kit d'hygiène"/>
    <s v="Savons de lessive et de toilettes, Serviettes et papiers hygiéniques, Aquatabs, Dentifrices et brosses à dents et Serviettes de bain"/>
    <s v="Nombre"/>
    <n v="937"/>
    <m/>
    <m/>
    <m/>
    <s v=""/>
    <x v="37"/>
    <m/>
    <x v="1"/>
    <x v="2"/>
    <m/>
    <m/>
    <m/>
    <m/>
    <m/>
    <x v="527"/>
    <n v="1"/>
    <s v="HT08"/>
    <s v="HT08832"/>
    <e v="#N/A"/>
    <n v="0"/>
  </r>
  <r>
    <s v="Handicap International"/>
    <m/>
    <s v="Canton de Genève /Shelter Box"/>
    <x v="0"/>
    <x v="75"/>
    <n v="20"/>
    <s v="Décembre"/>
    <m/>
    <x v="1"/>
    <x v="1"/>
    <s v="Kit Abris"/>
    <s v="2 bâches / corde / clous 3&quot; et 1,5&quot;, clous tôle, fil de fer"/>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1"/>
    <x v="1"/>
    <s v="Kit d'outils"/>
    <s v="Marteau, scie, pelle, houe, cisaille"/>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Lampes sol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Moustiqu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Bidons"/>
    <m/>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Autre, à préciser dans &quot;Commentaires&quot;"/>
    <m/>
    <s v="N/A"/>
    <n v="109"/>
    <n v="181"/>
    <n v="165"/>
    <n v="179"/>
    <n v="525"/>
    <x v="130"/>
    <s v="Sélection / Priorisation"/>
    <x v="5"/>
    <x v="69"/>
    <s v="Saut De Baril"/>
    <s v="Javel / Dupouille"/>
    <s v="Rural"/>
    <s v="Ménage"/>
    <s v="Filtre à eau"/>
    <x v="528"/>
    <n v="6"/>
    <s v="HT10"/>
    <s v="HT101021"/>
    <e v="#N/A"/>
    <n v="0"/>
  </r>
  <r>
    <s v="American RC"/>
    <s v="Haitian RC"/>
    <m/>
    <x v="0"/>
    <x v="76"/>
    <n v="21"/>
    <s v="Décembre"/>
    <m/>
    <x v="1"/>
    <x v="1"/>
    <s v="Bâches"/>
    <m/>
    <s v="Nombre"/>
    <n v="45"/>
    <m/>
    <m/>
    <m/>
    <s v=""/>
    <x v="33"/>
    <s v="Sélection / Priorisation"/>
    <x v="5"/>
    <x v="18"/>
    <m/>
    <m/>
    <m/>
    <m/>
    <m/>
    <x v="529"/>
    <n v="5"/>
    <s v="HT10"/>
    <s v="HT101011"/>
    <e v="#N/A"/>
    <n v="0"/>
  </r>
  <r>
    <s v="American RC"/>
    <s v="Haitian RC"/>
    <m/>
    <x v="0"/>
    <x v="76"/>
    <n v="21"/>
    <s v="Décembre"/>
    <m/>
    <x v="0"/>
    <x v="0"/>
    <s v="Seaux"/>
    <m/>
    <s v="Nombre"/>
    <n v="200"/>
    <m/>
    <m/>
    <m/>
    <s v=""/>
    <x v="33"/>
    <s v="Sélection / Priorisation"/>
    <x v="5"/>
    <x v="18"/>
    <m/>
    <m/>
    <m/>
    <m/>
    <m/>
    <x v="529"/>
    <n v="5"/>
    <s v="HT10"/>
    <s v="HT101011"/>
    <e v="#N/A"/>
    <n v="0"/>
  </r>
  <r>
    <s v="American RC"/>
    <s v="Haitian RC"/>
    <m/>
    <x v="0"/>
    <x v="76"/>
    <n v="21"/>
    <s v="Décembre"/>
    <m/>
    <x v="0"/>
    <x v="0"/>
    <s v="Moustiquaires"/>
    <m/>
    <s v="Nombre"/>
    <n v="400"/>
    <m/>
    <m/>
    <m/>
    <s v=""/>
    <x v="33"/>
    <s v="Sélection / Priorisation"/>
    <x v="5"/>
    <x v="18"/>
    <m/>
    <m/>
    <m/>
    <m/>
    <m/>
    <x v="529"/>
    <n v="5"/>
    <s v="HT10"/>
    <s v="HT101011"/>
    <e v="#N/A"/>
    <n v="0"/>
  </r>
  <r>
    <s v="American RC"/>
    <s v="Haitian RC"/>
    <m/>
    <x v="0"/>
    <x v="76"/>
    <n v="21"/>
    <s v="Décembre"/>
    <m/>
    <x v="0"/>
    <x v="0"/>
    <s v="Kit d'hygiène"/>
    <m/>
    <s v="Nombre"/>
    <n v="200"/>
    <m/>
    <m/>
    <m/>
    <s v=""/>
    <x v="33"/>
    <s v="Sélection / Priorisation"/>
    <x v="5"/>
    <x v="18"/>
    <m/>
    <m/>
    <m/>
    <m/>
    <m/>
    <x v="529"/>
    <n v="5"/>
    <s v="HT10"/>
    <s v="HT101011"/>
    <e v="#N/A"/>
    <n v="0"/>
  </r>
  <r>
    <s v="American RC"/>
    <s v="Haitian RC"/>
    <m/>
    <x v="0"/>
    <x v="76"/>
    <n v="21"/>
    <s v="Décembre"/>
    <m/>
    <x v="1"/>
    <x v="1"/>
    <s v="Kit Abris"/>
    <m/>
    <s v="Nombre"/>
    <n v="115"/>
    <m/>
    <m/>
    <m/>
    <s v=""/>
    <x v="33"/>
    <s v="Sélection / Priorisation"/>
    <x v="5"/>
    <x v="18"/>
    <m/>
    <m/>
    <m/>
    <m/>
    <m/>
    <x v="529"/>
    <n v="5"/>
    <s v="HT10"/>
    <s v="HT101011"/>
    <e v="#N/A"/>
    <n v="0"/>
  </r>
  <r>
    <s v="American RC"/>
    <s v="Haitian RC"/>
    <m/>
    <x v="0"/>
    <x v="76"/>
    <n v="21"/>
    <s v="Décembre"/>
    <m/>
    <x v="0"/>
    <x v="0"/>
    <s v="Couvertures"/>
    <m/>
    <s v="Nombre"/>
    <n v="178"/>
    <m/>
    <m/>
    <m/>
    <s v=""/>
    <x v="255"/>
    <s v="Sélection / Priorisation"/>
    <x v="5"/>
    <x v="17"/>
    <m/>
    <m/>
    <m/>
    <m/>
    <m/>
    <x v="530"/>
    <n v="5"/>
    <s v="HT10"/>
    <s v="HT101013"/>
    <e v="#N/A"/>
    <n v="0"/>
  </r>
  <r>
    <s v="American RC"/>
    <s v="Haitian RC"/>
    <m/>
    <x v="0"/>
    <x v="76"/>
    <n v="21"/>
    <s v="Décembre"/>
    <m/>
    <x v="0"/>
    <x v="0"/>
    <s v="Seaux"/>
    <m/>
    <s v="Nombre"/>
    <n v="178"/>
    <m/>
    <m/>
    <m/>
    <s v=""/>
    <x v="255"/>
    <s v="Sélection / Priorisation"/>
    <x v="5"/>
    <x v="17"/>
    <m/>
    <m/>
    <m/>
    <m/>
    <m/>
    <x v="530"/>
    <n v="5"/>
    <s v="HT10"/>
    <s v="HT101013"/>
    <e v="#N/A"/>
    <n v="0"/>
  </r>
  <r>
    <s v="American RC"/>
    <s v="Haitian RC"/>
    <m/>
    <x v="0"/>
    <x v="76"/>
    <n v="21"/>
    <s v="Décembre"/>
    <m/>
    <x v="0"/>
    <x v="0"/>
    <s v="Moustiquaires"/>
    <m/>
    <s v="Nombre"/>
    <n v="356"/>
    <m/>
    <m/>
    <m/>
    <s v=""/>
    <x v="255"/>
    <s v="Sélection / Priorisation"/>
    <x v="5"/>
    <x v="17"/>
    <m/>
    <m/>
    <m/>
    <m/>
    <m/>
    <x v="530"/>
    <n v="5"/>
    <s v="HT10"/>
    <s v="HT101013"/>
    <e v="#N/A"/>
    <n v="0"/>
  </r>
  <r>
    <s v="American RC"/>
    <s v="Haitian RC"/>
    <m/>
    <x v="0"/>
    <x v="76"/>
    <n v="21"/>
    <s v="Décembre"/>
    <m/>
    <x v="0"/>
    <x v="0"/>
    <s v="Kit d'hygiène"/>
    <m/>
    <s v="Nombre"/>
    <n v="178"/>
    <m/>
    <m/>
    <m/>
    <s v=""/>
    <x v="255"/>
    <s v="Sélection / Priorisation"/>
    <x v="5"/>
    <x v="17"/>
    <m/>
    <m/>
    <m/>
    <m/>
    <m/>
    <x v="530"/>
    <n v="5"/>
    <s v="HT10"/>
    <s v="HT101013"/>
    <e v="#N/A"/>
    <n v="0"/>
  </r>
  <r>
    <s v="American RC"/>
    <s v="Haitian RC"/>
    <m/>
    <x v="0"/>
    <x v="76"/>
    <n v="21"/>
    <s v="Décembre"/>
    <m/>
    <x v="0"/>
    <x v="0"/>
    <s v="Kit de cuisine"/>
    <m/>
    <s v="Nombre"/>
    <n v="178"/>
    <m/>
    <m/>
    <m/>
    <s v=""/>
    <x v="255"/>
    <s v="Sélection / Priorisation"/>
    <x v="5"/>
    <x v="17"/>
    <m/>
    <m/>
    <m/>
    <m/>
    <m/>
    <x v="530"/>
    <n v="5"/>
    <s v="HT10"/>
    <s v="HT101013"/>
    <e v="#N/A"/>
    <n v="0"/>
  </r>
  <r>
    <s v="CARE"/>
    <m/>
    <m/>
    <x v="0"/>
    <x v="76"/>
    <n v="21"/>
    <s v="Décembre"/>
    <m/>
    <x v="0"/>
    <x v="0"/>
    <s v="Lampes solaires"/>
    <m/>
    <s v="Nombre"/>
    <n v="279"/>
    <m/>
    <m/>
    <m/>
    <s v=""/>
    <x v="37"/>
    <m/>
    <x v="1"/>
    <x v="3"/>
    <m/>
    <m/>
    <m/>
    <m/>
    <m/>
    <x v="531"/>
    <n v="2"/>
    <s v="HT08"/>
    <s v="HT08822"/>
    <e v="#N/A"/>
    <n v="0"/>
  </r>
  <r>
    <s v="CARE"/>
    <m/>
    <m/>
    <x v="0"/>
    <x v="76"/>
    <n v="21"/>
    <s v="Décembre"/>
    <m/>
    <x v="0"/>
    <x v="0"/>
    <s v="Autre, à préciser dans &quot;Commentaires&quot;"/>
    <m/>
    <s v="N/A"/>
    <n v="2820"/>
    <m/>
    <m/>
    <m/>
    <s v=""/>
    <x v="37"/>
    <m/>
    <x v="1"/>
    <x v="3"/>
    <m/>
    <m/>
    <m/>
    <m/>
    <s v="Savons"/>
    <x v="531"/>
    <n v="2"/>
    <s v="HT08"/>
    <s v="HT08822"/>
    <e v="#N/A"/>
    <n v="0"/>
  </r>
  <r>
    <s v="Handicap International"/>
    <m/>
    <s v="Canton de Genève /Shelter Box"/>
    <x v="0"/>
    <x v="76"/>
    <n v="21"/>
    <s v="Décembre"/>
    <m/>
    <x v="1"/>
    <x v="1"/>
    <s v="Kit Abris"/>
    <s v="2 bâches / corde / clous 3&quot; et 1,5&quot;, clous tôle, fil de fer"/>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1"/>
    <x v="1"/>
    <s v="Kit d'outils"/>
    <s v="Marteau, scie, pelle, houe, cisaille"/>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Lampes sol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Moustiqu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Bidons"/>
    <m/>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Autre, à préciser dans &quot;Commentaires&quot;"/>
    <m/>
    <s v="N/A"/>
    <n v="57"/>
    <n v="125"/>
    <n v="76"/>
    <n v="77"/>
    <n v="278"/>
    <x v="56"/>
    <s v="Sélection / Priorisation"/>
    <x v="5"/>
    <x v="25"/>
    <s v="L'Azile / Nan Paul"/>
    <s v="Polite / Gourdet"/>
    <s v="Rural"/>
    <s v="Ménage"/>
    <s v="Filtre à eau"/>
    <x v="532"/>
    <n v="6"/>
    <s v="HT10"/>
    <s v="HT101023"/>
    <e v="#N/A"/>
    <n v="0"/>
  </r>
  <r>
    <s v="ShelterBox"/>
    <s v="(BSEIPH) Bureau du Secrétaire d’Etat à l’Intégration des Personnes Handicapées"/>
    <m/>
    <x v="0"/>
    <x v="76"/>
    <n v="21"/>
    <s v="Décembre"/>
    <m/>
    <x v="0"/>
    <x v="0"/>
    <s v="Moustiqu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14"/>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14"/>
    <n v="30"/>
    <n v="28"/>
    <n v="24"/>
    <n v="82"/>
    <x v="231"/>
    <s v="Sélection / Priorisation"/>
    <x v="2"/>
    <x v="43"/>
    <m/>
    <s v="Torbeck 1er section / Redon"/>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14"/>
    <n v="30"/>
    <n v="28"/>
    <n v="24"/>
    <n v="82"/>
    <x v="231"/>
    <s v="Sélection / Priorisation"/>
    <x v="2"/>
    <x v="43"/>
    <m/>
    <s v="Torbeck 1er section / Redon"/>
    <s v="Peri urbain"/>
    <s v="Ménage"/>
    <s v="Distributed in conjunction with NFI kits of solar lights, water filter, water container and mosquito nets"/>
    <x v="533"/>
    <n v="10"/>
    <s v="HT07"/>
    <s v="HT07712"/>
    <e v="#N/A"/>
    <n v="0"/>
  </r>
  <r>
    <s v="ShelterBox"/>
    <s v="(BSEIPH) Bureau du Secrétaire d’Etat à l’Intégration des Personnes Handicapées"/>
    <m/>
    <x v="0"/>
    <x v="76"/>
    <n v="21"/>
    <s v="Décembre"/>
    <m/>
    <x v="0"/>
    <x v="0"/>
    <s v="Moustiqu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28"/>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28"/>
    <n v="57"/>
    <n v="60"/>
    <n v="50"/>
    <n v="167"/>
    <x v="256"/>
    <s v="Sélection / Priorisation"/>
    <x v="2"/>
    <x v="43"/>
    <m/>
    <s v="Torbeck 2e Section / groupe Delponse / Labei"/>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28"/>
    <n v="57"/>
    <n v="60"/>
    <n v="50"/>
    <n v="167"/>
    <x v="256"/>
    <s v="Sélection / Priorisation"/>
    <x v="2"/>
    <x v="43"/>
    <m/>
    <s v="Torbeck 2e Section / groupe Delponse / Labei"/>
    <s v="Peri urbain"/>
    <s v="Ménage"/>
    <s v="Distributed in conjunction with NFI kits of solar lights, water filter, water container and mosquito nets"/>
    <x v="533"/>
    <n v="10"/>
    <s v="HT07"/>
    <s v="HT07712"/>
    <e v="#N/A"/>
    <n v="0"/>
  </r>
  <r>
    <s v="American RC"/>
    <s v="Haitian RC"/>
    <m/>
    <x v="0"/>
    <x v="77"/>
    <n v="22"/>
    <s v="Décembre"/>
    <m/>
    <x v="0"/>
    <x v="0"/>
    <s v="Couvertures"/>
    <m/>
    <s v="Nombre"/>
    <n v="108"/>
    <m/>
    <m/>
    <m/>
    <s v=""/>
    <x v="29"/>
    <s v="Sélection / Priorisation"/>
    <x v="5"/>
    <x v="18"/>
    <m/>
    <m/>
    <m/>
    <m/>
    <m/>
    <x v="534"/>
    <n v="5"/>
    <s v="HT10"/>
    <s v="HT101011"/>
    <e v="#N/A"/>
    <n v="0"/>
  </r>
  <r>
    <s v="American RC"/>
    <s v="Haitian RC"/>
    <m/>
    <x v="0"/>
    <x v="77"/>
    <n v="22"/>
    <s v="Décembre"/>
    <m/>
    <x v="0"/>
    <x v="0"/>
    <s v="Seaux"/>
    <m/>
    <s v="Nombre"/>
    <n v="250"/>
    <m/>
    <m/>
    <m/>
    <s v=""/>
    <x v="29"/>
    <s v="Sélection / Priorisation"/>
    <x v="5"/>
    <x v="18"/>
    <m/>
    <m/>
    <m/>
    <m/>
    <m/>
    <x v="534"/>
    <n v="5"/>
    <s v="HT10"/>
    <s v="HT101011"/>
    <e v="#N/A"/>
    <n v="0"/>
  </r>
  <r>
    <s v="American RC"/>
    <s v="Haitian RC"/>
    <m/>
    <x v="0"/>
    <x v="77"/>
    <n v="22"/>
    <s v="Décembre"/>
    <m/>
    <x v="0"/>
    <x v="0"/>
    <s v="Moustiquaires"/>
    <m/>
    <s v="Nombre"/>
    <n v="500"/>
    <m/>
    <m/>
    <m/>
    <s v=""/>
    <x v="29"/>
    <s v="Sélection / Priorisation"/>
    <x v="5"/>
    <x v="18"/>
    <m/>
    <m/>
    <m/>
    <m/>
    <m/>
    <x v="534"/>
    <n v="5"/>
    <s v="HT10"/>
    <s v="HT101011"/>
    <e v="#N/A"/>
    <n v="0"/>
  </r>
  <r>
    <s v="American RC"/>
    <s v="Haitian RC"/>
    <m/>
    <x v="0"/>
    <x v="77"/>
    <n v="22"/>
    <s v="Décembre"/>
    <m/>
    <x v="0"/>
    <x v="0"/>
    <s v="Kit d'hygiène"/>
    <m/>
    <s v="Nombre"/>
    <n v="250"/>
    <m/>
    <m/>
    <m/>
    <s v=""/>
    <x v="29"/>
    <s v="Sélection / Priorisation"/>
    <x v="5"/>
    <x v="18"/>
    <m/>
    <m/>
    <m/>
    <m/>
    <m/>
    <x v="534"/>
    <n v="5"/>
    <s v="HT10"/>
    <s v="HT101011"/>
    <e v="#N/A"/>
    <n v="0"/>
  </r>
  <r>
    <s v="American RC"/>
    <s v="Haitian RC"/>
    <m/>
    <x v="0"/>
    <x v="77"/>
    <n v="22"/>
    <s v="Décembre"/>
    <m/>
    <x v="0"/>
    <x v="0"/>
    <s v="Kit de cuisine"/>
    <m/>
    <s v="Nombre"/>
    <n v="250"/>
    <m/>
    <m/>
    <m/>
    <s v=""/>
    <x v="29"/>
    <s v="Sélection / Priorisation"/>
    <x v="5"/>
    <x v="18"/>
    <m/>
    <m/>
    <m/>
    <m/>
    <m/>
    <x v="534"/>
    <n v="5"/>
    <s v="HT10"/>
    <s v="HT101011"/>
    <e v="#N/A"/>
    <n v="0"/>
  </r>
  <r>
    <s v="Diakonie Katastrophenhilfe"/>
    <s v="KORAL"/>
    <s v="German Foreign Office (AA)"/>
    <x v="0"/>
    <x v="77"/>
    <n v="22"/>
    <s v="Décembre"/>
    <m/>
    <x v="0"/>
    <x v="0"/>
    <s v="Kit d'hygiène"/>
    <s v="Shampooing, savon, brosses a dents, dentifrice, deodorants, peignes, Aquatabs, papier toilette, serviette hygienique, sceaux, savon pour lessive"/>
    <s v="Nombre"/>
    <n v="142"/>
    <m/>
    <m/>
    <m/>
    <s v=""/>
    <x v="257"/>
    <s v="Sélection / Priorisation"/>
    <x v="2"/>
    <x v="19"/>
    <s v="3ème Carrefour Canon"/>
    <s v="Caiman"/>
    <s v="Rural"/>
    <s v="Ménage"/>
    <m/>
    <x v="535"/>
    <n v="2"/>
    <s v="HT07"/>
    <s v="HT07713"/>
    <s v="HT07713-03"/>
    <n v="0"/>
  </r>
  <r>
    <s v="Diakonie Katastrophenhilfe"/>
    <s v="KORAL"/>
    <s v="German Foreign Office (AA)"/>
    <x v="0"/>
    <x v="77"/>
    <n v="22"/>
    <s v="Décembre"/>
    <m/>
    <x v="1"/>
    <x v="1"/>
    <s v="Kit Abris"/>
    <s v="2 baches, 2 laines, cordes"/>
    <s v="Nombre"/>
    <n v="142"/>
    <m/>
    <m/>
    <m/>
    <s v=""/>
    <x v="257"/>
    <s v="Sélection / Priorisation"/>
    <x v="2"/>
    <x v="19"/>
    <s v="3ème Carrefour Canon"/>
    <s v="Caiman"/>
    <s v="Rural"/>
    <s v="Ménage"/>
    <m/>
    <x v="535"/>
    <n v="2"/>
    <s v="HT07"/>
    <s v="HT07713"/>
    <s v="HT07713-03"/>
    <n v="0"/>
  </r>
  <r>
    <s v="American RC"/>
    <s v="Haitian RC"/>
    <m/>
    <x v="0"/>
    <x v="78"/>
    <n v="23"/>
    <s v="Décembre"/>
    <m/>
    <x v="1"/>
    <x v="1"/>
    <s v="Kit Abris"/>
    <m/>
    <s v="Nombre"/>
    <n v="445"/>
    <m/>
    <m/>
    <m/>
    <s v=""/>
    <x v="162"/>
    <s v="Sélection / Priorisation"/>
    <x v="2"/>
    <x v="43"/>
    <m/>
    <m/>
    <m/>
    <m/>
    <m/>
    <x v="536"/>
    <n v="2"/>
    <s v="HT07"/>
    <s v="HT07712"/>
    <e v="#N/A"/>
    <n v="0"/>
  </r>
  <r>
    <s v="American RC"/>
    <s v="Haitian RC"/>
    <m/>
    <x v="0"/>
    <x v="78"/>
    <n v="23"/>
    <s v="Décembre"/>
    <m/>
    <x v="1"/>
    <x v="1"/>
    <s v="Kit Abris"/>
    <m/>
    <s v="Nombre"/>
    <n v="412"/>
    <m/>
    <m/>
    <m/>
    <s v=""/>
    <x v="258"/>
    <s v="Sélection / Priorisation"/>
    <x v="2"/>
    <x v="43"/>
    <m/>
    <m/>
    <m/>
    <m/>
    <m/>
    <x v="536"/>
    <n v="2"/>
    <s v="HT07"/>
    <s v="HT07712"/>
    <e v="#N/A"/>
    <n v="0"/>
  </r>
  <r>
    <s v="American RC"/>
    <s v="Haitian RC"/>
    <m/>
    <x v="0"/>
    <x v="78"/>
    <n v="23"/>
    <s v="Décembre"/>
    <m/>
    <x v="1"/>
    <x v="1"/>
    <s v="Kit Abris"/>
    <m/>
    <s v="Nombre"/>
    <n v="589"/>
    <m/>
    <m/>
    <m/>
    <s v=""/>
    <x v="240"/>
    <s v="Sélection / Priorisation"/>
    <x v="2"/>
    <x v="30"/>
    <m/>
    <m/>
    <m/>
    <m/>
    <m/>
    <x v="537"/>
    <n v="1"/>
    <s v="HT07"/>
    <s v="HT07732"/>
    <e v="#N/A"/>
    <n v="1"/>
  </r>
  <r>
    <s v="Handicap International"/>
    <m/>
    <s v="Canton de Genève /Shelter Box"/>
    <x v="0"/>
    <x v="78"/>
    <n v="23"/>
    <s v="Décembre"/>
    <m/>
    <x v="1"/>
    <x v="1"/>
    <s v="Kit Abris"/>
    <s v="2 bâches / corde / clous 3&quot; et 1,5&quot;, clous tôle, fil de fer"/>
    <s v="Nombre"/>
    <n v="94"/>
    <n v="162"/>
    <n v="115"/>
    <n v="118"/>
    <n v="395"/>
    <x v="221"/>
    <s v="Sélection / Priorisation"/>
    <x v="5"/>
    <x v="21"/>
    <s v="Fonds De Lianes"/>
    <s v="Belroche / Martel / Abraham"/>
    <s v="Rural"/>
    <s v="Ménage"/>
    <m/>
    <x v="538"/>
    <n v="6"/>
    <s v="HT10"/>
    <s v="HT101012"/>
    <e v="#N/A"/>
    <n v="1"/>
  </r>
  <r>
    <s v="Handicap International"/>
    <m/>
    <s v="Canton de Genève /Shelter Box"/>
    <x v="0"/>
    <x v="78"/>
    <n v="23"/>
    <s v="Décembre"/>
    <m/>
    <x v="1"/>
    <x v="1"/>
    <s v="Kit d'outils"/>
    <s v="Marteau, scie, pelle, houe, cisaille"/>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Lampes sol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Moustiqu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Bidons"/>
    <m/>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Autre, à préciser dans &quot;Commentaires&quot;"/>
    <m/>
    <s v="N/A"/>
    <n v="94"/>
    <n v="162"/>
    <n v="115"/>
    <n v="118"/>
    <n v="395"/>
    <x v="221"/>
    <s v="Sélection / Priorisation"/>
    <x v="5"/>
    <x v="21"/>
    <s v="Fonds De Lianes"/>
    <s v="Belroche / Martel / Abraham"/>
    <s v="Rural"/>
    <s v="Ménage"/>
    <s v="Filtre à eau"/>
    <x v="538"/>
    <n v="6"/>
    <s v="HT10"/>
    <s v="HT101012"/>
    <e v="#N/A"/>
    <n v="0"/>
  </r>
  <r>
    <s v="ShelterBox"/>
    <s v="410 Bridge"/>
    <m/>
    <x v="3"/>
    <x v="79"/>
    <n v="24"/>
    <s v="Décembre"/>
    <m/>
    <x v="0"/>
    <x v="0"/>
    <s v="Moustiquaires"/>
    <s v="2 per HH"/>
    <s v="Nombre"/>
    <n v="100"/>
    <m/>
    <m/>
    <m/>
    <s v=""/>
    <x v="14"/>
    <s v="Sélection / Priorisation"/>
    <x v="2"/>
    <x v="52"/>
    <s v="Bony"/>
    <s v="Calapa"/>
    <m/>
    <s v="Ménage"/>
    <s v="Distributed in conjunction with Shelterkits and other NFI"/>
    <x v="539"/>
    <n v="5"/>
    <s v="HT07"/>
    <s v="HT07751"/>
    <e v="#N/A"/>
    <n v="1"/>
  </r>
  <r>
    <s v="ShelterBox"/>
    <s v="410 Bridge"/>
    <m/>
    <x v="3"/>
    <x v="79"/>
    <n v="24"/>
    <s v="Décembre"/>
    <m/>
    <x v="0"/>
    <x v="0"/>
    <s v="Lampes solaires"/>
    <s v="2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Bidons"/>
    <s v="1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Aquatabs"/>
    <s v="1 per HH"/>
    <s v="Nombre"/>
    <n v="50"/>
    <m/>
    <m/>
    <m/>
    <s v=""/>
    <x v="14"/>
    <s v="Sélection / Priorisation"/>
    <x v="2"/>
    <x v="52"/>
    <s v="Bony"/>
    <s v="Calapa"/>
    <m/>
    <s v="Ménage"/>
    <s v="Thirst Aid Stations, not Aquatabs. Distributed in conjunction with Shelterkits and other NFI"/>
    <x v="539"/>
    <n v="5"/>
    <s v="HT07"/>
    <s v="HT07751"/>
    <e v="#N/A"/>
    <n v="0"/>
  </r>
  <r>
    <s v="ShelterBox"/>
    <s v="410 Bridge"/>
    <m/>
    <x v="3"/>
    <x v="79"/>
    <n v="24"/>
    <s v="Décembre"/>
    <m/>
    <x v="1"/>
    <x v="1"/>
    <s v="Kit Abris"/>
    <s v="1 per HH"/>
    <s v="Nombre"/>
    <n v="150"/>
    <m/>
    <m/>
    <m/>
    <s v=""/>
    <x v="15"/>
    <s v="Sélection / Priorisation"/>
    <x v="2"/>
    <x v="52"/>
    <s v="Bony"/>
    <s v="Calapa"/>
    <m/>
    <s v="Ménage"/>
    <s v="Distributed in conjunction with NFI kits of solar lights, water filter, water container and mosquito nets"/>
    <x v="539"/>
    <n v="5"/>
    <s v="HT07"/>
    <s v="HT07751"/>
    <e v="#N/A"/>
    <n v="0"/>
  </r>
  <r>
    <s v="ShelterBox"/>
    <s v="410 Bridge"/>
    <m/>
    <x v="3"/>
    <x v="79"/>
    <n v="24"/>
    <s v="Décembre"/>
    <m/>
    <x v="0"/>
    <x v="0"/>
    <s v="Moustiquaires"/>
    <s v="2 per HH"/>
    <s v="Nombre"/>
    <n v="100"/>
    <m/>
    <m/>
    <m/>
    <s v=""/>
    <x v="14"/>
    <s v="Sélection / Priorisation"/>
    <x v="2"/>
    <x v="52"/>
    <s v="Dejoie"/>
    <s v="Lebeye"/>
    <m/>
    <s v="Ménage"/>
    <s v="Distributed in conjunction with Shelterkits and other NFI"/>
    <x v="540"/>
    <n v="10"/>
    <s v="HT07"/>
    <s v="HT07751"/>
    <e v="#N/A"/>
    <n v="0"/>
  </r>
  <r>
    <s v="ShelterBox"/>
    <s v="410 Bridge"/>
    <m/>
    <x v="3"/>
    <x v="79"/>
    <n v="24"/>
    <s v="Décembre"/>
    <m/>
    <x v="0"/>
    <x v="0"/>
    <s v="Lampes solaires"/>
    <s v="2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Lebeye"/>
    <m/>
    <s v="Ménage"/>
    <s v="Thirst Aid Stations, not Aquatabs. Distributed in conjunction with Shelterkits and other NFI"/>
    <x v="540"/>
    <n v="10"/>
    <s v="HT07"/>
    <s v="HT07751"/>
    <e v="#N/A"/>
    <n v="0"/>
  </r>
  <r>
    <s v="ShelterBox"/>
    <s v="410 Bridge"/>
    <m/>
    <x v="3"/>
    <x v="79"/>
    <n v="24"/>
    <s v="Décembre"/>
    <m/>
    <x v="1"/>
    <x v="1"/>
    <s v="Kit Abris"/>
    <s v="1 per HH"/>
    <s v="Nombre"/>
    <n v="190"/>
    <m/>
    <m/>
    <m/>
    <s v=""/>
    <x v="228"/>
    <s v="Sélection / Priorisation"/>
    <x v="2"/>
    <x v="52"/>
    <s v="Dejoie"/>
    <s v="Lebeye"/>
    <m/>
    <s v="Ménage"/>
    <s v="Distributed in conjunction with NFI kits of solar lights, water filter, water container and mosquito nets"/>
    <x v="540"/>
    <n v="10"/>
    <s v="HT07"/>
    <s v="HT07751"/>
    <e v="#N/A"/>
    <n v="0"/>
  </r>
  <r>
    <s v="ShelterBox"/>
    <s v="410 Bridge"/>
    <m/>
    <x v="3"/>
    <x v="79"/>
    <n v="24"/>
    <s v="Décembre"/>
    <m/>
    <x v="0"/>
    <x v="0"/>
    <s v="Moustiquaires"/>
    <s v="2 per HH"/>
    <s v="Nombre"/>
    <n v="100"/>
    <m/>
    <m/>
    <m/>
    <s v=""/>
    <x v="12"/>
    <s v="Sélection / Priorisation"/>
    <x v="2"/>
    <x v="52"/>
    <s v="Dejoie"/>
    <s v="Bousquet"/>
    <m/>
    <s v="Ménage"/>
    <s v="Distributed in conjunction with Shelterkits and other NFI"/>
    <x v="540"/>
    <n v="10"/>
    <s v="HT07"/>
    <s v="HT07751"/>
    <e v="#N/A"/>
    <n v="0"/>
  </r>
  <r>
    <s v="ShelterBox"/>
    <s v="410 Bridge"/>
    <m/>
    <x v="3"/>
    <x v="79"/>
    <n v="24"/>
    <s v="Décembre"/>
    <m/>
    <x v="0"/>
    <x v="0"/>
    <s v="Lampes solaires"/>
    <s v="2 per HH"/>
    <s v="Nombre"/>
    <n v="50"/>
    <m/>
    <m/>
    <m/>
    <s v=""/>
    <x v="12"/>
    <s v="Sélection / Priorisation"/>
    <x v="2"/>
    <x v="52"/>
    <s v="Dejoie"/>
    <s v="Bousquet"/>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Bousquet"/>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Bousquet"/>
    <m/>
    <s v="Ménage"/>
    <s v="Thirst Aid Stations, not Aquatabs. Distributed in conjunction with Shelterkits and other NFI"/>
    <x v="540"/>
    <n v="10"/>
    <s v="HT07"/>
    <s v="HT07751"/>
    <e v="#N/A"/>
    <n v="0"/>
  </r>
  <r>
    <s v="ShelterBox"/>
    <s v="410 Bridge"/>
    <m/>
    <x v="3"/>
    <x v="79"/>
    <n v="24"/>
    <s v="Décembre"/>
    <m/>
    <x v="1"/>
    <x v="1"/>
    <s v="Kit Abris"/>
    <s v="1 per HH"/>
    <s v="Nombre"/>
    <n v="100"/>
    <m/>
    <m/>
    <m/>
    <s v=""/>
    <x v="12"/>
    <s v="Sélection / Priorisation"/>
    <x v="2"/>
    <x v="52"/>
    <s v="Dejoie"/>
    <s v="Bousquet"/>
    <m/>
    <s v="Ménage"/>
    <s v="Distributed in conjunction with NFI kits of solar lights, water filter, water container and mosquito nets"/>
    <x v="540"/>
    <n v="10"/>
    <s v="HT07"/>
    <s v="HT07751"/>
    <e v="#N/A"/>
    <n v="0"/>
  </r>
  <r>
    <s v="ShelterBox"/>
    <s v="410 Bridge"/>
    <m/>
    <x v="1"/>
    <x v="79"/>
    <n v="24"/>
    <s v="Décembre"/>
    <m/>
    <x v="0"/>
    <x v="0"/>
    <s v="Moustiquaires"/>
    <s v="2 per HH"/>
    <s v="Nombre"/>
    <n v="100"/>
    <m/>
    <m/>
    <m/>
    <s v=""/>
    <x v="14"/>
    <s v="Sélection / Priorisation"/>
    <x v="2"/>
    <x v="27"/>
    <s v="Paricot"/>
    <s v="Figueir"/>
    <m/>
    <s v="Ménage"/>
    <s v="Distributed in conjunction with Shelterkits and other NFI"/>
    <x v="541"/>
    <n v="5"/>
    <s v="HT07"/>
    <s v="HT07742"/>
    <e v="#N/A"/>
    <n v="1"/>
  </r>
  <r>
    <s v="ShelterBox"/>
    <s v="410 Bridge"/>
    <m/>
    <x v="1"/>
    <x v="79"/>
    <n v="24"/>
    <s v="Décembre"/>
    <m/>
    <x v="0"/>
    <x v="0"/>
    <s v="Lampes solaires"/>
    <s v="2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Bidons"/>
    <s v="1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Aquatabs"/>
    <s v="1 per HH"/>
    <s v="Nombre"/>
    <n v="50"/>
    <m/>
    <m/>
    <m/>
    <s v=""/>
    <x v="14"/>
    <s v="Sélection / Priorisation"/>
    <x v="2"/>
    <x v="27"/>
    <s v="Paricot"/>
    <s v="Figueir"/>
    <m/>
    <s v="Ménage"/>
    <s v="Thirst Aid Stations, not Aquatabs. Distributed in conjunction with Shelterkits and other NFI"/>
    <x v="541"/>
    <n v="5"/>
    <s v="HT07"/>
    <s v="HT07742"/>
    <e v="#N/A"/>
    <n v="0"/>
  </r>
  <r>
    <s v="ShelterBox"/>
    <s v="410 Bridge"/>
    <m/>
    <x v="1"/>
    <x v="79"/>
    <n v="24"/>
    <s v="Décembre"/>
    <m/>
    <x v="1"/>
    <x v="1"/>
    <s v="Kit Abris"/>
    <s v="1 per HH"/>
    <s v="Nombre"/>
    <n v="140"/>
    <m/>
    <m/>
    <m/>
    <s v=""/>
    <x v="154"/>
    <s v="Sélection / Priorisation"/>
    <x v="2"/>
    <x v="27"/>
    <s v="Paricot"/>
    <s v="Figueir"/>
    <m/>
    <s v="Ménage"/>
    <s v="Distributed in conjunction with NFI kits of solar lights, water filter, water container and mosquito nets"/>
    <x v="541"/>
    <n v="5"/>
    <s v="HT07"/>
    <s v="HT07742"/>
    <e v="#N/A"/>
    <n v="0"/>
  </r>
  <r>
    <s v="Handicap International"/>
    <m/>
    <s v="Canton de Genève /Shelter Box"/>
    <x v="0"/>
    <x v="80"/>
    <n v="27"/>
    <s v="Décembre"/>
    <m/>
    <x v="1"/>
    <x v="1"/>
    <s v="Kit Abris"/>
    <s v="2 bâches / corde / clous 3&quot; et 1,5&quot;, clous tôle, fil de fer"/>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1"/>
    <x v="1"/>
    <s v="Kit d'outils"/>
    <s v="Marteau, scie, pelle, houe, cisaille"/>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Lampes sol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Moustiqu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Bidons"/>
    <m/>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Autre, à préciser dans &quot;Commentaires&quot;"/>
    <m/>
    <s v="N/A"/>
    <n v="93"/>
    <n v="174"/>
    <n v="136"/>
    <n v="125"/>
    <n v="435"/>
    <x v="259"/>
    <s v="Sélection / Priorisation"/>
    <x v="5"/>
    <x v="21"/>
    <s v="Fonds De Lianes"/>
    <s v="Contois"/>
    <s v="Rural"/>
    <s v="Ménage"/>
    <s v="Filtre à eau"/>
    <x v="542"/>
    <n v="6"/>
    <s v="HT10"/>
    <s v="HT101012"/>
    <e v="#N/A"/>
    <n v="0"/>
  </r>
  <r>
    <s v="Handicap International"/>
    <m/>
    <s v="Canton de Genève /Shelter Box"/>
    <x v="0"/>
    <x v="81"/>
    <n v="30"/>
    <s v="Décembre"/>
    <m/>
    <x v="1"/>
    <x v="1"/>
    <s v="Kit Abris"/>
    <s v="2 bâches / corde / clous 3&quot; et 1,5&quot;, clous tôle, fil de fer"/>
    <s v="Nombre"/>
    <n v="51"/>
    <n v="80"/>
    <n v="69"/>
    <n v="76"/>
    <n v="225"/>
    <x v="260"/>
    <s v="Sélection / Priorisation"/>
    <x v="5"/>
    <x v="21"/>
    <s v="Sillegue"/>
    <s v="Pini"/>
    <s v="Rural"/>
    <s v="Ménage"/>
    <m/>
    <x v="543"/>
    <n v="6"/>
    <s v="HT10"/>
    <s v="HT101012"/>
    <e v="#N/A"/>
    <n v="0"/>
  </r>
  <r>
    <s v="Handicap International"/>
    <m/>
    <s v="Canton de Genève /Shelter Box"/>
    <x v="0"/>
    <x v="81"/>
    <n v="30"/>
    <s v="Décembre"/>
    <m/>
    <x v="1"/>
    <x v="1"/>
    <s v="Kit d'outils"/>
    <s v="Marteau, scie, pelle, houe, cisaille"/>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Lampes sol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Moustiqu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Bidons"/>
    <m/>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Autre, à préciser dans &quot;Commentaires&quot;"/>
    <m/>
    <s v="N/A"/>
    <n v="51"/>
    <n v="80"/>
    <n v="69"/>
    <n v="76"/>
    <n v="225"/>
    <x v="260"/>
    <s v="Sélection / Priorisation"/>
    <x v="5"/>
    <x v="21"/>
    <s v="Sillegue"/>
    <s v="Pini"/>
    <s v="Rural"/>
    <s v="Ménage"/>
    <s v="Filtre à eau"/>
    <x v="543"/>
    <n v="6"/>
    <s v="HT10"/>
    <s v="HT101012"/>
    <e v="#N/A"/>
    <n v="0"/>
  </r>
  <r>
    <s v="Handicap International"/>
    <m/>
    <s v="Canton de Genève /Shelter Box"/>
    <x v="0"/>
    <x v="82"/>
    <n v="5"/>
    <s v="Janvier"/>
    <m/>
    <x v="1"/>
    <x v="1"/>
    <s v="Kit Abris"/>
    <s v="2 bâches / corde / clous 3&quot; et 1,5&quot;, clous tôle, fil de fer"/>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1"/>
    <x v="1"/>
    <s v="Kit d'outils"/>
    <s v="Marteau, scie, pelle, houe, cisaille"/>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Lampes sol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Moustiqu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Bidons"/>
    <m/>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Autre, à préciser dans &quot;Commentaires&quot;"/>
    <m/>
    <s v="N/A"/>
    <n v="48"/>
    <n v="85"/>
    <n v="55"/>
    <n v="72"/>
    <n v="212"/>
    <x v="161"/>
    <s v="Sélection / Priorisation"/>
    <x v="5"/>
    <x v="21"/>
    <s v="Fonds De Lianes"/>
    <s v="Kounouk / Rousseau"/>
    <s v="Rural"/>
    <s v="Ménage"/>
    <s v="Filtre à eau"/>
    <x v="544"/>
    <n v="6"/>
    <s v="HT10"/>
    <s v="HT101012"/>
    <e v="#N/A"/>
    <n v="0"/>
  </r>
  <r>
    <s v="Handicap International"/>
    <m/>
    <s v="Canton de Genève /Shelter Box"/>
    <x v="0"/>
    <x v="83"/>
    <n v="6"/>
    <s v="Janvier"/>
    <m/>
    <x v="1"/>
    <x v="1"/>
    <s v="Kit Abris"/>
    <s v="2 bâches / corde / clous 3&quot; et 1,5&quot;, clous tôle, fil de fer"/>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1"/>
    <x v="1"/>
    <s v="Kit d'outils"/>
    <s v="Marteau, scie, pelle, houe, cisaille"/>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Lampes sol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Moustiqu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Bidons"/>
    <m/>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Autre, à préciser dans &quot;Commentaires&quot;"/>
    <m/>
    <s v="N/A"/>
    <n v="55"/>
    <n v="139"/>
    <n v="72"/>
    <n v="68"/>
    <n v="279"/>
    <x v="261"/>
    <s v="Sélection / Priorisation"/>
    <x v="5"/>
    <x v="21"/>
    <s v="Fonds De Lianes"/>
    <s v="Mathurin / Corail / Morne Blanche"/>
    <s v="Rural"/>
    <s v="Ménage"/>
    <s v="Filtre à eau"/>
    <x v="545"/>
    <n v="6"/>
    <s v="HT10"/>
    <s v="HT101012"/>
    <e v="#N/A"/>
    <n v="0"/>
  </r>
  <r>
    <s v="ShelterBox"/>
    <s v="410 Bridge"/>
    <m/>
    <x v="1"/>
    <x v="84"/>
    <n v="15"/>
    <s v="Janvier"/>
    <m/>
    <x v="0"/>
    <x v="0"/>
    <s v="Moustiquaires"/>
    <s v="2 per HH"/>
    <s v="Nombre"/>
    <n v="100"/>
    <m/>
    <m/>
    <m/>
    <s v=""/>
    <x v="14"/>
    <s v="Sélection / Priorisation"/>
    <x v="2"/>
    <x v="27"/>
    <s v="Paricot"/>
    <s v="Grande Passe"/>
    <m/>
    <s v="Ménage"/>
    <s v="Distributed in conjunction with Shelterkits and other NFI"/>
    <x v="546"/>
    <n v="5"/>
    <s v="HT07"/>
    <s v="HT07742"/>
    <e v="#N/A"/>
    <n v="0"/>
  </r>
  <r>
    <s v="ShelterBox"/>
    <s v="410 Bridge"/>
    <m/>
    <x v="1"/>
    <x v="84"/>
    <n v="15"/>
    <s v="Janvier"/>
    <m/>
    <x v="0"/>
    <x v="0"/>
    <s v="Lampes solaires"/>
    <s v="2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Bidons"/>
    <s v="1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Aquatabs"/>
    <s v="1 per HH"/>
    <s v="Nombre"/>
    <n v="50"/>
    <m/>
    <m/>
    <m/>
    <s v=""/>
    <x v="14"/>
    <s v="Sélection / Priorisation"/>
    <x v="2"/>
    <x v="27"/>
    <s v="Paricot"/>
    <s v="Grande Passe"/>
    <m/>
    <s v="Ménage"/>
    <s v="Thirst Aid Stations, not Aquatabs. Distributed in conjunction with Shelterkits and other NFI"/>
    <x v="546"/>
    <n v="5"/>
    <s v="HT07"/>
    <s v="HT07742"/>
    <e v="#N/A"/>
    <n v="0"/>
  </r>
  <r>
    <s v="ShelterBox"/>
    <s v="410 Bridge"/>
    <m/>
    <x v="1"/>
    <x v="84"/>
    <n v="15"/>
    <s v="Janvier"/>
    <m/>
    <x v="1"/>
    <x v="1"/>
    <s v="Kit Abris"/>
    <s v="1 per HH"/>
    <s v="Nombre"/>
    <n v="130"/>
    <m/>
    <m/>
    <m/>
    <s v=""/>
    <x v="108"/>
    <s v="Sélection / Priorisation"/>
    <x v="2"/>
    <x v="27"/>
    <s v="Paricot"/>
    <s v="Grande Passe"/>
    <m/>
    <s v="Ménage"/>
    <s v="Distributed in conjunction with NFI kits of solar lights, water filter, water container and mosquito nets"/>
    <x v="546"/>
    <n v="5"/>
    <s v="HT07"/>
    <s v="HT07742"/>
    <e v="#N/A"/>
    <n v="0"/>
  </r>
  <r>
    <s v="ShelterBox"/>
    <s v="410 Bridge"/>
    <m/>
    <x v="1"/>
    <x v="85"/>
    <n v="20"/>
    <s v="Janvier"/>
    <m/>
    <x v="0"/>
    <x v="0"/>
    <s v="Moustiquaires"/>
    <s v="2 per HH"/>
    <s v="Nombre"/>
    <n v="10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Lampes solaires"/>
    <s v="2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Bidons"/>
    <s v="1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Aquatabs"/>
    <s v="1 per HH"/>
    <s v="Nombre"/>
    <n v="50"/>
    <m/>
    <m/>
    <m/>
    <s v=""/>
    <x v="14"/>
    <s v="Sélection / Priorisation"/>
    <x v="2"/>
    <x v="27"/>
    <s v="Paricot"/>
    <s v="Anba Mango/Riviere"/>
    <m/>
    <s v="Ménage"/>
    <s v="Thirst Aid Stations, not Aquatabs. Distributed in conjunction with Shelterkits and other NFI"/>
    <x v="547"/>
    <n v="5"/>
    <s v="HT07"/>
    <s v="HT07742"/>
    <e v="#N/A"/>
    <n v="0"/>
  </r>
  <r>
    <s v="ShelterBox"/>
    <s v="410 Bridge"/>
    <m/>
    <x v="1"/>
    <x v="85"/>
    <n v="20"/>
    <s v="Janvier"/>
    <m/>
    <x v="1"/>
    <x v="1"/>
    <s v="Kit Abris"/>
    <s v="1 per HH"/>
    <s v="Nombre"/>
    <n v="130"/>
    <m/>
    <m/>
    <m/>
    <s v=""/>
    <x v="108"/>
    <s v="Sélection / Priorisation"/>
    <x v="2"/>
    <x v="27"/>
    <s v="Paricot"/>
    <s v="Anba Mango/Riviere"/>
    <m/>
    <s v="Ménage"/>
    <s v="Distributed in conjunction with NFI kits of solar lights, water filter, water container and mosquito nets"/>
    <x v="547"/>
    <n v="5"/>
    <s v="HT07"/>
    <s v="HT07742"/>
    <e v="#N/A"/>
    <n v="0"/>
  </r>
  <r>
    <s v="ShelterBox"/>
    <s v="410 Bridge"/>
    <m/>
    <x v="1"/>
    <x v="85"/>
    <n v="20"/>
    <s v="Janvier"/>
    <m/>
    <x v="0"/>
    <x v="0"/>
    <s v="Moustiquaires"/>
    <s v="2 per HH"/>
    <s v="Nombre"/>
    <n v="400"/>
    <m/>
    <m/>
    <m/>
    <s v=""/>
    <x v="33"/>
    <s v="Sélection / Priorisation"/>
    <x v="2"/>
    <x v="14"/>
    <m/>
    <s v="Miserne"/>
    <m/>
    <s v="Ménage"/>
    <m/>
    <x v="548"/>
    <n v="4"/>
    <s v="HT07"/>
    <e v="#N/A"/>
    <e v="#N/A"/>
    <n v="1"/>
  </r>
  <r>
    <s v="ShelterBox"/>
    <s v="410 Bridge"/>
    <m/>
    <x v="1"/>
    <x v="85"/>
    <n v="20"/>
    <s v="Janvier"/>
    <m/>
    <x v="0"/>
    <x v="0"/>
    <s v="Lampes solaires"/>
    <s v="2 per HH"/>
    <s v="Nombre"/>
    <n v="200"/>
    <m/>
    <m/>
    <m/>
    <s v=""/>
    <x v="33"/>
    <s v="Sélection / Priorisation"/>
    <x v="2"/>
    <x v="14"/>
    <m/>
    <s v="Miserne"/>
    <m/>
    <s v="Ménage"/>
    <m/>
    <x v="548"/>
    <n v="4"/>
    <s v="HT07"/>
    <e v="#N/A"/>
    <e v="#N/A"/>
    <n v="0"/>
  </r>
  <r>
    <s v="ShelterBox"/>
    <s v="410 Bridge"/>
    <m/>
    <x v="1"/>
    <x v="85"/>
    <n v="20"/>
    <s v="Janvier"/>
    <m/>
    <x v="0"/>
    <x v="0"/>
    <s v="Bidons"/>
    <s v="1 per HH"/>
    <s v="Nombre"/>
    <n v="200"/>
    <m/>
    <m/>
    <m/>
    <s v=""/>
    <x v="33"/>
    <s v="Sélection / Priorisation"/>
    <x v="2"/>
    <x v="14"/>
    <m/>
    <s v="Miserne"/>
    <m/>
    <s v="Ménage"/>
    <m/>
    <x v="548"/>
    <n v="4"/>
    <s v="HT07"/>
    <e v="#N/A"/>
    <e v="#N/A"/>
    <n v="0"/>
  </r>
  <r>
    <s v="ShelterBox"/>
    <s v="410 Bridge"/>
    <m/>
    <x v="1"/>
    <x v="85"/>
    <n v="20"/>
    <s v="Janvier"/>
    <m/>
    <x v="0"/>
    <x v="0"/>
    <s v="Aquatabs"/>
    <s v="1 per HH"/>
    <s v="Nombre"/>
    <n v="200"/>
    <m/>
    <m/>
    <m/>
    <s v=""/>
    <x v="33"/>
    <s v="Sélection / Priorisation"/>
    <x v="2"/>
    <x v="14"/>
    <m/>
    <s v="Miserne"/>
    <m/>
    <s v="Ménage"/>
    <m/>
    <x v="548"/>
    <n v="4"/>
    <s v="HT07"/>
    <e v="#N/A"/>
    <e v="#N/A"/>
    <n v="0"/>
  </r>
  <r>
    <s v="ShelterBox"/>
    <s v="410 Bridge"/>
    <m/>
    <x v="1"/>
    <x v="85"/>
    <n v="20"/>
    <s v="Janvier"/>
    <m/>
    <x v="0"/>
    <x v="0"/>
    <s v="Moustiquaires"/>
    <s v="2 per HH"/>
    <s v="Nombre"/>
    <n v="400"/>
    <m/>
    <m/>
    <m/>
    <s v=""/>
    <x v="33"/>
    <s v="Sélection / Priorisation"/>
    <x v="2"/>
    <x v="48"/>
    <s v="Debouchette"/>
    <m/>
    <m/>
    <s v="Ménage"/>
    <m/>
    <x v="549"/>
    <n v="4"/>
    <s v="HT07"/>
    <s v="HT07722"/>
    <e v="#N/A"/>
    <n v="1"/>
  </r>
  <r>
    <s v="ShelterBox"/>
    <s v="410 Bridge"/>
    <m/>
    <x v="1"/>
    <x v="85"/>
    <n v="20"/>
    <s v="Janvier"/>
    <m/>
    <x v="0"/>
    <x v="0"/>
    <s v="Lampes solaires"/>
    <s v="2 per HH"/>
    <s v="Nombre"/>
    <n v="200"/>
    <m/>
    <m/>
    <m/>
    <s v=""/>
    <x v="33"/>
    <s v="Sélection / Priorisation"/>
    <x v="2"/>
    <x v="48"/>
    <s v="Debouchette"/>
    <m/>
    <m/>
    <s v="Ménage"/>
    <m/>
    <x v="549"/>
    <n v="4"/>
    <s v="HT07"/>
    <s v="HT07722"/>
    <e v="#N/A"/>
    <n v="0"/>
  </r>
  <r>
    <s v="ShelterBox"/>
    <s v="410 Bridge"/>
    <m/>
    <x v="1"/>
    <x v="85"/>
    <n v="20"/>
    <s v="Janvier"/>
    <m/>
    <x v="0"/>
    <x v="0"/>
    <s v="Bidons"/>
    <s v="1 per HH"/>
    <s v="Nombre"/>
    <n v="200"/>
    <m/>
    <m/>
    <m/>
    <s v=""/>
    <x v="33"/>
    <s v="Sélection / Priorisation"/>
    <x v="2"/>
    <x v="48"/>
    <s v="Debouchette"/>
    <m/>
    <m/>
    <s v="Ménage"/>
    <m/>
    <x v="549"/>
    <n v="4"/>
    <s v="HT07"/>
    <s v="HT07722"/>
    <e v="#N/A"/>
    <n v="0"/>
  </r>
  <r>
    <s v="ShelterBox"/>
    <s v="410 Bridge"/>
    <m/>
    <x v="1"/>
    <x v="85"/>
    <n v="20"/>
    <s v="Janvier"/>
    <m/>
    <x v="0"/>
    <x v="0"/>
    <s v="Aquatabs"/>
    <s v="1 per HH"/>
    <s v="Nombre"/>
    <n v="200"/>
    <m/>
    <m/>
    <m/>
    <s v=""/>
    <x v="33"/>
    <s v="Sélection / Priorisation"/>
    <x v="2"/>
    <x v="48"/>
    <s v="Debouchette"/>
    <m/>
    <m/>
    <s v="Ménage"/>
    <m/>
    <x v="549"/>
    <n v="4"/>
    <s v="HT07"/>
    <s v="HT07722"/>
    <e v="#N/A"/>
    <n v="0"/>
  </r>
  <r>
    <s v="Concern Worldwide"/>
    <s v="Joint distribution with ACTED"/>
    <m/>
    <x v="1"/>
    <x v="86"/>
    <m/>
    <m/>
    <m/>
    <x v="0"/>
    <x v="0"/>
    <s v="Aquatabs"/>
    <m/>
    <s v="Nombre"/>
    <n v="200000"/>
    <m/>
    <m/>
    <m/>
    <s v=""/>
    <x v="262"/>
    <s v="Sélection / Priorisation"/>
    <x v="1"/>
    <x v="46"/>
    <m/>
    <m/>
    <m/>
    <m/>
    <m/>
    <x v="550"/>
    <n v="196"/>
    <s v="HT08"/>
    <s v="HT08823"/>
    <e v="#N/A"/>
    <n v="1"/>
  </r>
  <r>
    <s v="Concern Worldwide"/>
    <s v="Joint distribution with ACTED"/>
    <m/>
    <x v="1"/>
    <x v="86"/>
    <m/>
    <m/>
    <m/>
    <x v="1"/>
    <x v="1"/>
    <s v="Bâches"/>
    <m/>
    <s v="Nombre"/>
    <n v="1000"/>
    <m/>
    <m/>
    <m/>
    <s v=""/>
    <x v="262"/>
    <m/>
    <x v="1"/>
    <x v="46"/>
    <m/>
    <m/>
    <m/>
    <m/>
    <m/>
    <x v="550"/>
    <n v="196"/>
    <s v="HT08"/>
    <s v="HT08823"/>
    <e v="#N/A"/>
    <n v="0"/>
  </r>
  <r>
    <s v="Concern Worldwide"/>
    <s v="Joint distribution with ACTED"/>
    <m/>
    <x v="1"/>
    <x v="86"/>
    <m/>
    <m/>
    <m/>
    <x v="0"/>
    <x v="0"/>
    <s v="Couvertures"/>
    <m/>
    <s v="Nombre"/>
    <n v="2000"/>
    <m/>
    <m/>
    <m/>
    <s v=""/>
    <x v="262"/>
    <s v="Sélection / Priorisation"/>
    <x v="1"/>
    <x v="46"/>
    <m/>
    <m/>
    <m/>
    <m/>
    <m/>
    <x v="550"/>
    <n v="196"/>
    <s v="HT08"/>
    <s v="HT08823"/>
    <e v="#N/A"/>
    <n v="0"/>
  </r>
  <r>
    <s v="Concern Worldwide"/>
    <s v="Joint distribution with ACTED"/>
    <m/>
    <x v="1"/>
    <x v="86"/>
    <m/>
    <m/>
    <m/>
    <x v="1"/>
    <x v="1"/>
    <s v="Kit Abris"/>
    <s v="1 bache 4x6, 1 corde"/>
    <s v="Nombre"/>
    <n v="1000"/>
    <m/>
    <m/>
    <m/>
    <s v=""/>
    <x v="262"/>
    <s v="Sélection / Priorisation"/>
    <x v="1"/>
    <x v="46"/>
    <m/>
    <m/>
    <m/>
    <m/>
    <m/>
    <x v="550"/>
    <n v="196"/>
    <s v="HT08"/>
    <s v="HT08823"/>
    <e v="#N/A"/>
    <n v="0"/>
  </r>
  <r>
    <s v="Concern Worldwide"/>
    <s v="Joint distribution with ACTED"/>
    <m/>
    <x v="1"/>
    <x v="86"/>
    <m/>
    <m/>
    <m/>
    <x v="0"/>
    <x v="0"/>
    <s v="Kit d'hygiène"/>
    <m/>
    <s v="Nombre"/>
    <n v="1000"/>
    <m/>
    <m/>
    <m/>
    <s v=""/>
    <x v="262"/>
    <s v="Sélection / Priorisation"/>
    <x v="1"/>
    <x v="46"/>
    <m/>
    <m/>
    <m/>
    <m/>
    <m/>
    <x v="550"/>
    <n v="196"/>
    <s v="HT08"/>
    <s v="HT08823"/>
    <e v="#N/A"/>
    <n v="0"/>
  </r>
  <r>
    <s v="Concern Worldwide"/>
    <s v="Joint distribution with ACTED"/>
    <m/>
    <x v="1"/>
    <x v="86"/>
    <m/>
    <m/>
    <m/>
    <x v="0"/>
    <x v="0"/>
    <s v="Moustiquaires"/>
    <m/>
    <s v="Nombre"/>
    <n v="2000"/>
    <m/>
    <m/>
    <m/>
    <s v=""/>
    <x v="262"/>
    <s v="Sélection / Priorisation"/>
    <x v="1"/>
    <x v="46"/>
    <m/>
    <m/>
    <m/>
    <m/>
    <m/>
    <x v="550"/>
    <n v="196"/>
    <s v="HT08"/>
    <s v="HT08823"/>
    <e v="#N/A"/>
    <n v="0"/>
  </r>
  <r>
    <s v="World Concern"/>
    <m/>
    <s v="OFDA"/>
    <x v="3"/>
    <x v="87"/>
    <n v="1"/>
    <s v="Novembre"/>
    <m/>
    <x v="1"/>
    <x v="1"/>
    <s v="Kit Abris"/>
    <s v="Shelter kit: rope, 50m, 4mm; 1.5&quot; nails, 1/2 kg.; 3&quot; nails, 1/2 kg; roofing umbrella nails, ½ kg, tarp"/>
    <s v="Nombre"/>
    <n v="1000"/>
    <m/>
    <m/>
    <m/>
    <s v=""/>
    <x v="262"/>
    <s v="Sélection / Priorisation"/>
    <x v="2"/>
    <x v="48"/>
    <s v="Debouchette"/>
    <m/>
    <s v="Rural"/>
    <s v="Ménage"/>
    <m/>
    <x v="550"/>
    <n v="196"/>
    <s v="HT07"/>
    <s v="HT07722"/>
    <e v="#N/A"/>
    <n v="1"/>
  </r>
  <r>
    <s v="World Concern"/>
    <m/>
    <s v="OFDA"/>
    <x v="3"/>
    <x v="87"/>
    <n v="1"/>
    <s v="Novembre"/>
    <m/>
    <x v="1"/>
    <x v="1"/>
    <s v="Kit Abri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Abris"/>
    <s v="Shelter kit: rope, 50m, 4mm; 1.5&quot; nails, 1/2 kg.; 3&quot; nails, 1/2 kg; roofing umbrella nails, ½ kg, tarp"/>
    <s v="Nombre"/>
    <n v="1000"/>
    <m/>
    <m/>
    <m/>
    <s v=""/>
    <x v="262"/>
    <s v="Sélection / Priorisation"/>
    <x v="2"/>
    <x v="48"/>
    <s v="Trichet"/>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Debouchette"/>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richet"/>
    <m/>
    <s v="Rural"/>
    <s v="Ménage"/>
    <m/>
    <x v="550"/>
    <n v="196"/>
    <s v="HT07"/>
    <s v="HT07722"/>
    <e v="#N/A"/>
    <n v="0"/>
  </r>
  <r>
    <s v="ACTED"/>
    <m/>
    <s v="OFDA"/>
    <x v="0"/>
    <x v="88"/>
    <n v="1"/>
    <s v="Novembre"/>
    <m/>
    <x v="0"/>
    <x v="0"/>
    <s v="Aquatabs"/>
    <m/>
    <s v="Nombre"/>
    <n v="100000"/>
    <m/>
    <m/>
    <m/>
    <s v=""/>
    <x v="37"/>
    <m/>
    <x v="1"/>
    <x v="44"/>
    <s v="1e Grandoit"/>
    <s v="Zone 2 et 4"/>
    <m/>
    <m/>
    <m/>
    <x v="550"/>
    <n v="196"/>
    <s v="HT08"/>
    <s v="HT08821"/>
    <s v="HT08821-01"/>
    <n v="0"/>
  </r>
  <r>
    <s v="ACTED"/>
    <m/>
    <s v="OFDA"/>
    <x v="0"/>
    <x v="88"/>
    <n v="1"/>
    <s v="Novembre"/>
    <m/>
    <x v="1"/>
    <x v="1"/>
    <s v="Bâches"/>
    <m/>
    <s v="Nombre"/>
    <n v="993"/>
    <m/>
    <m/>
    <m/>
    <s v=""/>
    <x v="37"/>
    <m/>
    <x v="1"/>
    <x v="44"/>
    <s v="1e Grandoit"/>
    <s v="Zone 2 et 4"/>
    <m/>
    <m/>
    <m/>
    <x v="550"/>
    <n v="196"/>
    <s v="HT08"/>
    <s v="HT08821"/>
    <s v="HT08821-01"/>
    <n v="0"/>
  </r>
  <r>
    <s v="ACTED"/>
    <m/>
    <s v="OFDA"/>
    <x v="0"/>
    <x v="88"/>
    <n v="1"/>
    <s v="Novembre"/>
    <m/>
    <x v="0"/>
    <x v="0"/>
    <s v="Couvertures"/>
    <m/>
    <s v="Nombre"/>
    <n v="1986"/>
    <m/>
    <m/>
    <m/>
    <s v=""/>
    <x v="37"/>
    <m/>
    <x v="1"/>
    <x v="44"/>
    <s v="1e Grandoit"/>
    <s v="Zone 2 et 4"/>
    <m/>
    <m/>
    <m/>
    <x v="550"/>
    <n v="196"/>
    <s v="HT08"/>
    <s v="HT08821"/>
    <s v="HT08821-01"/>
    <n v="0"/>
  </r>
  <r>
    <s v="ACTED"/>
    <m/>
    <s v="OFDA"/>
    <x v="0"/>
    <x v="88"/>
    <n v="1"/>
    <s v="Novembre"/>
    <m/>
    <x v="1"/>
    <x v="1"/>
    <s v="Kit Abris"/>
    <m/>
    <s v="Nombre"/>
    <n v="993"/>
    <m/>
    <m/>
    <m/>
    <s v=""/>
    <x v="37"/>
    <m/>
    <x v="1"/>
    <x v="44"/>
    <s v="1e Grandoit"/>
    <s v="Zone 2 et 4"/>
    <m/>
    <m/>
    <m/>
    <x v="550"/>
    <n v="196"/>
    <s v="HT08"/>
    <s v="HT08821"/>
    <s v="HT08821-01"/>
    <n v="0"/>
  </r>
  <r>
    <s v="ACTED"/>
    <m/>
    <s v="OFDA"/>
    <x v="0"/>
    <x v="88"/>
    <n v="1"/>
    <s v="Novembre"/>
    <m/>
    <x v="0"/>
    <x v="0"/>
    <s v="Kit d'hygiène"/>
    <m/>
    <s v="Nombre"/>
    <n v="993"/>
    <m/>
    <m/>
    <m/>
    <s v=""/>
    <x v="37"/>
    <m/>
    <x v="1"/>
    <x v="44"/>
    <s v="1e Grandoit"/>
    <s v="Zone 2 et 4"/>
    <m/>
    <m/>
    <m/>
    <x v="550"/>
    <n v="196"/>
    <s v="HT08"/>
    <s v="HT08821"/>
    <s v="HT08821-01"/>
    <n v="0"/>
  </r>
  <r>
    <s v="ACTED"/>
    <m/>
    <s v="OFDA"/>
    <x v="0"/>
    <x v="88"/>
    <n v="1"/>
    <s v="Novembre"/>
    <m/>
    <x v="0"/>
    <x v="0"/>
    <s v="Moustiquaires"/>
    <m/>
    <s v="Nombre"/>
    <n v="1986"/>
    <m/>
    <m/>
    <m/>
    <s v=""/>
    <x v="80"/>
    <m/>
    <x v="1"/>
    <x v="44"/>
    <s v="1e Grandoit"/>
    <s v="Zone 2 et 4"/>
    <m/>
    <m/>
    <m/>
    <x v="550"/>
    <n v="196"/>
    <s v="HT08"/>
    <s v="HT08821"/>
    <s v="HT08821-01"/>
    <n v="0"/>
  </r>
  <r>
    <s v="Terre des Hommes"/>
    <m/>
    <s v="Unicef et Chaine du Bonheur"/>
    <x v="1"/>
    <x v="89"/>
    <n v="2"/>
    <s v="Janvier"/>
    <m/>
    <x v="1"/>
    <x v="1"/>
    <s v="Kit Abris"/>
    <s v="tôles, bois, clous, kit outils"/>
    <s v="Nombre"/>
    <n v="400"/>
    <m/>
    <m/>
    <m/>
    <s v=""/>
    <x v="37"/>
    <m/>
    <x v="2"/>
    <x v="36"/>
    <s v="1ère Beaulieu"/>
    <s v="et centre ville"/>
    <m/>
    <m/>
    <m/>
    <x v="550"/>
    <n v="196"/>
    <s v="HT07"/>
    <s v="HT07743"/>
    <s v="HT07743-01"/>
    <n v="1"/>
  </r>
  <r>
    <s v="World Renew"/>
    <s v="pcH"/>
    <m/>
    <x v="3"/>
    <x v="90"/>
    <n v="4"/>
    <s v="Octobre"/>
    <m/>
    <x v="1"/>
    <x v="1"/>
    <s v="Bâches"/>
    <m/>
    <s v="Nombre"/>
    <n v="400"/>
    <m/>
    <m/>
    <m/>
    <s v=""/>
    <x v="23"/>
    <s v="Sélection / Priorisation"/>
    <x v="1"/>
    <x v="47"/>
    <s v="Duchity"/>
    <m/>
    <m/>
    <m/>
    <m/>
    <x v="550"/>
    <n v="196"/>
    <s v="HT08"/>
    <s v="HT08834"/>
    <e v="#N/A"/>
    <n v="1"/>
  </r>
  <r>
    <s v="World Renew"/>
    <s v="pcH"/>
    <m/>
    <x v="3"/>
    <x v="90"/>
    <n v="4"/>
    <s v="Octobre"/>
    <m/>
    <x v="1"/>
    <x v="4"/>
    <s v="Non conditionel"/>
    <m/>
    <s v="Valeur en HTG"/>
    <n v="50"/>
    <m/>
    <m/>
    <m/>
    <s v=""/>
    <x v="23"/>
    <s v="Sélection / Priorisation"/>
    <x v="1"/>
    <x v="47"/>
    <s v="Duchity"/>
    <m/>
    <m/>
    <m/>
    <m/>
    <x v="550"/>
    <n v="196"/>
    <s v="HT08"/>
    <s v="HT08834"/>
    <e v="#N/A"/>
    <n v="0"/>
  </r>
  <r>
    <s v="SDC"/>
    <m/>
    <m/>
    <x v="2"/>
    <x v="91"/>
    <n v="22"/>
    <s v="Octobre"/>
    <m/>
    <x v="1"/>
    <x v="1"/>
    <s v="Kit Abris"/>
    <m/>
    <s v="Nombre"/>
    <n v="5900"/>
    <m/>
    <m/>
    <m/>
    <s v=""/>
    <x v="37"/>
    <m/>
    <x v="2"/>
    <x v="20"/>
    <m/>
    <m/>
    <m/>
    <m/>
    <m/>
    <x v="550"/>
    <n v="196"/>
    <s v="HT07"/>
    <s v="HT07721"/>
    <e v="#N/A"/>
    <n v="1"/>
  </r>
  <r>
    <s v="Mercy Corps"/>
    <m/>
    <s v="World Vision"/>
    <x v="0"/>
    <x v="92"/>
    <n v="8"/>
    <s v="Octobre"/>
    <m/>
    <x v="1"/>
    <x v="1"/>
    <s v="Bâches"/>
    <m/>
    <s v="Nombre"/>
    <n v="1"/>
    <m/>
    <m/>
    <m/>
    <s v=""/>
    <x v="33"/>
    <m/>
    <x v="5"/>
    <x v="17"/>
    <m/>
    <m/>
    <m/>
    <m/>
    <m/>
    <x v="550"/>
    <n v="196"/>
    <s v="HT10"/>
    <s v="HT101013"/>
    <e v="#N/A"/>
    <n v="1"/>
  </r>
  <r>
    <s v="Mercy Corps"/>
    <m/>
    <s v="World Vision"/>
    <x v="0"/>
    <x v="92"/>
    <n v="8"/>
    <s v="Octobre"/>
    <m/>
    <x v="0"/>
    <x v="0"/>
    <s v="Bidons"/>
    <m/>
    <s v="Nombre"/>
    <n v="2"/>
    <m/>
    <m/>
    <m/>
    <s v=""/>
    <x v="33"/>
    <m/>
    <x v="5"/>
    <x v="17"/>
    <m/>
    <m/>
    <m/>
    <m/>
    <m/>
    <x v="550"/>
    <n v="196"/>
    <s v="HT10"/>
    <s v="HT101013"/>
    <e v="#N/A"/>
    <n v="0"/>
  </r>
  <r>
    <s v="Mercy Corps"/>
    <m/>
    <s v="World Vision"/>
    <x v="0"/>
    <x v="92"/>
    <n v="8"/>
    <s v="Octobre"/>
    <m/>
    <x v="0"/>
    <x v="0"/>
    <s v="Couvertures"/>
    <m/>
    <s v="Nombre"/>
    <n v="1"/>
    <m/>
    <m/>
    <m/>
    <s v=""/>
    <x v="33"/>
    <m/>
    <x v="5"/>
    <x v="17"/>
    <m/>
    <m/>
    <m/>
    <m/>
    <m/>
    <x v="550"/>
    <n v="196"/>
    <s v="HT10"/>
    <s v="HT101013"/>
    <e v="#N/A"/>
    <n v="0"/>
  </r>
  <r>
    <s v="Mercy Corps"/>
    <m/>
    <s v="World Vision"/>
    <x v="0"/>
    <x v="92"/>
    <n v="8"/>
    <s v="Octobre"/>
    <m/>
    <x v="0"/>
    <x v="0"/>
    <s v="Lampes solaires"/>
    <m/>
    <s v="Nombre"/>
    <n v="1"/>
    <m/>
    <m/>
    <m/>
    <s v=""/>
    <x v="33"/>
    <m/>
    <x v="5"/>
    <x v="17"/>
    <m/>
    <m/>
    <m/>
    <m/>
    <m/>
    <x v="550"/>
    <n v="196"/>
    <s v="HT10"/>
    <s v="HT101013"/>
    <e v="#N/A"/>
    <n v="0"/>
  </r>
  <r>
    <s v="American RC"/>
    <s v="Haitian RC"/>
    <m/>
    <x v="0"/>
    <x v="93"/>
    <n v="9"/>
    <s v="Octobre"/>
    <m/>
    <x v="0"/>
    <x v="0"/>
    <s v="Bidons"/>
    <m/>
    <s v="Nombre"/>
    <n v="235"/>
    <m/>
    <m/>
    <m/>
    <s v=""/>
    <x v="248"/>
    <m/>
    <x v="6"/>
    <x v="35"/>
    <m/>
    <m/>
    <m/>
    <m/>
    <m/>
    <x v="550"/>
    <n v="196"/>
    <s v="HT09"/>
    <s v="HT09934"/>
    <e v="#N/A"/>
    <n v="0"/>
  </r>
  <r>
    <s v="American RC"/>
    <s v="Haitian RC"/>
    <m/>
    <x v="0"/>
    <x v="93"/>
    <n v="9"/>
    <s v="Octobre"/>
    <m/>
    <x v="0"/>
    <x v="0"/>
    <s v="Couvertures"/>
    <m/>
    <s v="Nombre"/>
    <n v="470"/>
    <m/>
    <m/>
    <m/>
    <s v=""/>
    <x v="248"/>
    <m/>
    <x v="6"/>
    <x v="35"/>
    <m/>
    <m/>
    <m/>
    <m/>
    <m/>
    <x v="550"/>
    <n v="196"/>
    <s v="HT09"/>
    <s v="HT09934"/>
    <e v="#N/A"/>
    <n v="0"/>
  </r>
  <r>
    <s v="American RC"/>
    <s v="Haitian RC"/>
    <m/>
    <x v="0"/>
    <x v="93"/>
    <n v="9"/>
    <s v="Octobre"/>
    <m/>
    <x v="0"/>
    <x v="0"/>
    <s v="Kit d'hygiène"/>
    <m/>
    <s v="Nombre"/>
    <n v="235"/>
    <m/>
    <m/>
    <m/>
    <s v=""/>
    <x v="248"/>
    <m/>
    <x v="6"/>
    <x v="35"/>
    <m/>
    <m/>
    <m/>
    <m/>
    <m/>
    <x v="550"/>
    <n v="196"/>
    <s v="HT09"/>
    <s v="HT09934"/>
    <e v="#N/A"/>
    <n v="0"/>
  </r>
  <r>
    <s v="American RC"/>
    <s v="Haitian RC"/>
    <m/>
    <x v="0"/>
    <x v="93"/>
    <n v="9"/>
    <s v="Octobre"/>
    <m/>
    <x v="0"/>
    <x v="0"/>
    <s v="Kit de cuisine"/>
    <m/>
    <s v="Nombre"/>
    <n v="235"/>
    <m/>
    <m/>
    <m/>
    <s v=""/>
    <x v="248"/>
    <m/>
    <x v="6"/>
    <x v="35"/>
    <m/>
    <m/>
    <m/>
    <m/>
    <m/>
    <x v="550"/>
    <n v="196"/>
    <s v="HT09"/>
    <s v="HT09934"/>
    <e v="#N/A"/>
    <n v="0"/>
  </r>
  <r>
    <s v="Catholic Relief Services"/>
    <m/>
    <s v="OFDA"/>
    <x v="0"/>
    <x v="94"/>
    <n v="24"/>
    <s v="Octobre"/>
    <m/>
    <x v="1"/>
    <x v="1"/>
    <s v="Bâches"/>
    <s v="Cordes, baches"/>
    <s v="Nombre"/>
    <n v="1067"/>
    <m/>
    <m/>
    <m/>
    <s v=""/>
    <x v="152"/>
    <m/>
    <x v="1"/>
    <x v="1"/>
    <s v="Marfranc"/>
    <m/>
    <m/>
    <m/>
    <m/>
    <x v="550"/>
    <n v="196"/>
    <s v="HT08"/>
    <s v="HT08811"/>
    <e v="#N/A"/>
    <n v="0"/>
  </r>
  <r>
    <s v="SDC"/>
    <m/>
    <m/>
    <x v="2"/>
    <x v="95"/>
    <n v="29"/>
    <s v="Octobre"/>
    <m/>
    <x v="1"/>
    <x v="1"/>
    <s v="Kit Abris"/>
    <m/>
    <s v="Nombre"/>
    <n v="640"/>
    <m/>
    <m/>
    <m/>
    <s v=""/>
    <x v="37"/>
    <m/>
    <x v="2"/>
    <x v="27"/>
    <m/>
    <m/>
    <m/>
    <m/>
    <m/>
    <x v="550"/>
    <n v="196"/>
    <s v="HT07"/>
    <s v="HT07742"/>
    <e v="#N/A"/>
    <n v="0"/>
  </r>
  <r>
    <s v="Catholic Relief Services"/>
    <m/>
    <s v="OFDA"/>
    <x v="0"/>
    <x v="96"/>
    <n v="5"/>
    <s v="Novembre"/>
    <m/>
    <x v="1"/>
    <x v="1"/>
    <s v="Bâches"/>
    <s v="Cordes, baches et clous"/>
    <s v="Nombre"/>
    <n v="4224"/>
    <m/>
    <m/>
    <m/>
    <s v=""/>
    <x v="263"/>
    <m/>
    <x v="1"/>
    <x v="4"/>
    <s v="1 Anotte + Centre Ville"/>
    <m/>
    <m/>
    <m/>
    <m/>
    <x v="550"/>
    <n v="196"/>
    <s v="HT08"/>
    <s v="HT08815"/>
    <e v="#N/A"/>
    <n v="1"/>
  </r>
  <r>
    <s v="Catholic Relief Services"/>
    <m/>
    <s v="OFDA"/>
    <x v="0"/>
    <x v="97"/>
    <n v="8"/>
    <s v="Novembre"/>
    <m/>
    <x v="1"/>
    <x v="1"/>
    <s v="Bâches"/>
    <s v="Cordes, baches, fil a legature et clous"/>
    <s v="Nombre"/>
    <n v="1795"/>
    <m/>
    <m/>
    <m/>
    <s v=""/>
    <x v="264"/>
    <m/>
    <x v="1"/>
    <x v="5"/>
    <s v="Dejean 2 eme Boucan"/>
    <m/>
    <m/>
    <m/>
    <m/>
    <x v="550"/>
    <n v="196"/>
    <s v="HT08"/>
    <s v="HT08814"/>
    <e v="#N/A"/>
    <n v="0"/>
  </r>
  <r>
    <s v="ACTED"/>
    <m/>
    <s v="OFDA"/>
    <x v="3"/>
    <x v="98"/>
    <m/>
    <m/>
    <m/>
    <x v="1"/>
    <x v="1"/>
    <s v="Bâches"/>
    <m/>
    <s v="Nombre"/>
    <n v="500"/>
    <m/>
    <m/>
    <m/>
    <s v=""/>
    <x v="111"/>
    <m/>
    <x v="1"/>
    <x v="3"/>
    <m/>
    <m/>
    <m/>
    <m/>
    <m/>
    <x v="550"/>
    <n v="196"/>
    <s v="HT08"/>
    <s v="HT08822"/>
    <e v="#N/A"/>
    <n v="1"/>
  </r>
  <r>
    <s v="ACTED"/>
    <m/>
    <s v="OFDA"/>
    <x v="3"/>
    <x v="98"/>
    <m/>
    <m/>
    <m/>
    <x v="1"/>
    <x v="1"/>
    <s v="Bâches"/>
    <m/>
    <s v="Nombre"/>
    <n v="500"/>
    <m/>
    <m/>
    <m/>
    <s v=""/>
    <x v="111"/>
    <m/>
    <x v="1"/>
    <x v="46"/>
    <m/>
    <m/>
    <m/>
    <m/>
    <m/>
    <x v="550"/>
    <n v="196"/>
    <s v="HT08"/>
    <s v="HT08823"/>
    <e v="#N/A"/>
    <n v="1"/>
  </r>
  <r>
    <s v="ADRA"/>
    <m/>
    <m/>
    <x v="1"/>
    <x v="98"/>
    <m/>
    <m/>
    <m/>
    <x v="1"/>
    <x v="1"/>
    <s v="Kit Abris"/>
    <m/>
    <s v="Nombre"/>
    <n v="120"/>
    <m/>
    <m/>
    <m/>
    <s v=""/>
    <x v="37"/>
    <s v="Sélection / Priorisation"/>
    <x v="2"/>
    <x v="51"/>
    <m/>
    <m/>
    <m/>
    <m/>
    <m/>
    <x v="550"/>
    <n v="196"/>
    <s v="HT07"/>
    <s v="HT07723"/>
    <e v="#N/A"/>
    <n v="0"/>
  </r>
  <r>
    <s v="ADRA"/>
    <m/>
    <m/>
    <x v="1"/>
    <x v="98"/>
    <m/>
    <m/>
    <m/>
    <x v="1"/>
    <x v="1"/>
    <s v="Kit Abris"/>
    <m/>
    <s v="Nombre"/>
    <n v="31"/>
    <m/>
    <m/>
    <m/>
    <s v=""/>
    <x v="37"/>
    <s v="Sélection / Priorisation"/>
    <x v="2"/>
    <x v="7"/>
    <m/>
    <m/>
    <m/>
    <m/>
    <m/>
    <x v="550"/>
    <n v="196"/>
    <s v="HT07"/>
    <s v="HT07711"/>
    <e v="#N/A"/>
    <n v="0"/>
  </r>
  <r>
    <s v="ADRA"/>
    <m/>
    <m/>
    <x v="1"/>
    <x v="98"/>
    <m/>
    <m/>
    <m/>
    <x v="1"/>
    <x v="1"/>
    <s v="Kit Abris"/>
    <m/>
    <s v="Nombre"/>
    <n v="120"/>
    <m/>
    <m/>
    <m/>
    <s v=""/>
    <x v="37"/>
    <s v="Sélection / Priorisation"/>
    <x v="2"/>
    <x v="26"/>
    <m/>
    <m/>
    <m/>
    <m/>
    <m/>
    <x v="550"/>
    <n v="196"/>
    <s v="HT07"/>
    <s v="HT07715"/>
    <e v="#N/A"/>
    <n v="0"/>
  </r>
  <r>
    <s v="ADRA"/>
    <m/>
    <m/>
    <x v="1"/>
    <x v="98"/>
    <m/>
    <m/>
    <m/>
    <x v="1"/>
    <x v="1"/>
    <s v="Kit Abris"/>
    <m/>
    <s v="Nombre"/>
    <n v="209"/>
    <m/>
    <m/>
    <m/>
    <s v=""/>
    <x v="37"/>
    <s v="Sélection / Priorisation"/>
    <x v="2"/>
    <x v="36"/>
    <m/>
    <m/>
    <m/>
    <m/>
    <m/>
    <x v="550"/>
    <n v="196"/>
    <s v="HT07"/>
    <s v="HT07743"/>
    <e v="#N/A"/>
    <n v="0"/>
  </r>
  <r>
    <s v="ADRA"/>
    <m/>
    <m/>
    <x v="1"/>
    <x v="98"/>
    <m/>
    <m/>
    <m/>
    <x v="1"/>
    <x v="1"/>
    <s v="Kit Abris"/>
    <m/>
    <s v="Nombre"/>
    <n v="120"/>
    <m/>
    <m/>
    <m/>
    <s v=""/>
    <x v="37"/>
    <s v="Sélection / Priorisation"/>
    <x v="2"/>
    <x v="43"/>
    <m/>
    <m/>
    <m/>
    <m/>
    <m/>
    <x v="550"/>
    <n v="196"/>
    <s v="HT07"/>
    <s v="HT07712"/>
    <e v="#N/A"/>
    <n v="0"/>
  </r>
  <r>
    <s v="CARE"/>
    <m/>
    <m/>
    <x v="1"/>
    <x v="98"/>
    <m/>
    <m/>
    <m/>
    <x v="1"/>
    <x v="1"/>
    <s v="Bâches"/>
    <m/>
    <s v="Nombre"/>
    <n v="100"/>
    <m/>
    <m/>
    <m/>
    <s v=""/>
    <x v="37"/>
    <m/>
    <x v="0"/>
    <x v="0"/>
    <m/>
    <m/>
    <m/>
    <m/>
    <m/>
    <x v="550"/>
    <n v="196"/>
    <s v="HT01"/>
    <s v="HT01151"/>
    <e v="#N/A"/>
    <n v="1"/>
  </r>
  <r>
    <s v="CARE"/>
    <m/>
    <m/>
    <x v="1"/>
    <x v="98"/>
    <m/>
    <m/>
    <m/>
    <x v="1"/>
    <x v="1"/>
    <s v="Bâches"/>
    <m/>
    <s v="Nombre"/>
    <n v="500"/>
    <m/>
    <m/>
    <m/>
    <s v=""/>
    <x v="37"/>
    <m/>
    <x v="1"/>
    <x v="14"/>
    <m/>
    <m/>
    <m/>
    <m/>
    <m/>
    <x v="550"/>
    <n v="196"/>
    <s v="HT08"/>
    <e v="#N/A"/>
    <e v="#N/A"/>
    <n v="1"/>
  </r>
  <r>
    <s v="CARE"/>
    <m/>
    <m/>
    <x v="1"/>
    <x v="98"/>
    <m/>
    <m/>
    <m/>
    <x v="1"/>
    <x v="1"/>
    <s v="Bâches"/>
    <m/>
    <s v="Nombre"/>
    <n v="200"/>
    <m/>
    <m/>
    <m/>
    <s v=""/>
    <x v="37"/>
    <m/>
    <x v="3"/>
    <x v="14"/>
    <m/>
    <m/>
    <m/>
    <m/>
    <m/>
    <x v="550"/>
    <n v="196"/>
    <s v="HT02"/>
    <e v="#N/A"/>
    <e v="#N/A"/>
    <n v="0"/>
  </r>
  <r>
    <s v="CARE"/>
    <m/>
    <m/>
    <x v="1"/>
    <x v="98"/>
    <m/>
    <m/>
    <m/>
    <x v="1"/>
    <x v="1"/>
    <s v="Bâches"/>
    <m/>
    <s v="Nombre"/>
    <n v="800"/>
    <m/>
    <m/>
    <m/>
    <s v=""/>
    <x v="37"/>
    <m/>
    <x v="3"/>
    <x v="14"/>
    <m/>
    <m/>
    <m/>
    <m/>
    <m/>
    <x v="550"/>
    <n v="196"/>
    <s v="HT02"/>
    <e v="#N/A"/>
    <e v="#N/A"/>
    <n v="0"/>
  </r>
  <r>
    <s v="CARE"/>
    <m/>
    <m/>
    <x v="1"/>
    <x v="98"/>
    <m/>
    <m/>
    <m/>
    <x v="1"/>
    <x v="1"/>
    <s v="Kit d'outils"/>
    <s v="Cisailles d’étain / main scie 28'' / pioche / griffe marteau / pelle (brésilien)"/>
    <s v="Nombre"/>
    <n v="1038"/>
    <m/>
    <m/>
    <m/>
    <s v=""/>
    <x v="265"/>
    <s v="Sélection / Priorisation"/>
    <x v="1"/>
    <x v="14"/>
    <m/>
    <m/>
    <m/>
    <m/>
    <m/>
    <x v="550"/>
    <n v="196"/>
    <s v="HT08"/>
    <e v="#N/A"/>
    <e v="#N/A"/>
    <n v="0"/>
  </r>
  <r>
    <s v="CARE"/>
    <m/>
    <m/>
    <x v="1"/>
    <x v="98"/>
    <m/>
    <m/>
    <m/>
    <x v="1"/>
    <x v="1"/>
    <s v="Kit de tôles"/>
    <s v="Métal de feuille 0,40 mm 3'' x 6'' / métal feuille 0,40 mm 3'' x 6'' / Clous (2'') / Fil / une longueur de corde (6 / 8 mm)"/>
    <s v="Nombre"/>
    <n v="2075"/>
    <m/>
    <m/>
    <m/>
    <s v=""/>
    <x v="265"/>
    <s v="Sélection / Priorisation"/>
    <x v="1"/>
    <x v="14"/>
    <m/>
    <m/>
    <m/>
    <m/>
    <m/>
    <x v="550"/>
    <n v="196"/>
    <s v="HT08"/>
    <e v="#N/A"/>
    <e v="#N/A"/>
    <n v="0"/>
  </r>
  <r>
    <s v="Caritas Suisse"/>
    <m/>
    <m/>
    <x v="1"/>
    <x v="98"/>
    <m/>
    <m/>
    <m/>
    <x v="1"/>
    <x v="4"/>
    <s v="Non conditionel"/>
    <m/>
    <s v="Valeur en HTG"/>
    <m/>
    <m/>
    <m/>
    <m/>
    <s v=""/>
    <x v="174"/>
    <m/>
    <x v="2"/>
    <x v="51"/>
    <m/>
    <m/>
    <m/>
    <m/>
    <s v="Cash Support, planned"/>
    <x v="550"/>
    <n v="196"/>
    <s v="HT07"/>
    <s v="HT07723"/>
    <e v="#N/A"/>
    <n v="1"/>
  </r>
  <r>
    <s v="Caritas Suisse"/>
    <m/>
    <m/>
    <x v="1"/>
    <x v="98"/>
    <m/>
    <m/>
    <m/>
    <x v="1"/>
    <x v="4"/>
    <s v="Non conditionel"/>
    <m/>
    <s v="Valeur en HTG"/>
    <m/>
    <m/>
    <m/>
    <m/>
    <s v=""/>
    <x v="174"/>
    <m/>
    <x v="2"/>
    <x v="51"/>
    <m/>
    <m/>
    <m/>
    <m/>
    <s v="Cash Support, planned"/>
    <x v="550"/>
    <n v="196"/>
    <s v="HT07"/>
    <s v="HT07723"/>
    <e v="#N/A"/>
    <n v="0"/>
  </r>
  <r>
    <s v="Catholic Relief Services"/>
    <m/>
    <s v="OFDA"/>
    <x v="0"/>
    <x v="98"/>
    <m/>
    <m/>
    <m/>
    <x v="1"/>
    <x v="1"/>
    <s v="Bâches"/>
    <m/>
    <s v="Nombre"/>
    <n v="50"/>
    <m/>
    <m/>
    <m/>
    <s v=""/>
    <x v="14"/>
    <m/>
    <x v="1"/>
    <x v="3"/>
    <s v="Baliverne"/>
    <m/>
    <m/>
    <m/>
    <m/>
    <x v="550"/>
    <n v="196"/>
    <s v="HT08"/>
    <s v="HT08822"/>
    <e v="#N/A"/>
    <n v="0"/>
  </r>
  <r>
    <s v="Catholic Relief Services"/>
    <m/>
    <s v="OFDA"/>
    <x v="0"/>
    <x v="98"/>
    <m/>
    <m/>
    <m/>
    <x v="1"/>
    <x v="1"/>
    <s v="Bâches"/>
    <m/>
    <s v="Nombre"/>
    <n v="50"/>
    <m/>
    <m/>
    <m/>
    <s v=""/>
    <x v="14"/>
    <m/>
    <x v="1"/>
    <x v="3"/>
    <s v="Dallier"/>
    <m/>
    <m/>
    <m/>
    <m/>
    <x v="550"/>
    <n v="196"/>
    <s v="HT08"/>
    <s v="HT08822"/>
    <e v="#N/A"/>
    <n v="0"/>
  </r>
  <r>
    <s v="Catholic Relief Services"/>
    <m/>
    <s v="OFDA"/>
    <x v="0"/>
    <x v="98"/>
    <m/>
    <m/>
    <m/>
    <x v="0"/>
    <x v="0"/>
    <s v="Aquatabs"/>
    <m/>
    <s v="Nombre"/>
    <n v="8000"/>
    <m/>
    <m/>
    <m/>
    <s v=""/>
    <x v="266"/>
    <m/>
    <x v="2"/>
    <x v="7"/>
    <m/>
    <m/>
    <m/>
    <m/>
    <m/>
    <x v="550"/>
    <n v="196"/>
    <s v="HT07"/>
    <s v="HT07711"/>
    <e v="#N/A"/>
    <n v="1"/>
  </r>
  <r>
    <s v="Catholic Relief Services"/>
    <m/>
    <s v="OFDA"/>
    <x v="0"/>
    <x v="98"/>
    <m/>
    <m/>
    <m/>
    <x v="1"/>
    <x v="1"/>
    <s v="Bâches"/>
    <m/>
    <s v="Nombre"/>
    <n v="1000"/>
    <m/>
    <m/>
    <m/>
    <s v=""/>
    <x v="159"/>
    <m/>
    <x v="2"/>
    <x v="51"/>
    <s v="Arniquet"/>
    <m/>
    <m/>
    <m/>
    <m/>
    <x v="550"/>
    <n v="196"/>
    <s v="HT07"/>
    <s v="HT07723"/>
    <e v="#N/A"/>
    <n v="1"/>
  </r>
  <r>
    <s v="Catholic Relief Services"/>
    <m/>
    <s v="OFDA"/>
    <x v="0"/>
    <x v="98"/>
    <m/>
    <m/>
    <m/>
    <x v="1"/>
    <x v="1"/>
    <s v="Bâches"/>
    <m/>
    <s v="Nombre"/>
    <n v="200"/>
    <m/>
    <m/>
    <m/>
    <s v=""/>
    <x v="33"/>
    <m/>
    <x v="2"/>
    <x v="40"/>
    <s v="Champlois"/>
    <m/>
    <m/>
    <m/>
    <m/>
    <x v="550"/>
    <n v="196"/>
    <s v="HT07"/>
    <s v="HT07714"/>
    <e v="#N/A"/>
    <n v="1"/>
  </r>
  <r>
    <s v="Catholic Relief Services"/>
    <m/>
    <s v="OFDA"/>
    <x v="0"/>
    <x v="98"/>
    <m/>
    <m/>
    <m/>
    <x v="1"/>
    <x v="1"/>
    <s v="Bâches"/>
    <m/>
    <s v="Nombre"/>
    <n v="2200"/>
    <m/>
    <m/>
    <m/>
    <s v=""/>
    <x v="267"/>
    <m/>
    <x v="2"/>
    <x v="7"/>
    <m/>
    <m/>
    <m/>
    <m/>
    <s v="The below two lines merged into this line."/>
    <x v="550"/>
    <n v="196"/>
    <s v="HT07"/>
    <s v="HT07711"/>
    <e v="#N/A"/>
    <n v="0"/>
  </r>
  <r>
    <s v="Catholic Relief Services"/>
    <m/>
    <s v="OFDA"/>
    <x v="0"/>
    <x v="98"/>
    <m/>
    <m/>
    <m/>
    <x v="1"/>
    <x v="1"/>
    <s v="Bâches"/>
    <m/>
    <s v="Nombre"/>
    <n v="50"/>
    <m/>
    <m/>
    <m/>
    <s v=""/>
    <x v="14"/>
    <m/>
    <x v="2"/>
    <x v="20"/>
    <s v="Lezard"/>
    <m/>
    <m/>
    <m/>
    <m/>
    <x v="550"/>
    <n v="196"/>
    <s v="HT07"/>
    <s v="HT07721"/>
    <e v="#N/A"/>
    <n v="1"/>
  </r>
  <r>
    <s v="Catholic Relief Services"/>
    <m/>
    <s v="OFDA"/>
    <x v="0"/>
    <x v="98"/>
    <m/>
    <m/>
    <m/>
    <x v="1"/>
    <x v="1"/>
    <s v="Bâches"/>
    <m/>
    <s v="Nombre"/>
    <n v="50"/>
    <m/>
    <m/>
    <m/>
    <s v=""/>
    <x v="14"/>
    <m/>
    <x v="2"/>
    <x v="36"/>
    <s v="Renaudin"/>
    <m/>
    <m/>
    <m/>
    <m/>
    <x v="550"/>
    <n v="196"/>
    <s v="HT07"/>
    <s v="HT07743"/>
    <e v="#N/A"/>
    <n v="1"/>
  </r>
  <r>
    <s v="Catholic Relief Services"/>
    <m/>
    <s v="OFDA"/>
    <x v="0"/>
    <x v="98"/>
    <m/>
    <m/>
    <m/>
    <x v="0"/>
    <x v="0"/>
    <s v="Bidons"/>
    <m/>
    <s v="Nombre"/>
    <n v="1000"/>
    <m/>
    <m/>
    <m/>
    <s v=""/>
    <x v="159"/>
    <s v="Sélection / Priorisation"/>
    <x v="2"/>
    <x v="51"/>
    <s v="Arniquet"/>
    <m/>
    <m/>
    <m/>
    <m/>
    <x v="550"/>
    <n v="196"/>
    <s v="HT07"/>
    <s v="HT07723"/>
    <e v="#N/A"/>
    <n v="0"/>
  </r>
  <r>
    <s v="Catholic Relief Services"/>
    <m/>
    <s v="OFDA"/>
    <x v="0"/>
    <x v="98"/>
    <m/>
    <m/>
    <m/>
    <x v="0"/>
    <x v="0"/>
    <s v="Bidons"/>
    <m/>
    <s v="Nombre"/>
    <n v="800"/>
    <m/>
    <m/>
    <m/>
    <s v=""/>
    <x v="266"/>
    <m/>
    <x v="2"/>
    <x v="7"/>
    <m/>
    <m/>
    <m/>
    <m/>
    <m/>
    <x v="550"/>
    <n v="196"/>
    <s v="HT07"/>
    <s v="HT07711"/>
    <e v="#N/A"/>
    <n v="0"/>
  </r>
  <r>
    <s v="Catholic Relief Services"/>
    <m/>
    <s v="OFDA"/>
    <x v="0"/>
    <x v="98"/>
    <m/>
    <m/>
    <m/>
    <x v="0"/>
    <x v="0"/>
    <s v="Bidons"/>
    <m/>
    <s v="Nombre"/>
    <n v="1000"/>
    <m/>
    <m/>
    <m/>
    <s v=""/>
    <x v="267"/>
    <m/>
    <x v="2"/>
    <x v="7"/>
    <m/>
    <m/>
    <m/>
    <m/>
    <s v="The below two lines merged into this line."/>
    <x v="550"/>
    <n v="196"/>
    <s v="HT07"/>
    <s v="HT07711"/>
    <e v="#N/A"/>
    <n v="0"/>
  </r>
  <r>
    <s v="Catholic Relief Services"/>
    <m/>
    <s v="OFDA"/>
    <x v="0"/>
    <x v="98"/>
    <m/>
    <m/>
    <m/>
    <x v="0"/>
    <x v="0"/>
    <s v="Bidons"/>
    <m/>
    <s v="Nombre"/>
    <n v="1000"/>
    <m/>
    <m/>
    <m/>
    <s v=""/>
    <x v="262"/>
    <s v="Sélection / Priorisation"/>
    <x v="2"/>
    <x v="48"/>
    <m/>
    <m/>
    <m/>
    <m/>
    <m/>
    <x v="550"/>
    <n v="196"/>
    <s v="HT07"/>
    <s v="HT07722"/>
    <e v="#N/A"/>
    <n v="1"/>
  </r>
  <r>
    <s v="Catholic Relief Services"/>
    <m/>
    <s v="OFDA"/>
    <x v="0"/>
    <x v="98"/>
    <m/>
    <m/>
    <m/>
    <x v="0"/>
    <x v="0"/>
    <s v="Couvertures"/>
    <m/>
    <s v="Nombre"/>
    <n v="1200"/>
    <m/>
    <m/>
    <m/>
    <s v=""/>
    <x v="159"/>
    <s v="Sélection / Priorisation"/>
    <x v="2"/>
    <x v="51"/>
    <s v="Arniquet"/>
    <m/>
    <m/>
    <m/>
    <m/>
    <x v="550"/>
    <n v="196"/>
    <s v="HT07"/>
    <s v="HT07723"/>
    <e v="#N/A"/>
    <n v="0"/>
  </r>
  <r>
    <s v="Catholic Relief Services"/>
    <m/>
    <s v="OFDA"/>
    <x v="0"/>
    <x v="98"/>
    <m/>
    <m/>
    <m/>
    <x v="0"/>
    <x v="0"/>
    <s v="Couvertures"/>
    <m/>
    <s v="Nombre"/>
    <n v="1000"/>
    <m/>
    <m/>
    <m/>
    <s v=""/>
    <x v="262"/>
    <m/>
    <x v="2"/>
    <x v="51"/>
    <m/>
    <m/>
    <m/>
    <m/>
    <s v="Hygiene kits + Kitchen kits + Blankets + Water"/>
    <x v="550"/>
    <n v="196"/>
    <s v="HT07"/>
    <s v="HT07723"/>
    <e v="#N/A"/>
    <n v="0"/>
  </r>
  <r>
    <s v="Catholic Relief Services"/>
    <m/>
    <s v="OFDA"/>
    <x v="0"/>
    <x v="98"/>
    <m/>
    <m/>
    <m/>
    <x v="0"/>
    <x v="0"/>
    <s v="Couvertures"/>
    <m/>
    <s v="Nombre"/>
    <n v="200"/>
    <m/>
    <m/>
    <m/>
    <s v=""/>
    <x v="33"/>
    <s v="Sélection / Priorisation"/>
    <x v="2"/>
    <x v="40"/>
    <s v="Champlois"/>
    <m/>
    <m/>
    <m/>
    <m/>
    <x v="550"/>
    <n v="196"/>
    <s v="HT07"/>
    <s v="HT07714"/>
    <e v="#N/A"/>
    <n v="0"/>
  </r>
  <r>
    <s v="Catholic Relief Services"/>
    <m/>
    <s v="OFDA"/>
    <x v="1"/>
    <x v="98"/>
    <m/>
    <m/>
    <m/>
    <x v="0"/>
    <x v="0"/>
    <s v="Couvertures"/>
    <m/>
    <s v="Nombre"/>
    <n v="1000"/>
    <m/>
    <m/>
    <m/>
    <s v=""/>
    <x v="262"/>
    <m/>
    <x v="2"/>
    <x v="40"/>
    <m/>
    <m/>
    <m/>
    <m/>
    <s v="Hygiene kits + Kitchen kits + Blankets + Water"/>
    <x v="550"/>
    <n v="196"/>
    <s v="HT07"/>
    <s v="HT07714"/>
    <e v="#N/A"/>
    <n v="0"/>
  </r>
  <r>
    <s v="Catholic Relief Services"/>
    <m/>
    <s v="OFDA"/>
    <x v="1"/>
    <x v="98"/>
    <m/>
    <m/>
    <m/>
    <x v="0"/>
    <x v="0"/>
    <s v="Couvertures"/>
    <m/>
    <s v="Nombre"/>
    <n v="1000"/>
    <m/>
    <m/>
    <m/>
    <s v=""/>
    <x v="262"/>
    <m/>
    <x v="2"/>
    <x v="19"/>
    <m/>
    <m/>
    <m/>
    <m/>
    <s v="Hygiene kits + Kitchen kits + Blankets + Water"/>
    <x v="550"/>
    <n v="196"/>
    <s v="HT07"/>
    <s v="HT07713"/>
    <e v="#N/A"/>
    <n v="1"/>
  </r>
  <r>
    <s v="Catholic Relief Services"/>
    <m/>
    <s v="OFDA"/>
    <x v="1"/>
    <x v="98"/>
    <m/>
    <m/>
    <m/>
    <x v="0"/>
    <x v="0"/>
    <s v="Couvertures"/>
    <m/>
    <s v="Nombre"/>
    <n v="1000"/>
    <m/>
    <m/>
    <m/>
    <s v=""/>
    <x v="262"/>
    <m/>
    <x v="2"/>
    <x v="38"/>
    <m/>
    <m/>
    <m/>
    <m/>
    <s v="Hygiene kits + Kitchen kits + Blankets + Water"/>
    <x v="550"/>
    <n v="196"/>
    <s v="HT07"/>
    <s v="HT07741"/>
    <e v="#N/A"/>
    <n v="1"/>
  </r>
  <r>
    <s v="Catholic Relief Services"/>
    <m/>
    <s v="OFDA"/>
    <x v="0"/>
    <x v="98"/>
    <m/>
    <m/>
    <m/>
    <x v="0"/>
    <x v="0"/>
    <s v="Couvertures"/>
    <m/>
    <s v="Nombre"/>
    <n v="450"/>
    <m/>
    <m/>
    <m/>
    <s v=""/>
    <x v="266"/>
    <m/>
    <x v="2"/>
    <x v="7"/>
    <m/>
    <m/>
    <m/>
    <m/>
    <m/>
    <x v="550"/>
    <n v="196"/>
    <s v="HT07"/>
    <s v="HT07711"/>
    <e v="#N/A"/>
    <n v="0"/>
  </r>
  <r>
    <s v="Catholic Relief Services"/>
    <m/>
    <s v="OFDA"/>
    <x v="0"/>
    <x v="98"/>
    <m/>
    <m/>
    <m/>
    <x v="0"/>
    <x v="0"/>
    <s v="Couvertures"/>
    <m/>
    <s v="Nombre"/>
    <n v="2875"/>
    <m/>
    <m/>
    <m/>
    <s v=""/>
    <x v="267"/>
    <m/>
    <x v="2"/>
    <x v="7"/>
    <m/>
    <m/>
    <m/>
    <m/>
    <s v="The below two lines merged into this line."/>
    <x v="550"/>
    <n v="196"/>
    <s v="HT07"/>
    <s v="HT07711"/>
    <e v="#N/A"/>
    <n v="0"/>
  </r>
  <r>
    <s v="Catholic Relief Services"/>
    <m/>
    <s v="OFDA"/>
    <x v="0"/>
    <x v="98"/>
    <m/>
    <m/>
    <m/>
    <x v="0"/>
    <x v="0"/>
    <s v="Couvertures"/>
    <m/>
    <s v="Nombre"/>
    <n v="450"/>
    <m/>
    <m/>
    <m/>
    <s v=""/>
    <x v="266"/>
    <s v="Sélection / Priorisation"/>
    <x v="2"/>
    <x v="7"/>
    <m/>
    <m/>
    <m/>
    <m/>
    <m/>
    <x v="550"/>
    <n v="196"/>
    <s v="HT07"/>
    <s v="HT07711"/>
    <e v="#N/A"/>
    <n v="0"/>
  </r>
  <r>
    <s v="Catholic Relief Services"/>
    <m/>
    <s v="OFDA"/>
    <x v="0"/>
    <x v="98"/>
    <m/>
    <m/>
    <m/>
    <x v="0"/>
    <x v="0"/>
    <s v="Couvertures"/>
    <m/>
    <s v="Nombre"/>
    <n v="1000"/>
    <m/>
    <m/>
    <m/>
    <s v=""/>
    <x v="262"/>
    <s v="Sélection / Priorisation"/>
    <x v="2"/>
    <x v="26"/>
    <s v="Maniche"/>
    <m/>
    <m/>
    <m/>
    <m/>
    <x v="550"/>
    <n v="196"/>
    <s v="HT07"/>
    <s v="HT07715"/>
    <e v="#N/A"/>
    <n v="1"/>
  </r>
  <r>
    <s v="Catholic Relief Services"/>
    <m/>
    <s v="OFDA"/>
    <x v="1"/>
    <x v="98"/>
    <m/>
    <m/>
    <m/>
    <x v="0"/>
    <x v="0"/>
    <s v="Couvertures"/>
    <m/>
    <s v="Nombre"/>
    <n v="1000"/>
    <m/>
    <m/>
    <m/>
    <s v=""/>
    <x v="262"/>
    <m/>
    <x v="2"/>
    <x v="26"/>
    <m/>
    <m/>
    <m/>
    <m/>
    <s v="Hygiene kits + Kitchen kits + Blankets + Water"/>
    <x v="550"/>
    <n v="196"/>
    <s v="HT07"/>
    <s v="HT07715"/>
    <e v="#N/A"/>
    <n v="0"/>
  </r>
  <r>
    <s v="Catholic Relief Services"/>
    <m/>
    <s v="OFDA"/>
    <x v="0"/>
    <x v="98"/>
    <m/>
    <m/>
    <m/>
    <x v="0"/>
    <x v="0"/>
    <s v="Couvertures"/>
    <m/>
    <s v="Nombre"/>
    <n v="1000"/>
    <m/>
    <m/>
    <m/>
    <s v=""/>
    <x v="262"/>
    <m/>
    <x v="2"/>
    <x v="20"/>
    <m/>
    <m/>
    <m/>
    <m/>
    <s v="Hygiene kits + Kitchen kits + Blankets + Water"/>
    <x v="550"/>
    <n v="196"/>
    <s v="HT07"/>
    <s v="HT07721"/>
    <e v="#N/A"/>
    <n v="0"/>
  </r>
  <r>
    <s v="Catholic Relief Services"/>
    <m/>
    <s v="OFDA"/>
    <x v="0"/>
    <x v="98"/>
    <m/>
    <m/>
    <m/>
    <x v="0"/>
    <x v="0"/>
    <s v="Couvertures"/>
    <m/>
    <s v="Nombre"/>
    <n v="1000"/>
    <m/>
    <m/>
    <m/>
    <s v=""/>
    <x v="262"/>
    <m/>
    <x v="2"/>
    <x v="36"/>
    <m/>
    <m/>
    <m/>
    <m/>
    <s v="Hygiene kits + Kitchen kits + Blankets + Water"/>
    <x v="550"/>
    <n v="196"/>
    <s v="HT07"/>
    <s v="HT07743"/>
    <e v="#N/A"/>
    <n v="0"/>
  </r>
  <r>
    <s v="Catholic Relief Services"/>
    <m/>
    <s v="OFDA"/>
    <x v="0"/>
    <x v="98"/>
    <m/>
    <m/>
    <m/>
    <x v="0"/>
    <x v="0"/>
    <s v="Couvertures"/>
    <m/>
    <s v="Nombre"/>
    <n v="1000"/>
    <m/>
    <m/>
    <m/>
    <s v=""/>
    <x v="262"/>
    <m/>
    <x v="2"/>
    <x v="48"/>
    <m/>
    <m/>
    <m/>
    <m/>
    <s v="Hygiene kits + Kitchen kits + Blankets + Water"/>
    <x v="550"/>
    <n v="196"/>
    <s v="HT07"/>
    <s v="HT07722"/>
    <e v="#N/A"/>
    <n v="0"/>
  </r>
  <r>
    <s v="Catholic Relief Services"/>
    <m/>
    <s v="OFDA"/>
    <x v="0"/>
    <x v="98"/>
    <m/>
    <m/>
    <m/>
    <x v="0"/>
    <x v="0"/>
    <s v="Couvertures"/>
    <m/>
    <s v="Nombre"/>
    <n v="1000"/>
    <m/>
    <m/>
    <m/>
    <s v=""/>
    <x v="262"/>
    <s v="Sélection / Priorisation"/>
    <x v="2"/>
    <x v="48"/>
    <m/>
    <m/>
    <m/>
    <m/>
    <m/>
    <x v="550"/>
    <n v="196"/>
    <s v="HT07"/>
    <s v="HT07722"/>
    <e v="#N/A"/>
    <n v="0"/>
  </r>
  <r>
    <s v="Catholic Relief Services"/>
    <m/>
    <s v="OFDA"/>
    <x v="0"/>
    <x v="98"/>
    <m/>
    <m/>
    <m/>
    <x v="0"/>
    <x v="0"/>
    <s v="Couvertures"/>
    <m/>
    <s v="Nombre"/>
    <n v="1000"/>
    <m/>
    <m/>
    <m/>
    <s v=""/>
    <x v="262"/>
    <m/>
    <x v="2"/>
    <x v="43"/>
    <m/>
    <m/>
    <m/>
    <m/>
    <s v="Hygiene kits + Kitchen kits + Blankets + Water"/>
    <x v="550"/>
    <n v="196"/>
    <s v="HT07"/>
    <s v="HT07712"/>
    <e v="#N/A"/>
    <n v="1"/>
  </r>
  <r>
    <s v="Catholic Relief Services"/>
    <m/>
    <s v="OFDA"/>
    <x v="0"/>
    <x v="98"/>
    <m/>
    <m/>
    <m/>
    <x v="1"/>
    <x v="1"/>
    <s v="Kit Abris"/>
    <m/>
    <s v="Nombre"/>
    <n v="4370"/>
    <m/>
    <m/>
    <m/>
    <s v=""/>
    <x v="267"/>
    <m/>
    <x v="2"/>
    <x v="7"/>
    <m/>
    <m/>
    <m/>
    <m/>
    <s v="The below two lines merged into this line."/>
    <x v="550"/>
    <n v="196"/>
    <s v="HT07"/>
    <s v="HT07711"/>
    <e v="#N/A"/>
    <n v="0"/>
  </r>
  <r>
    <s v="Catholic Relief Services"/>
    <m/>
    <s v="OFDA"/>
    <x v="0"/>
    <x v="98"/>
    <m/>
    <m/>
    <m/>
    <x v="0"/>
    <x v="0"/>
    <s v="Kit de cuisine"/>
    <m/>
    <s v="Nombre"/>
    <n v="1000"/>
    <m/>
    <m/>
    <m/>
    <s v=""/>
    <x v="262"/>
    <m/>
    <x v="2"/>
    <x v="51"/>
    <m/>
    <m/>
    <m/>
    <m/>
    <s v="Hygiene kits + Kitchen kits + Blankets + Water"/>
    <x v="550"/>
    <n v="196"/>
    <s v="HT07"/>
    <s v="HT07723"/>
    <e v="#N/A"/>
    <n v="0"/>
  </r>
  <r>
    <s v="Catholic Relief Services"/>
    <m/>
    <s v="OFDA"/>
    <x v="1"/>
    <x v="98"/>
    <m/>
    <m/>
    <m/>
    <x v="0"/>
    <x v="0"/>
    <s v="Kit de cuisine"/>
    <m/>
    <s v="Nombre"/>
    <n v="1000"/>
    <m/>
    <m/>
    <m/>
    <s v=""/>
    <x v="262"/>
    <m/>
    <x v="2"/>
    <x v="40"/>
    <m/>
    <m/>
    <m/>
    <m/>
    <s v="Hygiene kits + Kitchen kits + Blankets + Water"/>
    <x v="550"/>
    <n v="196"/>
    <s v="HT07"/>
    <s v="HT07714"/>
    <e v="#N/A"/>
    <n v="0"/>
  </r>
  <r>
    <s v="Catholic Relief Services"/>
    <m/>
    <s v="OFDA"/>
    <x v="1"/>
    <x v="98"/>
    <m/>
    <m/>
    <m/>
    <x v="0"/>
    <x v="0"/>
    <s v="Kit de cuisine"/>
    <m/>
    <s v="Nombre"/>
    <n v="1000"/>
    <m/>
    <m/>
    <m/>
    <s v=""/>
    <x v="262"/>
    <m/>
    <x v="2"/>
    <x v="19"/>
    <m/>
    <m/>
    <m/>
    <m/>
    <s v="Hygiene kits + Kitchen kits + Blankets + Water"/>
    <x v="550"/>
    <n v="196"/>
    <s v="HT07"/>
    <s v="HT07713"/>
    <e v="#N/A"/>
    <n v="0"/>
  </r>
  <r>
    <s v="Catholic Relief Services"/>
    <m/>
    <s v="OFDA"/>
    <x v="1"/>
    <x v="98"/>
    <m/>
    <m/>
    <m/>
    <x v="0"/>
    <x v="0"/>
    <s v="Kit de cuisine"/>
    <m/>
    <s v="Nombre"/>
    <n v="1000"/>
    <m/>
    <m/>
    <m/>
    <s v=""/>
    <x v="262"/>
    <m/>
    <x v="2"/>
    <x v="38"/>
    <m/>
    <m/>
    <m/>
    <m/>
    <s v="Hygiene kits + Kitchen kits + Blankets + Water"/>
    <x v="550"/>
    <n v="196"/>
    <s v="HT07"/>
    <s v="HT07741"/>
    <e v="#N/A"/>
    <n v="0"/>
  </r>
  <r>
    <s v="Catholic Relief Services"/>
    <m/>
    <s v="OFDA"/>
    <x v="0"/>
    <x v="98"/>
    <m/>
    <m/>
    <m/>
    <x v="0"/>
    <x v="0"/>
    <s v="Kit de cuisine"/>
    <m/>
    <s v="Nombre"/>
    <n v="1000"/>
    <m/>
    <m/>
    <m/>
    <s v=""/>
    <x v="267"/>
    <m/>
    <x v="2"/>
    <x v="7"/>
    <m/>
    <m/>
    <m/>
    <m/>
    <s v="The below two lines merged into this line."/>
    <x v="550"/>
    <n v="196"/>
    <s v="HT07"/>
    <s v="HT07711"/>
    <e v="#N/A"/>
    <n v="0"/>
  </r>
  <r>
    <s v="Catholic Relief Services"/>
    <m/>
    <s v="OFDA"/>
    <x v="0"/>
    <x v="98"/>
    <m/>
    <m/>
    <m/>
    <x v="0"/>
    <x v="0"/>
    <s v="Kit de cuisine"/>
    <m/>
    <s v="Nombre"/>
    <n v="1000"/>
    <m/>
    <m/>
    <m/>
    <s v=""/>
    <x v="262"/>
    <s v="Sélection / Priorisation"/>
    <x v="2"/>
    <x v="26"/>
    <s v="Maniche"/>
    <m/>
    <m/>
    <m/>
    <m/>
    <x v="550"/>
    <n v="196"/>
    <s v="HT07"/>
    <s v="HT07715"/>
    <e v="#N/A"/>
    <n v="0"/>
  </r>
  <r>
    <s v="Catholic Relief Services"/>
    <m/>
    <s v="OFDA"/>
    <x v="1"/>
    <x v="98"/>
    <m/>
    <m/>
    <m/>
    <x v="0"/>
    <x v="0"/>
    <s v="Kit de cuisine"/>
    <m/>
    <s v="Nombre"/>
    <n v="1000"/>
    <m/>
    <m/>
    <m/>
    <s v=""/>
    <x v="262"/>
    <m/>
    <x v="2"/>
    <x v="26"/>
    <m/>
    <m/>
    <m/>
    <m/>
    <s v="Hygiene kits + Kitchen kits + Blankets + Water"/>
    <x v="550"/>
    <n v="196"/>
    <s v="HT07"/>
    <s v="HT07715"/>
    <e v="#N/A"/>
    <n v="0"/>
  </r>
  <r>
    <s v="Catholic Relief Services"/>
    <m/>
    <s v="OFDA"/>
    <x v="0"/>
    <x v="98"/>
    <m/>
    <m/>
    <m/>
    <x v="0"/>
    <x v="0"/>
    <s v="Kit de cuisine"/>
    <m/>
    <s v="Nombre"/>
    <n v="1000"/>
    <m/>
    <m/>
    <m/>
    <s v=""/>
    <x v="262"/>
    <m/>
    <x v="2"/>
    <x v="20"/>
    <m/>
    <m/>
    <m/>
    <m/>
    <s v="Hygiene kits + Kitchen kits + Blankets + Water"/>
    <x v="550"/>
    <n v="196"/>
    <s v="HT07"/>
    <s v="HT07721"/>
    <e v="#N/A"/>
    <n v="0"/>
  </r>
  <r>
    <s v="Catholic Relief Services"/>
    <m/>
    <s v="OFDA"/>
    <x v="0"/>
    <x v="98"/>
    <m/>
    <m/>
    <m/>
    <x v="0"/>
    <x v="0"/>
    <s v="Kit de cuisine"/>
    <m/>
    <s v="Nombre"/>
    <n v="1000"/>
    <m/>
    <m/>
    <m/>
    <s v=""/>
    <x v="262"/>
    <m/>
    <x v="2"/>
    <x v="36"/>
    <m/>
    <m/>
    <m/>
    <m/>
    <s v="Hygiene kits + Kitchen kits + Blankets + Water"/>
    <x v="550"/>
    <n v="196"/>
    <s v="HT07"/>
    <s v="HT07743"/>
    <e v="#N/A"/>
    <n v="0"/>
  </r>
  <r>
    <s v="Catholic Relief Services"/>
    <m/>
    <s v="OFDA"/>
    <x v="0"/>
    <x v="98"/>
    <m/>
    <m/>
    <m/>
    <x v="0"/>
    <x v="0"/>
    <s v="Kit de cuisine"/>
    <m/>
    <s v="Nombre"/>
    <n v="1000"/>
    <m/>
    <m/>
    <m/>
    <s v=""/>
    <x v="262"/>
    <m/>
    <x v="2"/>
    <x v="48"/>
    <m/>
    <m/>
    <m/>
    <m/>
    <s v="Hygiene kits + Kitchen kits + Blankets + Water"/>
    <x v="550"/>
    <n v="196"/>
    <s v="HT07"/>
    <s v="HT07722"/>
    <e v="#N/A"/>
    <n v="0"/>
  </r>
  <r>
    <s v="Catholic Relief Services"/>
    <m/>
    <s v="OFDA"/>
    <x v="0"/>
    <x v="98"/>
    <m/>
    <m/>
    <m/>
    <x v="0"/>
    <x v="0"/>
    <s v="Kit de cuisine"/>
    <m/>
    <s v="Nombre"/>
    <n v="1000"/>
    <m/>
    <m/>
    <m/>
    <s v=""/>
    <x v="262"/>
    <s v="Sélection / Priorisation"/>
    <x v="2"/>
    <x v="48"/>
    <m/>
    <m/>
    <m/>
    <m/>
    <m/>
    <x v="550"/>
    <n v="196"/>
    <s v="HT07"/>
    <s v="HT07722"/>
    <e v="#N/A"/>
    <n v="0"/>
  </r>
  <r>
    <s v="Catholic Relief Services"/>
    <m/>
    <s v="OFDA"/>
    <x v="0"/>
    <x v="98"/>
    <m/>
    <m/>
    <m/>
    <x v="0"/>
    <x v="0"/>
    <s v="Kit de cuisine"/>
    <m/>
    <s v="Nombre"/>
    <n v="1000"/>
    <m/>
    <m/>
    <m/>
    <s v=""/>
    <x v="262"/>
    <m/>
    <x v="2"/>
    <x v="43"/>
    <m/>
    <m/>
    <m/>
    <m/>
    <s v="Hygiene kits + Kitchen kits + Blankets + Water"/>
    <x v="550"/>
    <n v="196"/>
    <s v="HT07"/>
    <s v="HT07712"/>
    <e v="#N/A"/>
    <n v="0"/>
  </r>
  <r>
    <s v="Catholic Relief Services"/>
    <m/>
    <s v="OFDA"/>
    <x v="0"/>
    <x v="98"/>
    <m/>
    <m/>
    <m/>
    <x v="0"/>
    <x v="0"/>
    <s v="Kit d'hygiène"/>
    <m/>
    <s v="Nombre"/>
    <n v="1200"/>
    <m/>
    <m/>
    <m/>
    <s v=""/>
    <x v="159"/>
    <s v="Sélection / Priorisation"/>
    <x v="2"/>
    <x v="51"/>
    <s v="Arniquet"/>
    <m/>
    <m/>
    <m/>
    <m/>
    <x v="550"/>
    <n v="196"/>
    <s v="HT07"/>
    <s v="HT07723"/>
    <e v="#N/A"/>
    <n v="0"/>
  </r>
  <r>
    <s v="Catholic Relief Services"/>
    <m/>
    <s v="OFDA"/>
    <x v="0"/>
    <x v="98"/>
    <m/>
    <m/>
    <m/>
    <x v="0"/>
    <x v="0"/>
    <s v="Kit d'hygiène"/>
    <m/>
    <s v="Nombre"/>
    <n v="1000"/>
    <m/>
    <m/>
    <m/>
    <s v=""/>
    <x v="262"/>
    <m/>
    <x v="2"/>
    <x v="51"/>
    <m/>
    <m/>
    <m/>
    <m/>
    <s v="Hygiene kits + Kitchen kits + Blankets + Water"/>
    <x v="550"/>
    <n v="196"/>
    <s v="HT07"/>
    <s v="HT07723"/>
    <e v="#N/A"/>
    <n v="0"/>
  </r>
  <r>
    <s v="Catholic Relief Services"/>
    <m/>
    <s v="OFDA"/>
    <x v="0"/>
    <x v="98"/>
    <m/>
    <m/>
    <m/>
    <x v="0"/>
    <x v="0"/>
    <s v="Kit d'hygiène"/>
    <m/>
    <s v="Nombre"/>
    <n v="200"/>
    <m/>
    <m/>
    <m/>
    <s v=""/>
    <x v="33"/>
    <s v="Sélection / Priorisation"/>
    <x v="2"/>
    <x v="40"/>
    <s v="Champlois"/>
    <m/>
    <m/>
    <m/>
    <m/>
    <x v="550"/>
    <n v="196"/>
    <s v="HT07"/>
    <s v="HT07714"/>
    <e v="#N/A"/>
    <n v="0"/>
  </r>
  <r>
    <s v="Catholic Relief Services"/>
    <m/>
    <s v="OFDA"/>
    <x v="1"/>
    <x v="98"/>
    <m/>
    <m/>
    <m/>
    <x v="0"/>
    <x v="0"/>
    <s v="Kit d'hygiène"/>
    <m/>
    <s v="Nombre"/>
    <n v="1000"/>
    <m/>
    <m/>
    <m/>
    <s v=""/>
    <x v="262"/>
    <m/>
    <x v="2"/>
    <x v="40"/>
    <m/>
    <m/>
    <m/>
    <m/>
    <s v="Hygiene kits + Kitchen kits + Blankets + Water"/>
    <x v="550"/>
    <n v="196"/>
    <s v="HT07"/>
    <s v="HT07714"/>
    <e v="#N/A"/>
    <n v="0"/>
  </r>
  <r>
    <s v="Catholic Relief Services"/>
    <m/>
    <s v="OFDA"/>
    <x v="1"/>
    <x v="98"/>
    <m/>
    <m/>
    <m/>
    <x v="0"/>
    <x v="0"/>
    <s v="Kit d'hygiène"/>
    <m/>
    <s v="Nombre"/>
    <n v="1000"/>
    <m/>
    <m/>
    <m/>
    <s v=""/>
    <x v="262"/>
    <m/>
    <x v="2"/>
    <x v="19"/>
    <m/>
    <m/>
    <m/>
    <m/>
    <s v="Hygiene kits + Kitchen kits + Blankets + Water"/>
    <x v="550"/>
    <n v="196"/>
    <s v="HT07"/>
    <s v="HT07713"/>
    <e v="#N/A"/>
    <n v="0"/>
  </r>
  <r>
    <s v="Catholic Relief Services"/>
    <m/>
    <s v="OFDA"/>
    <x v="1"/>
    <x v="98"/>
    <m/>
    <m/>
    <m/>
    <x v="0"/>
    <x v="0"/>
    <s v="Kit d'hygiène"/>
    <m/>
    <s v="Nombre"/>
    <n v="1000"/>
    <m/>
    <m/>
    <m/>
    <s v=""/>
    <x v="262"/>
    <m/>
    <x v="2"/>
    <x v="38"/>
    <m/>
    <m/>
    <m/>
    <m/>
    <s v="Hygiene kits + Kitchen kits + Blankets + Water"/>
    <x v="550"/>
    <n v="196"/>
    <s v="HT07"/>
    <s v="HT07741"/>
    <e v="#N/A"/>
    <n v="0"/>
  </r>
  <r>
    <s v="Catholic Relief Services"/>
    <m/>
    <s v="OFDA"/>
    <x v="0"/>
    <x v="98"/>
    <m/>
    <m/>
    <m/>
    <x v="0"/>
    <x v="0"/>
    <s v="Kit d'hygiène"/>
    <m/>
    <s v="Nombre"/>
    <n v="500"/>
    <m/>
    <m/>
    <m/>
    <s v=""/>
    <x v="266"/>
    <m/>
    <x v="2"/>
    <x v="7"/>
    <m/>
    <m/>
    <m/>
    <m/>
    <m/>
    <x v="550"/>
    <n v="196"/>
    <s v="HT07"/>
    <s v="HT07711"/>
    <e v="#N/A"/>
    <n v="0"/>
  </r>
  <r>
    <s v="Catholic Relief Services"/>
    <m/>
    <s v="OFDA"/>
    <x v="0"/>
    <x v="98"/>
    <m/>
    <m/>
    <m/>
    <x v="0"/>
    <x v="0"/>
    <s v="Kit d'hygiène"/>
    <m/>
    <s v="Nombre"/>
    <n v="3000"/>
    <m/>
    <m/>
    <m/>
    <s v=""/>
    <x v="267"/>
    <m/>
    <x v="2"/>
    <x v="7"/>
    <m/>
    <m/>
    <m/>
    <m/>
    <s v="The below two lines merged into this line."/>
    <x v="550"/>
    <n v="196"/>
    <s v="HT07"/>
    <s v="HT07711"/>
    <e v="#N/A"/>
    <n v="0"/>
  </r>
  <r>
    <s v="Catholic Relief Services"/>
    <m/>
    <s v="OFDA"/>
    <x v="0"/>
    <x v="98"/>
    <m/>
    <m/>
    <m/>
    <x v="0"/>
    <x v="0"/>
    <s v="Kit d'hygiène"/>
    <m/>
    <s v="Nombre"/>
    <n v="1000"/>
    <m/>
    <m/>
    <m/>
    <s v=""/>
    <x v="262"/>
    <s v="Sélection / Priorisation"/>
    <x v="2"/>
    <x v="26"/>
    <s v="Maniche"/>
    <m/>
    <m/>
    <m/>
    <m/>
    <x v="550"/>
    <n v="196"/>
    <s v="HT07"/>
    <s v="HT07715"/>
    <e v="#N/A"/>
    <n v="0"/>
  </r>
  <r>
    <s v="Catholic Relief Services"/>
    <m/>
    <s v="OFDA"/>
    <x v="1"/>
    <x v="98"/>
    <m/>
    <m/>
    <m/>
    <x v="0"/>
    <x v="0"/>
    <s v="Kit d'hygiène"/>
    <m/>
    <s v="Nombre"/>
    <n v="1000"/>
    <m/>
    <m/>
    <m/>
    <s v=""/>
    <x v="262"/>
    <m/>
    <x v="2"/>
    <x v="26"/>
    <m/>
    <m/>
    <m/>
    <m/>
    <s v="Hygiene kits + Kitchen kits + Blankets + Water"/>
    <x v="550"/>
    <n v="196"/>
    <s v="HT07"/>
    <s v="HT07715"/>
    <e v="#N/A"/>
    <n v="0"/>
  </r>
  <r>
    <s v="Catholic Relief Services"/>
    <m/>
    <s v="OFDA"/>
    <x v="0"/>
    <x v="98"/>
    <m/>
    <m/>
    <m/>
    <x v="0"/>
    <x v="0"/>
    <s v="Kit d'hygiène"/>
    <m/>
    <s v="Nombre"/>
    <n v="200"/>
    <m/>
    <m/>
    <m/>
    <s v=""/>
    <x v="14"/>
    <s v="Sélection / Priorisation"/>
    <x v="2"/>
    <x v="20"/>
    <s v="Lezard"/>
    <m/>
    <m/>
    <m/>
    <m/>
    <x v="550"/>
    <n v="196"/>
    <s v="HT07"/>
    <s v="HT07721"/>
    <e v="#N/A"/>
    <n v="0"/>
  </r>
  <r>
    <s v="Catholic Relief Services"/>
    <m/>
    <s v="OFDA"/>
    <x v="0"/>
    <x v="98"/>
    <m/>
    <m/>
    <m/>
    <x v="0"/>
    <x v="0"/>
    <s v="Kit d'hygiène"/>
    <m/>
    <s v="Nombre"/>
    <n v="1000"/>
    <m/>
    <m/>
    <m/>
    <s v=""/>
    <x v="262"/>
    <m/>
    <x v="2"/>
    <x v="20"/>
    <m/>
    <m/>
    <m/>
    <m/>
    <s v="Hygiene kits + Kitchen kits + Blankets + Water"/>
    <x v="550"/>
    <n v="196"/>
    <s v="HT07"/>
    <s v="HT07721"/>
    <e v="#N/A"/>
    <n v="0"/>
  </r>
  <r>
    <s v="Catholic Relief Services"/>
    <m/>
    <s v="OFDA"/>
    <x v="0"/>
    <x v="98"/>
    <m/>
    <m/>
    <m/>
    <x v="0"/>
    <x v="0"/>
    <s v="Kit d'hygiène"/>
    <m/>
    <s v="Nombre"/>
    <n v="200"/>
    <m/>
    <m/>
    <m/>
    <s v=""/>
    <x v="14"/>
    <s v="Sélection / Priorisation"/>
    <x v="2"/>
    <x v="36"/>
    <s v="Renaudin"/>
    <m/>
    <m/>
    <m/>
    <m/>
    <x v="550"/>
    <n v="196"/>
    <s v="HT07"/>
    <s v="HT07743"/>
    <e v="#N/A"/>
    <n v="0"/>
  </r>
  <r>
    <s v="Catholic Relief Services"/>
    <m/>
    <s v="OFDA"/>
    <x v="0"/>
    <x v="98"/>
    <m/>
    <m/>
    <m/>
    <x v="0"/>
    <x v="0"/>
    <s v="Kit d'hygiène"/>
    <m/>
    <s v="Nombre"/>
    <n v="1000"/>
    <m/>
    <m/>
    <m/>
    <s v=""/>
    <x v="262"/>
    <m/>
    <x v="2"/>
    <x v="36"/>
    <m/>
    <m/>
    <m/>
    <m/>
    <s v="Hygiene kits + Kitchen kits + Blankets + Water"/>
    <x v="550"/>
    <n v="196"/>
    <s v="HT07"/>
    <s v="HT07743"/>
    <e v="#N/A"/>
    <n v="0"/>
  </r>
  <r>
    <s v="Catholic Relief Services"/>
    <m/>
    <s v="OFDA"/>
    <x v="0"/>
    <x v="98"/>
    <m/>
    <m/>
    <m/>
    <x v="0"/>
    <x v="0"/>
    <s v="Kit d'hygiène"/>
    <m/>
    <s v="Nombre"/>
    <n v="1000"/>
    <m/>
    <m/>
    <m/>
    <s v=""/>
    <x v="262"/>
    <m/>
    <x v="2"/>
    <x v="48"/>
    <m/>
    <m/>
    <m/>
    <m/>
    <s v="Hygiene kits + Kitchen kits + Blankets + Water"/>
    <x v="550"/>
    <n v="196"/>
    <s v="HT07"/>
    <s v="HT07722"/>
    <e v="#N/A"/>
    <n v="0"/>
  </r>
  <r>
    <s v="Catholic Relief Services"/>
    <m/>
    <s v="OFDA"/>
    <x v="0"/>
    <x v="98"/>
    <m/>
    <m/>
    <m/>
    <x v="0"/>
    <x v="0"/>
    <s v="Kit d'hygiène"/>
    <m/>
    <s v="Nombre"/>
    <n v="1000"/>
    <m/>
    <m/>
    <m/>
    <s v=""/>
    <x v="262"/>
    <s v="Sélection / Priorisation"/>
    <x v="2"/>
    <x v="48"/>
    <m/>
    <m/>
    <m/>
    <m/>
    <m/>
    <x v="550"/>
    <n v="196"/>
    <s v="HT07"/>
    <s v="HT07722"/>
    <e v="#N/A"/>
    <n v="0"/>
  </r>
  <r>
    <s v="Catholic Relief Services"/>
    <m/>
    <s v="OFDA"/>
    <x v="0"/>
    <x v="98"/>
    <m/>
    <m/>
    <m/>
    <x v="0"/>
    <x v="0"/>
    <s v="Kit d'hygiène"/>
    <m/>
    <s v="Nombre"/>
    <n v="1000"/>
    <m/>
    <m/>
    <m/>
    <s v=""/>
    <x v="262"/>
    <m/>
    <x v="2"/>
    <x v="43"/>
    <m/>
    <m/>
    <m/>
    <m/>
    <s v="Hygiene kits + Kitchen kits + Blankets + Water"/>
    <x v="550"/>
    <n v="196"/>
    <s v="HT07"/>
    <s v="HT07712"/>
    <e v="#N/A"/>
    <n v="0"/>
  </r>
  <r>
    <s v="Catholic Relief Services"/>
    <m/>
    <s v="OFDA"/>
    <x v="0"/>
    <x v="98"/>
    <m/>
    <m/>
    <m/>
    <x v="0"/>
    <x v="0"/>
    <s v="Lampes solaires"/>
    <m/>
    <s v="Nombre"/>
    <n v="150"/>
    <m/>
    <m/>
    <m/>
    <s v=""/>
    <x v="266"/>
    <m/>
    <x v="2"/>
    <x v="7"/>
    <m/>
    <m/>
    <m/>
    <m/>
    <m/>
    <x v="550"/>
    <n v="196"/>
    <s v="HT07"/>
    <s v="HT07711"/>
    <e v="#N/A"/>
    <n v="0"/>
  </r>
  <r>
    <s v="Catholic Relief Services"/>
    <m/>
    <s v="OFDA"/>
    <x v="0"/>
    <x v="98"/>
    <m/>
    <m/>
    <m/>
    <x v="1"/>
    <x v="4"/>
    <s v="Non conditionel"/>
    <m/>
    <s v="Valeur en HTG"/>
    <n v="160"/>
    <m/>
    <m/>
    <m/>
    <s v=""/>
    <x v="268"/>
    <s v="Sélection / Priorisation"/>
    <x v="2"/>
    <x v="7"/>
    <m/>
    <m/>
    <m/>
    <m/>
    <m/>
    <x v="550"/>
    <n v="196"/>
    <s v="HT07"/>
    <s v="HT07711"/>
    <e v="#N/A"/>
    <n v="0"/>
  </r>
  <r>
    <s v="Catholic Relief Services"/>
    <m/>
    <s v="OFDA"/>
    <x v="0"/>
    <x v="98"/>
    <m/>
    <m/>
    <m/>
    <x v="1"/>
    <x v="4"/>
    <s v="Non conditionel"/>
    <m/>
    <s v="Valeur en HTG"/>
    <m/>
    <m/>
    <m/>
    <m/>
    <s v=""/>
    <x v="269"/>
    <m/>
    <x v="2"/>
    <x v="7"/>
    <m/>
    <m/>
    <m/>
    <m/>
    <s v="The below two lines merged into this line."/>
    <x v="550"/>
    <n v="196"/>
    <s v="HT07"/>
    <s v="HT07711"/>
    <e v="#N/A"/>
    <n v="0"/>
  </r>
  <r>
    <s v="Catholic Relief Services"/>
    <m/>
    <s v="OFDA"/>
    <x v="3"/>
    <x v="98"/>
    <m/>
    <m/>
    <m/>
    <x v="1"/>
    <x v="4"/>
    <s v="Non conditionel"/>
    <m/>
    <s v="Valeur en HTG"/>
    <m/>
    <m/>
    <m/>
    <m/>
    <s v=""/>
    <x v="23"/>
    <m/>
    <x v="2"/>
    <x v="7"/>
    <m/>
    <m/>
    <m/>
    <m/>
    <s v="cash support"/>
    <x v="550"/>
    <n v="196"/>
    <s v="HT07"/>
    <s v="HT07711"/>
    <e v="#N/A"/>
    <n v="0"/>
  </r>
  <r>
    <s v="Catholic Relief Services"/>
    <m/>
    <s v="OFDA"/>
    <x v="1"/>
    <x v="98"/>
    <m/>
    <m/>
    <m/>
    <x v="1"/>
    <x v="4"/>
    <s v="Non conditionel"/>
    <m/>
    <s v="Valeur en HTG"/>
    <m/>
    <m/>
    <m/>
    <m/>
    <s v=""/>
    <x v="113"/>
    <m/>
    <x v="2"/>
    <x v="7"/>
    <m/>
    <m/>
    <m/>
    <m/>
    <s v="cash support"/>
    <x v="550"/>
    <n v="196"/>
    <s v="HT07"/>
    <s v="HT07711"/>
    <e v="#N/A"/>
    <n v="0"/>
  </r>
  <r>
    <s v="CECI"/>
    <m/>
    <m/>
    <x v="0"/>
    <x v="98"/>
    <m/>
    <m/>
    <m/>
    <x v="0"/>
    <x v="0"/>
    <s v="Kit de cuisine"/>
    <m/>
    <s v="Nombre"/>
    <n v="200"/>
    <m/>
    <m/>
    <m/>
    <s v=""/>
    <x v="41"/>
    <m/>
    <x v="2"/>
    <x v="40"/>
    <s v="2e Section Champlois"/>
    <m/>
    <m/>
    <m/>
    <s v="plus food"/>
    <x v="550"/>
    <n v="196"/>
    <s v="HT07"/>
    <s v="HT07714"/>
    <e v="#N/A"/>
    <n v="1"/>
  </r>
  <r>
    <s v="CECI"/>
    <m/>
    <m/>
    <x v="1"/>
    <x v="98"/>
    <m/>
    <m/>
    <m/>
    <x v="0"/>
    <x v="0"/>
    <s v="Kit de cuisine"/>
    <m/>
    <s v="Nombre"/>
    <n v="185"/>
    <m/>
    <m/>
    <m/>
    <s v=""/>
    <x v="167"/>
    <m/>
    <x v="2"/>
    <x v="40"/>
    <s v="2e Section Champlois"/>
    <m/>
    <m/>
    <m/>
    <s v="plus food, planned"/>
    <x v="550"/>
    <n v="196"/>
    <s v="HT07"/>
    <s v="HT07714"/>
    <e v="#N/A"/>
    <n v="0"/>
  </r>
  <r>
    <s v="CECI"/>
    <m/>
    <m/>
    <x v="0"/>
    <x v="98"/>
    <m/>
    <m/>
    <m/>
    <x v="0"/>
    <x v="0"/>
    <s v="Kit de cuisine"/>
    <m/>
    <s v="Nombre"/>
    <n v="315"/>
    <m/>
    <m/>
    <m/>
    <s v=""/>
    <x v="270"/>
    <m/>
    <x v="2"/>
    <x v="7"/>
    <s v="1re Section Bourdet"/>
    <m/>
    <m/>
    <m/>
    <s v="plus food"/>
    <x v="550"/>
    <n v="196"/>
    <s v="HT07"/>
    <s v="HT07711"/>
    <e v="#N/A"/>
    <n v="1"/>
  </r>
  <r>
    <s v="CECI"/>
    <m/>
    <m/>
    <x v="0"/>
    <x v="98"/>
    <m/>
    <m/>
    <m/>
    <x v="0"/>
    <x v="0"/>
    <s v="Kit de cuisine"/>
    <m/>
    <s v="Nombre"/>
    <n v="200"/>
    <m/>
    <m/>
    <m/>
    <s v=""/>
    <x v="29"/>
    <m/>
    <x v="2"/>
    <x v="26"/>
    <s v="2e Section Dory"/>
    <m/>
    <m/>
    <m/>
    <m/>
    <x v="550"/>
    <n v="196"/>
    <s v="HT07"/>
    <s v="HT07715"/>
    <e v="#N/A"/>
    <n v="1"/>
  </r>
  <r>
    <s v="CECI"/>
    <m/>
    <m/>
    <x v="0"/>
    <x v="98"/>
    <m/>
    <m/>
    <m/>
    <x v="0"/>
    <x v="0"/>
    <s v="Kit de cuisine"/>
    <m/>
    <s v="Nombre"/>
    <n v="200"/>
    <m/>
    <m/>
    <m/>
    <s v=""/>
    <x v="271"/>
    <m/>
    <x v="2"/>
    <x v="26"/>
    <s v="3e Section Melon"/>
    <m/>
    <m/>
    <m/>
    <m/>
    <x v="550"/>
    <n v="196"/>
    <s v="HT07"/>
    <s v="HT07715"/>
    <e v="#N/A"/>
    <n v="0"/>
  </r>
  <r>
    <s v="CECI"/>
    <m/>
    <m/>
    <x v="0"/>
    <x v="98"/>
    <m/>
    <m/>
    <m/>
    <x v="0"/>
    <x v="0"/>
    <s v="Kit d'hygiène"/>
    <m/>
    <s v="Nombre"/>
    <n v="200"/>
    <m/>
    <m/>
    <m/>
    <s v=""/>
    <x v="41"/>
    <m/>
    <x v="2"/>
    <x v="40"/>
    <s v="2e Section Champlois"/>
    <m/>
    <m/>
    <m/>
    <s v="plus food"/>
    <x v="550"/>
    <n v="196"/>
    <s v="HT07"/>
    <s v="HT07714"/>
    <e v="#N/A"/>
    <n v="0"/>
  </r>
  <r>
    <s v="CECI"/>
    <m/>
    <m/>
    <x v="1"/>
    <x v="98"/>
    <m/>
    <m/>
    <m/>
    <x v="0"/>
    <x v="0"/>
    <s v="Kit d'hygiène"/>
    <m/>
    <s v="Nombre"/>
    <n v="185"/>
    <m/>
    <m/>
    <m/>
    <s v=""/>
    <x v="167"/>
    <m/>
    <x v="2"/>
    <x v="40"/>
    <s v="2e Section Champlois"/>
    <m/>
    <m/>
    <m/>
    <s v="plus food, planned"/>
    <x v="550"/>
    <n v="196"/>
    <s v="HT07"/>
    <s v="HT07714"/>
    <e v="#N/A"/>
    <n v="0"/>
  </r>
  <r>
    <s v="CECI"/>
    <m/>
    <m/>
    <x v="0"/>
    <x v="98"/>
    <m/>
    <m/>
    <m/>
    <x v="0"/>
    <x v="0"/>
    <s v="Kit d'hygiène"/>
    <m/>
    <s v="Nombre"/>
    <n v="315"/>
    <m/>
    <m/>
    <m/>
    <s v=""/>
    <x v="270"/>
    <m/>
    <x v="2"/>
    <x v="7"/>
    <s v="1re Section Bourdet"/>
    <m/>
    <m/>
    <m/>
    <s v="plus food"/>
    <x v="550"/>
    <n v="196"/>
    <s v="HT07"/>
    <s v="HT07711"/>
    <e v="#N/A"/>
    <n v="0"/>
  </r>
  <r>
    <s v="CECI"/>
    <m/>
    <m/>
    <x v="0"/>
    <x v="98"/>
    <m/>
    <m/>
    <m/>
    <x v="0"/>
    <x v="0"/>
    <s v="Kit d'hygiène"/>
    <m/>
    <s v="Nombre"/>
    <n v="200"/>
    <m/>
    <m/>
    <m/>
    <s v=""/>
    <x v="29"/>
    <m/>
    <x v="2"/>
    <x v="26"/>
    <s v="2e Section Dory"/>
    <m/>
    <m/>
    <m/>
    <m/>
    <x v="550"/>
    <n v="196"/>
    <s v="HT07"/>
    <s v="HT07715"/>
    <e v="#N/A"/>
    <n v="0"/>
  </r>
  <r>
    <s v="CECI"/>
    <m/>
    <m/>
    <x v="0"/>
    <x v="98"/>
    <m/>
    <m/>
    <m/>
    <x v="0"/>
    <x v="0"/>
    <s v="Kit d'hygiène"/>
    <m/>
    <s v="Nombre"/>
    <n v="200"/>
    <m/>
    <m/>
    <m/>
    <s v=""/>
    <x v="271"/>
    <m/>
    <x v="2"/>
    <x v="26"/>
    <s v="3e Section Melon"/>
    <m/>
    <m/>
    <m/>
    <m/>
    <x v="550"/>
    <n v="196"/>
    <s v="HT07"/>
    <s v="HT07715"/>
    <e v="#N/A"/>
    <n v="0"/>
  </r>
  <r>
    <s v="CESVI"/>
    <m/>
    <m/>
    <x v="0"/>
    <x v="98"/>
    <m/>
    <m/>
    <m/>
    <x v="1"/>
    <x v="1"/>
    <s v="Bâches"/>
    <m/>
    <s v="Nombre"/>
    <n v="90"/>
    <m/>
    <m/>
    <m/>
    <s v=""/>
    <x v="102"/>
    <m/>
    <x v="2"/>
    <x v="24"/>
    <m/>
    <m/>
    <m/>
    <m/>
    <m/>
    <x v="550"/>
    <n v="196"/>
    <s v="HT07"/>
    <s v="HT07731"/>
    <e v="#N/A"/>
    <n v="1"/>
  </r>
  <r>
    <s v="CVM"/>
    <m/>
    <s v="OFDA"/>
    <x v="0"/>
    <x v="98"/>
    <m/>
    <m/>
    <m/>
    <x v="1"/>
    <x v="1"/>
    <s v="Bâches"/>
    <m/>
    <s v="Nombre"/>
    <n v="900"/>
    <m/>
    <m/>
    <m/>
    <s v=""/>
    <x v="272"/>
    <m/>
    <x v="2"/>
    <x v="14"/>
    <m/>
    <m/>
    <m/>
    <m/>
    <m/>
    <x v="550"/>
    <n v="196"/>
    <s v="HT07"/>
    <e v="#N/A"/>
    <e v="#N/A"/>
    <n v="1"/>
  </r>
  <r>
    <s v="GOAL"/>
    <m/>
    <m/>
    <x v="0"/>
    <x v="98"/>
    <m/>
    <m/>
    <m/>
    <x v="0"/>
    <x v="0"/>
    <s v="Kit de cuisine"/>
    <m/>
    <s v="Nombre"/>
    <n v="393"/>
    <m/>
    <m/>
    <m/>
    <s v=""/>
    <x v="273"/>
    <m/>
    <x v="0"/>
    <x v="14"/>
    <m/>
    <m/>
    <m/>
    <m/>
    <s v="Kits d'abri : 1 bache, 2 laines, 15m de cordes"/>
    <x v="550"/>
    <n v="196"/>
    <s v="HT01"/>
    <e v="#N/A"/>
    <e v="#N/A"/>
    <n v="1"/>
  </r>
  <r>
    <s v="GOAL"/>
    <m/>
    <m/>
    <x v="0"/>
    <x v="98"/>
    <m/>
    <m/>
    <m/>
    <x v="0"/>
    <x v="0"/>
    <s v="Kit d'hygiène"/>
    <m/>
    <s v="Nombre"/>
    <n v="393"/>
    <m/>
    <m/>
    <m/>
    <s v=""/>
    <x v="273"/>
    <m/>
    <x v="0"/>
    <x v="14"/>
    <m/>
    <m/>
    <m/>
    <m/>
    <m/>
    <x v="550"/>
    <n v="196"/>
    <s v="HT01"/>
    <e v="#N/A"/>
    <e v="#N/A"/>
    <n v="0"/>
  </r>
  <r>
    <s v="Handicap International"/>
    <m/>
    <s v="Canton de Genève /Shelter Box"/>
    <x v="1"/>
    <x v="98"/>
    <m/>
    <m/>
    <m/>
    <x v="1"/>
    <x v="1"/>
    <s v="Kit Abris"/>
    <s v="2 bâches / corde / clous 3&quot; et 1,5&quot;, clous tôle, fil de fer"/>
    <s v="Nombre"/>
    <n v="0"/>
    <m/>
    <m/>
    <m/>
    <s v=""/>
    <x v="37"/>
    <s v="Sélection / Priorisation"/>
    <x v="5"/>
    <x v="21"/>
    <m/>
    <m/>
    <s v="Rural"/>
    <s v="Ménage"/>
    <m/>
    <x v="550"/>
    <n v="196"/>
    <s v="HT10"/>
    <s v="HT101012"/>
    <e v="#N/A"/>
    <n v="0"/>
  </r>
  <r>
    <s v="Handicap International"/>
    <m/>
    <s v="Canton de Genève /Shelter Box"/>
    <x v="1"/>
    <x v="98"/>
    <m/>
    <m/>
    <m/>
    <x v="1"/>
    <x v="1"/>
    <s v="Kit d'outils"/>
    <s v="Marteau, scie, pelle, houe, cisaille"/>
    <s v="Nombre"/>
    <n v="0"/>
    <m/>
    <m/>
    <m/>
    <s v=""/>
    <x v="37"/>
    <s v="Sélection / Priorisation"/>
    <x v="5"/>
    <x v="21"/>
    <m/>
    <m/>
    <s v="Rural"/>
    <s v="Ménage"/>
    <m/>
    <x v="550"/>
    <n v="196"/>
    <s v="HT10"/>
    <s v="HT101012"/>
    <e v="#N/A"/>
    <n v="0"/>
  </r>
  <r>
    <s v="Handicap International"/>
    <m/>
    <s v="Canton de Genève /Shelter Box"/>
    <x v="1"/>
    <x v="98"/>
    <m/>
    <m/>
    <m/>
    <x v="0"/>
    <x v="0"/>
    <s v="Lampes solaires"/>
    <m/>
    <s v="Nombre"/>
    <n v="0"/>
    <m/>
    <m/>
    <m/>
    <s v=""/>
    <x v="37"/>
    <s v="Sélection / Priorisation"/>
    <x v="5"/>
    <x v="21"/>
    <m/>
    <m/>
    <s v="Rural"/>
    <s v="Ménage"/>
    <m/>
    <x v="550"/>
    <n v="196"/>
    <s v="HT10"/>
    <s v="HT101012"/>
    <e v="#N/A"/>
    <n v="0"/>
  </r>
  <r>
    <s v="Handicap International"/>
    <m/>
    <s v="Canton de Genève /Shelter Box"/>
    <x v="1"/>
    <x v="98"/>
    <m/>
    <m/>
    <m/>
    <x v="0"/>
    <x v="0"/>
    <s v="Moustiquaires"/>
    <m/>
    <s v="Nombre"/>
    <n v="0"/>
    <m/>
    <m/>
    <m/>
    <s v=""/>
    <x v="37"/>
    <s v="Sélection / Priorisation"/>
    <x v="5"/>
    <x v="21"/>
    <m/>
    <m/>
    <s v="Rural"/>
    <s v="Ménage"/>
    <m/>
    <x v="550"/>
    <n v="196"/>
    <s v="HT10"/>
    <s v="HT101012"/>
    <e v="#N/A"/>
    <n v="0"/>
  </r>
  <r>
    <s v="Handicap International"/>
    <m/>
    <s v="Canton de Genève /Shelter Box"/>
    <x v="1"/>
    <x v="98"/>
    <m/>
    <m/>
    <m/>
    <x v="0"/>
    <x v="0"/>
    <s v="Bidons"/>
    <m/>
    <s v="Nombre"/>
    <n v="0"/>
    <m/>
    <m/>
    <m/>
    <s v=""/>
    <x v="37"/>
    <s v="Sélection / Priorisation"/>
    <x v="5"/>
    <x v="21"/>
    <m/>
    <m/>
    <s v="Rural"/>
    <s v="Ménage"/>
    <m/>
    <x v="550"/>
    <n v="196"/>
    <s v="HT10"/>
    <s v="HT101012"/>
    <e v="#N/A"/>
    <n v="0"/>
  </r>
  <r>
    <s v="Handicap International"/>
    <m/>
    <s v="Canton de Genève /Shelter Box"/>
    <x v="1"/>
    <x v="98"/>
    <m/>
    <m/>
    <m/>
    <x v="0"/>
    <x v="0"/>
    <s v="Autre, à préciser dans &quot;Commentaires&quot;"/>
    <m/>
    <s v="N/A"/>
    <n v="0"/>
    <m/>
    <m/>
    <m/>
    <s v=""/>
    <x v="37"/>
    <s v="Sélection / Priorisation"/>
    <x v="5"/>
    <x v="21"/>
    <m/>
    <m/>
    <s v="Rural"/>
    <s v="Ménage"/>
    <s v="Filtre à eau"/>
    <x v="550"/>
    <n v="196"/>
    <s v="HT10"/>
    <s v="HT101012"/>
    <e v="#N/A"/>
    <n v="0"/>
  </r>
  <r>
    <s v="IBESR/UNICEF"/>
    <m/>
    <m/>
    <x v="0"/>
    <x v="98"/>
    <m/>
    <m/>
    <m/>
    <x v="0"/>
    <x v="0"/>
    <s v="Couvertures"/>
    <m/>
    <s v="Nombre"/>
    <n v="130"/>
    <m/>
    <m/>
    <m/>
    <s v=""/>
    <x v="108"/>
    <m/>
    <x v="0"/>
    <x v="14"/>
    <m/>
    <m/>
    <m/>
    <m/>
    <m/>
    <x v="550"/>
    <n v="196"/>
    <s v="HT01"/>
    <e v="#N/A"/>
    <e v="#N/A"/>
    <n v="1"/>
  </r>
  <r>
    <s v="IBESR/UNICEF"/>
    <m/>
    <m/>
    <x v="0"/>
    <x v="98"/>
    <m/>
    <m/>
    <m/>
    <x v="0"/>
    <x v="0"/>
    <s v="Kit d'hygiène"/>
    <m/>
    <s v="Nombre"/>
    <n v="30"/>
    <m/>
    <m/>
    <m/>
    <s v=""/>
    <x v="108"/>
    <m/>
    <x v="0"/>
    <x v="14"/>
    <m/>
    <m/>
    <m/>
    <m/>
    <m/>
    <x v="550"/>
    <n v="196"/>
    <s v="HT01"/>
    <e v="#N/A"/>
    <e v="#N/A"/>
    <n v="0"/>
  </r>
  <r>
    <s v="IOM"/>
    <m/>
    <s v="OFDA"/>
    <x v="0"/>
    <x v="98"/>
    <m/>
    <m/>
    <m/>
    <x v="1"/>
    <x v="1"/>
    <s v="Bâches"/>
    <m/>
    <s v="Nombre"/>
    <n v="2577"/>
    <m/>
    <m/>
    <m/>
    <s v=""/>
    <x v="274"/>
    <m/>
    <x v="1"/>
    <x v="14"/>
    <m/>
    <m/>
    <m/>
    <m/>
    <m/>
    <x v="550"/>
    <n v="196"/>
    <s v="HT08"/>
    <e v="#N/A"/>
    <e v="#N/A"/>
    <n v="1"/>
  </r>
  <r>
    <s v="IOM"/>
    <m/>
    <s v="OFDA"/>
    <x v="0"/>
    <x v="98"/>
    <m/>
    <m/>
    <m/>
    <x v="0"/>
    <x v="0"/>
    <s v="Kit de cuisine"/>
    <m/>
    <s v="Nombre"/>
    <n v="1817"/>
    <m/>
    <m/>
    <m/>
    <s v=""/>
    <x v="274"/>
    <m/>
    <x v="1"/>
    <x v="14"/>
    <m/>
    <m/>
    <m/>
    <m/>
    <m/>
    <x v="550"/>
    <n v="196"/>
    <s v="HT08"/>
    <e v="#N/A"/>
    <e v="#N/A"/>
    <n v="0"/>
  </r>
  <r>
    <s v="MEDAIR"/>
    <m/>
    <m/>
    <x v="1"/>
    <x v="98"/>
    <m/>
    <m/>
    <m/>
    <x v="1"/>
    <x v="1"/>
    <s v="Kit Abris"/>
    <m/>
    <s v="Nombre"/>
    <n v="660"/>
    <m/>
    <m/>
    <m/>
    <s v=""/>
    <x v="275"/>
    <m/>
    <x v="2"/>
    <x v="54"/>
    <s v="Dalmette"/>
    <m/>
    <m/>
    <m/>
    <m/>
    <x v="550"/>
    <n v="196"/>
    <s v="HT07"/>
    <s v="HT07753"/>
    <e v="#N/A"/>
    <n v="0"/>
  </r>
  <r>
    <s v="MEDAIR"/>
    <m/>
    <m/>
    <x v="1"/>
    <x v="98"/>
    <m/>
    <m/>
    <m/>
    <x v="1"/>
    <x v="1"/>
    <s v="Kit Abris"/>
    <m/>
    <s v="Nombre"/>
    <n v="305"/>
    <m/>
    <m/>
    <m/>
    <s v=""/>
    <x v="52"/>
    <m/>
    <x v="2"/>
    <x v="54"/>
    <s v="Dalmette"/>
    <m/>
    <m/>
    <m/>
    <m/>
    <x v="550"/>
    <n v="196"/>
    <s v="HT07"/>
    <s v="HT07753"/>
    <e v="#N/A"/>
    <n v="0"/>
  </r>
  <r>
    <s v="MEDAIR"/>
    <m/>
    <m/>
    <x v="1"/>
    <x v="98"/>
    <m/>
    <m/>
    <m/>
    <x v="2"/>
    <x v="2"/>
    <s v="Formation"/>
    <m/>
    <s v=""/>
    <n v="275"/>
    <m/>
    <m/>
    <m/>
    <s v=""/>
    <x v="276"/>
    <m/>
    <x v="2"/>
    <x v="54"/>
    <s v="Blacto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660"/>
    <m/>
    <m/>
    <m/>
    <s v=""/>
    <x v="275"/>
    <m/>
    <x v="2"/>
    <x v="54"/>
    <s v="Dalmet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305"/>
    <m/>
    <m/>
    <m/>
    <s v=""/>
    <x v="52"/>
    <m/>
    <x v="2"/>
    <x v="54"/>
    <s v="Dalmette"/>
    <m/>
    <m/>
    <m/>
    <s v="We distributed to those who previously received above. However, the shelter kit was not completed at the time, so we have returned to give the remainder of the kit which includes nails and wire"/>
    <x v="550"/>
    <n v="196"/>
    <s v="HT07"/>
    <s v="HT07753"/>
    <e v="#N/A"/>
    <n v="0"/>
  </r>
  <r>
    <s v="Mercy Corps"/>
    <m/>
    <s v="OFDA"/>
    <x v="4"/>
    <x v="98"/>
    <m/>
    <m/>
    <m/>
    <x v="1"/>
    <x v="1"/>
    <s v="Bâches"/>
    <m/>
    <s v="Nombre"/>
    <n v="1"/>
    <m/>
    <m/>
    <m/>
    <s v=""/>
    <x v="36"/>
    <m/>
    <x v="5"/>
    <x v="69"/>
    <m/>
    <m/>
    <m/>
    <m/>
    <s v="750 planned target, pending funding"/>
    <x v="550"/>
    <n v="196"/>
    <s v="HT10"/>
    <s v="HT101021"/>
    <e v="#N/A"/>
    <n v="1"/>
  </r>
  <r>
    <s v="Mercy Corps"/>
    <m/>
    <s v="World Vision"/>
    <x v="4"/>
    <x v="98"/>
    <m/>
    <m/>
    <m/>
    <x v="1"/>
    <x v="1"/>
    <s v="Bâches"/>
    <m/>
    <s v="Nombre"/>
    <n v="1"/>
    <m/>
    <m/>
    <m/>
    <s v=""/>
    <x v="182"/>
    <m/>
    <x v="5"/>
    <x v="69"/>
    <m/>
    <m/>
    <m/>
    <m/>
    <s v="550 planned target, pending funding"/>
    <x v="550"/>
    <n v="196"/>
    <s v="HT10"/>
    <s v="HT101021"/>
    <e v="#N/A"/>
    <n v="0"/>
  </r>
  <r>
    <s v="Mercy Corps"/>
    <m/>
    <s v="World Vision"/>
    <x v="1"/>
    <x v="98"/>
    <m/>
    <m/>
    <m/>
    <x v="1"/>
    <x v="1"/>
    <s v="Bâches"/>
    <m/>
    <s v="Nombre"/>
    <n v="1"/>
    <m/>
    <m/>
    <m/>
    <s v=""/>
    <x v="111"/>
    <m/>
    <x v="5"/>
    <x v="70"/>
    <m/>
    <m/>
    <m/>
    <m/>
    <s v="500 planned target"/>
    <x v="550"/>
    <n v="196"/>
    <s v="HT10"/>
    <s v="HT101024"/>
    <e v="#N/A"/>
    <n v="1"/>
  </r>
  <r>
    <s v="Mercy Corps"/>
    <m/>
    <s v="OFDA"/>
    <x v="4"/>
    <x v="98"/>
    <m/>
    <m/>
    <m/>
    <x v="1"/>
    <x v="1"/>
    <s v="Bâches"/>
    <m/>
    <s v="Nombre"/>
    <n v="1"/>
    <m/>
    <m/>
    <m/>
    <s v=""/>
    <x v="36"/>
    <m/>
    <x v="5"/>
    <x v="42"/>
    <m/>
    <m/>
    <m/>
    <m/>
    <s v="750 planned target, pending funding"/>
    <x v="550"/>
    <n v="196"/>
    <s v="HT10"/>
    <s v="HT101022"/>
    <e v="#N/A"/>
    <n v="1"/>
  </r>
  <r>
    <s v="Mercy Corps"/>
    <m/>
    <s v="World Vision"/>
    <x v="4"/>
    <x v="98"/>
    <m/>
    <m/>
    <m/>
    <x v="1"/>
    <x v="1"/>
    <s v="Bâches"/>
    <m/>
    <s v="Nombre"/>
    <n v="1"/>
    <m/>
    <m/>
    <m/>
    <s v=""/>
    <x v="182"/>
    <m/>
    <x v="5"/>
    <x v="42"/>
    <m/>
    <m/>
    <m/>
    <m/>
    <s v="550 planned target, pending funding"/>
    <x v="550"/>
    <n v="196"/>
    <s v="HT10"/>
    <s v="HT101022"/>
    <e v="#N/A"/>
    <n v="0"/>
  </r>
  <r>
    <s v="Mercy Corps"/>
    <m/>
    <s v="World Vision"/>
    <x v="1"/>
    <x v="98"/>
    <m/>
    <m/>
    <m/>
    <x v="1"/>
    <x v="1"/>
    <s v="Bâches"/>
    <m/>
    <s v="Nombre"/>
    <n v="1"/>
    <m/>
    <m/>
    <m/>
    <s v=""/>
    <x v="111"/>
    <m/>
    <x v="5"/>
    <x v="57"/>
    <m/>
    <m/>
    <m/>
    <m/>
    <s v="500 planned target"/>
    <x v="550"/>
    <n v="196"/>
    <s v="HT10"/>
    <s v="HT101025"/>
    <e v="#N/A"/>
    <n v="1"/>
  </r>
  <r>
    <s v="Mercy Corps"/>
    <m/>
    <s v="OFDA"/>
    <x v="4"/>
    <x v="98"/>
    <m/>
    <m/>
    <m/>
    <x v="0"/>
    <x v="0"/>
    <s v="Bidons"/>
    <m/>
    <s v="Nombre"/>
    <n v="2"/>
    <m/>
    <m/>
    <m/>
    <s v=""/>
    <x v="36"/>
    <m/>
    <x v="5"/>
    <x v="69"/>
    <m/>
    <m/>
    <m/>
    <m/>
    <s v="750 planned target, pending funding"/>
    <x v="550"/>
    <n v="196"/>
    <s v="HT10"/>
    <s v="HT101021"/>
    <e v="#N/A"/>
    <n v="0"/>
  </r>
  <r>
    <s v="Mercy Corps"/>
    <m/>
    <s v="World Vision"/>
    <x v="4"/>
    <x v="98"/>
    <m/>
    <m/>
    <m/>
    <x v="0"/>
    <x v="0"/>
    <s v="Bidons"/>
    <m/>
    <s v="Nombre"/>
    <n v="2"/>
    <m/>
    <m/>
    <m/>
    <s v=""/>
    <x v="182"/>
    <m/>
    <x v="5"/>
    <x v="69"/>
    <m/>
    <m/>
    <m/>
    <m/>
    <s v="550 planned target, pending funding"/>
    <x v="550"/>
    <n v="196"/>
    <s v="HT10"/>
    <s v="HT101021"/>
    <e v="#N/A"/>
    <n v="0"/>
  </r>
  <r>
    <s v="Mercy Corps"/>
    <m/>
    <s v="World Vision"/>
    <x v="1"/>
    <x v="98"/>
    <m/>
    <m/>
    <m/>
    <x v="0"/>
    <x v="0"/>
    <s v="Bidons"/>
    <m/>
    <s v="Nombre"/>
    <n v="2"/>
    <m/>
    <m/>
    <m/>
    <s v=""/>
    <x v="111"/>
    <m/>
    <x v="5"/>
    <x v="70"/>
    <m/>
    <m/>
    <m/>
    <m/>
    <s v="500 planned target"/>
    <x v="550"/>
    <n v="196"/>
    <s v="HT10"/>
    <s v="HT101024"/>
    <e v="#N/A"/>
    <n v="0"/>
  </r>
  <r>
    <s v="Mercy Corps"/>
    <m/>
    <s v="OFDA"/>
    <x v="4"/>
    <x v="98"/>
    <m/>
    <m/>
    <m/>
    <x v="0"/>
    <x v="0"/>
    <s v="Bidons"/>
    <m/>
    <s v="Nombre"/>
    <n v="2"/>
    <m/>
    <m/>
    <m/>
    <s v=""/>
    <x v="36"/>
    <m/>
    <x v="5"/>
    <x v="42"/>
    <m/>
    <m/>
    <m/>
    <m/>
    <s v="750 planned target, pending funding"/>
    <x v="550"/>
    <n v="196"/>
    <s v="HT10"/>
    <s v="HT101022"/>
    <e v="#N/A"/>
    <n v="0"/>
  </r>
  <r>
    <s v="Mercy Corps"/>
    <m/>
    <s v="World Vision"/>
    <x v="4"/>
    <x v="98"/>
    <m/>
    <m/>
    <m/>
    <x v="0"/>
    <x v="0"/>
    <s v="Bidons"/>
    <m/>
    <s v="Nombre"/>
    <n v="2"/>
    <m/>
    <m/>
    <m/>
    <s v=""/>
    <x v="182"/>
    <m/>
    <x v="5"/>
    <x v="42"/>
    <m/>
    <m/>
    <m/>
    <m/>
    <s v="550 planned target, pending funding"/>
    <x v="550"/>
    <n v="196"/>
    <s v="HT10"/>
    <s v="HT101022"/>
    <e v="#N/A"/>
    <n v="0"/>
  </r>
  <r>
    <s v="Mercy Corps"/>
    <m/>
    <s v="World Vision"/>
    <x v="1"/>
    <x v="98"/>
    <m/>
    <m/>
    <m/>
    <x v="0"/>
    <x v="0"/>
    <s v="Bidons"/>
    <m/>
    <s v="Nombre"/>
    <n v="2"/>
    <m/>
    <m/>
    <m/>
    <s v=""/>
    <x v="111"/>
    <m/>
    <x v="5"/>
    <x v="57"/>
    <m/>
    <m/>
    <m/>
    <m/>
    <s v="500 planned target"/>
    <x v="550"/>
    <n v="196"/>
    <s v="HT10"/>
    <s v="HT101025"/>
    <e v="#N/A"/>
    <n v="0"/>
  </r>
  <r>
    <s v="Mercy Corps"/>
    <m/>
    <s v="OFDA"/>
    <x v="4"/>
    <x v="98"/>
    <m/>
    <m/>
    <m/>
    <x v="0"/>
    <x v="0"/>
    <s v="Couvertures"/>
    <m/>
    <s v="Nombre"/>
    <n v="1"/>
    <m/>
    <m/>
    <m/>
    <s v=""/>
    <x v="36"/>
    <m/>
    <x v="5"/>
    <x v="69"/>
    <m/>
    <m/>
    <m/>
    <m/>
    <s v="750 planned target, pending funding"/>
    <x v="550"/>
    <n v="196"/>
    <s v="HT10"/>
    <s v="HT101021"/>
    <e v="#N/A"/>
    <n v="0"/>
  </r>
  <r>
    <s v="Mercy Corps"/>
    <m/>
    <s v="World Vision"/>
    <x v="4"/>
    <x v="98"/>
    <m/>
    <m/>
    <m/>
    <x v="0"/>
    <x v="0"/>
    <s v="Couvertures"/>
    <m/>
    <s v="Nombre"/>
    <n v="1"/>
    <m/>
    <m/>
    <m/>
    <s v=""/>
    <x v="182"/>
    <m/>
    <x v="5"/>
    <x v="69"/>
    <m/>
    <m/>
    <m/>
    <m/>
    <s v="550 planned target, pending funding"/>
    <x v="550"/>
    <n v="196"/>
    <s v="HT10"/>
    <s v="HT101021"/>
    <e v="#N/A"/>
    <n v="0"/>
  </r>
  <r>
    <s v="Mercy Corps"/>
    <m/>
    <s v="World Vision"/>
    <x v="1"/>
    <x v="98"/>
    <m/>
    <m/>
    <m/>
    <x v="0"/>
    <x v="0"/>
    <s v="Couvertures"/>
    <m/>
    <s v="Nombre"/>
    <n v="1"/>
    <m/>
    <m/>
    <m/>
    <s v=""/>
    <x v="111"/>
    <m/>
    <x v="5"/>
    <x v="70"/>
    <m/>
    <m/>
    <m/>
    <m/>
    <s v="500 planned target"/>
    <x v="550"/>
    <n v="196"/>
    <s v="HT10"/>
    <s v="HT101024"/>
    <e v="#N/A"/>
    <n v="0"/>
  </r>
  <r>
    <s v="Mercy Corps"/>
    <m/>
    <s v="OFDA"/>
    <x v="4"/>
    <x v="98"/>
    <m/>
    <m/>
    <m/>
    <x v="0"/>
    <x v="0"/>
    <s v="Couvertures"/>
    <m/>
    <s v="Nombre"/>
    <n v="1"/>
    <m/>
    <m/>
    <m/>
    <s v=""/>
    <x v="36"/>
    <m/>
    <x v="5"/>
    <x v="42"/>
    <m/>
    <m/>
    <m/>
    <m/>
    <s v="750 planned target, pending funding"/>
    <x v="550"/>
    <n v="196"/>
    <s v="HT10"/>
    <s v="HT101022"/>
    <e v="#N/A"/>
    <n v="0"/>
  </r>
  <r>
    <s v="Mercy Corps"/>
    <m/>
    <s v="World Vision"/>
    <x v="4"/>
    <x v="98"/>
    <m/>
    <m/>
    <m/>
    <x v="0"/>
    <x v="0"/>
    <s v="Couvertures"/>
    <m/>
    <s v="Nombre"/>
    <n v="1"/>
    <m/>
    <m/>
    <m/>
    <s v=""/>
    <x v="182"/>
    <m/>
    <x v="5"/>
    <x v="42"/>
    <m/>
    <m/>
    <m/>
    <m/>
    <s v="550 planned target, pending funding"/>
    <x v="550"/>
    <n v="196"/>
    <s v="HT10"/>
    <s v="HT101022"/>
    <e v="#N/A"/>
    <n v="0"/>
  </r>
  <r>
    <s v="Mercy Corps"/>
    <m/>
    <s v="World Vision"/>
    <x v="1"/>
    <x v="98"/>
    <m/>
    <m/>
    <m/>
    <x v="0"/>
    <x v="0"/>
    <s v="Couvertures"/>
    <m/>
    <s v="Nombre"/>
    <n v="1"/>
    <m/>
    <m/>
    <m/>
    <s v=""/>
    <x v="111"/>
    <m/>
    <x v="5"/>
    <x v="57"/>
    <m/>
    <m/>
    <m/>
    <m/>
    <s v="500 planned target"/>
    <x v="550"/>
    <n v="196"/>
    <s v="HT10"/>
    <s v="HT101025"/>
    <e v="#N/A"/>
    <n v="0"/>
  </r>
  <r>
    <s v="Mercy Corps"/>
    <m/>
    <s v="OFDA"/>
    <x v="4"/>
    <x v="98"/>
    <m/>
    <m/>
    <m/>
    <x v="0"/>
    <x v="0"/>
    <s v="Lampes solaires"/>
    <m/>
    <s v="Nombre"/>
    <n v="1"/>
    <m/>
    <m/>
    <m/>
    <s v=""/>
    <x v="36"/>
    <m/>
    <x v="5"/>
    <x v="69"/>
    <m/>
    <m/>
    <m/>
    <m/>
    <s v="750 planned target, pending funding"/>
    <x v="550"/>
    <n v="196"/>
    <s v="HT10"/>
    <s v="HT101021"/>
    <e v="#N/A"/>
    <n v="0"/>
  </r>
  <r>
    <s v="Mercy Corps"/>
    <m/>
    <s v="World Vision"/>
    <x v="4"/>
    <x v="98"/>
    <m/>
    <m/>
    <m/>
    <x v="0"/>
    <x v="0"/>
    <s v="Lampes solaires"/>
    <m/>
    <s v="Nombre"/>
    <n v="1"/>
    <m/>
    <m/>
    <m/>
    <s v=""/>
    <x v="182"/>
    <m/>
    <x v="5"/>
    <x v="69"/>
    <m/>
    <m/>
    <m/>
    <m/>
    <s v="550 planned target, pending funding"/>
    <x v="550"/>
    <n v="196"/>
    <s v="HT10"/>
    <s v="HT101021"/>
    <e v="#N/A"/>
    <n v="0"/>
  </r>
  <r>
    <s v="Mercy Corps"/>
    <m/>
    <s v="World Vision"/>
    <x v="1"/>
    <x v="98"/>
    <m/>
    <m/>
    <m/>
    <x v="0"/>
    <x v="0"/>
    <s v="Lampes solaires"/>
    <m/>
    <s v="Nombre"/>
    <n v="1"/>
    <m/>
    <m/>
    <m/>
    <s v=""/>
    <x v="111"/>
    <m/>
    <x v="5"/>
    <x v="70"/>
    <m/>
    <m/>
    <m/>
    <m/>
    <s v="500 planned target"/>
    <x v="550"/>
    <n v="196"/>
    <s v="HT10"/>
    <s v="HT101024"/>
    <e v="#N/A"/>
    <n v="0"/>
  </r>
  <r>
    <s v="Mercy Corps"/>
    <m/>
    <s v="OFDA"/>
    <x v="4"/>
    <x v="98"/>
    <m/>
    <m/>
    <m/>
    <x v="0"/>
    <x v="0"/>
    <s v="Lampes solaires"/>
    <m/>
    <s v="Nombre"/>
    <n v="1"/>
    <m/>
    <m/>
    <m/>
    <s v=""/>
    <x v="36"/>
    <m/>
    <x v="5"/>
    <x v="42"/>
    <m/>
    <m/>
    <m/>
    <m/>
    <s v="750 planned target, pending funding"/>
    <x v="550"/>
    <n v="196"/>
    <s v="HT10"/>
    <s v="HT101022"/>
    <e v="#N/A"/>
    <n v="0"/>
  </r>
  <r>
    <s v="Mercy Corps"/>
    <m/>
    <s v="World Vision"/>
    <x v="4"/>
    <x v="98"/>
    <m/>
    <m/>
    <m/>
    <x v="0"/>
    <x v="0"/>
    <s v="Lampes solaires"/>
    <m/>
    <s v="Nombre"/>
    <n v="1"/>
    <m/>
    <m/>
    <m/>
    <s v=""/>
    <x v="182"/>
    <m/>
    <x v="5"/>
    <x v="42"/>
    <m/>
    <m/>
    <m/>
    <m/>
    <s v="550 planned target, pending funding"/>
    <x v="550"/>
    <n v="196"/>
    <s v="HT10"/>
    <s v="HT101022"/>
    <e v="#N/A"/>
    <n v="0"/>
  </r>
  <r>
    <s v="Mercy Corps"/>
    <m/>
    <s v="World Vision"/>
    <x v="1"/>
    <x v="98"/>
    <m/>
    <m/>
    <m/>
    <x v="0"/>
    <x v="0"/>
    <s v="Lampes solaires"/>
    <m/>
    <s v="Nombre"/>
    <n v="1"/>
    <m/>
    <m/>
    <m/>
    <s v=""/>
    <x v="111"/>
    <m/>
    <x v="5"/>
    <x v="57"/>
    <m/>
    <m/>
    <m/>
    <m/>
    <s v="500 planned target"/>
    <x v="550"/>
    <n v="196"/>
    <s v="HT10"/>
    <s v="HT101025"/>
    <e v="#N/A"/>
    <n v="0"/>
  </r>
  <r>
    <s v="Mercy Corps"/>
    <m/>
    <s v="Mercy Corps"/>
    <x v="1"/>
    <x v="98"/>
    <m/>
    <m/>
    <m/>
    <x v="1"/>
    <x v="4"/>
    <s v="Non conditionel"/>
    <m/>
    <s v="Valeur en HTG"/>
    <n v="50"/>
    <m/>
    <m/>
    <m/>
    <s v=""/>
    <x v="36"/>
    <m/>
    <x v="5"/>
    <x v="69"/>
    <m/>
    <m/>
    <m/>
    <m/>
    <s v="750 planned target"/>
    <x v="550"/>
    <n v="196"/>
    <s v="HT10"/>
    <s v="HT101021"/>
    <e v="#N/A"/>
    <n v="0"/>
  </r>
  <r>
    <s v="Mercy Corps"/>
    <m/>
    <s v="Mercy Corps"/>
    <x v="1"/>
    <x v="98"/>
    <m/>
    <m/>
    <m/>
    <x v="1"/>
    <x v="4"/>
    <s v="Non conditionel"/>
    <m/>
    <s v="Valeur en HTG"/>
    <n v="50"/>
    <m/>
    <m/>
    <m/>
    <s v=""/>
    <x v="36"/>
    <m/>
    <x v="5"/>
    <x v="42"/>
    <m/>
    <m/>
    <m/>
    <m/>
    <s v="750 planned target"/>
    <x v="550"/>
    <n v="196"/>
    <s v="HT10"/>
    <s v="HT101022"/>
    <e v="#N/A"/>
    <n v="0"/>
  </r>
  <r>
    <s v="Mission of Hope"/>
    <m/>
    <s v="OFDA"/>
    <x v="0"/>
    <x v="98"/>
    <m/>
    <m/>
    <m/>
    <x v="1"/>
    <x v="1"/>
    <s v="Bâches"/>
    <m/>
    <s v="Nombre"/>
    <n v="2639"/>
    <m/>
    <m/>
    <m/>
    <s v=""/>
    <x v="277"/>
    <m/>
    <x v="2"/>
    <x v="14"/>
    <m/>
    <m/>
    <m/>
    <m/>
    <m/>
    <x v="550"/>
    <n v="196"/>
    <s v="HT07"/>
    <e v="#N/A"/>
    <e v="#N/A"/>
    <n v="1"/>
  </r>
  <r>
    <s v="Mission of Hope"/>
    <m/>
    <s v="OFDA"/>
    <x v="0"/>
    <x v="98"/>
    <m/>
    <m/>
    <m/>
    <x v="0"/>
    <x v="0"/>
    <s v="Couvertures"/>
    <m/>
    <s v="Nombre"/>
    <n v="2000"/>
    <m/>
    <m/>
    <m/>
    <s v=""/>
    <x v="278"/>
    <m/>
    <x v="1"/>
    <x v="14"/>
    <m/>
    <m/>
    <m/>
    <m/>
    <m/>
    <x v="550"/>
    <n v="196"/>
    <s v="HT08"/>
    <e v="#N/A"/>
    <e v="#N/A"/>
    <n v="0"/>
  </r>
  <r>
    <s v="Mission of Hope"/>
    <m/>
    <s v="OFDA"/>
    <x v="0"/>
    <x v="98"/>
    <m/>
    <m/>
    <m/>
    <x v="0"/>
    <x v="0"/>
    <s v="Kit de cuisine"/>
    <m/>
    <s v="Nombre"/>
    <n v="5500"/>
    <m/>
    <m/>
    <m/>
    <s v=""/>
    <x v="278"/>
    <m/>
    <x v="1"/>
    <x v="14"/>
    <m/>
    <m/>
    <m/>
    <m/>
    <m/>
    <x v="550"/>
    <n v="196"/>
    <s v="HT08"/>
    <e v="#N/A"/>
    <e v="#N/A"/>
    <n v="0"/>
  </r>
  <r>
    <s v="OIH"/>
    <m/>
    <s v="OFDA"/>
    <x v="0"/>
    <x v="98"/>
    <m/>
    <m/>
    <m/>
    <x v="1"/>
    <x v="1"/>
    <s v="Bâches"/>
    <m/>
    <s v="Nombre"/>
    <n v="1500"/>
    <m/>
    <m/>
    <m/>
    <s v=""/>
    <x v="174"/>
    <m/>
    <x v="6"/>
    <x v="14"/>
    <m/>
    <m/>
    <m/>
    <m/>
    <m/>
    <x v="550"/>
    <n v="196"/>
    <s v="HT09"/>
    <e v="#N/A"/>
    <e v="#N/A"/>
    <n v="1"/>
  </r>
  <r>
    <s v="OIH"/>
    <m/>
    <s v="OFDA"/>
    <x v="0"/>
    <x v="98"/>
    <m/>
    <m/>
    <m/>
    <x v="0"/>
    <x v="0"/>
    <s v="Bidons"/>
    <m/>
    <s v="Nombre"/>
    <n v="500"/>
    <m/>
    <m/>
    <m/>
    <s v=""/>
    <x v="174"/>
    <m/>
    <x v="6"/>
    <x v="14"/>
    <m/>
    <m/>
    <m/>
    <m/>
    <m/>
    <x v="550"/>
    <n v="196"/>
    <s v="HT09"/>
    <e v="#N/A"/>
    <e v="#N/A"/>
    <n v="0"/>
  </r>
  <r>
    <s v="OIH"/>
    <m/>
    <s v="OFDA"/>
    <x v="0"/>
    <x v="98"/>
    <m/>
    <m/>
    <m/>
    <x v="0"/>
    <x v="0"/>
    <s v="Couvertures"/>
    <m/>
    <s v="Nombre"/>
    <n v="1500"/>
    <m/>
    <m/>
    <m/>
    <s v=""/>
    <x v="174"/>
    <m/>
    <x v="6"/>
    <x v="14"/>
    <m/>
    <m/>
    <m/>
    <m/>
    <m/>
    <x v="550"/>
    <n v="196"/>
    <s v="HT09"/>
    <e v="#N/A"/>
    <e v="#N/A"/>
    <n v="0"/>
  </r>
  <r>
    <s v="OIH"/>
    <m/>
    <s v="OFDA"/>
    <x v="0"/>
    <x v="98"/>
    <m/>
    <m/>
    <m/>
    <x v="0"/>
    <x v="0"/>
    <s v="Kit de cuisine"/>
    <m/>
    <s v="Nombre"/>
    <n v="293"/>
    <m/>
    <m/>
    <m/>
    <s v=""/>
    <x v="174"/>
    <m/>
    <x v="6"/>
    <x v="14"/>
    <m/>
    <m/>
    <m/>
    <m/>
    <m/>
    <x v="550"/>
    <n v="196"/>
    <s v="HT09"/>
    <e v="#N/A"/>
    <e v="#N/A"/>
    <n v="0"/>
  </r>
  <r>
    <s v="OIH"/>
    <m/>
    <s v="OFDA"/>
    <x v="0"/>
    <x v="98"/>
    <m/>
    <m/>
    <m/>
    <x v="0"/>
    <x v="0"/>
    <s v="Kit d'hygiène"/>
    <m/>
    <s v="Nombre"/>
    <n v="1500"/>
    <m/>
    <m/>
    <m/>
    <s v=""/>
    <x v="174"/>
    <m/>
    <x v="6"/>
    <x v="14"/>
    <m/>
    <m/>
    <m/>
    <m/>
    <m/>
    <x v="550"/>
    <n v="196"/>
    <s v="HT09"/>
    <e v="#N/A"/>
    <e v="#N/A"/>
    <n v="0"/>
  </r>
  <r>
    <s v="Peace Winds Japan"/>
    <m/>
    <m/>
    <x v="1"/>
    <x v="98"/>
    <m/>
    <m/>
    <m/>
    <x v="1"/>
    <x v="1"/>
    <s v="Kit Abris"/>
    <m/>
    <s v="Nombre"/>
    <n v="1100"/>
    <m/>
    <m/>
    <m/>
    <s v=""/>
    <x v="37"/>
    <m/>
    <x v="2"/>
    <x v="48"/>
    <s v="2ème Débouchette"/>
    <s v="all localite"/>
    <m/>
    <m/>
    <m/>
    <x v="550"/>
    <n v="196"/>
    <s v="HT07"/>
    <s v="HT07722"/>
    <s v="HT07722-02"/>
    <n v="1"/>
  </r>
  <r>
    <s v="Peace Winds Japan"/>
    <m/>
    <m/>
    <x v="1"/>
    <x v="98"/>
    <m/>
    <m/>
    <m/>
    <x v="1"/>
    <x v="1"/>
    <s v="Kit Abris"/>
    <m/>
    <s v="Nombre"/>
    <n v="500"/>
    <m/>
    <m/>
    <m/>
    <s v=""/>
    <x v="37"/>
    <m/>
    <x v="2"/>
    <x v="51"/>
    <s v="1ère Lazare"/>
    <s v="Chateau"/>
    <m/>
    <m/>
    <m/>
    <x v="550"/>
    <n v="196"/>
    <s v="HT07"/>
    <s v="HT07723"/>
    <s v="HT07723-01"/>
    <n v="1"/>
  </r>
  <r>
    <s v="Save the Children International"/>
    <m/>
    <s v="OFDA"/>
    <x v="1"/>
    <x v="98"/>
    <m/>
    <m/>
    <m/>
    <x v="1"/>
    <x v="3"/>
    <s v="Conditionel "/>
    <m/>
    <s v="Valeur en USD"/>
    <n v="550"/>
    <m/>
    <m/>
    <m/>
    <s v=""/>
    <x v="182"/>
    <s v="Sélection / Priorisation"/>
    <x v="4"/>
    <x v="14"/>
    <m/>
    <m/>
    <s v="Rural"/>
    <s v="Ménage"/>
    <s v="TBD between Beaumont in GA, and Torbek and Camp Perrin in Sud. "/>
    <x v="550"/>
    <n v="196"/>
    <e v="#N/A"/>
    <e v="#N/A"/>
    <e v="#N/A"/>
    <n v="0"/>
  </r>
  <r>
    <s v="Save the Children International"/>
    <m/>
    <s v="OFDA"/>
    <x v="1"/>
    <x v="98"/>
    <m/>
    <m/>
    <m/>
    <x v="2"/>
    <x v="6"/>
    <s v="IEC"/>
    <m/>
    <s v="Nombre de campagne"/>
    <m/>
    <m/>
    <m/>
    <m/>
    <s v=""/>
    <x v="279"/>
    <s v="Distribution générale"/>
    <x v="4"/>
    <x v="14"/>
    <m/>
    <m/>
    <s v="Rural"/>
    <s v="Ménage"/>
    <s v="In Beaumont in GA, and Torbek and Camp Perrin in Sud. "/>
    <x v="550"/>
    <n v="196"/>
    <e v="#N/A"/>
    <e v="#N/A"/>
    <e v="#N/A"/>
    <n v="0"/>
  </r>
  <r>
    <s v="Terre des Hommes"/>
    <m/>
    <m/>
    <x v="0"/>
    <x v="98"/>
    <m/>
    <m/>
    <m/>
    <x v="0"/>
    <x v="0"/>
    <s v="Kit de cuisine"/>
    <m/>
    <s v="Nombre"/>
    <n v="500"/>
    <m/>
    <m/>
    <m/>
    <s v=""/>
    <x v="111"/>
    <m/>
    <x v="2"/>
    <x v="7"/>
    <m/>
    <m/>
    <m/>
    <m/>
    <m/>
    <x v="550"/>
    <n v="196"/>
    <s v="HT07"/>
    <s v="HT07711"/>
    <e v="#N/A"/>
    <n v="1"/>
  </r>
  <r>
    <s v="Terre des Hommes"/>
    <m/>
    <m/>
    <x v="0"/>
    <x v="98"/>
    <m/>
    <m/>
    <m/>
    <x v="0"/>
    <x v="0"/>
    <s v="Kit d'hygiène"/>
    <m/>
    <s v="Nombre"/>
    <n v="500"/>
    <m/>
    <m/>
    <m/>
    <s v=""/>
    <x v="111"/>
    <m/>
    <x v="2"/>
    <x v="7"/>
    <m/>
    <m/>
    <m/>
    <m/>
    <m/>
    <x v="550"/>
    <n v="196"/>
    <s v="HT07"/>
    <s v="HT07711"/>
    <e v="#N/A"/>
    <n v="0"/>
  </r>
  <r>
    <s v="Terre des Hommes"/>
    <m/>
    <m/>
    <x v="0"/>
    <x v="98"/>
    <m/>
    <m/>
    <m/>
    <x v="0"/>
    <x v="0"/>
    <s v="Kit d'hygiène"/>
    <m/>
    <s v="Nombre"/>
    <n v="500"/>
    <m/>
    <m/>
    <m/>
    <s v=""/>
    <x v="111"/>
    <m/>
    <x v="2"/>
    <x v="27"/>
    <m/>
    <m/>
    <m/>
    <m/>
    <m/>
    <x v="550"/>
    <n v="196"/>
    <s v="HT07"/>
    <s v="HT07742"/>
    <e v="#N/A"/>
    <n v="1"/>
  </r>
  <r>
    <s v="Terre des Hommes"/>
    <m/>
    <m/>
    <x v="0"/>
    <x v="98"/>
    <m/>
    <m/>
    <m/>
    <x v="0"/>
    <x v="0"/>
    <s v="Kit d'hygiène"/>
    <m/>
    <s v="Nombre"/>
    <n v="500"/>
    <m/>
    <m/>
    <m/>
    <s v=""/>
    <x v="111"/>
    <m/>
    <x v="2"/>
    <x v="36"/>
    <m/>
    <m/>
    <m/>
    <m/>
    <m/>
    <x v="550"/>
    <n v="196"/>
    <s v="HT07"/>
    <s v="HT07743"/>
    <e v="#N/A"/>
    <n v="0"/>
  </r>
  <r>
    <s v="UCLBP"/>
    <m/>
    <s v="OFDA"/>
    <x v="0"/>
    <x v="98"/>
    <m/>
    <m/>
    <m/>
    <x v="1"/>
    <x v="1"/>
    <s v="Bâches"/>
    <m/>
    <s v="Nombre"/>
    <n v="20"/>
    <m/>
    <m/>
    <m/>
    <s v=""/>
    <x v="37"/>
    <m/>
    <x v="5"/>
    <x v="14"/>
    <m/>
    <m/>
    <m/>
    <m/>
    <m/>
    <x v="550"/>
    <n v="196"/>
    <s v="HT10"/>
    <e v="#N/A"/>
    <e v="#N/A"/>
    <n v="1"/>
  </r>
  <r>
    <s v="UCLBP"/>
    <m/>
    <s v="OFDA"/>
    <x v="0"/>
    <x v="98"/>
    <m/>
    <m/>
    <m/>
    <x v="1"/>
    <x v="1"/>
    <s v="Bâches"/>
    <m/>
    <s v="Nombre"/>
    <n v="20"/>
    <m/>
    <m/>
    <m/>
    <s v=""/>
    <x v="37"/>
    <m/>
    <x v="2"/>
    <x v="14"/>
    <m/>
    <m/>
    <m/>
    <m/>
    <m/>
    <x v="550"/>
    <n v="196"/>
    <s v="HT07"/>
    <e v="#N/A"/>
    <e v="#N/A"/>
    <n v="0"/>
  </r>
  <r>
    <s v="UCLBP"/>
    <m/>
    <s v="OFDA"/>
    <x v="0"/>
    <x v="98"/>
    <m/>
    <m/>
    <m/>
    <x v="0"/>
    <x v="0"/>
    <s v="Bidons"/>
    <m/>
    <s v="Nombre"/>
    <n v="20"/>
    <m/>
    <m/>
    <m/>
    <s v=""/>
    <x v="37"/>
    <m/>
    <x v="5"/>
    <x v="14"/>
    <m/>
    <m/>
    <m/>
    <m/>
    <m/>
    <x v="550"/>
    <n v="196"/>
    <s v="HT10"/>
    <e v="#N/A"/>
    <e v="#N/A"/>
    <n v="0"/>
  </r>
  <r>
    <s v="UCLBP"/>
    <m/>
    <s v="OFDA"/>
    <x v="0"/>
    <x v="98"/>
    <m/>
    <m/>
    <m/>
    <x v="0"/>
    <x v="0"/>
    <s v="Bidons"/>
    <m/>
    <s v="Nombre"/>
    <n v="20"/>
    <m/>
    <m/>
    <m/>
    <s v=""/>
    <x v="37"/>
    <m/>
    <x v="2"/>
    <x v="14"/>
    <m/>
    <m/>
    <m/>
    <m/>
    <m/>
    <x v="550"/>
    <n v="196"/>
    <s v="HT07"/>
    <e v="#N/A"/>
    <e v="#N/A"/>
    <n v="0"/>
  </r>
  <r>
    <s v="UCLBP"/>
    <m/>
    <s v="OFDA"/>
    <x v="0"/>
    <x v="98"/>
    <m/>
    <m/>
    <m/>
    <x v="0"/>
    <x v="0"/>
    <s v="Couvertures"/>
    <m/>
    <s v="Nombre"/>
    <n v="20"/>
    <m/>
    <m/>
    <m/>
    <s v=""/>
    <x v="37"/>
    <m/>
    <x v="5"/>
    <x v="14"/>
    <m/>
    <m/>
    <m/>
    <m/>
    <m/>
    <x v="550"/>
    <n v="196"/>
    <s v="HT10"/>
    <e v="#N/A"/>
    <e v="#N/A"/>
    <n v="0"/>
  </r>
  <r>
    <s v="UCLBP"/>
    <m/>
    <s v="OFDA"/>
    <x v="0"/>
    <x v="98"/>
    <m/>
    <m/>
    <m/>
    <x v="0"/>
    <x v="0"/>
    <s v="Couvertures"/>
    <m/>
    <s v="Nombre"/>
    <n v="20"/>
    <m/>
    <m/>
    <m/>
    <s v=""/>
    <x v="37"/>
    <m/>
    <x v="2"/>
    <x v="14"/>
    <m/>
    <m/>
    <m/>
    <m/>
    <m/>
    <x v="550"/>
    <n v="196"/>
    <s v="HT07"/>
    <e v="#N/A"/>
    <e v="#N/A"/>
    <n v="0"/>
  </r>
  <r>
    <s v="UCLBP"/>
    <m/>
    <s v="OFDA"/>
    <x v="0"/>
    <x v="98"/>
    <m/>
    <m/>
    <m/>
    <x v="0"/>
    <x v="0"/>
    <s v="Kit de cuisine"/>
    <m/>
    <s v="Nombre"/>
    <n v="20"/>
    <m/>
    <m/>
    <m/>
    <s v=""/>
    <x v="37"/>
    <m/>
    <x v="5"/>
    <x v="14"/>
    <m/>
    <m/>
    <m/>
    <m/>
    <m/>
    <x v="550"/>
    <n v="196"/>
    <s v="HT10"/>
    <e v="#N/A"/>
    <e v="#N/A"/>
    <n v="0"/>
  </r>
  <r>
    <s v="UCLBP"/>
    <m/>
    <s v="OFDA"/>
    <x v="0"/>
    <x v="98"/>
    <m/>
    <m/>
    <m/>
    <x v="0"/>
    <x v="0"/>
    <s v="Kit de cuisine"/>
    <m/>
    <s v="Nombre"/>
    <n v="20"/>
    <m/>
    <m/>
    <m/>
    <s v=""/>
    <x v="37"/>
    <m/>
    <x v="2"/>
    <x v="14"/>
    <m/>
    <m/>
    <m/>
    <m/>
    <m/>
    <x v="550"/>
    <n v="196"/>
    <s v="HT07"/>
    <e v="#N/A"/>
    <e v="#N/A"/>
    <n v="0"/>
  </r>
  <r>
    <s v="UCLBP"/>
    <m/>
    <s v="OFDA"/>
    <x v="0"/>
    <x v="98"/>
    <m/>
    <m/>
    <m/>
    <x v="0"/>
    <x v="0"/>
    <s v="Kit d'hygiène"/>
    <m/>
    <s v="Nombre"/>
    <n v="20"/>
    <m/>
    <m/>
    <m/>
    <s v=""/>
    <x v="37"/>
    <m/>
    <x v="5"/>
    <x v="14"/>
    <m/>
    <m/>
    <m/>
    <m/>
    <m/>
    <x v="550"/>
    <n v="196"/>
    <s v="HT10"/>
    <e v="#N/A"/>
    <e v="#N/A"/>
    <n v="0"/>
  </r>
  <r>
    <s v="UCLBP"/>
    <m/>
    <s v="OFDA"/>
    <x v="0"/>
    <x v="98"/>
    <m/>
    <m/>
    <m/>
    <x v="0"/>
    <x v="0"/>
    <s v="Kit d'hygiène"/>
    <m/>
    <s v="Nombre"/>
    <n v="20"/>
    <m/>
    <m/>
    <m/>
    <s v=""/>
    <x v="37"/>
    <m/>
    <x v="2"/>
    <x v="14"/>
    <m/>
    <m/>
    <m/>
    <m/>
    <m/>
    <x v="550"/>
    <n v="196"/>
    <s v="HT07"/>
    <e v="#N/A"/>
    <e v="#N/A"/>
    <n v="0"/>
  </r>
  <r>
    <s v="Vistion Forward"/>
    <m/>
    <s v="OFDA"/>
    <x v="0"/>
    <x v="98"/>
    <m/>
    <m/>
    <m/>
    <x v="1"/>
    <x v="1"/>
    <s v="Bâches"/>
    <m/>
    <s v="Nombre"/>
    <n v="50"/>
    <m/>
    <m/>
    <m/>
    <s v=""/>
    <x v="33"/>
    <m/>
    <x v="4"/>
    <x v="14"/>
    <m/>
    <m/>
    <m/>
    <m/>
    <m/>
    <x v="550"/>
    <n v="196"/>
    <e v="#N/A"/>
    <e v="#N/A"/>
    <e v="#N/A"/>
    <n v="1"/>
  </r>
  <r>
    <s v="Vistion Forward"/>
    <m/>
    <s v="OFDA"/>
    <x v="0"/>
    <x v="98"/>
    <m/>
    <m/>
    <m/>
    <x v="0"/>
    <x v="0"/>
    <s v="Kit de cuisine"/>
    <m/>
    <s v="Nombre"/>
    <n v="200"/>
    <m/>
    <m/>
    <m/>
    <s v=""/>
    <x v="33"/>
    <m/>
    <x v="4"/>
    <x v="14"/>
    <m/>
    <m/>
    <m/>
    <m/>
    <m/>
    <x v="550"/>
    <n v="196"/>
    <e v="#N/A"/>
    <e v="#N/A"/>
    <e v="#N/A"/>
    <n v="0"/>
  </r>
  <r>
    <s v="Vistion Forward"/>
    <m/>
    <s v="OFDA"/>
    <x v="0"/>
    <x v="98"/>
    <m/>
    <m/>
    <m/>
    <x v="0"/>
    <x v="0"/>
    <s v="Kit d'hygiène"/>
    <m/>
    <s v="Nombre"/>
    <n v="200"/>
    <m/>
    <m/>
    <m/>
    <s v=""/>
    <x v="33"/>
    <m/>
    <x v="4"/>
    <x v="14"/>
    <m/>
    <m/>
    <m/>
    <m/>
    <m/>
    <x v="550"/>
    <n v="196"/>
    <e v="#N/A"/>
    <e v="#N/A"/>
    <e v="#N/A"/>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I633" firstHeaderRow="1" firstDataRow="3" firstDataCol="1" rowPageCount="1" colPageCount="1"/>
  <pivotFields count="33">
    <pivotField showAll="0"/>
    <pivotField showAll="0"/>
    <pivotField showAll="0"/>
    <pivotField axis="axisPage" multipleItemSelectionAllowed="1" showAll="0">
      <items count="6">
        <item x="3"/>
        <item h="1" x="1"/>
        <item h="1" x="4"/>
        <item x="0"/>
        <item h="1" x="2"/>
        <item t="default"/>
      </items>
    </pivotField>
    <pivotField showAll="0"/>
    <pivotField showAll="0"/>
    <pivotField showAll="0"/>
    <pivotField showAll="0"/>
    <pivotField axis="axisCol" showAll="0">
      <items count="4">
        <item x="1"/>
        <item x="0"/>
        <item x="2"/>
        <item t="default"/>
      </items>
    </pivotField>
    <pivotField showAll="0">
      <items count="8">
        <item x="5"/>
        <item x="4"/>
        <item x="3"/>
        <item x="6"/>
        <item x="2"/>
        <item x="1"/>
        <item x="0"/>
        <item t="default"/>
      </items>
    </pivotField>
    <pivotField showAll="0"/>
    <pivotField showAll="0"/>
    <pivotField showAll="0"/>
    <pivotField showAll="0"/>
    <pivotField showAll="0"/>
    <pivotField showAll="0"/>
    <pivotField showAll="0"/>
    <pivotField showAll="0"/>
    <pivotField dataField="1" showAll="0">
      <items count="281">
        <item x="85"/>
        <item x="227"/>
        <item x="199"/>
        <item x="83"/>
        <item x="3"/>
        <item x="177"/>
        <item x="236"/>
        <item x="81"/>
        <item x="231"/>
        <item x="22"/>
        <item x="18"/>
        <item x="250"/>
        <item x="48"/>
        <item x="155"/>
        <item x="19"/>
        <item x="72"/>
        <item x="17"/>
        <item x="256"/>
        <item x="144"/>
        <item x="191"/>
        <item x="0"/>
        <item x="184"/>
        <item x="16"/>
        <item x="61"/>
        <item x="178"/>
        <item x="21"/>
        <item x="103"/>
        <item x="10"/>
        <item x="82"/>
        <item x="151"/>
        <item x="220"/>
        <item x="161"/>
        <item x="253"/>
        <item x="14"/>
        <item x="260"/>
        <item x="40"/>
        <item x="261"/>
        <item x="245"/>
        <item x="56"/>
        <item x="163"/>
        <item x="164"/>
        <item x="5"/>
        <item x="202"/>
        <item x="53"/>
        <item x="241"/>
        <item x="138"/>
        <item x="28"/>
        <item x="171"/>
        <item x="38"/>
        <item x="68"/>
        <item x="46"/>
        <item x="233"/>
        <item x="133"/>
        <item x="73"/>
        <item x="67"/>
        <item x="47"/>
        <item x="11"/>
        <item x="140"/>
        <item x="27"/>
        <item x="26"/>
        <item x="166"/>
        <item x="102"/>
        <item x="242"/>
        <item x="259"/>
        <item x="221"/>
        <item x="89"/>
        <item x="71"/>
        <item x="12"/>
        <item x="127"/>
        <item x="153"/>
        <item x="130"/>
        <item x="7"/>
        <item x="176"/>
        <item x="50"/>
        <item x="6"/>
        <item x="13"/>
        <item x="86"/>
        <item x="135"/>
        <item x="76"/>
        <item x="124"/>
        <item x="44"/>
        <item x="147"/>
        <item x="110"/>
        <item x="8"/>
        <item x="137"/>
        <item x="24"/>
        <item x="217"/>
        <item x="108"/>
        <item x="31"/>
        <item x="128"/>
        <item x="154"/>
        <item x="257"/>
        <item x="32"/>
        <item x="120"/>
        <item x="15"/>
        <item x="229"/>
        <item x="121"/>
        <item x="30"/>
        <item x="105"/>
        <item x="59"/>
        <item x="60"/>
        <item x="117"/>
        <item x="9"/>
        <item x="212"/>
        <item x="118"/>
        <item x="64"/>
        <item x="255"/>
        <item x="1"/>
        <item x="210"/>
        <item x="4"/>
        <item x="228"/>
        <item x="106"/>
        <item x="142"/>
        <item x="225"/>
        <item x="33"/>
        <item x="223"/>
        <item x="207"/>
        <item x="160"/>
        <item x="251"/>
        <item x="94"/>
        <item x="197"/>
        <item x="224"/>
        <item x="194"/>
        <item x="125"/>
        <item x="49"/>
        <item x="179"/>
        <item x="213"/>
        <item x="139"/>
        <item x="20"/>
        <item x="122"/>
        <item x="172"/>
        <item x="248"/>
        <item x="84"/>
        <item x="193"/>
        <item x="87"/>
        <item x="148"/>
        <item x="149"/>
        <item x="167"/>
        <item x="114"/>
        <item x="29"/>
        <item x="34"/>
        <item x="69"/>
        <item x="249"/>
        <item x="271"/>
        <item x="192"/>
        <item x="276"/>
        <item x="156"/>
        <item x="189"/>
        <item x="43"/>
        <item x="101"/>
        <item x="165"/>
        <item x="58"/>
        <item x="90"/>
        <item x="25"/>
        <item x="188"/>
        <item x="252"/>
        <item x="52"/>
        <item x="98"/>
        <item x="95"/>
        <item x="51"/>
        <item x="247"/>
        <item x="173"/>
        <item x="39"/>
        <item x="54"/>
        <item x="41"/>
        <item x="270"/>
        <item x="183"/>
        <item x="113"/>
        <item x="200"/>
        <item x="119"/>
        <item x="2"/>
        <item x="198"/>
        <item x="187"/>
        <item x="243"/>
        <item x="131"/>
        <item x="195"/>
        <item x="273"/>
        <item x="235"/>
        <item x="23"/>
        <item x="129"/>
        <item x="136"/>
        <item x="214"/>
        <item x="258"/>
        <item x="201"/>
        <item x="190"/>
        <item x="66"/>
        <item x="92"/>
        <item x="45"/>
        <item x="170"/>
        <item x="162"/>
        <item x="203"/>
        <item x="150"/>
        <item x="208"/>
        <item x="116"/>
        <item x="180"/>
        <item x="75"/>
        <item x="230"/>
        <item x="157"/>
        <item x="145"/>
        <item x="111"/>
        <item x="209"/>
        <item x="123"/>
        <item x="97"/>
        <item x="232"/>
        <item x="219"/>
        <item x="254"/>
        <item x="218"/>
        <item x="182"/>
        <item x="196"/>
        <item x="70"/>
        <item x="240"/>
        <item x="99"/>
        <item x="186"/>
        <item x="175"/>
        <item x="168"/>
        <item x="268"/>
        <item x="234"/>
        <item x="107"/>
        <item x="96"/>
        <item x="65"/>
        <item x="204"/>
        <item x="215"/>
        <item x="143"/>
        <item x="275"/>
        <item x="63"/>
        <item x="146"/>
        <item x="74"/>
        <item x="36"/>
        <item x="55"/>
        <item x="169"/>
        <item x="158"/>
        <item x="205"/>
        <item x="57"/>
        <item x="88"/>
        <item x="141"/>
        <item x="216"/>
        <item x="272"/>
        <item x="134"/>
        <item x="100"/>
        <item x="226"/>
        <item x="185"/>
        <item x="237"/>
        <item x="80"/>
        <item x="181"/>
        <item x="262"/>
        <item x="78"/>
        <item x="239"/>
        <item x="152"/>
        <item x="93"/>
        <item x="104"/>
        <item x="132"/>
        <item x="211"/>
        <item x="159"/>
        <item x="238"/>
        <item x="42"/>
        <item x="222"/>
        <item x="126"/>
        <item x="91"/>
        <item x="174"/>
        <item x="112"/>
        <item x="244"/>
        <item x="77"/>
        <item x="35"/>
        <item x="264"/>
        <item x="266"/>
        <item x="265"/>
        <item x="246"/>
        <item x="79"/>
        <item x="206"/>
        <item x="115"/>
        <item x="274"/>
        <item x="277"/>
        <item x="269"/>
        <item x="109"/>
        <item x="263"/>
        <item x="267"/>
        <item x="279"/>
        <item x="62"/>
        <item x="278"/>
        <item x="37"/>
        <item t="default"/>
      </items>
    </pivotField>
    <pivotField showAll="0"/>
    <pivotField axis="axisRow" showAll="0">
      <items count="10">
        <item x="8"/>
        <item x="1"/>
        <item x="5"/>
        <item x="7"/>
        <item x="6"/>
        <item x="0"/>
        <item x="2"/>
        <item x="3"/>
        <item x="4"/>
        <item t="default"/>
      </items>
    </pivotField>
    <pivotField axis="axisRow" showAll="0">
      <items count="72">
        <item x="6"/>
        <item x="0"/>
        <item x="12"/>
        <item x="69"/>
        <item x="44"/>
        <item x="66"/>
        <item x="24"/>
        <item x="70"/>
        <item x="51"/>
        <item x="31"/>
        <item x="16"/>
        <item x="55"/>
        <item x="62"/>
        <item x="23"/>
        <item x="64"/>
        <item x="50"/>
        <item x="49"/>
        <item x="40"/>
        <item x="8"/>
        <item x="58"/>
        <item x="10"/>
        <item x="4"/>
        <item x="63"/>
        <item x="19"/>
        <item x="52"/>
        <item x="45"/>
        <item x="38"/>
        <item x="68"/>
        <item x="41"/>
        <item x="3"/>
        <item x="17"/>
        <item x="67"/>
        <item x="28"/>
        <item x="60"/>
        <item x="29"/>
        <item x="56"/>
        <item x="35"/>
        <item x="1"/>
        <item x="15"/>
        <item x="59"/>
        <item x="39"/>
        <item x="25"/>
        <item x="32"/>
        <item x="7"/>
        <item x="46"/>
        <item x="65"/>
        <item x="26"/>
        <item x="34"/>
        <item x="18"/>
        <item x="33"/>
        <item x="5"/>
        <item x="37"/>
        <item x="47"/>
        <item x="11"/>
        <item x="61"/>
        <item x="42"/>
        <item x="21"/>
        <item x="53"/>
        <item x="57"/>
        <item x="22"/>
        <item x="27"/>
        <item x="9"/>
        <item x="20"/>
        <item x="36"/>
        <item x="2"/>
        <item x="48"/>
        <item x="30"/>
        <item x="13"/>
        <item x="54"/>
        <item x="43"/>
        <item x="14"/>
        <item t="default"/>
      </items>
    </pivotField>
    <pivotField showAll="0"/>
    <pivotField showAll="0"/>
    <pivotField showAll="0"/>
    <pivotField showAll="0"/>
    <pivotField showAll="0"/>
    <pivotField axis="axisRow" showAll="0">
      <items count="552">
        <item x="236"/>
        <item x="372"/>
        <item x="386"/>
        <item x="298"/>
        <item x="325"/>
        <item x="137"/>
        <item x="143"/>
        <item x="161"/>
        <item x="169"/>
        <item x="175"/>
        <item x="185"/>
        <item x="199"/>
        <item x="256"/>
        <item x="338"/>
        <item x="270"/>
        <item x="419"/>
        <item x="277"/>
        <item x="287"/>
        <item x="308"/>
        <item x="357"/>
        <item x="373"/>
        <item x="278"/>
        <item x="279"/>
        <item x="280"/>
        <item x="288"/>
        <item x="319"/>
        <item x="320"/>
        <item x="49"/>
        <item x="61"/>
        <item x="65"/>
        <item x="63"/>
        <item x="66"/>
        <item x="60"/>
        <item x="62"/>
        <item x="64"/>
        <item x="76"/>
        <item x="73"/>
        <item x="77"/>
        <item x="75"/>
        <item x="78"/>
        <item x="74"/>
        <item x="87"/>
        <item x="88"/>
        <item x="102"/>
        <item x="131"/>
        <item x="130"/>
        <item x="138"/>
        <item x="139"/>
        <item x="140"/>
        <item x="144"/>
        <item x="145"/>
        <item x="146"/>
        <item x="147"/>
        <item x="150"/>
        <item x="152"/>
        <item x="149"/>
        <item x="151"/>
        <item x="153"/>
        <item x="148"/>
        <item x="162"/>
        <item x="170"/>
        <item x="178"/>
        <item x="176"/>
        <item x="179"/>
        <item x="177"/>
        <item x="186"/>
        <item x="192"/>
        <item x="201"/>
        <item x="200"/>
        <item x="210"/>
        <item x="225"/>
        <item x="237"/>
        <item x="238"/>
        <item x="328"/>
        <item x="329"/>
        <item x="330"/>
        <item x="339"/>
        <item x="340"/>
        <item x="341"/>
        <item x="348"/>
        <item x="349"/>
        <item x="353"/>
        <item x="354"/>
        <item x="358"/>
        <item x="364"/>
        <item x="374"/>
        <item x="382"/>
        <item x="390"/>
        <item x="398"/>
        <item x="396"/>
        <item x="397"/>
        <item x="399"/>
        <item x="289"/>
        <item x="299"/>
        <item x="310"/>
        <item x="311"/>
        <item x="321"/>
        <item x="485"/>
        <item x="494"/>
        <item x="493"/>
        <item x="492"/>
        <item x="502"/>
        <item x="507"/>
        <item x="506"/>
        <item x="513"/>
        <item x="514"/>
        <item x="512"/>
        <item x="511"/>
        <item x="524"/>
        <item x="523"/>
        <item x="530"/>
        <item x="529"/>
        <item x="534"/>
        <item x="537"/>
        <item x="536"/>
        <item x="439"/>
        <item x="438"/>
        <item x="437"/>
        <item x="446"/>
        <item x="445"/>
        <item x="444"/>
        <item x="454"/>
        <item x="453"/>
        <item x="451"/>
        <item x="450"/>
        <item x="452"/>
        <item x="465"/>
        <item x="466"/>
        <item x="38"/>
        <item x="39"/>
        <item x="50"/>
        <item x="67"/>
        <item x="68"/>
        <item x="89"/>
        <item x="90"/>
        <item x="110"/>
        <item x="132"/>
        <item x="154"/>
        <item x="155"/>
        <item x="171"/>
        <item x="180"/>
        <item x="187"/>
        <item x="202"/>
        <item x="211"/>
        <item x="217"/>
        <item x="229"/>
        <item x="227"/>
        <item x="228"/>
        <item x="226"/>
        <item x="6"/>
        <item x="4"/>
        <item x="3"/>
        <item x="1"/>
        <item x="5"/>
        <item x="2"/>
        <item x="8"/>
        <item x="9"/>
        <item x="12"/>
        <item x="15"/>
        <item x="25"/>
        <item x="24"/>
        <item x="23"/>
        <item x="26"/>
        <item x="22"/>
        <item x="355"/>
        <item x="359"/>
        <item x="281"/>
        <item x="486"/>
        <item x="495"/>
        <item x="496"/>
        <item x="515"/>
        <item x="519"/>
        <item x="520"/>
        <item x="521"/>
        <item x="525"/>
        <item x="526"/>
        <item x="527"/>
        <item x="531"/>
        <item x="440"/>
        <item x="455"/>
        <item x="458"/>
        <item x="463"/>
        <item x="79"/>
        <item x="91"/>
        <item x="98"/>
        <item x="111"/>
        <item x="133"/>
        <item x="375"/>
        <item x="409"/>
        <item x="51"/>
        <item x="92"/>
        <item x="103"/>
        <item x="188"/>
        <item x="193"/>
        <item x="203"/>
        <item x="218"/>
        <item x="13"/>
        <item x="342"/>
        <item x="360"/>
        <item x="365"/>
        <item x="266"/>
        <item x="290"/>
        <item x="41"/>
        <item x="40"/>
        <item x="80"/>
        <item x="93"/>
        <item x="112"/>
        <item x="113"/>
        <item x="157"/>
        <item x="156"/>
        <item x="181"/>
        <item x="194"/>
        <item x="212"/>
        <item x="219"/>
        <item x="19"/>
        <item x="28"/>
        <item x="27"/>
        <item x="30"/>
        <item x="29"/>
        <item x="344"/>
        <item x="343"/>
        <item x="345"/>
        <item x="291"/>
        <item x="326"/>
        <item x="470"/>
        <item x="478"/>
        <item x="535"/>
        <item x="195"/>
        <item x="204"/>
        <item x="213"/>
        <item x="257"/>
        <item x="267"/>
        <item x="414"/>
        <item x="271"/>
        <item x="421"/>
        <item x="420"/>
        <item x="282"/>
        <item x="220"/>
        <item x="258"/>
        <item x="331"/>
        <item x="346"/>
        <item x="350"/>
        <item x="383"/>
        <item x="268"/>
        <item x="387"/>
        <item x="388"/>
        <item x="292"/>
        <item x="312"/>
        <item x="52"/>
        <item x="70"/>
        <item x="69"/>
        <item x="81"/>
        <item x="114"/>
        <item x="115"/>
        <item x="116"/>
        <item x="117"/>
        <item x="118"/>
        <item x="119"/>
        <item x="120"/>
        <item x="121"/>
        <item x="122"/>
        <item x="123"/>
        <item x="196"/>
        <item x="205"/>
        <item x="214"/>
        <item x="230"/>
        <item x="239"/>
        <item x="240"/>
        <item x="259"/>
        <item x="10"/>
        <item x="272"/>
        <item x="283"/>
        <item x="482"/>
        <item x="487"/>
        <item x="508"/>
        <item x="516"/>
        <item x="517"/>
        <item x="528"/>
        <item x="532"/>
        <item x="538"/>
        <item x="542"/>
        <item x="543"/>
        <item x="544"/>
        <item x="545"/>
        <item x="488"/>
        <item x="158"/>
        <item x="163"/>
        <item x="182"/>
        <item x="183"/>
        <item x="206"/>
        <item x="260"/>
        <item x="351"/>
        <item x="361"/>
        <item x="376"/>
        <item x="385"/>
        <item x="392"/>
        <item x="391"/>
        <item x="410"/>
        <item x="415"/>
        <item x="416"/>
        <item x="417"/>
        <item x="293"/>
        <item x="471"/>
        <item x="479"/>
        <item x="489"/>
        <item x="431"/>
        <item x="447"/>
        <item x="467"/>
        <item x="94"/>
        <item x="99"/>
        <item x="456"/>
        <item x="459"/>
        <item x="460"/>
        <item x="332"/>
        <item x="334"/>
        <item x="335"/>
        <item x="333"/>
        <item x="294"/>
        <item x="300"/>
        <item x="313"/>
        <item x="323"/>
        <item x="322"/>
        <item x="327"/>
        <item x="480"/>
        <item x="481"/>
        <item x="483"/>
        <item x="241"/>
        <item x="261"/>
        <item x="352"/>
        <item x="377"/>
        <item x="503"/>
        <item x="522"/>
        <item x="432"/>
        <item x="464"/>
        <item x="42"/>
        <item x="411"/>
        <item x="43"/>
        <item x="44"/>
        <item x="71"/>
        <item x="104"/>
        <item x="7"/>
        <item x="336"/>
        <item x="347"/>
        <item x="441"/>
        <item x="215"/>
        <item x="45"/>
        <item x="53"/>
        <item x="54"/>
        <item x="82"/>
        <item x="95"/>
        <item x="100"/>
        <item x="108"/>
        <item x="107"/>
        <item x="109"/>
        <item x="106"/>
        <item x="105"/>
        <item x="127"/>
        <item x="126"/>
        <item x="124"/>
        <item x="125"/>
        <item x="135"/>
        <item x="134"/>
        <item x="160"/>
        <item x="159"/>
        <item x="166"/>
        <item x="165"/>
        <item x="164"/>
        <item x="172"/>
        <item x="173"/>
        <item x="184"/>
        <item x="189"/>
        <item x="207"/>
        <item x="216"/>
        <item x="221"/>
        <item x="222"/>
        <item x="233"/>
        <item x="232"/>
        <item x="231"/>
        <item x="245"/>
        <item x="242"/>
        <item x="244"/>
        <item x="243"/>
        <item x="246"/>
        <item x="264"/>
        <item x="263"/>
        <item x="262"/>
        <item x="17"/>
        <item x="31"/>
        <item x="356"/>
        <item x="369"/>
        <item x="366"/>
        <item x="367"/>
        <item x="368"/>
        <item x="274"/>
        <item x="273"/>
        <item x="285"/>
        <item x="284"/>
        <item x="295"/>
        <item x="302"/>
        <item x="301"/>
        <item x="309"/>
        <item x="477"/>
        <item x="476"/>
        <item x="474"/>
        <item x="475"/>
        <item x="473"/>
        <item x="472"/>
        <item x="234"/>
        <item x="265"/>
        <item x="362"/>
        <item x="269"/>
        <item x="393"/>
        <item x="406"/>
        <item x="275"/>
        <item x="296"/>
        <item x="303"/>
        <item x="497"/>
        <item x="55"/>
        <item x="304"/>
        <item x="305"/>
        <item x="306"/>
        <item x="314"/>
        <item x="315"/>
        <item x="316"/>
        <item x="317"/>
        <item x="318"/>
        <item x="389"/>
        <item x="400"/>
        <item x="484"/>
        <item x="490"/>
        <item x="501"/>
        <item x="498"/>
        <item x="499"/>
        <item x="500"/>
        <item x="509"/>
        <item x="533"/>
        <item x="539"/>
        <item x="540"/>
        <item x="541"/>
        <item x="442"/>
        <item x="468"/>
        <item x="546"/>
        <item x="548"/>
        <item x="547"/>
        <item x="549"/>
        <item x="46"/>
        <item x="47"/>
        <item x="48"/>
        <item x="56"/>
        <item x="57"/>
        <item x="58"/>
        <item x="59"/>
        <item x="72"/>
        <item x="83"/>
        <item x="84"/>
        <item x="85"/>
        <item x="86"/>
        <item x="96"/>
        <item x="97"/>
        <item x="101"/>
        <item x="129"/>
        <item x="128"/>
        <item x="136"/>
        <item x="142"/>
        <item x="141"/>
        <item x="0"/>
        <item x="168"/>
        <item x="167"/>
        <item x="174"/>
        <item x="190"/>
        <item x="191"/>
        <item x="197"/>
        <item x="198"/>
        <item x="208"/>
        <item x="209"/>
        <item x="223"/>
        <item x="224"/>
        <item x="235"/>
        <item x="249"/>
        <item x="250"/>
        <item x="251"/>
        <item x="252"/>
        <item x="248"/>
        <item x="253"/>
        <item x="254"/>
        <item x="255"/>
        <item x="247"/>
        <item x="11"/>
        <item x="14"/>
        <item x="16"/>
        <item x="18"/>
        <item x="20"/>
        <item x="21"/>
        <item x="32"/>
        <item x="33"/>
        <item x="34"/>
        <item x="35"/>
        <item x="36"/>
        <item x="37"/>
        <item x="337"/>
        <item x="363"/>
        <item x="370"/>
        <item x="371"/>
        <item x="380"/>
        <item x="378"/>
        <item x="379"/>
        <item x="381"/>
        <item x="384"/>
        <item x="395"/>
        <item x="394"/>
        <item x="405"/>
        <item x="404"/>
        <item x="403"/>
        <item x="401"/>
        <item x="402"/>
        <item x="408"/>
        <item x="407"/>
        <item x="412"/>
        <item x="413"/>
        <item x="418"/>
        <item x="276"/>
        <item x="422"/>
        <item x="426"/>
        <item x="425"/>
        <item x="423"/>
        <item x="427"/>
        <item x="429"/>
        <item x="428"/>
        <item x="424"/>
        <item x="430"/>
        <item x="286"/>
        <item x="297"/>
        <item x="307"/>
        <item x="324"/>
        <item x="491"/>
        <item x="504"/>
        <item x="505"/>
        <item x="510"/>
        <item x="518"/>
        <item x="435"/>
        <item x="433"/>
        <item x="436"/>
        <item x="434"/>
        <item x="443"/>
        <item x="448"/>
        <item x="449"/>
        <item x="457"/>
        <item x="461"/>
        <item x="462"/>
        <item x="469"/>
        <item x="550"/>
        <item t="default"/>
      </items>
    </pivotField>
    <pivotField dataField="1" showAll="0"/>
    <pivotField showAll="0"/>
    <pivotField showAll="0"/>
    <pivotField showAll="0"/>
    <pivotField showAll="0"/>
  </pivotFields>
  <rowFields count="3">
    <field x="20"/>
    <field x="21"/>
    <field x="27"/>
  </rowFields>
  <rowItems count="628">
    <i>
      <x/>
    </i>
    <i r="1">
      <x v="5"/>
    </i>
    <i r="2">
      <x v="294"/>
    </i>
    <i>
      <x v="1"/>
    </i>
    <i r="1">
      <x/>
    </i>
    <i r="2">
      <x v="149"/>
    </i>
    <i r="2">
      <x v="174"/>
    </i>
    <i r="2">
      <x v="388"/>
    </i>
    <i r="2">
      <x v="389"/>
    </i>
    <i r="2">
      <x v="390"/>
    </i>
    <i r="2">
      <x v="391"/>
    </i>
    <i r="2">
      <x v="392"/>
    </i>
    <i r="1">
      <x v="4"/>
    </i>
    <i r="2">
      <x v="14"/>
    </i>
    <i r="2">
      <x v="198"/>
    </i>
    <i r="2">
      <x v="200"/>
    </i>
    <i r="2">
      <x v="252"/>
    </i>
    <i r="2">
      <x v="285"/>
    </i>
    <i r="2">
      <x v="286"/>
    </i>
    <i r="2">
      <x v="289"/>
    </i>
    <i r="2">
      <x v="307"/>
    </i>
    <i r="2">
      <x v="473"/>
    </i>
    <i r="2">
      <x v="550"/>
    </i>
    <i r="1">
      <x v="13"/>
    </i>
    <i r="2">
      <x v="128"/>
    </i>
    <i r="2">
      <x v="253"/>
    </i>
    <i r="2">
      <x v="291"/>
    </i>
    <i r="2">
      <x v="305"/>
    </i>
    <i r="2">
      <x v="407"/>
    </i>
    <i r="2">
      <x v="408"/>
    </i>
    <i r="2">
      <x v="410"/>
    </i>
    <i r="2">
      <x v="413"/>
    </i>
    <i r="2">
      <x v="414"/>
    </i>
    <i r="2">
      <x v="415"/>
    </i>
    <i r="2">
      <x v="475"/>
    </i>
    <i r="1">
      <x v="16"/>
    </i>
    <i r="2">
      <x v="360"/>
    </i>
    <i r="2">
      <x v="395"/>
    </i>
    <i r="1">
      <x v="21"/>
    </i>
    <i r="2">
      <x v="137"/>
    </i>
    <i r="2">
      <x v="143"/>
    </i>
    <i r="2">
      <x v="150"/>
    </i>
    <i r="2">
      <x v="159"/>
    </i>
    <i r="2">
      <x v="171"/>
    </i>
    <i r="2">
      <x v="254"/>
    </i>
    <i r="2">
      <x v="306"/>
    </i>
    <i r="2">
      <x v="550"/>
    </i>
    <i r="1">
      <x v="25"/>
    </i>
    <i r="2">
      <x v="255"/>
    </i>
    <i r="1">
      <x v="29"/>
    </i>
    <i r="2">
      <x v="151"/>
    </i>
    <i r="2">
      <x v="160"/>
    </i>
    <i r="2">
      <x v="177"/>
    </i>
    <i r="2">
      <x v="183"/>
    </i>
    <i r="2">
      <x v="184"/>
    </i>
    <i r="2">
      <x v="185"/>
    </i>
    <i r="2">
      <x v="186"/>
    </i>
    <i r="2">
      <x v="256"/>
    </i>
    <i r="2">
      <x v="471"/>
    </i>
    <i r="2">
      <x v="550"/>
    </i>
    <i r="1">
      <x v="37"/>
    </i>
    <i r="2">
      <x/>
    </i>
    <i r="2">
      <x v="1"/>
    </i>
    <i r="2">
      <x v="4"/>
    </i>
    <i r="2">
      <x v="5"/>
    </i>
    <i r="2">
      <x v="6"/>
    </i>
    <i r="2">
      <x v="7"/>
    </i>
    <i r="2">
      <x v="8"/>
    </i>
    <i r="2">
      <x v="9"/>
    </i>
    <i r="2">
      <x v="10"/>
    </i>
    <i r="2">
      <x v="11"/>
    </i>
    <i r="2">
      <x v="12"/>
    </i>
    <i r="2">
      <x v="13"/>
    </i>
    <i r="2">
      <x v="15"/>
    </i>
    <i r="2">
      <x v="16"/>
    </i>
    <i r="2">
      <x v="17"/>
    </i>
    <i r="2">
      <x v="18"/>
    </i>
    <i r="2">
      <x v="136"/>
    </i>
    <i r="2">
      <x v="152"/>
    </i>
    <i r="2">
      <x v="161"/>
    </i>
    <i r="2">
      <x v="167"/>
    </i>
    <i r="2">
      <x v="168"/>
    </i>
    <i r="2">
      <x v="170"/>
    </i>
    <i r="2">
      <x v="172"/>
    </i>
    <i r="2">
      <x v="175"/>
    </i>
    <i r="2">
      <x v="182"/>
    </i>
    <i r="2">
      <x v="222"/>
    </i>
    <i r="2">
      <x v="223"/>
    </i>
    <i r="2">
      <x v="257"/>
    </i>
    <i r="2">
      <x v="284"/>
    </i>
    <i r="2">
      <x v="292"/>
    </i>
    <i r="2">
      <x v="295"/>
    </i>
    <i r="2">
      <x v="304"/>
    </i>
    <i r="2">
      <x v="310"/>
    </i>
    <i r="2">
      <x v="311"/>
    </i>
    <i r="2">
      <x v="312"/>
    </i>
    <i r="2">
      <x v="317"/>
    </i>
    <i r="2">
      <x v="318"/>
    </i>
    <i r="2">
      <x v="319"/>
    </i>
    <i r="2">
      <x v="320"/>
    </i>
    <i r="2">
      <x v="322"/>
    </i>
    <i r="2">
      <x v="323"/>
    </i>
    <i r="2">
      <x v="325"/>
    </i>
    <i r="2">
      <x v="345"/>
    </i>
    <i r="2">
      <x v="349"/>
    </i>
    <i r="2">
      <x v="351"/>
    </i>
    <i r="2">
      <x v="352"/>
    </i>
    <i r="2">
      <x v="356"/>
    </i>
    <i r="2">
      <x v="357"/>
    </i>
    <i r="2">
      <x v="364"/>
    </i>
    <i r="2">
      <x v="365"/>
    </i>
    <i r="2">
      <x v="366"/>
    </i>
    <i r="2">
      <x v="373"/>
    </i>
    <i r="2">
      <x v="378"/>
    </i>
    <i r="2">
      <x v="469"/>
    </i>
    <i r="2">
      <x v="550"/>
    </i>
    <i r="1">
      <x v="44"/>
    </i>
    <i r="2">
      <x v="258"/>
    </i>
    <i r="2">
      <x v="290"/>
    </i>
    <i r="2">
      <x v="302"/>
    </i>
    <i r="2">
      <x v="303"/>
    </i>
    <i r="2">
      <x v="550"/>
    </i>
    <i r="1">
      <x v="50"/>
    </i>
    <i r="2">
      <x v="131"/>
    </i>
    <i r="2">
      <x v="133"/>
    </i>
    <i r="2">
      <x v="135"/>
    </i>
    <i r="2">
      <x v="139"/>
    </i>
    <i r="2">
      <x v="140"/>
    </i>
    <i r="2">
      <x v="141"/>
    </i>
    <i r="2">
      <x v="142"/>
    </i>
    <i r="2">
      <x v="145"/>
    </i>
    <i r="2">
      <x v="153"/>
    </i>
    <i r="2">
      <x v="162"/>
    </i>
    <i r="2">
      <x v="164"/>
    </i>
    <i r="2">
      <x v="166"/>
    </i>
    <i r="2">
      <x v="173"/>
    </i>
    <i r="2">
      <x v="187"/>
    </i>
    <i r="2">
      <x v="188"/>
    </i>
    <i r="2">
      <x v="259"/>
    </i>
    <i r="2">
      <x v="550"/>
    </i>
    <i r="1">
      <x v="52"/>
    </i>
    <i r="2">
      <x v="108"/>
    </i>
    <i r="2">
      <x v="260"/>
    </i>
    <i r="2">
      <x v="293"/>
    </i>
    <i r="2">
      <x v="550"/>
    </i>
    <i r="1">
      <x v="64"/>
    </i>
    <i r="2">
      <x v="129"/>
    </i>
    <i r="2">
      <x v="130"/>
    </i>
    <i r="2">
      <x v="154"/>
    </i>
    <i r="2">
      <x v="163"/>
    </i>
    <i r="2">
      <x v="169"/>
    </i>
    <i r="2">
      <x v="176"/>
    </i>
    <i r="2">
      <x v="178"/>
    </i>
    <i r="2">
      <x v="179"/>
    </i>
    <i r="2">
      <x v="181"/>
    </i>
    <i r="2">
      <x v="225"/>
    </i>
    <i r="2">
      <x v="261"/>
    </i>
    <i r="2">
      <x v="296"/>
    </i>
    <i r="2">
      <x v="301"/>
    </i>
    <i r="2">
      <x v="324"/>
    </i>
    <i r="2">
      <x v="342"/>
    </i>
    <i r="2">
      <x v="346"/>
    </i>
    <i r="1">
      <x v="70"/>
    </i>
    <i r="2">
      <x v="338"/>
    </i>
    <i r="2">
      <x v="550"/>
    </i>
    <i>
      <x v="2"/>
    </i>
    <i r="1">
      <x v="3"/>
    </i>
    <i r="2">
      <x v="101"/>
    </i>
    <i r="2">
      <x v="126"/>
    </i>
    <i r="2">
      <x v="273"/>
    </i>
    <i r="2">
      <x v="275"/>
    </i>
    <i r="2">
      <x v="277"/>
    </i>
    <i r="1">
      <x v="7"/>
    </i>
    <i r="2">
      <x v="102"/>
    </i>
    <i r="1">
      <x v="11"/>
    </i>
    <i r="2">
      <x v="237"/>
    </i>
    <i r="2">
      <x v="238"/>
    </i>
    <i r="2">
      <x v="240"/>
    </i>
    <i r="1">
      <x v="30"/>
    </i>
    <i r="2">
      <x v="110"/>
    </i>
    <i r="2">
      <x v="491"/>
    </i>
    <i r="2">
      <x v="493"/>
    </i>
    <i r="2">
      <x v="550"/>
    </i>
    <i r="1">
      <x v="31"/>
    </i>
    <i r="2">
      <x v="521"/>
    </i>
    <i r="1">
      <x v="41"/>
    </i>
    <i r="2">
      <x v="121"/>
    </i>
    <i r="2">
      <x v="122"/>
    </i>
    <i r="2">
      <x v="272"/>
    </i>
    <i r="2">
      <x v="274"/>
    </i>
    <i r="2">
      <x v="276"/>
    </i>
    <i r="2">
      <x v="278"/>
    </i>
    <i r="2">
      <x v="334"/>
    </i>
    <i r="1">
      <x v="48"/>
    </i>
    <i r="2">
      <x v="81"/>
    </i>
    <i r="2">
      <x v="111"/>
    </i>
    <i r="2">
      <x v="112"/>
    </i>
    <i r="2">
      <x v="115"/>
    </i>
    <i r="2">
      <x v="116"/>
    </i>
    <i r="2">
      <x v="476"/>
    </i>
    <i r="2">
      <x v="477"/>
    </i>
    <i r="2">
      <x v="492"/>
    </i>
    <i r="2">
      <x v="520"/>
    </i>
    <i r="2">
      <x v="533"/>
    </i>
    <i r="1">
      <x v="51"/>
    </i>
    <i r="2">
      <x v="118"/>
    </i>
    <i r="2">
      <x v="119"/>
    </i>
    <i r="2">
      <x v="453"/>
    </i>
    <i r="2">
      <x v="474"/>
    </i>
    <i r="2">
      <x v="531"/>
    </i>
    <i r="1">
      <x v="55"/>
    </i>
    <i r="2">
      <x v="241"/>
    </i>
    <i r="2">
      <x v="242"/>
    </i>
    <i r="2">
      <x v="244"/>
    </i>
    <i r="2">
      <x v="245"/>
    </i>
    <i r="2">
      <x v="246"/>
    </i>
    <i r="2">
      <x v="247"/>
    </i>
    <i r="2">
      <x v="457"/>
    </i>
    <i r="2">
      <x v="463"/>
    </i>
    <i r="2">
      <x v="501"/>
    </i>
    <i r="2">
      <x v="530"/>
    </i>
    <i r="2">
      <x v="535"/>
    </i>
    <i r="2">
      <x v="537"/>
    </i>
    <i r="2">
      <x v="546"/>
    </i>
    <i r="1">
      <x v="56"/>
    </i>
    <i r="2">
      <x v="97"/>
    </i>
    <i r="2">
      <x v="98"/>
    </i>
    <i r="2">
      <x v="99"/>
    </i>
    <i r="2">
      <x v="100"/>
    </i>
    <i r="2">
      <x v="109"/>
    </i>
    <i r="2">
      <x v="279"/>
    </i>
    <i r="2">
      <x v="280"/>
    </i>
    <i r="2">
      <x v="281"/>
    </i>
    <i r="2">
      <x v="282"/>
    </i>
    <i r="2">
      <x v="283"/>
    </i>
    <i r="2">
      <x v="460"/>
    </i>
    <i r="2">
      <x v="466"/>
    </i>
    <i r="2">
      <x v="472"/>
    </i>
    <i r="2">
      <x v="494"/>
    </i>
    <i r="2">
      <x v="499"/>
    </i>
    <i r="2">
      <x v="503"/>
    </i>
    <i r="2">
      <x v="532"/>
    </i>
    <i r="1">
      <x v="58"/>
    </i>
    <i r="2">
      <x v="239"/>
    </i>
    <i r="2">
      <x v="243"/>
    </i>
    <i r="1">
      <x v="70"/>
    </i>
    <i r="2">
      <x v="550"/>
    </i>
    <i>
      <x v="3"/>
    </i>
    <i r="1">
      <x v="45"/>
    </i>
    <i r="2">
      <x v="504"/>
    </i>
    <i r="2">
      <x v="547"/>
    </i>
    <i>
      <x v="4"/>
    </i>
    <i r="1">
      <x v="9"/>
    </i>
    <i r="2">
      <x v="28"/>
    </i>
    <i r="2">
      <x v="29"/>
    </i>
    <i r="2">
      <x v="35"/>
    </i>
    <i r="2">
      <x v="36"/>
    </i>
    <i r="2">
      <x v="46"/>
    </i>
    <i r="2">
      <x v="47"/>
    </i>
    <i r="2">
      <x v="76"/>
    </i>
    <i r="1">
      <x v="12"/>
    </i>
    <i r="2">
      <x v="79"/>
    </i>
    <i r="1">
      <x v="15"/>
    </i>
    <i r="2">
      <x v="49"/>
    </i>
    <i r="2">
      <x v="50"/>
    </i>
    <i r="2">
      <x v="51"/>
    </i>
    <i r="2">
      <x v="52"/>
    </i>
    <i r="2">
      <x v="53"/>
    </i>
    <i r="2">
      <x v="71"/>
    </i>
    <i r="2">
      <x v="77"/>
    </i>
    <i r="1">
      <x v="22"/>
    </i>
    <i r="2">
      <x v="80"/>
    </i>
    <i r="1">
      <x v="36"/>
    </i>
    <i r="2">
      <x v="37"/>
    </i>
    <i r="2">
      <x v="38"/>
    </i>
    <i r="2">
      <x v="48"/>
    </i>
    <i r="2">
      <x v="54"/>
    </i>
    <i r="2">
      <x v="59"/>
    </i>
    <i r="2">
      <x v="73"/>
    </i>
    <i r="2">
      <x v="550"/>
    </i>
    <i r="1">
      <x v="39"/>
    </i>
    <i r="2">
      <x v="94"/>
    </i>
    <i r="1">
      <x v="49"/>
    </i>
    <i r="2">
      <x v="30"/>
    </i>
    <i r="2">
      <x v="55"/>
    </i>
    <i r="2">
      <x v="56"/>
    </i>
    <i r="2">
      <x v="70"/>
    </i>
    <i r="2">
      <x v="72"/>
    </i>
    <i r="2">
      <x v="74"/>
    </i>
    <i r="2">
      <x v="78"/>
    </i>
    <i r="1">
      <x v="70"/>
    </i>
    <i r="2">
      <x v="550"/>
    </i>
    <i>
      <x v="5"/>
    </i>
    <i r="1">
      <x v="1"/>
    </i>
    <i r="2">
      <x v="190"/>
    </i>
    <i r="2">
      <x v="191"/>
    </i>
    <i r="2">
      <x v="193"/>
    </i>
    <i r="2">
      <x v="194"/>
    </i>
    <i r="2">
      <x v="196"/>
    </i>
    <i r="2">
      <x v="199"/>
    </i>
    <i r="2">
      <x v="454"/>
    </i>
    <i r="2">
      <x v="455"/>
    </i>
    <i r="2">
      <x v="458"/>
    </i>
    <i r="2">
      <x v="459"/>
    </i>
    <i r="2">
      <x v="461"/>
    </i>
    <i r="2">
      <x v="462"/>
    </i>
    <i r="2">
      <x v="465"/>
    </i>
    <i r="2">
      <x v="478"/>
    </i>
    <i r="2">
      <x v="479"/>
    </i>
    <i r="2">
      <x v="480"/>
    </i>
    <i r="2">
      <x v="481"/>
    </i>
    <i r="2">
      <x v="500"/>
    </i>
    <i r="2">
      <x v="507"/>
    </i>
    <i r="2">
      <x v="508"/>
    </i>
    <i r="2">
      <x v="510"/>
    </i>
    <i r="2">
      <x v="511"/>
    </i>
    <i r="2">
      <x v="515"/>
    </i>
    <i r="2">
      <x v="517"/>
    </i>
    <i r="2">
      <x v="519"/>
    </i>
    <i r="2">
      <x v="522"/>
    </i>
    <i r="2">
      <x v="523"/>
    </i>
    <i r="2">
      <x v="524"/>
    </i>
    <i r="2">
      <x v="525"/>
    </i>
    <i r="2">
      <x v="536"/>
    </i>
    <i r="2">
      <x v="538"/>
    </i>
    <i r="1">
      <x v="18"/>
    </i>
    <i r="2">
      <x v="155"/>
    </i>
    <i r="2">
      <x v="157"/>
    </i>
    <i r="1">
      <x v="28"/>
    </i>
    <i r="2">
      <x v="85"/>
    </i>
    <i r="2">
      <x v="308"/>
    </i>
    <i r="2">
      <x v="309"/>
    </i>
    <i r="1">
      <x v="33"/>
    </i>
    <i r="2">
      <x v="313"/>
    </i>
    <i r="2">
      <x v="321"/>
    </i>
    <i r="1">
      <x v="38"/>
    </i>
    <i r="2">
      <x v="456"/>
    </i>
    <i r="2">
      <x v="468"/>
    </i>
    <i r="2">
      <x v="482"/>
    </i>
    <i r="2">
      <x v="490"/>
    </i>
    <i r="2">
      <x v="495"/>
    </i>
    <i r="2">
      <x v="496"/>
    </i>
    <i r="1">
      <x v="53"/>
    </i>
    <i r="2">
      <x v="487"/>
    </i>
    <i r="1">
      <x v="54"/>
    </i>
    <i r="2">
      <x v="314"/>
    </i>
    <i r="2">
      <x v="315"/>
    </i>
    <i r="2">
      <x v="316"/>
    </i>
    <i r="1">
      <x v="57"/>
    </i>
    <i r="2">
      <x v="228"/>
    </i>
    <i r="2">
      <x v="263"/>
    </i>
    <i r="1">
      <x v="59"/>
    </i>
    <i r="2">
      <x v="189"/>
    </i>
    <i r="2">
      <x v="192"/>
    </i>
    <i r="2">
      <x v="195"/>
    </i>
    <i r="2">
      <x v="197"/>
    </i>
    <i r="2">
      <x v="201"/>
    </i>
    <i r="2">
      <x v="227"/>
    </i>
    <i r="2">
      <x v="229"/>
    </i>
    <i r="2">
      <x v="230"/>
    </i>
    <i r="2">
      <x v="231"/>
    </i>
    <i r="2">
      <x v="232"/>
    </i>
    <i r="2">
      <x v="233"/>
    </i>
    <i r="2">
      <x v="234"/>
    </i>
    <i r="2">
      <x v="235"/>
    </i>
    <i r="2">
      <x v="236"/>
    </i>
    <i r="2">
      <x v="262"/>
    </i>
    <i r="2">
      <x v="264"/>
    </i>
    <i r="2">
      <x v="265"/>
    </i>
    <i r="2">
      <x v="266"/>
    </i>
    <i r="2">
      <x v="267"/>
    </i>
    <i r="2">
      <x v="268"/>
    </i>
    <i r="2">
      <x v="270"/>
    </i>
    <i r="2">
      <x v="271"/>
    </i>
    <i r="2">
      <x v="445"/>
    </i>
    <i r="2">
      <x v="446"/>
    </i>
    <i r="2">
      <x v="447"/>
    </i>
    <i r="2">
      <x v="448"/>
    </i>
    <i r="2">
      <x v="449"/>
    </i>
    <i r="2">
      <x v="452"/>
    </i>
    <i r="2">
      <x v="464"/>
    </i>
    <i r="2">
      <x v="467"/>
    </i>
    <i r="2">
      <x v="470"/>
    </i>
    <i r="2">
      <x v="483"/>
    </i>
    <i r="2">
      <x v="484"/>
    </i>
    <i r="2">
      <x v="485"/>
    </i>
    <i r="2">
      <x v="486"/>
    </i>
    <i r="2">
      <x v="497"/>
    </i>
    <i r="2">
      <x v="502"/>
    </i>
    <i r="2">
      <x v="505"/>
    </i>
    <i r="2">
      <x v="506"/>
    </i>
    <i r="2">
      <x v="509"/>
    </i>
    <i r="2">
      <x v="512"/>
    </i>
    <i r="2">
      <x v="518"/>
    </i>
    <i r="2">
      <x v="526"/>
    </i>
    <i r="2">
      <x v="527"/>
    </i>
    <i r="2">
      <x v="528"/>
    </i>
    <i r="2">
      <x v="529"/>
    </i>
    <i r="2">
      <x v="534"/>
    </i>
    <i r="2">
      <x v="543"/>
    </i>
    <i r="2">
      <x v="548"/>
    </i>
    <i r="2">
      <x v="549"/>
    </i>
    <i r="1">
      <x v="61"/>
    </i>
    <i r="2">
      <x v="156"/>
    </i>
    <i r="1">
      <x v="70"/>
    </i>
    <i r="2">
      <x v="550"/>
    </i>
    <i>
      <x v="6"/>
    </i>
    <i r="1">
      <x v="6"/>
    </i>
    <i r="2">
      <x v="202"/>
    </i>
    <i r="2">
      <x v="208"/>
    </i>
    <i r="2">
      <x v="550"/>
    </i>
    <i r="1">
      <x v="8"/>
    </i>
    <i r="2">
      <x v="19"/>
    </i>
    <i r="2">
      <x v="61"/>
    </i>
    <i r="2">
      <x v="62"/>
    </i>
    <i r="2">
      <x v="67"/>
    </i>
    <i r="2">
      <x v="68"/>
    </i>
    <i r="2">
      <x v="89"/>
    </i>
    <i r="2">
      <x v="104"/>
    </i>
    <i r="2">
      <x v="287"/>
    </i>
    <i r="2">
      <x v="550"/>
    </i>
    <i r="1">
      <x v="17"/>
    </i>
    <i r="2">
      <x v="205"/>
    </i>
    <i r="2">
      <x v="210"/>
    </i>
    <i r="2">
      <x v="398"/>
    </i>
    <i r="2">
      <x v="412"/>
    </i>
    <i r="2">
      <x v="434"/>
    </i>
    <i r="2">
      <x v="550"/>
    </i>
    <i r="1">
      <x v="19"/>
    </i>
    <i r="2">
      <x v="400"/>
    </i>
    <i r="2">
      <x v="430"/>
    </i>
    <i r="1">
      <x v="23"/>
    </i>
    <i r="2">
      <x v="84"/>
    </i>
    <i r="2">
      <x v="93"/>
    </i>
    <i r="2">
      <x v="96"/>
    </i>
    <i r="2">
      <x v="209"/>
    </i>
    <i r="2">
      <x v="213"/>
    </i>
    <i r="2">
      <x v="226"/>
    </i>
    <i r="2">
      <x v="336"/>
    </i>
    <i r="2">
      <x v="341"/>
    </i>
    <i r="1">
      <x v="24"/>
    </i>
    <i r="2">
      <x v="66"/>
    </i>
    <i r="2">
      <x v="371"/>
    </i>
    <i r="2">
      <x v="374"/>
    </i>
    <i r="2">
      <x v="393"/>
    </i>
    <i r="2">
      <x v="436"/>
    </i>
    <i r="2">
      <x v="437"/>
    </i>
    <i r="1">
      <x v="26"/>
    </i>
    <i r="2">
      <x v="41"/>
    </i>
    <i r="2">
      <x v="43"/>
    </i>
    <i r="2">
      <x v="103"/>
    </i>
    <i r="2">
      <x v="120"/>
    </i>
    <i r="2">
      <x v="123"/>
    </i>
    <i r="2">
      <x v="358"/>
    </i>
    <i r="2">
      <x v="361"/>
    </i>
    <i r="2">
      <x v="362"/>
    </i>
    <i r="2">
      <x v="363"/>
    </i>
    <i r="1">
      <x v="34"/>
    </i>
    <i r="2">
      <x v="431"/>
    </i>
    <i r="2">
      <x v="450"/>
    </i>
    <i r="1">
      <x v="42"/>
    </i>
    <i r="2">
      <x v="33"/>
    </i>
    <i r="2">
      <x v="90"/>
    </i>
    <i r="2">
      <x v="397"/>
    </i>
    <i r="1">
      <x v="43"/>
    </i>
    <i r="2">
      <x v="2"/>
    </i>
    <i r="2">
      <x v="3"/>
    </i>
    <i r="2">
      <x v="24"/>
    </i>
    <i r="2">
      <x v="31"/>
    </i>
    <i r="2">
      <x v="32"/>
    </i>
    <i r="2">
      <x v="34"/>
    </i>
    <i r="2">
      <x v="39"/>
    </i>
    <i r="2">
      <x v="40"/>
    </i>
    <i r="2">
      <x v="86"/>
    </i>
    <i r="2">
      <x v="90"/>
    </i>
    <i r="2">
      <x v="218"/>
    </i>
    <i r="2">
      <x v="250"/>
    </i>
    <i r="2">
      <x v="251"/>
    </i>
    <i r="2">
      <x v="340"/>
    </i>
    <i r="2">
      <x v="343"/>
    </i>
    <i r="2">
      <x v="350"/>
    </i>
    <i r="2">
      <x v="359"/>
    </i>
    <i r="2">
      <x v="372"/>
    </i>
    <i r="2">
      <x v="375"/>
    </i>
    <i r="2">
      <x v="376"/>
    </i>
    <i r="2">
      <x v="377"/>
    </i>
    <i r="2">
      <x v="383"/>
    </i>
    <i r="2">
      <x v="384"/>
    </i>
    <i r="2">
      <x v="385"/>
    </i>
    <i r="2">
      <x v="396"/>
    </i>
    <i r="2">
      <x v="428"/>
    </i>
    <i r="2">
      <x v="429"/>
    </i>
    <i r="2">
      <x v="432"/>
    </i>
    <i r="2">
      <x v="439"/>
    </i>
    <i r="2">
      <x v="440"/>
    </i>
    <i r="2">
      <x v="498"/>
    </i>
    <i r="2">
      <x v="550"/>
    </i>
    <i r="1">
      <x v="46"/>
    </i>
    <i r="2">
      <x v="25"/>
    </i>
    <i r="2">
      <x v="337"/>
    </i>
    <i r="2">
      <x v="339"/>
    </i>
    <i r="2">
      <x v="394"/>
    </i>
    <i r="2">
      <x v="427"/>
    </i>
    <i r="2">
      <x v="550"/>
    </i>
    <i r="1">
      <x v="60"/>
    </i>
    <i r="2">
      <x v="27"/>
    </i>
    <i r="2">
      <x v="368"/>
    </i>
    <i r="2">
      <x v="550"/>
    </i>
    <i r="1">
      <x v="62"/>
    </i>
    <i r="2">
      <x v="42"/>
    </i>
    <i r="2">
      <x v="347"/>
    </i>
    <i r="2">
      <x v="367"/>
    </i>
    <i r="2">
      <x v="379"/>
    </i>
    <i r="2">
      <x v="380"/>
    </i>
    <i r="2">
      <x v="381"/>
    </i>
    <i r="2">
      <x v="382"/>
    </i>
    <i r="2">
      <x v="387"/>
    </i>
    <i r="2">
      <x v="550"/>
    </i>
    <i r="1">
      <x v="63"/>
    </i>
    <i r="2">
      <x v="21"/>
    </i>
    <i r="2">
      <x v="22"/>
    </i>
    <i r="2">
      <x v="23"/>
    </i>
    <i r="2">
      <x v="60"/>
    </i>
    <i r="2">
      <x v="65"/>
    </i>
    <i r="2">
      <x v="105"/>
    </i>
    <i r="2">
      <x v="117"/>
    </i>
    <i r="2">
      <x v="124"/>
    </i>
    <i r="2">
      <x v="127"/>
    </i>
    <i r="2">
      <x v="348"/>
    </i>
    <i r="2">
      <x v="353"/>
    </i>
    <i r="2">
      <x v="354"/>
    </i>
    <i r="2">
      <x v="355"/>
    </i>
    <i r="2">
      <x v="370"/>
    </i>
    <i r="2">
      <x v="550"/>
    </i>
    <i r="1">
      <x v="65"/>
    </i>
    <i r="2">
      <x v="44"/>
    </i>
    <i r="2">
      <x v="45"/>
    </i>
    <i r="2">
      <x v="57"/>
    </i>
    <i r="2">
      <x v="58"/>
    </i>
    <i r="2">
      <x v="63"/>
    </i>
    <i r="2">
      <x v="64"/>
    </i>
    <i r="2">
      <x v="106"/>
    </i>
    <i r="2">
      <x v="125"/>
    </i>
    <i r="2">
      <x v="288"/>
    </i>
    <i r="2">
      <x v="550"/>
    </i>
    <i r="1">
      <x v="66"/>
    </i>
    <i r="2">
      <x v="113"/>
    </i>
    <i r="2">
      <x v="211"/>
    </i>
    <i r="2">
      <x v="212"/>
    </i>
    <i r="2">
      <x v="433"/>
    </i>
    <i r="2">
      <x v="451"/>
    </i>
    <i r="1">
      <x v="68"/>
    </i>
    <i r="2">
      <x v="69"/>
    </i>
    <i r="2">
      <x v="326"/>
    </i>
    <i r="2">
      <x v="327"/>
    </i>
    <i r="2">
      <x v="328"/>
    </i>
    <i r="2">
      <x v="329"/>
    </i>
    <i r="2">
      <x v="330"/>
    </i>
    <i r="2">
      <x v="332"/>
    </i>
    <i r="2">
      <x v="333"/>
    </i>
    <i r="1">
      <x v="69"/>
    </i>
    <i r="2">
      <x v="75"/>
    </i>
    <i r="2">
      <x v="82"/>
    </i>
    <i r="2">
      <x v="83"/>
    </i>
    <i r="2">
      <x v="92"/>
    </i>
    <i r="2">
      <x v="95"/>
    </i>
    <i r="2">
      <x v="107"/>
    </i>
    <i r="2">
      <x v="114"/>
    </i>
    <i r="2">
      <x v="206"/>
    </i>
    <i r="2">
      <x v="207"/>
    </i>
    <i r="2">
      <x v="369"/>
    </i>
    <i r="2">
      <x v="399"/>
    </i>
    <i r="2">
      <x v="409"/>
    </i>
    <i r="2">
      <x v="411"/>
    </i>
    <i r="2">
      <x v="426"/>
    </i>
    <i r="2">
      <x v="435"/>
    </i>
    <i r="2">
      <x v="550"/>
    </i>
    <i r="1">
      <x v="70"/>
    </i>
    <i r="2">
      <x v="550"/>
    </i>
    <i>
      <x v="7"/>
    </i>
    <i r="1">
      <x v="2"/>
    </i>
    <i r="2">
      <x v="146"/>
    </i>
    <i r="2">
      <x v="488"/>
    </i>
    <i r="2">
      <x v="513"/>
    </i>
    <i r="1">
      <x v="10"/>
    </i>
    <i r="2">
      <x v="144"/>
    </i>
    <i r="2">
      <x v="203"/>
    </i>
    <i r="2">
      <x v="204"/>
    </i>
    <i r="2">
      <x v="214"/>
    </i>
    <i r="2">
      <x v="215"/>
    </i>
    <i r="2">
      <x v="216"/>
    </i>
    <i r="2">
      <x v="219"/>
    </i>
    <i r="2">
      <x v="220"/>
    </i>
    <i r="2">
      <x v="221"/>
    </i>
    <i r="2">
      <x v="224"/>
    </i>
    <i r="2">
      <x v="249"/>
    </i>
    <i r="1">
      <x v="14"/>
    </i>
    <i r="2">
      <x v="165"/>
    </i>
    <i r="2">
      <x v="516"/>
    </i>
    <i r="2">
      <x v="544"/>
    </i>
    <i r="2">
      <x v="545"/>
    </i>
    <i r="1">
      <x v="20"/>
    </i>
    <i r="2">
      <x v="269"/>
    </i>
    <i r="2">
      <x v="539"/>
    </i>
    <i r="1">
      <x v="27"/>
    </i>
    <i r="2">
      <x v="180"/>
    </i>
    <i r="1">
      <x v="32"/>
    </i>
    <i r="2">
      <x v="147"/>
    </i>
    <i r="2">
      <x v="248"/>
    </i>
    <i r="1">
      <x v="35"/>
    </i>
    <i r="2">
      <x v="148"/>
    </i>
    <i r="2">
      <x v="540"/>
    </i>
    <i r="1">
      <x v="40"/>
    </i>
    <i r="2">
      <x v="134"/>
    </i>
    <i r="1">
      <x v="47"/>
    </i>
    <i r="2">
      <x v="132"/>
    </i>
    <i r="2">
      <x v="541"/>
    </i>
    <i r="2">
      <x v="542"/>
    </i>
    <i r="1">
      <x v="67"/>
    </i>
    <i r="2">
      <x v="138"/>
    </i>
    <i r="2">
      <x v="158"/>
    </i>
    <i r="2">
      <x v="489"/>
    </i>
    <i r="2">
      <x v="514"/>
    </i>
    <i>
      <x v="8"/>
    </i>
    <i r="1">
      <x v="70"/>
    </i>
    <i r="2">
      <x v="386"/>
    </i>
    <i r="2">
      <x v="550"/>
    </i>
    <i t="grand">
      <x/>
    </i>
  </rowItems>
  <colFields count="2">
    <field x="-2"/>
    <field x="8"/>
  </colFields>
  <colItems count="8">
    <i>
      <x/>
      <x/>
    </i>
    <i r="1">
      <x v="1"/>
    </i>
    <i r="1">
      <x v="2"/>
    </i>
    <i i="1">
      <x v="1"/>
      <x/>
    </i>
    <i r="1" i="1">
      <x v="1"/>
    </i>
    <i r="1" i="1">
      <x v="2"/>
    </i>
    <i t="grand">
      <x/>
    </i>
    <i t="grand" i="1">
      <x/>
    </i>
  </colItems>
  <pageFields count="1">
    <pageField fld="3" hier="-1"/>
  </pageFields>
  <dataFields count="2">
    <dataField name="Nombre de distribution par type d'item unique" fld="28" subtotal="count" baseField="0" baseItem="0"/>
    <dataField name="Menages beneficiaires d'au moins 1 Item" fld="18" subtotal="max" baseField="0" baseItem="0"/>
  </dataFields>
  <formats count="10">
    <format dxfId="1340">
      <pivotArea dataOnly="0" labelOnly="1" fieldPosition="0">
        <references count="2">
          <reference field="4294967294" count="1" selected="0">
            <x v="0"/>
          </reference>
          <reference field="8" count="0"/>
        </references>
      </pivotArea>
    </format>
    <format dxfId="1339">
      <pivotArea dataOnly="0" labelOnly="1" fieldPosition="0">
        <references count="2">
          <reference field="4294967294" count="1" selected="0">
            <x v="1"/>
          </reference>
          <reference field="8" count="0"/>
        </references>
      </pivotArea>
    </format>
    <format dxfId="1338">
      <pivotArea dataOnly="0" labelOnly="1" outline="0" fieldPosition="0">
        <references count="1">
          <reference field="4294967294" count="1">
            <x v="0"/>
          </reference>
        </references>
      </pivotArea>
    </format>
    <format dxfId="1337">
      <pivotArea dataOnly="0" labelOnly="1" outline="0" fieldPosition="0">
        <references count="1">
          <reference field="4294967294" count="1">
            <x v="0"/>
          </reference>
        </references>
      </pivotArea>
    </format>
    <format dxfId="1336">
      <pivotArea dataOnly="0" labelOnly="1" outline="0" fieldPosition="0">
        <references count="1">
          <reference field="4294967294" count="1">
            <x v="0"/>
          </reference>
        </references>
      </pivotArea>
    </format>
    <format dxfId="1335">
      <pivotArea dataOnly="0" labelOnly="1" outline="0" fieldPosition="0">
        <references count="1">
          <reference field="4294967294" count="1">
            <x v="1"/>
          </reference>
        </references>
      </pivotArea>
    </format>
    <format dxfId="1334">
      <pivotArea field="8" dataOnly="0" labelOnly="1" grandCol="1" outline="0" axis="axisCol" fieldPosition="1">
        <references count="1">
          <reference field="4294967294" count="1" selected="0">
            <x v="0"/>
          </reference>
        </references>
      </pivotArea>
    </format>
    <format dxfId="1333">
      <pivotArea field="8" dataOnly="0" labelOnly="1" grandCol="1" outline="0" axis="axisCol" fieldPosition="1">
        <references count="1">
          <reference field="4294967294" count="1" selected="0">
            <x v="1"/>
          </reference>
        </references>
      </pivotArea>
    </format>
    <format dxfId="1332">
      <pivotArea field="8" dataOnly="0" labelOnly="1" grandCol="1" outline="0" axis="axisCol" fieldPosition="1">
        <references count="1">
          <reference field="4294967294" count="1" selected="0">
            <x v="0"/>
          </reference>
        </references>
      </pivotArea>
    </format>
    <format dxfId="1331">
      <pivotArea field="8" dataOnly="0" labelOnly="1" grandCol="1" outline="0" axis="axisCol" fieldPosition="1">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2">
  <location ref="A3:B88" firstHeaderRow="1" firstDataRow="1" firstDataCol="1" rowPageCount="1" colPageCount="1"/>
  <pivotFields count="33">
    <pivotField showAll="0"/>
    <pivotField showAll="0"/>
    <pivotField showAll="0"/>
    <pivotField axis="axisPage" multipleItemSelectionAllowed="1" showAll="0">
      <items count="6">
        <item x="3"/>
        <item h="1" x="1"/>
        <item h="1" x="4"/>
        <item x="0"/>
        <item x="2"/>
        <item t="default"/>
      </items>
    </pivotField>
    <pivotField axis="axisRow" showAll="0">
      <items count="100">
        <item h="1" x="86"/>
        <item h="1" x="87"/>
        <item h="1" x="88"/>
        <item h="1" x="89"/>
        <item h="1" x="90"/>
        <item h="1" x="91"/>
        <item h="1" x="92"/>
        <item h="1" x="93"/>
        <item h="1" x="94"/>
        <item h="1" x="95"/>
        <item h="1" x="96"/>
        <item h="1" x="97"/>
        <item h="1" x="9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4"/>
  </rowFields>
  <rowItems count="85">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t="grand">
      <x/>
    </i>
  </rowItems>
  <colItems count="1">
    <i/>
  </colItems>
  <pageFields count="1">
    <pageField fld="3" hier="-1"/>
  </pageFields>
  <dataFields count="1">
    <dataField name="Count of NumberDistrinb" fld="28" subtotal="count" baseField="4" baseItem="13"/>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M6:Q46" firstHeaderRow="1" firstDataRow="1" firstDataCol="4" rowPageCount="1" colPageCount="1"/>
  <pivotFields count="29">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axis="axisPage" dataField="1" multipleItemSelectionAllowed="1" showAll="0">
      <items count="425">
        <item x="5"/>
        <item h="1" x="4"/>
        <item h="1" x="3"/>
        <item h="1" x="2"/>
        <item h="1" x="1"/>
        <item h="1" x="0"/>
        <item h="1" x="23"/>
        <item h="1" x="22"/>
        <item h="1" x="21"/>
        <item h="1" x="20"/>
        <item h="1" x="19"/>
        <item h="1" x="18"/>
        <item h="1" x="17"/>
        <item h="1" x="16"/>
        <item h="1" x="15"/>
        <item h="1" x="14"/>
        <item h="1" x="13"/>
        <item h="1" x="12"/>
        <item h="1" x="74"/>
        <item h="1" x="73"/>
        <item h="1" x="72"/>
        <item h="1" x="71"/>
        <item h="1" x="70"/>
        <item h="1" x="69"/>
        <item h="1" x="68"/>
        <item h="1" x="67"/>
        <item h="1" x="66"/>
        <item h="1" x="65"/>
        <item h="1" x="64"/>
        <item h="1" x="63"/>
        <item h="1" x="62"/>
        <item h="1" x="61"/>
        <item h="1" x="60"/>
        <item h="1" x="59"/>
        <item h="1" x="58"/>
        <item h="1" x="57"/>
        <item h="1" x="56"/>
        <item h="1" x="55"/>
        <item h="1" x="54"/>
        <item h="1" x="53"/>
        <item h="1" x="52"/>
        <item h="1" x="51"/>
        <item h="1" x="50"/>
        <item h="1" x="49"/>
        <item h="1" x="48"/>
        <item h="1" x="47"/>
        <item h="1" x="46"/>
        <item h="1" x="45"/>
        <item h="1" x="44"/>
        <item h="1" x="43"/>
        <item h="1" x="42"/>
        <item h="1" x="41"/>
        <item h="1" x="40"/>
        <item h="1" x="39"/>
        <item h="1" x="38"/>
        <item h="1" x="37"/>
        <item h="1" x="36"/>
        <item h="1" x="35"/>
        <item h="1" x="34"/>
        <item h="1" x="33"/>
        <item h="1" x="32"/>
        <item h="1" x="31"/>
        <item h="1" x="30"/>
        <item h="1" x="29"/>
        <item h="1" x="28"/>
        <item h="1" x="27"/>
        <item h="1" x="24"/>
        <item h="1" x="11"/>
        <item h="1" x="10"/>
        <item h="1" x="9"/>
        <item h="1" x="8"/>
        <item h="1" x="25"/>
        <item h="1" m="1" x="142"/>
        <item h="1" m="1" x="131"/>
        <item h="1" m="1" x="119"/>
        <item h="1" m="1" x="109"/>
        <item h="1" m="1" x="97"/>
        <item h="1" m="1" x="86"/>
        <item h="1" m="1" x="75"/>
        <item h="1" m="1" x="414"/>
        <item h="1" m="1" x="403"/>
        <item h="1" m="1" x="392"/>
        <item h="1" m="1" x="381"/>
        <item h="1" m="1" x="371"/>
        <item h="1" m="1" x="360"/>
        <item h="1" m="1" x="349"/>
        <item h="1" m="1" x="338"/>
        <item h="1" m="1" x="328"/>
        <item h="1" m="1" x="317"/>
        <item h="1" m="1" x="306"/>
        <item h="1" m="1" x="295"/>
        <item h="1" m="1" x="285"/>
        <item h="1" m="1" x="274"/>
        <item h="1" m="1" x="264"/>
        <item h="1" m="1" x="253"/>
        <item h="1" m="1" x="243"/>
        <item h="1" m="1" x="232"/>
        <item h="1" m="1" x="222"/>
        <item h="1" m="1" x="211"/>
        <item h="1" m="1" x="201"/>
        <item h="1" m="1" x="190"/>
        <item h="1" m="1" x="180"/>
        <item h="1" m="1" x="169"/>
        <item h="1" m="1" x="159"/>
        <item h="1" m="1" x="148"/>
        <item h="1" m="1" x="137"/>
        <item h="1" m="1" x="125"/>
        <item h="1" m="1" x="115"/>
        <item h="1" m="1" x="103"/>
        <item h="1" m="1" x="92"/>
        <item h="1" m="1" x="81"/>
        <item h="1" m="1" x="420"/>
        <item h="1" m="1" x="409"/>
        <item h="1" m="1" x="398"/>
        <item h="1" m="1" x="387"/>
        <item h="1" m="1" x="377"/>
        <item h="1" m="1" x="366"/>
        <item h="1" m="1" x="355"/>
        <item h="1" m="1" x="344"/>
        <item h="1" m="1" x="334"/>
        <item h="1" m="1" x="323"/>
        <item h="1" m="1" x="312"/>
        <item h="1" m="1" x="301"/>
        <item h="1" m="1" x="291"/>
        <item h="1" m="1" x="280"/>
        <item h="1" m="1" x="269"/>
        <item h="1" m="1" x="259"/>
        <item h="1" m="1" x="249"/>
        <item h="1" m="1" x="238"/>
        <item h="1" m="1" x="227"/>
        <item h="1" m="1" x="217"/>
        <item h="1" m="1" x="207"/>
        <item h="1" m="1" x="196"/>
        <item h="1" m="1" x="185"/>
        <item h="1" m="1" x="175"/>
        <item h="1" m="1" x="165"/>
        <item h="1" m="1" x="154"/>
        <item h="1" m="1" x="143"/>
        <item h="1" m="1" x="132"/>
        <item h="1" m="1" x="121"/>
        <item h="1" m="1" x="110"/>
        <item h="1" m="1" x="98"/>
        <item h="1" m="1" x="87"/>
        <item h="1" m="1" x="77"/>
        <item h="1" m="1" x="415"/>
        <item h="1" m="1" x="404"/>
        <item h="1" m="1" x="393"/>
        <item h="1" m="1" x="383"/>
        <item h="1" m="1" x="372"/>
        <item h="1" m="1" x="361"/>
        <item h="1" m="1" x="350"/>
        <item h="1" m="1" x="340"/>
        <item h="1" m="1" x="329"/>
        <item h="1" m="1" x="318"/>
        <item h="1" m="1" x="307"/>
        <item h="1" m="1" x="297"/>
        <item h="1" m="1" x="286"/>
        <item h="1" m="1" x="275"/>
        <item h="1" m="1" x="265"/>
        <item h="1" m="1" x="255"/>
        <item h="1" m="1" x="244"/>
        <item h="1" m="1" x="233"/>
        <item h="1" m="1" x="223"/>
        <item h="1" m="1" x="213"/>
        <item h="1" m="1" x="202"/>
        <item h="1" m="1" x="191"/>
        <item h="1" m="1" x="181"/>
        <item h="1" m="1" x="171"/>
        <item h="1" m="1" x="160"/>
        <item h="1" m="1" x="149"/>
        <item h="1" m="1" x="138"/>
        <item h="1" m="1" x="127"/>
        <item h="1" m="1" x="116"/>
        <item h="1" m="1" x="104"/>
        <item h="1" m="1" x="93"/>
        <item h="1" m="1" x="83"/>
        <item h="1" m="1" x="421"/>
        <item h="1" m="1" x="410"/>
        <item h="1" m="1" x="399"/>
        <item h="1" m="1" x="389"/>
        <item h="1" m="1" x="378"/>
        <item h="1" m="1" x="367"/>
        <item h="1" m="1" x="356"/>
        <item h="1" m="1" x="346"/>
        <item h="1" m="1" x="335"/>
        <item h="1" m="1" x="324"/>
        <item h="1" m="1" x="313"/>
        <item h="1" m="1" x="303"/>
        <item h="1" m="1" x="292"/>
        <item h="1" m="1" x="281"/>
        <item h="1" m="1" x="270"/>
        <item h="1" m="1" x="261"/>
        <item h="1" m="1" x="250"/>
        <item h="1" m="1" x="239"/>
        <item h="1" m="1" x="228"/>
        <item h="1" m="1" x="219"/>
        <item h="1" m="1" x="208"/>
        <item h="1" m="1" x="197"/>
        <item h="1" m="1" x="186"/>
        <item h="1" m="1" x="177"/>
        <item h="1" m="1" x="166"/>
        <item h="1" m="1" x="155"/>
        <item h="1" m="1" x="144"/>
        <item h="1" m="1" x="134"/>
        <item h="1" m="1" x="122"/>
        <item h="1" m="1" x="111"/>
        <item h="1" m="1" x="99"/>
        <item h="1" m="1" x="89"/>
        <item h="1" m="1" x="78"/>
        <item h="1" m="1" x="416"/>
        <item h="1" m="1" x="405"/>
        <item h="1" m="1" x="395"/>
        <item h="1" m="1" x="384"/>
        <item h="1" m="1" x="373"/>
        <item h="1" m="1" x="362"/>
        <item h="1" m="1" x="352"/>
        <item h="1" m="1" x="341"/>
        <item h="1" m="1" x="330"/>
        <item h="1" m="1" x="319"/>
        <item h="1" m="1" x="309"/>
        <item h="1" m="1" x="298"/>
        <item h="1" m="1" x="287"/>
        <item h="1" m="1" x="276"/>
        <item h="1" m="1" x="266"/>
        <item h="1" m="1" x="256"/>
        <item h="1" m="1" x="245"/>
        <item h="1" m="1" x="234"/>
        <item h="1" m="1" x="224"/>
        <item h="1" m="1" x="214"/>
        <item h="1" m="1" x="203"/>
        <item h="1" m="1" x="192"/>
        <item h="1" m="1" x="182"/>
        <item h="1" m="1" x="172"/>
        <item h="1" m="1" x="161"/>
        <item h="1" m="1" x="150"/>
        <item h="1" m="1" x="139"/>
        <item h="1" m="1" x="128"/>
        <item h="1" m="1" x="117"/>
        <item h="1" m="1" x="105"/>
        <item h="1" m="1" x="94"/>
        <item h="1" m="1" x="422"/>
        <item h="1" m="1" x="400"/>
        <item h="1" m="1" x="379"/>
        <item h="1" m="1" x="357"/>
        <item h="1" m="1" x="336"/>
        <item h="1" m="1" x="314"/>
        <item h="1" m="1" x="293"/>
        <item h="1" m="1" x="271"/>
        <item h="1" m="1" x="251"/>
        <item h="1" m="1" x="229"/>
        <item h="1" m="1" x="209"/>
        <item h="1" m="1" x="187"/>
        <item h="1" m="1" x="167"/>
        <item h="1" m="1" x="145"/>
        <item h="1" m="1" x="123"/>
        <item h="1" m="1" x="100"/>
        <item h="1" m="1" x="79"/>
        <item h="1" m="1" x="406"/>
        <item h="1" m="1" x="385"/>
        <item h="1" m="1" x="363"/>
        <item h="1" m="1" x="342"/>
        <item h="1" m="1" x="320"/>
        <item h="1" m="1" x="299"/>
        <item h="1" m="1" x="277"/>
        <item h="1" m="1" x="257"/>
        <item h="1" m="1" x="235"/>
        <item h="1" m="1" x="215"/>
        <item h="1" m="1" x="193"/>
        <item h="1" m="1" x="173"/>
        <item h="1" m="1" x="151"/>
        <item h="1" m="1" x="129"/>
        <item h="1" m="1" x="106"/>
        <item h="1" m="1" x="84"/>
        <item h="1" m="1" x="411"/>
        <item h="1" m="1" x="390"/>
        <item h="1" m="1" x="368"/>
        <item h="1" m="1" x="347"/>
        <item h="1" m="1" x="325"/>
        <item h="1" m="1" x="304"/>
        <item h="1" m="1" x="282"/>
        <item h="1" m="1" x="262"/>
        <item h="1" m="1" x="240"/>
        <item h="1" m="1" x="220"/>
        <item h="1" m="1" x="198"/>
        <item h="1" m="1" x="178"/>
        <item h="1" m="1" x="156"/>
        <item h="1" m="1" x="135"/>
        <item h="1" m="1" x="112"/>
        <item h="1" m="1" x="90"/>
        <item h="1" m="1" x="417"/>
        <item h="1" m="1" x="396"/>
        <item h="1" m="1" x="374"/>
        <item h="1" m="1" x="353"/>
        <item h="1" m="1" x="331"/>
        <item h="1" m="1" x="310"/>
        <item h="1" m="1" x="288"/>
        <item h="1" m="1" x="267"/>
        <item h="1" m="1" x="246"/>
        <item h="1" m="1" x="225"/>
        <item h="1" m="1" x="204"/>
        <item h="1" m="1" x="183"/>
        <item h="1" m="1" x="162"/>
        <item h="1" m="1" x="140"/>
        <item h="1" m="1" x="118"/>
        <item h="1" m="1" x="95"/>
        <item h="1" m="1" x="423"/>
        <item h="1" m="1" x="401"/>
        <item h="1" m="1" x="380"/>
        <item h="1" m="1" x="358"/>
        <item h="1" m="1" x="337"/>
        <item h="1" m="1" x="315"/>
        <item h="1" m="1" x="294"/>
        <item h="1" m="1" x="272"/>
        <item h="1" m="1" x="252"/>
        <item h="1" m="1" x="230"/>
        <item h="1" m="1" x="210"/>
        <item h="1" m="1" x="188"/>
        <item h="1" m="1" x="168"/>
        <item h="1" m="1" x="146"/>
        <item h="1" m="1" x="124"/>
        <item h="1" m="1" x="101"/>
        <item h="1" m="1" x="80"/>
        <item h="1" m="1" x="407"/>
        <item h="1" m="1" x="386"/>
        <item h="1" m="1" x="364"/>
        <item h="1" m="1" x="343"/>
        <item h="1" m="1" x="321"/>
        <item h="1" m="1" x="300"/>
        <item h="1" m="1" x="278"/>
        <item h="1" m="1" x="258"/>
        <item h="1" m="1" x="236"/>
        <item h="1" m="1" x="216"/>
        <item h="1" m="1" x="194"/>
        <item h="1" m="1" x="174"/>
        <item h="1" m="1" x="152"/>
        <item h="1" m="1" x="130"/>
        <item h="1" m="1" x="107"/>
        <item h="1" m="1" x="85"/>
        <item h="1" m="1" x="412"/>
        <item h="1" m="1" x="391"/>
        <item h="1" m="1" x="369"/>
        <item h="1" m="1" x="348"/>
        <item h="1" m="1" x="326"/>
        <item h="1" m="1" x="305"/>
        <item h="1" m="1" x="283"/>
        <item h="1" m="1" x="263"/>
        <item h="1" m="1" x="241"/>
        <item h="1" m="1" x="221"/>
        <item h="1" m="1" x="199"/>
        <item h="1" m="1" x="179"/>
        <item h="1" m="1" x="157"/>
        <item h="1" m="1" x="136"/>
        <item h="1" m="1" x="113"/>
        <item h="1" m="1" x="91"/>
        <item h="1" m="1" x="418"/>
        <item h="1" m="1" x="397"/>
        <item h="1" m="1" x="375"/>
        <item h="1" m="1" x="354"/>
        <item h="1" m="1" x="332"/>
        <item h="1" m="1" x="311"/>
        <item h="1" m="1" x="289"/>
        <item h="1" m="1" x="268"/>
        <item h="1" m="1" x="247"/>
        <item h="1" m="1" x="226"/>
        <item h="1" m="1" x="205"/>
        <item h="1" m="1" x="184"/>
        <item h="1" m="1" x="163"/>
        <item h="1" m="1" x="141"/>
        <item h="1" m="1" x="96"/>
        <item h="1" m="1" x="402"/>
        <item h="1" m="1" x="359"/>
        <item h="1" m="1" x="316"/>
        <item h="1" m="1" x="273"/>
        <item h="1" m="1" x="231"/>
        <item h="1" m="1" x="189"/>
        <item h="1" m="1" x="147"/>
        <item h="1" m="1" x="102"/>
        <item h="1" m="1" x="408"/>
        <item h="1" m="1" x="365"/>
        <item h="1" m="1" x="322"/>
        <item h="1" m="1" x="279"/>
        <item h="1" m="1" x="237"/>
        <item h="1" m="1" x="195"/>
        <item h="1" m="1" x="153"/>
        <item h="1" m="1" x="108"/>
        <item h="1" m="1" x="413"/>
        <item h="1" m="1" x="370"/>
        <item h="1" m="1" x="327"/>
        <item h="1" m="1" x="284"/>
        <item h="1" m="1" x="242"/>
        <item h="1" m="1" x="200"/>
        <item h="1" m="1" x="158"/>
        <item h="1" m="1" x="114"/>
        <item h="1" m="1" x="419"/>
        <item h="1" m="1" x="376"/>
        <item h="1" m="1" x="333"/>
        <item h="1" m="1" x="290"/>
        <item h="1" m="1" x="248"/>
        <item h="1" m="1" x="206"/>
        <item h="1" m="1" x="164"/>
        <item h="1" m="1" x="120"/>
        <item h="1" m="1" x="76"/>
        <item h="1" m="1" x="382"/>
        <item h="1" m="1" x="339"/>
        <item h="1" m="1" x="296"/>
        <item h="1" m="1" x="254"/>
        <item h="1" m="1" x="212"/>
        <item h="1" m="1" x="170"/>
        <item h="1" m="1" x="126"/>
        <item h="1" m="1" x="82"/>
        <item h="1" m="1" x="388"/>
        <item h="1" m="1" x="345"/>
        <item h="1" m="1" x="302"/>
        <item h="1" m="1" x="260"/>
        <item h="1" m="1" x="218"/>
        <item h="1" m="1" x="176"/>
        <item h="1" m="1" x="133"/>
        <item h="1" m="1" x="88"/>
        <item h="1" m="1" x="394"/>
        <item h="1" m="1" x="351"/>
        <item h="1" m="1" x="308"/>
        <item h="1" x="26"/>
        <item h="1" x="6"/>
        <item h="1" x="7"/>
        <item t="default"/>
      </items>
    </pivotField>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h="1" x="28"/>
        <item h="1" x="65"/>
        <item h="1" x="66"/>
        <item h="1" x="48"/>
      </items>
      <extLst>
        <ext xmlns:x14="http://schemas.microsoft.com/office/spreadsheetml/2009/9/main" uri="{2946ED86-A175-432a-8AC1-64E0C546D7DE}">
          <x14:pivotField fillDownLabels="1"/>
        </ext>
      </extLst>
    </pivotField>
    <pivotField showAll="0" defaultSubtotal="0"/>
  </pivotFields>
  <rowFields count="4">
    <field x="17"/>
    <field x="26"/>
    <field x="18"/>
    <field x="27"/>
  </rowFields>
  <rowItems count="40">
    <i>
      <x v="1"/>
      <x v="5"/>
      <x v="5"/>
      <x v="38"/>
    </i>
    <i r="2">
      <x v="9"/>
      <x v="42"/>
    </i>
    <i r="2">
      <x v="21"/>
      <x v="47"/>
    </i>
    <i r="2">
      <x v="25"/>
      <x v="39"/>
    </i>
    <i r="2">
      <x v="33"/>
      <x v="41"/>
    </i>
    <i r="2">
      <x v="38"/>
      <x v="45"/>
    </i>
    <i r="2">
      <x v="42"/>
      <x v="43"/>
    </i>
    <i r="2">
      <x v="56"/>
      <x v="37"/>
    </i>
    <i r="2">
      <x v="64"/>
      <x v="44"/>
    </i>
    <i r="2">
      <x v="70"/>
      <x v="40"/>
    </i>
    <i r="2">
      <x v="73"/>
      <x v="48"/>
    </i>
    <i r="2">
      <x v="85"/>
      <x v="46"/>
    </i>
    <i>
      <x v="2"/>
      <x v="7"/>
      <x v="8"/>
      <x v="60"/>
    </i>
    <i r="2">
      <x v="12"/>
      <x v="63"/>
    </i>
    <i r="2">
      <x v="16"/>
      <x v="65"/>
    </i>
    <i r="2">
      <x v="45"/>
      <x v="58"/>
    </i>
    <i r="2">
      <x v="60"/>
      <x v="62"/>
    </i>
    <i r="2">
      <x v="68"/>
      <x v="56"/>
    </i>
    <i r="2">
      <x v="72"/>
      <x v="59"/>
    </i>
    <i r="2">
      <x v="75"/>
      <x v="61"/>
    </i>
    <i r="2">
      <x v="76"/>
      <x v="57"/>
    </i>
    <i r="2">
      <x v="78"/>
      <x v="64"/>
    </i>
    <i>
      <x v="6"/>
      <x v="4"/>
      <x v="11"/>
      <x v="29"/>
    </i>
    <i r="2">
      <x v="13"/>
      <x v="28"/>
    </i>
    <i r="2">
      <x v="28"/>
      <x v="23"/>
    </i>
    <i r="2">
      <x v="36"/>
      <x v="22"/>
    </i>
    <i r="2">
      <x v="37"/>
      <x v="34"/>
    </i>
    <i r="2">
      <x v="39"/>
      <x v="31"/>
    </i>
    <i r="2">
      <x v="52"/>
      <x v="25"/>
    </i>
    <i r="2">
      <x v="61"/>
      <x v="35"/>
    </i>
    <i r="2">
      <x v="62"/>
      <x v="20"/>
    </i>
    <i r="2">
      <x v="66"/>
      <x v="24"/>
    </i>
    <i r="2">
      <x v="80"/>
      <x v="32"/>
    </i>
    <i r="2">
      <x v="82"/>
      <x v="26"/>
    </i>
    <i r="2">
      <x v="84"/>
      <x v="33"/>
    </i>
    <i r="2">
      <x v="87"/>
      <x v="27"/>
    </i>
    <i r="2">
      <x v="88"/>
      <x v="30"/>
    </i>
    <i r="2">
      <x v="90"/>
      <x v="36"/>
    </i>
    <i r="2">
      <x v="91"/>
      <x v="21"/>
    </i>
    <i t="grand">
      <x/>
    </i>
  </rowItems>
  <colItems count="1">
    <i/>
  </colItems>
  <pageFields count="1">
    <pageField fld="25" hier="-1"/>
  </pageFields>
  <dataFields count="1">
    <dataField name="Count of NumberDistrinb" fld="25" subtotal="count" baseField="0" baseItem="0"/>
  </dataFields>
  <formats count="410">
    <format dxfId="459">
      <pivotArea type="all" dataOnly="0" outline="0" fieldPosition="0"/>
    </format>
    <format dxfId="458">
      <pivotArea outline="0" collapsedLevelsAreSubtotals="1" fieldPosition="0"/>
    </format>
    <format dxfId="457">
      <pivotArea dataOnly="0" labelOnly="1" outline="0" axis="axisValues" fieldPosition="0"/>
    </format>
    <format dxfId="456">
      <pivotArea dataOnly="0" labelOnly="1" fieldPosition="0">
        <references count="1">
          <reference field="17" count="0"/>
        </references>
      </pivotArea>
    </format>
    <format dxfId="455">
      <pivotArea dataOnly="0" labelOnly="1" grandRow="1" outline="0" fieldPosition="0"/>
    </format>
    <format dxfId="454">
      <pivotArea dataOnly="0" labelOnly="1" fieldPosition="0">
        <references count="2">
          <reference field="17" count="1" selected="0">
            <x v="1"/>
          </reference>
          <reference field="26" count="1">
            <x v="5"/>
          </reference>
        </references>
      </pivotArea>
    </format>
    <format dxfId="453">
      <pivotArea dataOnly="0" labelOnly="1" fieldPosition="0">
        <references count="2">
          <reference field="17" count="1" selected="0">
            <x v="2"/>
          </reference>
          <reference field="26" count="1">
            <x v="7"/>
          </reference>
        </references>
      </pivotArea>
    </format>
    <format dxfId="452">
      <pivotArea dataOnly="0" labelOnly="1" fieldPosition="0">
        <references count="2">
          <reference field="17" count="1" selected="0">
            <x v="4"/>
          </reference>
          <reference field="26" count="1">
            <x v="6"/>
          </reference>
        </references>
      </pivotArea>
    </format>
    <format dxfId="451">
      <pivotArea dataOnly="0" labelOnly="1" fieldPosition="0">
        <references count="2">
          <reference field="17" count="1" selected="0">
            <x v="5"/>
          </reference>
          <reference field="26" count="1">
            <x v="0"/>
          </reference>
        </references>
      </pivotArea>
    </format>
    <format dxfId="450">
      <pivotArea dataOnly="0" labelOnly="1" fieldPosition="0">
        <references count="2">
          <reference field="17" count="1" selected="0">
            <x v="6"/>
          </reference>
          <reference field="26" count="1">
            <x v="4"/>
          </reference>
        </references>
      </pivotArea>
    </format>
    <format dxfId="449">
      <pivotArea dataOnly="0" labelOnly="1" fieldPosition="0">
        <references count="2">
          <reference field="17" count="1" selected="0">
            <x v="7"/>
          </reference>
          <reference field="26" count="1">
            <x v="1"/>
          </reference>
        </references>
      </pivotArea>
    </format>
    <format dxfId="448">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447">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446">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445">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444">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443">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442">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441">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440">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439">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438">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437">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436">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435">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434">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433">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432">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431">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430">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429">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428">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427">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426">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425">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424">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423">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422">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421">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420">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419">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418">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417">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416">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415">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414">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413">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412">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411">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410">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409">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408">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407">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406">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405">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404">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403">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402">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401">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400">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399">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398">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397">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396">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395">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394">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393">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392">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391">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390">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389">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388">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387">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386">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385">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384">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383">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382">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381">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380">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379">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378">
      <pivotArea type="all" dataOnly="0" outline="0" fieldPosition="0"/>
    </format>
    <format dxfId="377">
      <pivotArea outline="0" collapsedLevelsAreSubtotals="1" fieldPosition="0"/>
    </format>
    <format dxfId="376">
      <pivotArea dataOnly="0" labelOnly="1" outline="0" axis="axisValues" fieldPosition="0"/>
    </format>
    <format dxfId="375">
      <pivotArea dataOnly="0" labelOnly="1" fieldPosition="0">
        <references count="1">
          <reference field="17" count="0"/>
        </references>
      </pivotArea>
    </format>
    <format dxfId="374">
      <pivotArea dataOnly="0" labelOnly="1" grandRow="1" outline="0" fieldPosition="0"/>
    </format>
    <format dxfId="373">
      <pivotArea dataOnly="0" labelOnly="1" fieldPosition="0">
        <references count="2">
          <reference field="17" count="1" selected="0">
            <x v="1"/>
          </reference>
          <reference field="26" count="1">
            <x v="5"/>
          </reference>
        </references>
      </pivotArea>
    </format>
    <format dxfId="372">
      <pivotArea dataOnly="0" labelOnly="1" fieldPosition="0">
        <references count="2">
          <reference field="17" count="1" selected="0">
            <x v="2"/>
          </reference>
          <reference field="26" count="1">
            <x v="7"/>
          </reference>
        </references>
      </pivotArea>
    </format>
    <format dxfId="371">
      <pivotArea dataOnly="0" labelOnly="1" fieldPosition="0">
        <references count="2">
          <reference field="17" count="1" selected="0">
            <x v="4"/>
          </reference>
          <reference field="26" count="1">
            <x v="6"/>
          </reference>
        </references>
      </pivotArea>
    </format>
    <format dxfId="370">
      <pivotArea dataOnly="0" labelOnly="1" fieldPosition="0">
        <references count="2">
          <reference field="17" count="1" selected="0">
            <x v="5"/>
          </reference>
          <reference field="26" count="1">
            <x v="0"/>
          </reference>
        </references>
      </pivotArea>
    </format>
    <format dxfId="369">
      <pivotArea dataOnly="0" labelOnly="1" fieldPosition="0">
        <references count="2">
          <reference field="17" count="1" selected="0">
            <x v="6"/>
          </reference>
          <reference field="26" count="1">
            <x v="4"/>
          </reference>
        </references>
      </pivotArea>
    </format>
    <format dxfId="368">
      <pivotArea dataOnly="0" labelOnly="1" fieldPosition="0">
        <references count="2">
          <reference field="17" count="1" selected="0">
            <x v="7"/>
          </reference>
          <reference field="26" count="1">
            <x v="1"/>
          </reference>
        </references>
      </pivotArea>
    </format>
    <format dxfId="367">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366">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365">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364">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363">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362">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361">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360">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359">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358">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357">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356">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355">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354">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353">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352">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351">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350">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349">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348">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347">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346">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345">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344">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343">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342">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341">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340">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339">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338">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337">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336">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335">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334">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333">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332">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331">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330">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329">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328">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327">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326">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325">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324">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323">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322">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321">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320">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319">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318">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317">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316">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315">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314">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313">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312">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311">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310">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309">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308">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307">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306">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305">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304">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303">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302">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301">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300">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299">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298">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297">
      <pivotArea type="all" dataOnly="0" outline="0" fieldPosition="0"/>
    </format>
    <format dxfId="296">
      <pivotArea outline="0" collapsedLevelsAreSubtotals="1" fieldPosition="0"/>
    </format>
    <format dxfId="295">
      <pivotArea dataOnly="0" labelOnly="1" outline="0" axis="axisValues" fieldPosition="0"/>
    </format>
    <format dxfId="294">
      <pivotArea dataOnly="0" labelOnly="1" fieldPosition="0">
        <references count="1">
          <reference field="17" count="0"/>
        </references>
      </pivotArea>
    </format>
    <format dxfId="293">
      <pivotArea dataOnly="0" labelOnly="1" grandRow="1" outline="0" fieldPosition="0"/>
    </format>
    <format dxfId="292">
      <pivotArea dataOnly="0" labelOnly="1" fieldPosition="0">
        <references count="2">
          <reference field="17" count="1" selected="0">
            <x v="1"/>
          </reference>
          <reference field="26" count="1">
            <x v="5"/>
          </reference>
        </references>
      </pivotArea>
    </format>
    <format dxfId="291">
      <pivotArea dataOnly="0" labelOnly="1" fieldPosition="0">
        <references count="2">
          <reference field="17" count="1" selected="0">
            <x v="2"/>
          </reference>
          <reference field="26" count="1">
            <x v="7"/>
          </reference>
        </references>
      </pivotArea>
    </format>
    <format dxfId="290">
      <pivotArea dataOnly="0" labelOnly="1" fieldPosition="0">
        <references count="2">
          <reference field="17" count="1" selected="0">
            <x v="4"/>
          </reference>
          <reference field="26" count="1">
            <x v="6"/>
          </reference>
        </references>
      </pivotArea>
    </format>
    <format dxfId="289">
      <pivotArea dataOnly="0" labelOnly="1" fieldPosition="0">
        <references count="2">
          <reference field="17" count="1" selected="0">
            <x v="5"/>
          </reference>
          <reference field="26" count="1">
            <x v="0"/>
          </reference>
        </references>
      </pivotArea>
    </format>
    <format dxfId="288">
      <pivotArea dataOnly="0" labelOnly="1" fieldPosition="0">
        <references count="2">
          <reference field="17" count="1" selected="0">
            <x v="6"/>
          </reference>
          <reference field="26" count="1">
            <x v="4"/>
          </reference>
        </references>
      </pivotArea>
    </format>
    <format dxfId="287">
      <pivotArea dataOnly="0" labelOnly="1" fieldPosition="0">
        <references count="2">
          <reference field="17" count="1" selected="0">
            <x v="7"/>
          </reference>
          <reference field="26" count="1">
            <x v="1"/>
          </reference>
        </references>
      </pivotArea>
    </format>
    <format dxfId="286">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285">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284">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283">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282">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281">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280">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279">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278">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277">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276">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275">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274">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273">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272">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271">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270">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269">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268">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267">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266">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265">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264">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263">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262">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261">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260">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259">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258">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257">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256">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255">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254">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253">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252">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251">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250">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249">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248">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247">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246">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245">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244">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243">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242">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241">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240">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239">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238">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237">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236">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235">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234">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233">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232">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231">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230">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229">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228">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227">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226">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225">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224">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223">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222">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221">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220">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219">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218">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217">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216">
      <pivotArea type="all" dataOnly="0" outline="0" fieldPosition="0"/>
    </format>
    <format dxfId="215">
      <pivotArea outline="0" collapsedLevelsAreSubtotals="1" fieldPosition="0"/>
    </format>
    <format dxfId="214">
      <pivotArea dataOnly="0" labelOnly="1" outline="0" axis="axisValues" fieldPosition="0"/>
    </format>
    <format dxfId="213">
      <pivotArea dataOnly="0" labelOnly="1" fieldPosition="0">
        <references count="1">
          <reference field="17" count="0"/>
        </references>
      </pivotArea>
    </format>
    <format dxfId="212">
      <pivotArea dataOnly="0" labelOnly="1" grandRow="1" outline="0" fieldPosition="0"/>
    </format>
    <format dxfId="211">
      <pivotArea dataOnly="0" labelOnly="1" fieldPosition="0">
        <references count="2">
          <reference field="17" count="1" selected="0">
            <x v="1"/>
          </reference>
          <reference field="26" count="1">
            <x v="5"/>
          </reference>
        </references>
      </pivotArea>
    </format>
    <format dxfId="210">
      <pivotArea dataOnly="0" labelOnly="1" fieldPosition="0">
        <references count="2">
          <reference field="17" count="1" selected="0">
            <x v="2"/>
          </reference>
          <reference field="26" count="1">
            <x v="7"/>
          </reference>
        </references>
      </pivotArea>
    </format>
    <format dxfId="209">
      <pivotArea dataOnly="0" labelOnly="1" fieldPosition="0">
        <references count="2">
          <reference field="17" count="1" selected="0">
            <x v="4"/>
          </reference>
          <reference field="26" count="1">
            <x v="6"/>
          </reference>
        </references>
      </pivotArea>
    </format>
    <format dxfId="208">
      <pivotArea dataOnly="0" labelOnly="1" fieldPosition="0">
        <references count="2">
          <reference field="17" count="1" selected="0">
            <x v="5"/>
          </reference>
          <reference field="26" count="1">
            <x v="0"/>
          </reference>
        </references>
      </pivotArea>
    </format>
    <format dxfId="207">
      <pivotArea dataOnly="0" labelOnly="1" fieldPosition="0">
        <references count="2">
          <reference field="17" count="1" selected="0">
            <x v="6"/>
          </reference>
          <reference field="26" count="1">
            <x v="4"/>
          </reference>
        </references>
      </pivotArea>
    </format>
    <format dxfId="206">
      <pivotArea dataOnly="0" labelOnly="1" fieldPosition="0">
        <references count="2">
          <reference field="17" count="1" selected="0">
            <x v="7"/>
          </reference>
          <reference field="26" count="1">
            <x v="1"/>
          </reference>
        </references>
      </pivotArea>
    </format>
    <format dxfId="205">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204">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203">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202">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201">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200">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99">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98">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97">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96">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95">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94">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93">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92">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91">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90">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89">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88">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87">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86">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85">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84">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83">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82">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81">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80">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79">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78">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77">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76">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75">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74">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73">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72">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71">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70">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69">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68">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67">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66">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65">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64">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63">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62">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61">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60">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59">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58">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57">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56">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55">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54">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53">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52">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51">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50">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49">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48">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47">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46">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45">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44">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43">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42">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41">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40">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39">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38">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37">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36">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35">
      <pivotArea type="all" dataOnly="0" outline="0" fieldPosition="0"/>
    </format>
    <format dxfId="134">
      <pivotArea outline="0" collapsedLevelsAreSubtotals="1" fieldPosition="0"/>
    </format>
    <format dxfId="133">
      <pivotArea dataOnly="0" labelOnly="1" outline="0" axis="axisValues" fieldPosition="0"/>
    </format>
    <format dxfId="132">
      <pivotArea dataOnly="0" labelOnly="1" fieldPosition="0">
        <references count="1">
          <reference field="17" count="0"/>
        </references>
      </pivotArea>
    </format>
    <format dxfId="131">
      <pivotArea dataOnly="0" labelOnly="1" grandRow="1" outline="0" fieldPosition="0"/>
    </format>
    <format dxfId="130">
      <pivotArea dataOnly="0" labelOnly="1" fieldPosition="0">
        <references count="2">
          <reference field="17" count="1" selected="0">
            <x v="1"/>
          </reference>
          <reference field="26" count="1">
            <x v="5"/>
          </reference>
        </references>
      </pivotArea>
    </format>
    <format dxfId="129">
      <pivotArea dataOnly="0" labelOnly="1" fieldPosition="0">
        <references count="2">
          <reference field="17" count="1" selected="0">
            <x v="2"/>
          </reference>
          <reference field="26" count="1">
            <x v="7"/>
          </reference>
        </references>
      </pivotArea>
    </format>
    <format dxfId="128">
      <pivotArea dataOnly="0" labelOnly="1" fieldPosition="0">
        <references count="2">
          <reference field="17" count="1" selected="0">
            <x v="4"/>
          </reference>
          <reference field="26" count="1">
            <x v="6"/>
          </reference>
        </references>
      </pivotArea>
    </format>
    <format dxfId="127">
      <pivotArea dataOnly="0" labelOnly="1" fieldPosition="0">
        <references count="2">
          <reference field="17" count="1" selected="0">
            <x v="5"/>
          </reference>
          <reference field="26" count="1">
            <x v="0"/>
          </reference>
        </references>
      </pivotArea>
    </format>
    <format dxfId="126">
      <pivotArea dataOnly="0" labelOnly="1" fieldPosition="0">
        <references count="2">
          <reference field="17" count="1" selected="0">
            <x v="6"/>
          </reference>
          <reference field="26" count="1">
            <x v="4"/>
          </reference>
        </references>
      </pivotArea>
    </format>
    <format dxfId="125">
      <pivotArea dataOnly="0" labelOnly="1" fieldPosition="0">
        <references count="2">
          <reference field="17" count="1" selected="0">
            <x v="7"/>
          </reference>
          <reference field="26" count="1">
            <x v="1"/>
          </reference>
        </references>
      </pivotArea>
    </format>
    <format dxfId="124">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23">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22">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21">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20">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19">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18">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17">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16">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15">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14">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13">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12">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11">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10">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09">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08">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07">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06">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05">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04">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03">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02">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01">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00">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99">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98">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97">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96">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95">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94">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93">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92">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91">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90">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89">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88">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87">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86">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85">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84">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83">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82">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81">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80">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79">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78">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77">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76">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75">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74">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73">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72">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71">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70">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69">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68">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67">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66">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65">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64">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63">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62">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61">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60">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59">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58">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57">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56">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55">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54">
      <pivotArea dataOnly="0" labelOnly="1" outline="0" axis="axisValues" fieldPosition="0"/>
    </format>
    <format dxfId="53">
      <pivotArea outline="0" collapsedLevelsAreSubtotals="1" fieldPosition="0"/>
    </format>
    <format dxfId="52">
      <pivotArea dataOnly="0" labelOnly="1" outline="0" axis="axisValues" fieldPosition="0"/>
    </format>
    <format dxfId="51">
      <pivotArea outline="0" collapsedLevelsAreSubtotals="1" fieldPosition="0"/>
    </format>
    <format dxfId="5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G6:K36" firstHeaderRow="1" firstDataRow="1" firstDataCol="4" rowPageCount="1" colPageCount="1"/>
  <pivotFields count="30">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h="1"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0"/>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1"/>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outline="0" multipleItemSelectionAllowed="1" showAll="0" defaultSubtotal="0">
      <extLst>
        <ext xmlns:x14="http://schemas.microsoft.com/office/spreadsheetml/2009/9/main" uri="{2946ED86-A175-432a-8AC1-64E0C546D7DE}">
          <x14:pivotField fillDownLabels="1"/>
        </ext>
      </extLst>
    </pivotField>
    <pivotField axis="axisRow" outline="0" showAll="0" defaultSubtotal="0">
      <items count="10">
        <item x="4"/>
        <item x="6"/>
        <item x="8"/>
        <item x="7"/>
        <item x="1"/>
        <item x="0"/>
        <item x="2"/>
        <item x="3"/>
        <item h="1" x="5"/>
        <item h="1"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48"/>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65"/>
        <item h="1" x="28"/>
        <item h="1" x="66"/>
      </items>
      <extLst>
        <ext xmlns:x14="http://schemas.microsoft.com/office/spreadsheetml/2009/9/main" uri="{2946ED86-A175-432a-8AC1-64E0C546D7DE}">
          <x14:pivotField fillDownLabels="1"/>
        </ext>
      </extLst>
    </pivotField>
    <pivotField showAll="0" defaultSubtotal="0"/>
    <pivotField axis="axisPage" dataField="1" multipleItemSelectionAllowed="1" showAll="0" defaultSubtotal="0">
      <items count="3">
        <item h="1" x="1"/>
        <item x="0"/>
        <item h="1" x="2"/>
      </items>
    </pivotField>
  </pivotFields>
  <rowFields count="4">
    <field x="17"/>
    <field x="26"/>
    <field x="18"/>
    <field x="27"/>
  </rowFields>
  <rowItems count="30">
    <i>
      <x v="1"/>
      <x v="5"/>
      <x/>
      <x v="39"/>
    </i>
    <i r="2">
      <x v="4"/>
      <x v="43"/>
    </i>
    <i r="2">
      <x v="16"/>
      <x v="48"/>
    </i>
    <i r="2">
      <x v="20"/>
      <x v="40"/>
    </i>
    <i r="2">
      <x v="28"/>
      <x v="42"/>
    </i>
    <i r="2">
      <x v="33"/>
      <x v="46"/>
    </i>
    <i r="2">
      <x v="37"/>
      <x v="44"/>
    </i>
    <i r="2">
      <x v="51"/>
      <x v="38"/>
    </i>
    <i r="2">
      <x v="59"/>
      <x v="45"/>
    </i>
    <i r="2">
      <x v="65"/>
      <x v="41"/>
    </i>
    <i r="2">
      <x v="68"/>
      <x v="49"/>
    </i>
    <i r="2">
      <x v="80"/>
      <x v="47"/>
    </i>
    <i>
      <x v="6"/>
      <x v="4"/>
      <x v="6"/>
      <x v="30"/>
    </i>
    <i r="2">
      <x v="8"/>
      <x v="29"/>
    </i>
    <i r="2">
      <x v="23"/>
      <x v="24"/>
    </i>
    <i r="2">
      <x v="31"/>
      <x v="23"/>
    </i>
    <i r="2">
      <x v="32"/>
      <x v="35"/>
    </i>
    <i r="2">
      <x v="34"/>
      <x v="32"/>
    </i>
    <i r="2">
      <x v="47"/>
      <x v="26"/>
    </i>
    <i r="2">
      <x v="56"/>
      <x v="36"/>
    </i>
    <i r="2">
      <x v="57"/>
      <x v="21"/>
    </i>
    <i r="2">
      <x v="61"/>
      <x v="25"/>
    </i>
    <i r="2">
      <x v="75"/>
      <x v="33"/>
    </i>
    <i r="2">
      <x v="77"/>
      <x v="27"/>
    </i>
    <i r="2">
      <x v="79"/>
      <x v="34"/>
    </i>
    <i r="2">
      <x v="82"/>
      <x v="28"/>
    </i>
    <i r="2">
      <x v="83"/>
      <x v="31"/>
    </i>
    <i r="2">
      <x v="85"/>
      <x v="37"/>
    </i>
    <i r="2">
      <x v="86"/>
      <x v="22"/>
    </i>
    <i t="grand">
      <x/>
    </i>
  </rowItems>
  <colItems count="1">
    <i/>
  </colItems>
  <pageFields count="1">
    <pageField fld="29" hier="-1"/>
  </pageFields>
  <dataFields count="1">
    <dataField name="Count of AG_COM" fld="29" subtotal="count" baseField="0" baseItem="0"/>
  </dataFields>
  <formats count="26">
    <format dxfId="485">
      <pivotArea type="all" dataOnly="0" outline="0" fieldPosition="0"/>
    </format>
    <format dxfId="484">
      <pivotArea outline="0" collapsedLevelsAreSubtotals="1" fieldPosition="0"/>
    </format>
    <format dxfId="483">
      <pivotArea dataOnly="0" labelOnly="1" outline="0" axis="axisValues" fieldPosition="0"/>
    </format>
    <format dxfId="482">
      <pivotArea dataOnly="0" labelOnly="1" grandRow="1" outline="0" fieldPosition="0"/>
    </format>
    <format dxfId="481">
      <pivotArea type="all" dataOnly="0" outline="0" fieldPosition="0"/>
    </format>
    <format dxfId="480">
      <pivotArea outline="0" collapsedLevelsAreSubtotals="1" fieldPosition="0"/>
    </format>
    <format dxfId="479">
      <pivotArea dataOnly="0" labelOnly="1" outline="0" axis="axisValues" fieldPosition="0"/>
    </format>
    <format dxfId="478">
      <pivotArea dataOnly="0" labelOnly="1" grandRow="1" outline="0" fieldPosition="0"/>
    </format>
    <format dxfId="477">
      <pivotArea type="all" dataOnly="0" outline="0" fieldPosition="0"/>
    </format>
    <format dxfId="476">
      <pivotArea outline="0" collapsedLevelsAreSubtotals="1" fieldPosition="0"/>
    </format>
    <format dxfId="475">
      <pivotArea dataOnly="0" labelOnly="1" outline="0" axis="axisValues" fieldPosition="0"/>
    </format>
    <format dxfId="474">
      <pivotArea dataOnly="0" labelOnly="1" grandRow="1" outline="0" fieldPosition="0"/>
    </format>
    <format dxfId="473">
      <pivotArea type="all" dataOnly="0" outline="0" fieldPosition="0"/>
    </format>
    <format dxfId="472">
      <pivotArea outline="0" collapsedLevelsAreSubtotals="1" fieldPosition="0"/>
    </format>
    <format dxfId="471">
      <pivotArea dataOnly="0" labelOnly="1" outline="0" axis="axisValues" fieldPosition="0"/>
    </format>
    <format dxfId="470">
      <pivotArea dataOnly="0" labelOnly="1" grandRow="1" outline="0" fieldPosition="0"/>
    </format>
    <format dxfId="469">
      <pivotArea type="all" dataOnly="0" outline="0" fieldPosition="0"/>
    </format>
    <format dxfId="468">
      <pivotArea outline="0" collapsedLevelsAreSubtotals="1" fieldPosition="0"/>
    </format>
    <format dxfId="467">
      <pivotArea dataOnly="0" labelOnly="1" outline="0" axis="axisValues" fieldPosition="0"/>
    </format>
    <format dxfId="466">
      <pivotArea dataOnly="0" labelOnly="1" grandRow="1" outline="0" fieldPosition="0"/>
    </format>
    <format dxfId="465">
      <pivotArea dataOnly="0" outline="0" axis="axisValues" fieldPosition="0"/>
    </format>
    <format dxfId="464">
      <pivotArea dataOnly="0" outline="0" axis="axisValues" fieldPosition="0"/>
    </format>
    <format dxfId="463">
      <pivotArea dataOnly="0" outline="0" axis="axisValues" fieldPosition="0"/>
    </format>
    <format dxfId="462">
      <pivotArea dataOnly="0" labelOnly="1" outline="0" axis="axisValues" fieldPosition="0"/>
    </format>
    <format dxfId="461">
      <pivotArea dataOnly="0" labelOnly="1" outline="0" axis="axisValues" fieldPosition="0"/>
    </format>
    <format dxfId="46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7"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6:E191" firstHeaderRow="1" firstDataRow="1" firstDataCol="5"/>
  <pivotFields count="29">
    <pivotField axis="axisRow" outline="0" showAll="0" defaultSubtota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8"/>
        <item x="39"/>
        <item x="37"/>
        <item x="40"/>
      </items>
    </pivotField>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x="2"/>
        <item x="4"/>
        <item x="1"/>
        <item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h="1" x="88"/>
        <item h="1"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multipleItemSelectionAllowed="1" showAll="0"/>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28"/>
        <item x="65"/>
        <item x="66"/>
        <item x="48"/>
      </items>
      <extLst>
        <ext xmlns:x14="http://schemas.microsoft.com/office/spreadsheetml/2009/9/main" uri="{2946ED86-A175-432a-8AC1-64E0C546D7DE}">
          <x14:pivotField fillDownLabels="1"/>
        </ext>
      </extLst>
    </pivotField>
    <pivotField showAll="0" defaultSubtotal="0"/>
  </pivotFields>
  <rowFields count="5">
    <field x="17"/>
    <field x="26"/>
    <field x="18"/>
    <field x="27"/>
    <field x="0"/>
  </rowFields>
  <rowItems count="185">
    <i>
      <x v="1"/>
      <x v="5"/>
      <x v="5"/>
      <x v="38"/>
      <x v="30"/>
    </i>
    <i r="2">
      <x v="9"/>
      <x v="42"/>
      <x v="1"/>
    </i>
    <i r="4">
      <x v="9"/>
    </i>
    <i r="4">
      <x v="15"/>
    </i>
    <i r="4">
      <x v="18"/>
    </i>
    <i r="4">
      <x v="38"/>
    </i>
    <i r="2">
      <x v="21"/>
      <x v="47"/>
      <x v="15"/>
    </i>
    <i r="4">
      <x v="18"/>
    </i>
    <i r="4">
      <x v="31"/>
    </i>
    <i r="4">
      <x v="38"/>
    </i>
    <i r="2">
      <x v="25"/>
      <x v="39"/>
      <x v="30"/>
    </i>
    <i r="2">
      <x v="33"/>
      <x v="41"/>
      <x v="6"/>
    </i>
    <i r="4">
      <x v="15"/>
    </i>
    <i r="4">
      <x v="30"/>
    </i>
    <i r="2">
      <x v="38"/>
      <x v="45"/>
      <x v="15"/>
    </i>
    <i r="2">
      <x v="42"/>
      <x v="43"/>
      <x v="1"/>
    </i>
    <i r="4">
      <x v="6"/>
    </i>
    <i r="4">
      <x v="15"/>
    </i>
    <i r="4">
      <x v="38"/>
    </i>
    <i r="2">
      <x v="44"/>
      <x v="66"/>
      <x v="11"/>
    </i>
    <i r="2">
      <x v="51"/>
      <x v="66"/>
      <x v="11"/>
    </i>
    <i r="2">
      <x v="56"/>
      <x v="37"/>
      <x/>
    </i>
    <i r="4">
      <x v="1"/>
    </i>
    <i r="4">
      <x v="6"/>
    </i>
    <i r="4">
      <x v="15"/>
    </i>
    <i r="4">
      <x v="18"/>
    </i>
    <i r="4">
      <x v="19"/>
    </i>
    <i r="4">
      <x v="22"/>
    </i>
    <i r="4">
      <x v="23"/>
    </i>
    <i r="4">
      <x v="30"/>
    </i>
    <i r="4">
      <x v="38"/>
    </i>
    <i r="2">
      <x v="64"/>
      <x v="44"/>
      <x v="1"/>
    </i>
    <i r="4">
      <x v="9"/>
    </i>
    <i r="4">
      <x v="15"/>
    </i>
    <i r="4">
      <x v="18"/>
    </i>
    <i r="2">
      <x v="70"/>
      <x v="40"/>
      <x v="6"/>
    </i>
    <i r="4">
      <x v="15"/>
    </i>
    <i r="4">
      <x v="30"/>
    </i>
    <i r="2">
      <x v="73"/>
      <x v="48"/>
      <x v="15"/>
    </i>
    <i r="4">
      <x v="18"/>
    </i>
    <i r="4">
      <x v="37"/>
    </i>
    <i r="2">
      <x v="85"/>
      <x v="46"/>
      <x v="15"/>
    </i>
    <i r="4">
      <x v="18"/>
    </i>
    <i r="4">
      <x v="23"/>
    </i>
    <i r="4">
      <x v="30"/>
    </i>
    <i>
      <x v="2"/>
      <x v="7"/>
      <x v="8"/>
      <x v="60"/>
      <x v="25"/>
    </i>
    <i r="4">
      <x v="33"/>
    </i>
    <i r="2">
      <x v="12"/>
      <x v="63"/>
      <x v="25"/>
    </i>
    <i r="2">
      <x v="16"/>
      <x v="65"/>
      <x v="13"/>
    </i>
    <i r="2">
      <x v="45"/>
      <x v="58"/>
      <x v="3"/>
    </i>
    <i r="4">
      <x v="25"/>
    </i>
    <i r="4">
      <x v="38"/>
    </i>
    <i r="2">
      <x v="60"/>
      <x v="62"/>
      <x v="25"/>
    </i>
    <i r="4">
      <x v="33"/>
    </i>
    <i r="2">
      <x v="68"/>
      <x v="56"/>
      <x v="3"/>
    </i>
    <i r="4">
      <x v="38"/>
    </i>
    <i r="2">
      <x v="72"/>
      <x v="59"/>
      <x v="3"/>
    </i>
    <i r="4">
      <x v="38"/>
    </i>
    <i r="2">
      <x v="75"/>
      <x v="61"/>
      <x v="13"/>
    </i>
    <i r="4">
      <x v="25"/>
    </i>
    <i r="4">
      <x v="38"/>
    </i>
    <i r="2">
      <x v="76"/>
      <x v="57"/>
      <x v="38"/>
    </i>
    <i r="2">
      <x v="78"/>
      <x v="64"/>
      <x v="13"/>
    </i>
    <i r="4">
      <x v="25"/>
    </i>
    <i r="4">
      <x v="27"/>
    </i>
    <i>
      <x v="4"/>
      <x v="6"/>
      <x v="14"/>
      <x v="53"/>
      <x v="3"/>
    </i>
    <i r="2">
      <x v="20"/>
      <x v="50"/>
      <x v="3"/>
    </i>
    <i r="2">
      <x v="24"/>
      <x v="54"/>
      <x v="3"/>
    </i>
    <i r="2">
      <x v="35"/>
      <x v="51"/>
      <x v="3"/>
    </i>
    <i r="2">
      <x v="53"/>
      <x v="66"/>
      <x v="16"/>
    </i>
    <i r="2">
      <x v="55"/>
      <x v="55"/>
      <x v="3"/>
    </i>
    <i r="4">
      <x v="16"/>
    </i>
    <i r="2">
      <x v="58"/>
      <x v="49"/>
      <x v="3"/>
    </i>
    <i r="2">
      <x v="69"/>
      <x v="52"/>
      <x v="3"/>
    </i>
    <i>
      <x v="5"/>
      <x/>
      <x v="6"/>
      <x v="5"/>
      <x v="9"/>
    </i>
    <i r="4">
      <x v="38"/>
    </i>
    <i r="2">
      <x v="41"/>
      <x v="4"/>
      <x v="3"/>
    </i>
    <i r="4">
      <x v="21"/>
    </i>
    <i r="2">
      <x v="57"/>
      <x v="3"/>
      <x v="38"/>
    </i>
    <i r="2">
      <x v="74"/>
      <x v="2"/>
      <x v="38"/>
    </i>
    <i r="2">
      <x v="77"/>
      <x v="18"/>
      <x v="12"/>
    </i>
    <i r="4">
      <x v="15"/>
    </i>
    <i r="2">
      <x v="79"/>
      <x v="6"/>
      <x v="9"/>
    </i>
    <i r="4">
      <x v="12"/>
    </i>
    <i r="4">
      <x v="15"/>
    </i>
    <i r="4">
      <x v="38"/>
    </i>
    <i r="1">
      <x v="9"/>
      <x v="79"/>
      <x v="68"/>
      <x v="38"/>
    </i>
    <i>
      <x v="6"/>
      <x v="4"/>
      <x v="11"/>
      <x v="29"/>
      <x v="8"/>
    </i>
    <i r="2">
      <x v="13"/>
      <x v="28"/>
      <x v="2"/>
    </i>
    <i r="4">
      <x v="3"/>
    </i>
    <i r="4">
      <x v="5"/>
    </i>
    <i r="4">
      <x v="6"/>
    </i>
    <i r="4">
      <x v="18"/>
    </i>
    <i r="2">
      <x v="23"/>
      <x v="66"/>
      <x v="11"/>
    </i>
    <i r="2">
      <x v="28"/>
      <x v="23"/>
      <x v="6"/>
    </i>
    <i r="4">
      <x v="7"/>
    </i>
    <i r="4">
      <x v="30"/>
    </i>
    <i r="4">
      <x v="31"/>
    </i>
    <i r="2">
      <x v="30"/>
      <x v="66"/>
      <x v="11"/>
    </i>
    <i r="2">
      <x v="31"/>
      <x v="66"/>
      <x v="30"/>
    </i>
    <i r="2">
      <x v="34"/>
      <x v="66"/>
      <x v="11"/>
    </i>
    <i r="2">
      <x v="36"/>
      <x v="22"/>
      <x v="3"/>
    </i>
    <i r="4">
      <x v="6"/>
    </i>
    <i r="2">
      <x v="37"/>
      <x v="34"/>
      <x v="3"/>
    </i>
    <i r="4">
      <x v="32"/>
    </i>
    <i r="4">
      <x v="33"/>
    </i>
    <i r="2">
      <x v="39"/>
      <x v="31"/>
      <x v="3"/>
    </i>
    <i r="4">
      <x v="6"/>
    </i>
    <i r="4">
      <x v="30"/>
    </i>
    <i r="4">
      <x v="32"/>
    </i>
    <i r="2">
      <x v="43"/>
      <x v="66"/>
      <x v="11"/>
    </i>
    <i r="2">
      <x v="46"/>
      <x v="66"/>
      <x v="11"/>
    </i>
    <i r="2">
      <x v="47"/>
      <x v="66"/>
      <x v="11"/>
    </i>
    <i r="2">
      <x v="49"/>
      <x v="66"/>
      <x v="11"/>
    </i>
    <i r="2">
      <x v="52"/>
      <x v="25"/>
      <x v="33"/>
    </i>
    <i r="4">
      <x v="38"/>
    </i>
    <i r="2">
      <x v="61"/>
      <x v="35"/>
      <x v="3"/>
    </i>
    <i r="4">
      <x v="30"/>
    </i>
    <i r="4">
      <x v="32"/>
    </i>
    <i r="2">
      <x v="62"/>
      <x v="20"/>
      <x/>
    </i>
    <i r="4">
      <x v="2"/>
    </i>
    <i r="4">
      <x v="3"/>
    </i>
    <i r="4">
      <x v="6"/>
    </i>
    <i r="4">
      <x v="7"/>
    </i>
    <i r="4">
      <x v="15"/>
    </i>
    <i r="4">
      <x v="30"/>
    </i>
    <i r="4">
      <x v="33"/>
    </i>
    <i r="4">
      <x v="34"/>
    </i>
    <i r="4">
      <x v="38"/>
    </i>
    <i r="2">
      <x v="63"/>
      <x v="66"/>
      <x v="30"/>
    </i>
    <i r="2">
      <x v="66"/>
      <x v="24"/>
      <x v="2"/>
    </i>
    <i r="4">
      <x v="6"/>
    </i>
    <i r="4">
      <x v="7"/>
    </i>
    <i r="4">
      <x v="33"/>
    </i>
    <i r="2">
      <x v="80"/>
      <x v="32"/>
      <x v="3"/>
    </i>
    <i r="4">
      <x v="30"/>
    </i>
    <i r="4">
      <x v="32"/>
    </i>
    <i r="4">
      <x v="33"/>
    </i>
    <i r="4">
      <x v="34"/>
    </i>
    <i r="2">
      <x v="82"/>
      <x v="26"/>
      <x v="3"/>
    </i>
    <i r="4">
      <x v="6"/>
    </i>
    <i r="4">
      <x v="30"/>
    </i>
    <i r="4">
      <x v="32"/>
    </i>
    <i r="2">
      <x v="83"/>
      <x v="66"/>
      <x v="11"/>
    </i>
    <i r="2">
      <x v="84"/>
      <x v="33"/>
      <x v="2"/>
    </i>
    <i r="4">
      <x v="3"/>
    </i>
    <i r="4">
      <x v="6"/>
    </i>
    <i r="4">
      <x v="30"/>
    </i>
    <i r="4">
      <x v="32"/>
    </i>
    <i r="4">
      <x v="34"/>
    </i>
    <i r="2">
      <x v="86"/>
      <x v="66"/>
      <x v="11"/>
    </i>
    <i r="2">
      <x v="87"/>
      <x v="27"/>
      <x v="3"/>
    </i>
    <i r="4">
      <x v="6"/>
    </i>
    <i r="4">
      <x v="18"/>
    </i>
    <i r="4">
      <x v="29"/>
    </i>
    <i r="4">
      <x v="39"/>
    </i>
    <i r="2">
      <x v="88"/>
      <x v="30"/>
      <x v="38"/>
    </i>
    <i r="2">
      <x v="90"/>
      <x v="36"/>
      <x v="3"/>
    </i>
    <i r="4">
      <x v="24"/>
    </i>
    <i r="2">
      <x v="91"/>
      <x v="21"/>
      <x v="2"/>
    </i>
    <i r="4">
      <x v="3"/>
    </i>
    <i r="4">
      <x v="6"/>
    </i>
    <i r="4">
      <x v="29"/>
    </i>
    <i r="4">
      <x v="30"/>
    </i>
    <i r="4">
      <x v="31"/>
    </i>
    <i r="2">
      <x v="93"/>
      <x v="66"/>
      <x v="11"/>
    </i>
    <i>
      <x v="7"/>
      <x v="1"/>
      <x v="7"/>
      <x v="16"/>
      <x v="39"/>
    </i>
    <i r="2">
      <x v="15"/>
      <x v="11"/>
      <x v="15"/>
    </i>
    <i r="2">
      <x v="17"/>
      <x v="66"/>
      <x v="11"/>
    </i>
    <i r="2">
      <x v="18"/>
      <x v="66"/>
      <x v="11"/>
    </i>
    <i r="2">
      <x v="19"/>
      <x v="66"/>
      <x v="11"/>
    </i>
    <i r="2">
      <x v="22"/>
      <x v="13"/>
      <x v="39"/>
    </i>
    <i r="2">
      <x v="26"/>
      <x v="66"/>
      <x v="11"/>
    </i>
    <i r="2">
      <x v="27"/>
      <x v="66"/>
      <x v="11"/>
    </i>
    <i r="2">
      <x v="32"/>
      <x v="9"/>
      <x v="15"/>
    </i>
    <i r="4">
      <x v="39"/>
    </i>
    <i r="2">
      <x v="48"/>
      <x v="14"/>
      <x v="15"/>
    </i>
    <i r="2">
      <x v="50"/>
      <x v="66"/>
      <x v="11"/>
    </i>
    <i r="2">
      <x v="54"/>
      <x v="7"/>
      <x v="39"/>
    </i>
    <i r="2">
      <x v="59"/>
      <x v="10"/>
      <x v="11"/>
    </i>
    <i r="2">
      <x v="67"/>
      <x v="8"/>
      <x v="39"/>
    </i>
    <i r="2">
      <x v="71"/>
      <x v="66"/>
      <x v="11"/>
    </i>
    <i r="2">
      <x v="89"/>
      <x v="15"/>
      <x v="39"/>
    </i>
    <i r="2">
      <x v="92"/>
      <x v="66"/>
      <x v="11"/>
    </i>
    <i t="grand">
      <x/>
    </i>
  </rowItems>
  <colItems count="1">
    <i/>
  </colItems>
  <formats count="845">
    <format dxfId="1330">
      <pivotArea type="all" dataOnly="0" outline="0" fieldPosition="0"/>
    </format>
    <format dxfId="1329">
      <pivotArea dataOnly="0" labelOnly="1" fieldPosition="0">
        <references count="1">
          <reference field="17" count="0"/>
        </references>
      </pivotArea>
    </format>
    <format dxfId="1328">
      <pivotArea dataOnly="0" labelOnly="1" grandRow="1" outline="0" fieldPosition="0"/>
    </format>
    <format dxfId="1327">
      <pivotArea dataOnly="0" labelOnly="1" fieldPosition="0">
        <references count="2">
          <reference field="17" count="1" selected="0">
            <x v="1"/>
          </reference>
          <reference field="26" count="1">
            <x v="5"/>
          </reference>
        </references>
      </pivotArea>
    </format>
    <format dxfId="1326">
      <pivotArea dataOnly="0" labelOnly="1" fieldPosition="0">
        <references count="2">
          <reference field="17" count="1" selected="0">
            <x v="2"/>
          </reference>
          <reference field="26" count="1">
            <x v="7"/>
          </reference>
        </references>
      </pivotArea>
    </format>
    <format dxfId="1325">
      <pivotArea dataOnly="0" labelOnly="1" fieldPosition="0">
        <references count="2">
          <reference field="17" count="1" selected="0">
            <x v="4"/>
          </reference>
          <reference field="26" count="1">
            <x v="6"/>
          </reference>
        </references>
      </pivotArea>
    </format>
    <format dxfId="1324">
      <pivotArea dataOnly="0" labelOnly="1" fieldPosition="0">
        <references count="2">
          <reference field="17" count="1" selected="0">
            <x v="5"/>
          </reference>
          <reference field="26" count="1">
            <x v="0"/>
          </reference>
        </references>
      </pivotArea>
    </format>
    <format dxfId="1323">
      <pivotArea dataOnly="0" labelOnly="1" fieldPosition="0">
        <references count="2">
          <reference field="17" count="1" selected="0">
            <x v="6"/>
          </reference>
          <reference field="26" count="1">
            <x v="4"/>
          </reference>
        </references>
      </pivotArea>
    </format>
    <format dxfId="1322">
      <pivotArea dataOnly="0" labelOnly="1" fieldPosition="0">
        <references count="2">
          <reference field="17" count="1" selected="0">
            <x v="7"/>
          </reference>
          <reference field="26" count="1">
            <x v="1"/>
          </reference>
        </references>
      </pivotArea>
    </format>
    <format dxfId="1321">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1320">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1319">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1318">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1317">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1316">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1315">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314">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313">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312">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311">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310">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309">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308">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307">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306">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305">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304">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303">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1302">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301">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300">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299">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298">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297">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296">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295">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294">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293">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292">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1291">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290">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289">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288">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287">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1286">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285">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284">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283">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1282">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281">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280">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279">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278">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277">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276">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275">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274">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1273">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272">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271">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1270">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269">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1268">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267">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266">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265">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1264">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263">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262">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261">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1260">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259">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258">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257">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1256">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255">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254">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253">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252">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251">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1250">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249">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248">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247">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246">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245">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244">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243">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242">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241">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240">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1239">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1238">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1237">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1236">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1235">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1234">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1233">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1232">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1231">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1230">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1229">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1228">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1227">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1226">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1225">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1224">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1223">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1222">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1221">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1220">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1219">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1218">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1217">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1216">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1215">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1214">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1213">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1212">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1211">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1210">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1209">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1208">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1207">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1206">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1205">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1204">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1203">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1202">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1201">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1200">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1199">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1198">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1197">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1196">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1195">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1194">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1193">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1192">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1191">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1190">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1189">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1188">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1187">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1186">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1185">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1184">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1183">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1182">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1181">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1180">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1179">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1178">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1177">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1176">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1175">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1174">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1173">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1172">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1171">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1170">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1169">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1168">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1167">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1166">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1165">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1164">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1163">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1162">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1161">
      <pivotArea type="all" dataOnly="0" outline="0" fieldPosition="0"/>
    </format>
    <format dxfId="1160">
      <pivotArea dataOnly="0" labelOnly="1" fieldPosition="0">
        <references count="1">
          <reference field="17" count="0"/>
        </references>
      </pivotArea>
    </format>
    <format dxfId="1159">
      <pivotArea dataOnly="0" labelOnly="1" grandRow="1" outline="0" fieldPosition="0"/>
    </format>
    <format dxfId="1158">
      <pivotArea dataOnly="0" labelOnly="1" fieldPosition="0">
        <references count="2">
          <reference field="17" count="1" selected="0">
            <x v="1"/>
          </reference>
          <reference field="26" count="1">
            <x v="5"/>
          </reference>
        </references>
      </pivotArea>
    </format>
    <format dxfId="1157">
      <pivotArea dataOnly="0" labelOnly="1" fieldPosition="0">
        <references count="2">
          <reference field="17" count="1" selected="0">
            <x v="2"/>
          </reference>
          <reference field="26" count="1">
            <x v="7"/>
          </reference>
        </references>
      </pivotArea>
    </format>
    <format dxfId="1156">
      <pivotArea dataOnly="0" labelOnly="1" fieldPosition="0">
        <references count="2">
          <reference field="17" count="1" selected="0">
            <x v="4"/>
          </reference>
          <reference field="26" count="1">
            <x v="6"/>
          </reference>
        </references>
      </pivotArea>
    </format>
    <format dxfId="1155">
      <pivotArea dataOnly="0" labelOnly="1" fieldPosition="0">
        <references count="2">
          <reference field="17" count="1" selected="0">
            <x v="5"/>
          </reference>
          <reference field="26" count="1">
            <x v="0"/>
          </reference>
        </references>
      </pivotArea>
    </format>
    <format dxfId="1154">
      <pivotArea dataOnly="0" labelOnly="1" fieldPosition="0">
        <references count="2">
          <reference field="17" count="1" selected="0">
            <x v="6"/>
          </reference>
          <reference field="26" count="1">
            <x v="4"/>
          </reference>
        </references>
      </pivotArea>
    </format>
    <format dxfId="1153">
      <pivotArea dataOnly="0" labelOnly="1" fieldPosition="0">
        <references count="2">
          <reference field="17" count="1" selected="0">
            <x v="7"/>
          </reference>
          <reference field="26" count="1">
            <x v="1"/>
          </reference>
        </references>
      </pivotArea>
    </format>
    <format dxfId="1152">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1151">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1150">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1149">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1148">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1147">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1146">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145">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144">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143">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142">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141">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140">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139">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138">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137">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136">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135">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134">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1133">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132">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131">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130">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129">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128">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127">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126">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125">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124">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123">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1122">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121">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120">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119">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118">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1117">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116">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115">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114">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1113">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112">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111">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110">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109">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108">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107">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106">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105">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1104">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103">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102">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1101">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100">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1099">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098">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097">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096">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1095">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094">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093">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092">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1091">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090">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089">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088">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1087">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086">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085">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084">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083">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082">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1081">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080">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079">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078">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077">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076">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075">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074">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073">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072">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071">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1070">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1069">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1068">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1067">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1066">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1065">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1064">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1063">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1062">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1061">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1060">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1059">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1058">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1057">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1056">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1055">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1054">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1053">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1052">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1051">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1050">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1049">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1048">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1047">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1046">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1045">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1044">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1043">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1042">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1041">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1040">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1039">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1038">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1037">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1036">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1035">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1034">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1033">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1032">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1031">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1030">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1029">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1028">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1027">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1026">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1025">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1024">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1023">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1022">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1021">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1020">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1019">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1018">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1017">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1016">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1015">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1014">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1013">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1012">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1011">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1010">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1009">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1008">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1007">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1006">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1005">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1004">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1003">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1002">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1001">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1000">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999">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998">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997">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996">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995">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994">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993">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992">
      <pivotArea type="all" dataOnly="0" outline="0" fieldPosition="0"/>
    </format>
    <format dxfId="991">
      <pivotArea dataOnly="0" labelOnly="1" fieldPosition="0">
        <references count="1">
          <reference field="17" count="0"/>
        </references>
      </pivotArea>
    </format>
    <format dxfId="990">
      <pivotArea dataOnly="0" labelOnly="1" grandRow="1" outline="0" fieldPosition="0"/>
    </format>
    <format dxfId="989">
      <pivotArea dataOnly="0" labelOnly="1" fieldPosition="0">
        <references count="2">
          <reference field="17" count="1" selected="0">
            <x v="1"/>
          </reference>
          <reference field="26" count="1">
            <x v="5"/>
          </reference>
        </references>
      </pivotArea>
    </format>
    <format dxfId="988">
      <pivotArea dataOnly="0" labelOnly="1" fieldPosition="0">
        <references count="2">
          <reference field="17" count="1" selected="0">
            <x v="2"/>
          </reference>
          <reference field="26" count="1">
            <x v="7"/>
          </reference>
        </references>
      </pivotArea>
    </format>
    <format dxfId="987">
      <pivotArea dataOnly="0" labelOnly="1" fieldPosition="0">
        <references count="2">
          <reference field="17" count="1" selected="0">
            <x v="4"/>
          </reference>
          <reference field="26" count="1">
            <x v="6"/>
          </reference>
        </references>
      </pivotArea>
    </format>
    <format dxfId="986">
      <pivotArea dataOnly="0" labelOnly="1" fieldPosition="0">
        <references count="2">
          <reference field="17" count="1" selected="0">
            <x v="5"/>
          </reference>
          <reference field="26" count="1">
            <x v="0"/>
          </reference>
        </references>
      </pivotArea>
    </format>
    <format dxfId="985">
      <pivotArea dataOnly="0" labelOnly="1" fieldPosition="0">
        <references count="2">
          <reference field="17" count="1" selected="0">
            <x v="6"/>
          </reference>
          <reference field="26" count="1">
            <x v="4"/>
          </reference>
        </references>
      </pivotArea>
    </format>
    <format dxfId="984">
      <pivotArea dataOnly="0" labelOnly="1" fieldPosition="0">
        <references count="2">
          <reference field="17" count="1" selected="0">
            <x v="7"/>
          </reference>
          <reference field="26" count="1">
            <x v="1"/>
          </reference>
        </references>
      </pivotArea>
    </format>
    <format dxfId="983">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982">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981">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980">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979">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978">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977">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976">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975">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974">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973">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972">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971">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970">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969">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968">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967">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966">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965">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964">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963">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962">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961">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960">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959">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958">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957">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956">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955">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954">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953">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952">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951">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950">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949">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948">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947">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946">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945">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944">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943">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942">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941">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940">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939">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938">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937">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936">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935">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934">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933">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932">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931">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930">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929">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928">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927">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926">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925">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924">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923">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922">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921">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920">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919">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918">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917">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916">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915">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914">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913">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912">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911">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910">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909">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908">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907">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906">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905">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904">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903">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902">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901">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900">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899">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898">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897">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896">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895">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894">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893">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892">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891">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890">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889">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888">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887">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886">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885">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884">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883">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882">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881">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880">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879">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878">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877">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876">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875">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874">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873">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872">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871">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870">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869">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868">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867">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866">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865">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864">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863">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862">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861">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860">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859">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858">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857">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856">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855">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854">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853">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852">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851">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850">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849">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848">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847">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846">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845">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844">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843">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842">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841">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840">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839">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838">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837">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836">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835">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834">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833">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832">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831">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830">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829">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828">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827">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826">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825">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824">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823">
      <pivotArea type="all" dataOnly="0" outline="0" fieldPosition="0"/>
    </format>
    <format dxfId="822">
      <pivotArea dataOnly="0" labelOnly="1" fieldPosition="0">
        <references count="1">
          <reference field="17" count="0"/>
        </references>
      </pivotArea>
    </format>
    <format dxfId="821">
      <pivotArea dataOnly="0" labelOnly="1" grandRow="1" outline="0" fieldPosition="0"/>
    </format>
    <format dxfId="820">
      <pivotArea dataOnly="0" labelOnly="1" fieldPosition="0">
        <references count="2">
          <reference field="17" count="1" selected="0">
            <x v="1"/>
          </reference>
          <reference field="26" count="1">
            <x v="5"/>
          </reference>
        </references>
      </pivotArea>
    </format>
    <format dxfId="819">
      <pivotArea dataOnly="0" labelOnly="1" fieldPosition="0">
        <references count="2">
          <reference field="17" count="1" selected="0">
            <x v="2"/>
          </reference>
          <reference field="26" count="1">
            <x v="7"/>
          </reference>
        </references>
      </pivotArea>
    </format>
    <format dxfId="818">
      <pivotArea dataOnly="0" labelOnly="1" fieldPosition="0">
        <references count="2">
          <reference field="17" count="1" selected="0">
            <x v="4"/>
          </reference>
          <reference field="26" count="1">
            <x v="6"/>
          </reference>
        </references>
      </pivotArea>
    </format>
    <format dxfId="817">
      <pivotArea dataOnly="0" labelOnly="1" fieldPosition="0">
        <references count="2">
          <reference field="17" count="1" selected="0">
            <x v="5"/>
          </reference>
          <reference field="26" count="1">
            <x v="0"/>
          </reference>
        </references>
      </pivotArea>
    </format>
    <format dxfId="816">
      <pivotArea dataOnly="0" labelOnly="1" fieldPosition="0">
        <references count="2">
          <reference field="17" count="1" selected="0">
            <x v="6"/>
          </reference>
          <reference field="26" count="1">
            <x v="4"/>
          </reference>
        </references>
      </pivotArea>
    </format>
    <format dxfId="815">
      <pivotArea dataOnly="0" labelOnly="1" fieldPosition="0">
        <references count="2">
          <reference field="17" count="1" selected="0">
            <x v="7"/>
          </reference>
          <reference field="26" count="1">
            <x v="1"/>
          </reference>
        </references>
      </pivotArea>
    </format>
    <format dxfId="814">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813">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812">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811">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810">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809">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808">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807">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806">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805">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804">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803">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802">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801">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800">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799">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798">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797">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796">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795">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794">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793">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792">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791">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790">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789">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788">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787">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786">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785">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784">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783">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782">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781">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780">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779">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778">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777">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776">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775">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774">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773">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772">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771">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770">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769">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768">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767">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766">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765">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764">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763">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762">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761">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760">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759">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758">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757">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756">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755">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754">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753">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752">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751">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750">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749">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748">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747">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746">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745">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744">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743">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742">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741">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740">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739">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738">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737">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736">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735">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734">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733">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732">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731">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730">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729">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728">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727">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726">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725">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724">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723">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722">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721">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720">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719">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718">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717">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716">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715">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714">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713">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712">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711">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710">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709">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708">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707">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706">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705">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704">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703">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702">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701">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700">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699">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698">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697">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696">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695">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694">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693">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692">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691">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690">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689">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688">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687">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686">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685">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684">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683">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682">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681">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680">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679">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678">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677">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676">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675">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674">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673">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672">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671">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670">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669">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668">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667">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666">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665">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664">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663">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662">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661">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660">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659">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658">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657">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656">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655">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654">
      <pivotArea type="all" dataOnly="0" outline="0" fieldPosition="0"/>
    </format>
    <format dxfId="653">
      <pivotArea dataOnly="0" labelOnly="1" fieldPosition="0">
        <references count="1">
          <reference field="17" count="0"/>
        </references>
      </pivotArea>
    </format>
    <format dxfId="652">
      <pivotArea dataOnly="0" labelOnly="1" grandRow="1" outline="0" fieldPosition="0"/>
    </format>
    <format dxfId="651">
      <pivotArea dataOnly="0" labelOnly="1" fieldPosition="0">
        <references count="2">
          <reference field="17" count="1" selected="0">
            <x v="1"/>
          </reference>
          <reference field="26" count="1">
            <x v="5"/>
          </reference>
        </references>
      </pivotArea>
    </format>
    <format dxfId="650">
      <pivotArea dataOnly="0" labelOnly="1" fieldPosition="0">
        <references count="2">
          <reference field="17" count="1" selected="0">
            <x v="2"/>
          </reference>
          <reference field="26" count="1">
            <x v="7"/>
          </reference>
        </references>
      </pivotArea>
    </format>
    <format dxfId="649">
      <pivotArea dataOnly="0" labelOnly="1" fieldPosition="0">
        <references count="2">
          <reference field="17" count="1" selected="0">
            <x v="4"/>
          </reference>
          <reference field="26" count="1">
            <x v="6"/>
          </reference>
        </references>
      </pivotArea>
    </format>
    <format dxfId="648">
      <pivotArea dataOnly="0" labelOnly="1" fieldPosition="0">
        <references count="2">
          <reference field="17" count="1" selected="0">
            <x v="5"/>
          </reference>
          <reference field="26" count="1">
            <x v="0"/>
          </reference>
        </references>
      </pivotArea>
    </format>
    <format dxfId="647">
      <pivotArea dataOnly="0" labelOnly="1" fieldPosition="0">
        <references count="2">
          <reference field="17" count="1" selected="0">
            <x v="6"/>
          </reference>
          <reference field="26" count="1">
            <x v="4"/>
          </reference>
        </references>
      </pivotArea>
    </format>
    <format dxfId="646">
      <pivotArea dataOnly="0" labelOnly="1" fieldPosition="0">
        <references count="2">
          <reference field="17" count="1" selected="0">
            <x v="7"/>
          </reference>
          <reference field="26" count="1">
            <x v="1"/>
          </reference>
        </references>
      </pivotArea>
    </format>
    <format dxfId="645">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644">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643">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642">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641">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640">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639">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638">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637">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636">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635">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634">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633">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632">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631">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630">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629">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628">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627">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626">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625">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624">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623">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622">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621">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620">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619">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618">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617">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616">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615">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614">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613">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612">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611">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610">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609">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608">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607">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606">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605">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604">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603">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602">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601">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600">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599">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598">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597">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596">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595">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594">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593">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592">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591">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590">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589">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588">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587">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586">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585">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584">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583">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582">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581">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580">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579">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578">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577">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576">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575">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574">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573">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572">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571">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570">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569">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568">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567">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566">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565">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564">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563">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562">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561">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560">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559">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558">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557">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556">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555">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554">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553">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552">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551">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550">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549">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548">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547">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546">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545">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544">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543">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542">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541">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540">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539">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538">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537">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536">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535">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534">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533">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532">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531">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530">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529">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528">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527">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526">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525">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524">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523">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522">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521">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520">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519">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518">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517">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516">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515">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514">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513">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512">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511">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510">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509">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508">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507">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506">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505">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504">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503">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502">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501">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500">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499">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498">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497">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496">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495">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494">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493">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492">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491">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490">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489">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488">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487">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486">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5" name="T_STATUT" displayName="T_STATUT" ref="F2:F7" totalsRowShown="0" headerRowDxfId="49" dataDxfId="48">
  <autoFilter ref="F2:F7"/>
  <tableColumns count="1">
    <tableColumn id="1" name="Statut" dataDxfId="47"/>
  </tableColumns>
  <tableStyleInfo name="TableStyleMedium2" showFirstColumn="0" showLastColumn="0" showRowStripes="1" showColumnStripes="0"/>
</table>
</file>

<file path=xl/tables/table10.xml><?xml version="1.0" encoding="utf-8"?>
<table xmlns="http://schemas.openxmlformats.org/spreadsheetml/2006/main" id="2" name="T_COM" displayName="T_COM" ref="D1:F141" totalsRowShown="0" headerRowDxfId="7" tableBorderDxfId="6">
  <autoFilter ref="D1:F141"/>
  <tableColumns count="3">
    <tableColumn id="1" name="DEPARTEMENT0" dataDxfId="5"/>
    <tableColumn id="2" name="COMMUNE"/>
    <tableColumn id="3" name="COMM_PCODE" dataDxfId="4"/>
  </tableColumns>
  <tableStyleInfo name="TableStyleMedium2" showFirstColumn="0" showLastColumn="0" showRowStripes="1" showColumnStripes="0"/>
</table>
</file>

<file path=xl/tables/table11.xml><?xml version="1.0" encoding="utf-8"?>
<table xmlns="http://schemas.openxmlformats.org/spreadsheetml/2006/main" id="3" name="T_SECTION_COMMUNALE" displayName="T_SECTION_COMMUNALE" ref="H1:J570" totalsRowShown="0" headerRowDxfId="3" tableBorderDxfId="2">
  <autoFilter ref="H1:J570"/>
  <tableColumns count="3">
    <tableColumn id="1" name="COMMUNE0" dataDxfId="1"/>
    <tableColumn id="2" name="SECTIONCOMM"/>
    <tableColumn id="3" name="SECTION_PCODE" dataDxfId="0"/>
  </tableColumns>
  <tableStyleInfo name="TableStyleMedium2" showFirstColumn="0" showLastColumn="0" showRowStripes="1" showColumnStripes="0"/>
</table>
</file>

<file path=xl/tables/table2.xml><?xml version="1.0" encoding="utf-8"?>
<table xmlns="http://schemas.openxmlformats.org/spreadsheetml/2006/main" id="6" name="T_PRIORISATION" displayName="T_PRIORISATION" ref="U2:U4" totalsRowShown="0" headerRowDxfId="46" dataDxfId="45">
  <autoFilter ref="U2:U4"/>
  <tableColumns count="1">
    <tableColumn id="1" name="Priorisation" dataDxfId="44"/>
  </tableColumns>
  <tableStyleInfo name="TableStyleMedium2" showFirstColumn="0" showLastColumn="0" showRowStripes="1" showColumnStripes="0"/>
</table>
</file>

<file path=xl/tables/table3.xml><?xml version="1.0" encoding="utf-8"?>
<table xmlns="http://schemas.openxmlformats.org/spreadsheetml/2006/main" id="10" name="T_ACTIVITE1" displayName="T_ACTIVITE1" ref="N2:O15" totalsRowShown="0" headerRowDxfId="43" dataDxfId="41" headerRowBorderDxfId="42" tableBorderDxfId="40" totalsRowBorderDxfId="39">
  <autoFilter ref="N2:O15"/>
  <sortState ref="N3:O15">
    <sortCondition ref="N2:N15"/>
  </sortState>
  <tableColumns count="2">
    <tableColumn id="1" name="ASSISTANCE0" dataDxfId="38"/>
    <tableColumn id="2" name="ACTIVITE1" dataDxfId="37"/>
  </tableColumns>
  <tableStyleInfo name="TableStyleLight2" showFirstColumn="0" showLastColumn="0" showRowStripes="1" showColumnStripes="0"/>
</table>
</file>

<file path=xl/tables/table4.xml><?xml version="1.0" encoding="utf-8"?>
<table xmlns="http://schemas.openxmlformats.org/spreadsheetml/2006/main" id="11" name="T_MILIEU" displayName="T_MILIEU" ref="H2:H6" totalsRowShown="0" headerRowDxfId="36" dataDxfId="35">
  <autoFilter ref="H2:H6"/>
  <tableColumns count="1">
    <tableColumn id="1" name="MILIEU" dataDxfId="34"/>
  </tableColumns>
  <tableStyleInfo name="TableStyleMedium2" showFirstColumn="0" showLastColumn="0" showRowStripes="1" showColumnStripes="0"/>
</table>
</file>

<file path=xl/tables/table5.xml><?xml version="1.0" encoding="utf-8"?>
<table xmlns="http://schemas.openxmlformats.org/spreadsheetml/2006/main" id="12" name="T_ACTIVITE2" displayName="T_ACTIVITE2" ref="Q2:S39" totalsRowShown="0" headerRowDxfId="33" headerRowBorderDxfId="32" tableBorderDxfId="31" totalsRowBorderDxfId="30">
  <autoFilter ref="Q2:S39"/>
  <sortState ref="Q3:S29">
    <sortCondition ref="Q2:Q29"/>
  </sortState>
  <tableColumns count="3">
    <tableColumn id="1" name="ACTIVITE10" dataDxfId="29"/>
    <tableColumn id="2" name="ACTIVITE2" dataDxfId="28"/>
    <tableColumn id="3" name="Unité" dataDxfId="27"/>
  </tableColumns>
  <tableStyleInfo name="TableStyleMedium2" showFirstColumn="0" showLastColumn="0" showRowStripes="1" showColumnStripes="0"/>
</table>
</file>

<file path=xl/tables/table6.xml><?xml version="1.0" encoding="utf-8"?>
<table xmlns="http://schemas.openxmlformats.org/spreadsheetml/2006/main" id="15" name="T_ASSISTANCE" displayName="T_ASSISTANCE" ref="L2:L5" totalsRowShown="0" headerRowDxfId="26" dataDxfId="24" headerRowBorderDxfId="25" tableBorderDxfId="23" totalsRowBorderDxfId="22">
  <autoFilter ref="L2:L5"/>
  <tableColumns count="1">
    <tableColumn id="2" name="ASSISTANCE" dataDxfId="21"/>
  </tableColumns>
  <tableStyleInfo name="TableStyleMedium2" showFirstColumn="0" showLastColumn="0" showRowStripes="1" showColumnStripes="0"/>
</table>
</file>

<file path=xl/tables/table7.xml><?xml version="1.0" encoding="utf-8"?>
<table xmlns="http://schemas.openxmlformats.org/spreadsheetml/2006/main" id="16" name="T_INTERVENTION" displayName="T_INTERVENTION" ref="J2:J5" totalsRowShown="0" headerRowDxfId="20" dataDxfId="18" headerRowBorderDxfId="19" tableBorderDxfId="17">
  <autoFilter ref="J2:J5"/>
  <tableColumns count="1">
    <tableColumn id="1" name="NIVEAU D'INTERVENTION" dataDxfId="16"/>
  </tableColumns>
  <tableStyleInfo name="TableStyleMedium2" showFirstColumn="0" showLastColumn="0" showRowStripes="1" showColumnStripes="0"/>
</table>
</file>

<file path=xl/tables/table8.xml><?xml version="1.0" encoding="utf-8"?>
<table xmlns="http://schemas.openxmlformats.org/spreadsheetml/2006/main" id="4" name="T_ORGANISATION" displayName="T_ORGANISATION" ref="A2:D109" totalsRowShown="0" headerRowDxfId="15">
  <autoFilter ref="A2:D109"/>
  <sortState ref="A3:D133">
    <sortCondition ref="A2:A133"/>
  </sortState>
  <tableColumns count="4">
    <tableColumn id="1" name="Organisation" dataDxfId="14"/>
    <tableColumn id="2" name="Organization type" dataDxfId="13"/>
    <tableColumn id="3" name="Focal Point" dataDxfId="12"/>
    <tableColumn id="4" name="Sent new format?" dataDxfId="11"/>
  </tableColumns>
  <tableStyleInfo name="TableStyleMedium2" showFirstColumn="0" showLastColumn="0" showRowStripes="1" showColumnStripes="0"/>
</table>
</file>

<file path=xl/tables/table9.xml><?xml version="1.0" encoding="utf-8"?>
<table xmlns="http://schemas.openxmlformats.org/spreadsheetml/2006/main" id="1" name="T_DEP" displayName="T_DEP" ref="A1:B11" totalsRowShown="0" headerRowDxfId="10" tableBorderDxfId="9">
  <autoFilter ref="A1:B11"/>
  <tableColumns count="2">
    <tableColumn id="1" name="DEPARTEMENT" dataDxfId="8"/>
    <tableColumn id="2" name="DEP_PCOD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Q48"/>
  <sheetViews>
    <sheetView zoomScale="70" zoomScaleNormal="70" zoomScaleSheetLayoutView="85" zoomScalePageLayoutView="85" workbookViewId="0">
      <pane ySplit="4" topLeftCell="A5" activePane="bottomLeft" state="frozen"/>
      <selection pane="bottomLeft" activeCell="K15" sqref="K15"/>
    </sheetView>
  </sheetViews>
  <sheetFormatPr defaultColWidth="8.85546875" defaultRowHeight="23.25"/>
  <cols>
    <col min="1" max="1" width="8.85546875" style="22"/>
    <col min="2" max="4" width="9.85546875" style="22" customWidth="1"/>
    <col min="5" max="5" width="13.85546875" style="22" customWidth="1"/>
    <col min="6" max="6" width="14.42578125" style="22" bestFit="1" customWidth="1"/>
    <col min="7" max="7" width="16.85546875" style="74" customWidth="1"/>
    <col min="8" max="8" width="17.85546875" style="75" bestFit="1" customWidth="1"/>
    <col min="9" max="9" width="16.28515625" style="22" customWidth="1"/>
    <col min="10" max="10" width="15.7109375" style="22" customWidth="1"/>
    <col min="11" max="11" width="14.42578125" style="22" bestFit="1" customWidth="1"/>
    <col min="12" max="12" width="13.42578125" style="22" bestFit="1" customWidth="1"/>
    <col min="13" max="13" width="8.85546875" style="22"/>
    <col min="14" max="14" width="15.28515625" style="22" customWidth="1"/>
    <col min="15" max="15" width="18.42578125" style="22" customWidth="1"/>
    <col min="16" max="16" width="17.7109375" style="22" bestFit="1" customWidth="1"/>
    <col min="17" max="16384" width="8.85546875" style="22"/>
  </cols>
  <sheetData>
    <row r="1" spans="1:17" ht="63" customHeight="1">
      <c r="A1" s="116"/>
      <c r="B1" s="216" t="s">
        <v>1995</v>
      </c>
      <c r="C1" s="217"/>
      <c r="D1" s="217"/>
      <c r="E1" s="217"/>
      <c r="F1" s="217"/>
      <c r="G1" s="217"/>
      <c r="H1" s="217"/>
      <c r="I1" s="217"/>
      <c r="J1" s="217"/>
      <c r="K1" s="217"/>
      <c r="L1" s="217"/>
      <c r="M1" s="118"/>
      <c r="N1" s="169"/>
      <c r="O1" s="169"/>
      <c r="P1" s="170"/>
      <c r="Q1" s="170"/>
    </row>
    <row r="2" spans="1:17" s="83" customFormat="1" ht="19.5" customHeight="1" thickBot="1">
      <c r="A2" s="116"/>
      <c r="B2" s="119"/>
      <c r="C2" s="119"/>
      <c r="D2" s="119"/>
      <c r="E2" s="119"/>
      <c r="F2" s="119"/>
      <c r="G2" s="120" t="s">
        <v>1870</v>
      </c>
      <c r="H2" s="219">
        <f ca="1">TODAY()</f>
        <v>42769</v>
      </c>
      <c r="I2" s="220"/>
      <c r="J2" s="119"/>
      <c r="K2" s="119"/>
      <c r="L2" s="119"/>
      <c r="M2" s="119"/>
      <c r="N2" s="171"/>
      <c r="O2" s="171"/>
      <c r="P2" s="170"/>
      <c r="Q2" s="170"/>
    </row>
    <row r="3" spans="1:17" s="83" customFormat="1" ht="19.5" customHeight="1">
      <c r="A3" s="116"/>
      <c r="B3" s="119"/>
      <c r="C3" s="119"/>
      <c r="D3" s="119"/>
      <c r="E3" s="119"/>
      <c r="F3" s="221" t="s">
        <v>1872</v>
      </c>
      <c r="G3" s="223"/>
      <c r="H3" s="222"/>
      <c r="I3" s="221" t="s">
        <v>17</v>
      </c>
      <c r="J3" s="222"/>
      <c r="K3" s="221" t="s">
        <v>20</v>
      </c>
      <c r="L3" s="222"/>
      <c r="M3" s="119"/>
      <c r="N3" s="171"/>
      <c r="O3" s="171"/>
      <c r="P3" s="170"/>
      <c r="Q3" s="170"/>
    </row>
    <row r="4" spans="1:17" s="106" customFormat="1" ht="27" customHeight="1">
      <c r="A4" s="121"/>
      <c r="B4" s="121"/>
      <c r="C4" s="121"/>
      <c r="D4" s="121"/>
      <c r="E4" s="121"/>
      <c r="F4" s="122" t="s">
        <v>1215</v>
      </c>
      <c r="G4" s="123" t="s">
        <v>1228</v>
      </c>
      <c r="H4" s="124" t="s">
        <v>1871</v>
      </c>
      <c r="I4" s="125" t="s">
        <v>1228</v>
      </c>
      <c r="J4" s="124" t="s">
        <v>1871</v>
      </c>
      <c r="K4" s="125" t="s">
        <v>1228</v>
      </c>
      <c r="L4" s="124" t="s">
        <v>1871</v>
      </c>
      <c r="M4" s="121"/>
      <c r="N4" s="172"/>
      <c r="O4" s="172"/>
      <c r="P4" s="172"/>
      <c r="Q4" s="172"/>
    </row>
    <row r="5" spans="1:17" s="107" customFormat="1" ht="22.5">
      <c r="A5" s="117"/>
      <c r="B5" s="214" t="s">
        <v>1053</v>
      </c>
      <c r="C5" s="214"/>
      <c r="D5" s="210" t="s">
        <v>1048</v>
      </c>
      <c r="E5" s="211"/>
      <c r="F5" s="133">
        <f>SUM(SUMIFS('4W'!$K$4:$K$2500,'4W'!$D$4:$D$2500,$D$37,'4W'!$H$4:$H$2500,'DRAFT DASHBOARD'!D5),SUMIFS('4W'!$K$4:$K$2500,'4W'!$D$4:$D$2500,$D$38,'4W'!$H$4:$H$2500,'DRAFT DASHBOARD'!D5))</f>
        <v>146324</v>
      </c>
      <c r="G5" s="133">
        <f>SUM(SUMIFS('4W'!$P$4:$P$2500,'4W'!$D$4:$D$2500,$D$37,'4W'!$H$4:$H$2500,'DRAFT DASHBOARD'!D5),SUMIFS('4W'!$P$4:$P$2500,'4W'!$D$4:$D$2500,$D$38,'4W'!$H$4:$H$2500,'DRAFT DASHBOARD'!D5))</f>
        <v>120407</v>
      </c>
      <c r="H5" s="134">
        <f>G5*5</f>
        <v>602035</v>
      </c>
      <c r="I5" s="135">
        <f>SUM(SUMIFS('4W'!$P$4:$P$2500,'4W'!$D$4:$D$2500,$D$37,'4W'!$H$4:$H$2500,'DRAFT DASHBOARD'!D5,'4W'!$R$4:$R$2500,'DRAFT DASHBOARD'!$I$3),SUMIFS('4W'!$P$4:$P$2500,'4W'!$D$4:$D$2500,$D$38,'4W'!$H$4:$H$2500,'DRAFT DASHBOARD'!D5,'4W'!$R$4:$R$2500,'DRAFT DASHBOARD'!$I$3))</f>
        <v>56546</v>
      </c>
      <c r="J5" s="136">
        <f>I5*5</f>
        <v>282730</v>
      </c>
      <c r="K5" s="135">
        <f>SUM(SUMIFS('4W'!$P$4:$P$2500,'4W'!$D$4:$D$2500,$D$37,'4W'!$H$4:$H$2500,'DRAFT DASHBOARD'!D5,'4W'!$R$4:$R$2500,'DRAFT DASHBOARD'!$K$3),SUMIFS('4W'!$P$4:$P$2500,'4W'!$D$4:$D$2500,$D$38,'4W'!$H$4:$H$2500,'DRAFT DASHBOARD'!D5,'4W'!$R$4:$R$2500,'DRAFT DASHBOARD'!$K$3))</f>
        <v>43686</v>
      </c>
      <c r="L5" s="134">
        <f>K5*5</f>
        <v>218430</v>
      </c>
      <c r="M5" s="126"/>
      <c r="N5" s="173"/>
      <c r="O5" s="173"/>
      <c r="P5" s="173"/>
      <c r="Q5" s="173"/>
    </row>
    <row r="6" spans="1:17" s="73" customFormat="1" ht="22.5">
      <c r="A6" s="116"/>
      <c r="B6" s="214"/>
      <c r="C6" s="214"/>
      <c r="D6" s="210" t="s">
        <v>1023</v>
      </c>
      <c r="E6" s="211"/>
      <c r="F6" s="133">
        <f>SUM(SUMIFS('4W'!$K$4:$K$2500,'4W'!$D$4:$D$2500,$D$37,'4W'!$H$4:$H$2500,'DRAFT DASHBOARD'!D6),SUMIFS('4W'!$K$4:$K$2500,'4W'!$D$4:$D$2500,$D$38,'4W'!$H$4:$H$2500,'DRAFT DASHBOARD'!D6))</f>
        <v>0</v>
      </c>
      <c r="G6" s="133">
        <f>SUM(SUMIFS('4W'!$P$4:$P$2500,'4W'!$D$4:$D$2500,$D$37,'4W'!$H$4:$H$2500,'DRAFT DASHBOARD'!D6),SUMIFS('4W'!$P$4:$P$2500,'4W'!$D$4:$D$2500,$D$38,'4W'!$H$4:$H$2500,'DRAFT DASHBOARD'!D6))</f>
        <v>180</v>
      </c>
      <c r="H6" s="134">
        <f t="shared" ref="H6:H36" si="0">G6*5</f>
        <v>900</v>
      </c>
      <c r="I6" s="135">
        <f>SUM(SUMIFS('4W'!$P$4:$P$2500,'4W'!$D$4:$D$2500,$D$37,'4W'!$H$4:$H$2500,'DRAFT DASHBOARD'!D6,'4W'!$R$4:$R$2500,'DRAFT DASHBOARD'!$I$3),SUMIFS('4W'!$P$4:$P$2500,'4W'!$D$4:$D$2500,$D$38,'4W'!$H$4:$H$2500,'DRAFT DASHBOARD'!D6,'4W'!$R$4:$R$2500,'DRAFT DASHBOARD'!$I$3))</f>
        <v>180</v>
      </c>
      <c r="J6" s="136">
        <f t="shared" ref="J6:J36" si="1">I6*5</f>
        <v>900</v>
      </c>
      <c r="K6" s="135">
        <f>SUM(SUMIFS('4W'!$P$4:$P$2500,'4W'!$D$4:$D$2500,$D$37,'4W'!$H$4:$H$2500,'DRAFT DASHBOARD'!D6,'4W'!$R$4:$R$2500,'DRAFT DASHBOARD'!$K$3),SUMIFS('4W'!$P$4:$P$2500,'4W'!$D$4:$D$2500,$D$38,'4W'!$H$4:$H$2500,'DRAFT DASHBOARD'!D6,'4W'!$R$4:$R$2500,'DRAFT DASHBOARD'!$K$3))</f>
        <v>0</v>
      </c>
      <c r="L6" s="134">
        <f t="shared" ref="L6:L36" si="2">K6*5</f>
        <v>0</v>
      </c>
      <c r="M6" s="127"/>
      <c r="N6" s="170"/>
      <c r="O6" s="170"/>
      <c r="P6" s="170"/>
      <c r="Q6" s="170"/>
    </row>
    <row r="7" spans="1:17" s="73" customFormat="1" ht="22.5">
      <c r="A7" s="116"/>
      <c r="B7" s="214"/>
      <c r="C7" s="214"/>
      <c r="D7" s="210" t="s">
        <v>1064</v>
      </c>
      <c r="E7" s="211"/>
      <c r="F7" s="133">
        <f>SUM(SUMIFS('4W'!$K$4:$K$2500,'4W'!$D$4:$D$2500,$D$37,'4W'!$H$4:$H$2500,'DRAFT DASHBOARD'!D7),SUMIFS('4W'!$K$4:$K$2500,'4W'!$D$4:$D$2500,$D$38,'4W'!$H$4:$H$2500,'DRAFT DASHBOARD'!D7))</f>
        <v>46392</v>
      </c>
      <c r="G7" s="133">
        <f>SUM(SUMIFS('4W'!$P$4:$P$2500,'4W'!$D$4:$D$2500,$D$37,'4W'!$H$4:$H$2500,'DRAFT DASHBOARD'!D7),SUMIFS('4W'!$P$4:$P$2500,'4W'!$D$4:$D$2500,$D$38,'4W'!$H$4:$H$2500,'DRAFT DASHBOARD'!D7))</f>
        <v>34747</v>
      </c>
      <c r="H7" s="134">
        <f t="shared" si="0"/>
        <v>173735</v>
      </c>
      <c r="I7" s="135">
        <f>SUM(SUMIFS('4W'!$P$4:$P$2500,'4W'!$D$4:$D$2500,$D$37,'4W'!$H$4:$H$2500,'DRAFT DASHBOARD'!D7,'4W'!$R$4:$R$2500,'DRAFT DASHBOARD'!$I$3),SUMIFS('4W'!$P$4:$P$2500,'4W'!$D$4:$D$2500,$D$38,'4W'!$H$4:$H$2500,'DRAFT DASHBOARD'!D7,'4W'!$R$4:$R$2500,'DRAFT DASHBOARD'!$I$3))</f>
        <v>9194</v>
      </c>
      <c r="J7" s="136">
        <f t="shared" si="1"/>
        <v>45970</v>
      </c>
      <c r="K7" s="135">
        <f>SUM(SUMIFS('4W'!$P$4:$P$2500,'4W'!$D$4:$D$2500,$D$37,'4W'!$H$4:$H$2500,'DRAFT DASHBOARD'!D7,'4W'!$R$4:$R$2500,'DRAFT DASHBOARD'!$K$3),SUMIFS('4W'!$P$4:$P$2500,'4W'!$D$4:$D$2500,$D$38,'4W'!$H$4:$H$2500,'DRAFT DASHBOARD'!D7,'4W'!$R$4:$R$2500,'DRAFT DASHBOARD'!$K$3))</f>
        <v>18534</v>
      </c>
      <c r="L7" s="134">
        <f t="shared" si="2"/>
        <v>92670</v>
      </c>
      <c r="M7" s="127"/>
      <c r="N7" s="170"/>
      <c r="O7" s="170"/>
      <c r="P7" s="170"/>
      <c r="Q7" s="170"/>
    </row>
    <row r="8" spans="1:17" s="73" customFormat="1" ht="22.5">
      <c r="A8" s="116"/>
      <c r="B8" s="214"/>
      <c r="C8" s="214"/>
      <c r="D8" s="210" t="s">
        <v>1196</v>
      </c>
      <c r="E8" s="211"/>
      <c r="F8" s="133">
        <f>SUM(SUMIFS('4W'!$K$4:$K$2500,'4W'!$D$4:$D$2500,$D$37,'4W'!$H$4:$H$2500,'DRAFT DASHBOARD'!D8),SUMIFS('4W'!$K$4:$K$2500,'4W'!$D$4:$D$2500,$D$38,'4W'!$H$4:$H$2500,'DRAFT DASHBOARD'!D8))</f>
        <v>4761</v>
      </c>
      <c r="G8" s="133">
        <f>SUM(SUMIFS('4W'!$P$4:$P$2500,'4W'!$D$4:$D$2500,$D$37,'4W'!$H$4:$H$2500,'DRAFT DASHBOARD'!D8),SUMIFS('4W'!$P$4:$P$2500,'4W'!$D$4:$D$2500,$D$38,'4W'!$H$4:$H$2500,'DRAFT DASHBOARD'!D8))</f>
        <v>4517</v>
      </c>
      <c r="H8" s="134">
        <f t="shared" si="0"/>
        <v>22585</v>
      </c>
      <c r="I8" s="135">
        <f>SUM(SUMIFS('4W'!$P$4:$P$2500,'4W'!$D$4:$D$2500,$D$37,'4W'!$H$4:$H$2500,'DRAFT DASHBOARD'!D8,'4W'!$R$4:$R$2500,'DRAFT DASHBOARD'!$I$3),SUMIFS('4W'!$P$4:$P$2500,'4W'!$D$4:$D$2500,$D$38,'4W'!$H$4:$H$2500,'DRAFT DASHBOARD'!D8,'4W'!$R$4:$R$2500,'DRAFT DASHBOARD'!$I$3))</f>
        <v>0</v>
      </c>
      <c r="J8" s="136">
        <f t="shared" si="1"/>
        <v>0</v>
      </c>
      <c r="K8" s="135">
        <f>SUM(SUMIFS('4W'!$P$4:$P$2500,'4W'!$D$4:$D$2500,$D$37,'4W'!$H$4:$H$2500,'DRAFT DASHBOARD'!D8,'4W'!$R$4:$R$2500,'DRAFT DASHBOARD'!$K$3),SUMIFS('4W'!$P$4:$P$2500,'4W'!$D$4:$D$2500,$D$38,'4W'!$H$4:$H$2500,'DRAFT DASHBOARD'!D8,'4W'!$R$4:$R$2500,'DRAFT DASHBOARD'!$K$3))</f>
        <v>3520</v>
      </c>
      <c r="L8" s="134">
        <f t="shared" si="2"/>
        <v>17600</v>
      </c>
      <c r="M8" s="127"/>
      <c r="N8" s="170"/>
      <c r="O8" s="170"/>
      <c r="P8" s="170"/>
      <c r="Q8" s="170"/>
    </row>
    <row r="9" spans="1:17" s="73" customFormat="1" ht="22.5">
      <c r="A9" s="116"/>
      <c r="B9" s="214"/>
      <c r="C9" s="214"/>
      <c r="D9" s="210" t="s">
        <v>1185</v>
      </c>
      <c r="E9" s="211"/>
      <c r="F9" s="133">
        <f>SUM(SUMIFS('4W'!$K$4:$K$2500,'4W'!$D$4:$D$2500,$D$37,'4W'!$H$4:$H$2500,'DRAFT DASHBOARD'!D9),SUMIFS('4W'!$K$4:$K$2500,'4W'!$D$4:$D$2500,$D$38,'4W'!$H$4:$H$2500,'DRAFT DASHBOARD'!D9))</f>
        <v>227</v>
      </c>
      <c r="G9" s="133">
        <f>SUM(SUMIFS('4W'!$P$4:$P$2500,'4W'!$D$4:$D$2500,$D$37,'4W'!$H$4:$H$2500,'DRAFT DASHBOARD'!D9),SUMIFS('4W'!$P$4:$P$2500,'4W'!$D$4:$D$2500,$D$38,'4W'!$H$4:$H$2500,'DRAFT DASHBOARD'!D9))</f>
        <v>117</v>
      </c>
      <c r="H9" s="134">
        <f t="shared" si="0"/>
        <v>585</v>
      </c>
      <c r="I9" s="135">
        <f>SUM(SUMIFS('4W'!$P$4:$P$2500,'4W'!$D$4:$D$2500,$D$37,'4W'!$H$4:$H$2500,'DRAFT DASHBOARD'!D9,'4W'!$R$4:$R$2500,'DRAFT DASHBOARD'!$I$3),SUMIFS('4W'!$P$4:$P$2500,'4W'!$D$4:$D$2500,$D$38,'4W'!$H$4:$H$2500,'DRAFT DASHBOARD'!D9,'4W'!$R$4:$R$2500,'DRAFT DASHBOARD'!$I$3))</f>
        <v>0</v>
      </c>
      <c r="J9" s="136">
        <f t="shared" si="1"/>
        <v>0</v>
      </c>
      <c r="K9" s="135">
        <f>SUM(SUMIFS('4W'!$P$4:$P$2500,'4W'!$D$4:$D$2500,$D$37,'4W'!$H$4:$H$2500,'DRAFT DASHBOARD'!D9,'4W'!$R$4:$R$2500,'DRAFT DASHBOARD'!$K$3),SUMIFS('4W'!$P$4:$P$2500,'4W'!$D$4:$D$2500,$D$38,'4W'!$H$4:$H$2500,'DRAFT DASHBOARD'!D9,'4W'!$R$4:$R$2500,'DRAFT DASHBOARD'!$K$3))</f>
        <v>117</v>
      </c>
      <c r="L9" s="134">
        <f t="shared" si="2"/>
        <v>585</v>
      </c>
      <c r="M9" s="127"/>
      <c r="N9" s="170"/>
      <c r="O9" s="170"/>
      <c r="P9" s="170"/>
      <c r="Q9" s="170"/>
    </row>
    <row r="10" spans="1:17" s="73" customFormat="1" ht="22.5">
      <c r="A10" s="116"/>
      <c r="B10" s="214" t="s">
        <v>1052</v>
      </c>
      <c r="C10" s="214"/>
      <c r="D10" s="210" t="s">
        <v>1059</v>
      </c>
      <c r="E10" s="211"/>
      <c r="F10" s="133">
        <f>SUM(SUMIFS('4W'!$K$4:$K$2500,'4W'!$D$4:$D$2500,$D$37,'4W'!$H$4:$H$2500,'DRAFT DASHBOARD'!D10),SUMIFS('4W'!$K$4:$K$2500,'4W'!$D$4:$D$2500,$D$38,'4W'!$H$4:$H$2500,'DRAFT DASHBOARD'!D10))</f>
        <v>791151</v>
      </c>
      <c r="G10" s="133">
        <f>SUM(SUMIFS('4W'!$P$4:$P$2500,'4W'!$D$4:$D$2500,$D$37,'4W'!$H$4:$H$2500,'DRAFT DASHBOARD'!D10),SUMIFS('4W'!$P$4:$P$2500,'4W'!$D$4:$D$2500,$D$38,'4W'!$H$4:$H$2500,'DRAFT DASHBOARD'!D10))</f>
        <v>31477</v>
      </c>
      <c r="H10" s="134">
        <f t="shared" si="0"/>
        <v>157385</v>
      </c>
      <c r="I10" s="135">
        <f>SUM(SUMIFS('4W'!$P$4:$P$2500,'4W'!$D$4:$D$2500,$D$37,'4W'!$H$4:$H$2500,'DRAFT DASHBOARD'!D10,'4W'!$R$4:$R$2500,'DRAFT DASHBOARD'!$I$3),SUMIFS('4W'!$P$4:$P$2500,'4W'!$D$4:$D$2500,$D$38,'4W'!$H$4:$H$2500,'DRAFT DASHBOARD'!D10,'4W'!$R$4:$R$2500,'DRAFT DASHBOARD'!$I$3))</f>
        <v>14749</v>
      </c>
      <c r="J10" s="136">
        <f t="shared" si="1"/>
        <v>73745</v>
      </c>
      <c r="K10" s="135">
        <f>SUM(SUMIFS('4W'!$P$4:$P$2500,'4W'!$D$4:$D$2500,$D$37,'4W'!$H$4:$H$2500,'DRAFT DASHBOARD'!D10,'4W'!$R$4:$R$2500,'DRAFT DASHBOARD'!$K$3),SUMIFS('4W'!$P$4:$P$2500,'4W'!$D$4:$D$2500,$D$38,'4W'!$H$4:$H$2500,'DRAFT DASHBOARD'!D10,'4W'!$R$4:$R$2500,'DRAFT DASHBOARD'!$K$3))</f>
        <v>9514</v>
      </c>
      <c r="L10" s="134">
        <f t="shared" si="2"/>
        <v>47570</v>
      </c>
      <c r="M10" s="127"/>
      <c r="N10" s="170"/>
      <c r="O10" s="170"/>
      <c r="P10" s="170"/>
      <c r="Q10" s="170"/>
    </row>
    <row r="11" spans="1:17" s="73" customFormat="1" ht="22.5">
      <c r="A11" s="116"/>
      <c r="B11" s="214"/>
      <c r="C11" s="214"/>
      <c r="D11" s="210" t="s">
        <v>1214</v>
      </c>
      <c r="E11" s="211"/>
      <c r="F11" s="133">
        <f>SUM(SUMIFS('4W'!$K$4:$K$2500,'4W'!$D$4:$D$2500,$D$37,'4W'!$H$4:$H$2500,'DRAFT DASHBOARD'!D11),SUMIFS('4W'!$K$4:$K$2500,'4W'!$D$4:$D$2500,$D$38,'4W'!$H$4:$H$2500,'DRAFT DASHBOARD'!D11))</f>
        <v>300</v>
      </c>
      <c r="G11" s="133">
        <f>SUM(SUMIFS('4W'!$P$4:$P$2500,'4W'!$D$4:$D$2500,$D$37,'4W'!$H$4:$H$2500,'DRAFT DASHBOARD'!D11),SUMIFS('4W'!$P$4:$P$2500,'4W'!$D$4:$D$2500,$D$38,'4W'!$H$4:$H$2500,'DRAFT DASHBOARD'!D11))</f>
        <v>1500</v>
      </c>
      <c r="H11" s="134">
        <f t="shared" si="0"/>
        <v>7500</v>
      </c>
      <c r="I11" s="135">
        <f>SUM(SUMIFS('4W'!$P$4:$P$2500,'4W'!$D$4:$D$2500,$D$37,'4W'!$H$4:$H$2500,'DRAFT DASHBOARD'!D11,'4W'!$R$4:$R$2500,'DRAFT DASHBOARD'!$I$3),SUMIFS('4W'!$P$4:$P$2500,'4W'!$D$4:$D$2500,$D$38,'4W'!$H$4:$H$2500,'DRAFT DASHBOARD'!D11,'4W'!$R$4:$R$2500,'DRAFT DASHBOARD'!$I$3))</f>
        <v>0</v>
      </c>
      <c r="J11" s="136">
        <f t="shared" si="1"/>
        <v>0</v>
      </c>
      <c r="K11" s="135">
        <f>SUM(SUMIFS('4W'!$P$4:$P$2500,'4W'!$D$4:$D$2500,$D$37,'4W'!$H$4:$H$2500,'DRAFT DASHBOARD'!D11,'4W'!$R$4:$R$2500,'DRAFT DASHBOARD'!$K$3),SUMIFS('4W'!$P$4:$P$2500,'4W'!$D$4:$D$2500,$D$38,'4W'!$H$4:$H$2500,'DRAFT DASHBOARD'!D11,'4W'!$R$4:$R$2500,'DRAFT DASHBOARD'!$K$3))</f>
        <v>0</v>
      </c>
      <c r="L11" s="134">
        <f t="shared" si="2"/>
        <v>0</v>
      </c>
      <c r="M11" s="127"/>
      <c r="N11" s="170"/>
      <c r="O11" s="170"/>
      <c r="P11" s="170"/>
      <c r="Q11" s="170"/>
    </row>
    <row r="12" spans="1:17" s="73" customFormat="1" ht="22.5">
      <c r="A12" s="116"/>
      <c r="B12" s="214"/>
      <c r="C12" s="214"/>
      <c r="D12" s="210" t="s">
        <v>1056</v>
      </c>
      <c r="E12" s="211"/>
      <c r="F12" s="133">
        <f>SUM(SUMIFS('4W'!$K$4:$K$2500,'4W'!$D$4:$D$2500,$D$37,'4W'!$H$4:$H$2500,'DRAFT DASHBOARD'!D12),SUMIFS('4W'!$K$4:$K$2500,'4W'!$D$4:$D$2500,$D$38,'4W'!$H$4:$H$2500,'DRAFT DASHBOARD'!D12))</f>
        <v>57708</v>
      </c>
      <c r="G12" s="133">
        <f>SUM(SUMIFS('4W'!$P$4:$P$2500,'4W'!$D$4:$D$2500,$D$37,'4W'!$H$4:$H$2500,'DRAFT DASHBOARD'!D12),SUMIFS('4W'!$P$4:$P$2500,'4W'!$D$4:$D$2500,$D$38,'4W'!$H$4:$H$2500,'DRAFT DASHBOARD'!D12))</f>
        <v>47448</v>
      </c>
      <c r="H12" s="134">
        <f t="shared" si="0"/>
        <v>237240</v>
      </c>
      <c r="I12" s="135">
        <f>SUM(SUMIFS('4W'!$P$4:$P$2500,'4W'!$D$4:$D$2500,$D$37,'4W'!$H$4:$H$2500,'DRAFT DASHBOARD'!D12,'4W'!$R$4:$R$2500,'DRAFT DASHBOARD'!$I$3),SUMIFS('4W'!$P$4:$P$2500,'4W'!$D$4:$D$2500,$D$38,'4W'!$H$4:$H$2500,'DRAFT DASHBOARD'!D12,'4W'!$R$4:$R$2500,'DRAFT DASHBOARD'!$I$3))</f>
        <v>9616</v>
      </c>
      <c r="J12" s="136">
        <f t="shared" si="1"/>
        <v>48080</v>
      </c>
      <c r="K12" s="135">
        <f>SUM(SUMIFS('4W'!$P$4:$P$2500,'4W'!$D$4:$D$2500,$D$37,'4W'!$H$4:$H$2500,'DRAFT DASHBOARD'!D12,'4W'!$R$4:$R$2500,'DRAFT DASHBOARD'!$K$3),SUMIFS('4W'!$P$4:$P$2500,'4W'!$D$4:$D$2500,$D$38,'4W'!$H$4:$H$2500,'DRAFT DASHBOARD'!D12,'4W'!$R$4:$R$2500,'DRAFT DASHBOARD'!$K$3))</f>
        <v>22668</v>
      </c>
      <c r="L12" s="134">
        <f t="shared" si="2"/>
        <v>113340</v>
      </c>
      <c r="M12" s="127"/>
      <c r="N12" s="170"/>
      <c r="O12" s="170"/>
      <c r="P12" s="170"/>
      <c r="Q12" s="170"/>
    </row>
    <row r="13" spans="1:17" s="73" customFormat="1" ht="22.5">
      <c r="A13" s="116"/>
      <c r="B13" s="214"/>
      <c r="C13" s="214"/>
      <c r="D13" s="210" t="s">
        <v>1054</v>
      </c>
      <c r="E13" s="211"/>
      <c r="F13" s="133">
        <f>SUM(SUMIFS('4W'!$K$4:$K$2500,'4W'!$D$4:$D$2500,$D$37,'4W'!$H$4:$H$2500,'DRAFT DASHBOARD'!D13),SUMIFS('4W'!$K$4:$K$2500,'4W'!$D$4:$D$2500,$D$38,'4W'!$H$4:$H$2500,'DRAFT DASHBOARD'!D13))</f>
        <v>90318</v>
      </c>
      <c r="G13" s="133">
        <f>SUM(SUMIFS('4W'!$P$4:$P$2500,'4W'!$D$4:$D$2500,$D$37,'4W'!$H$4:$H$2500,'DRAFT DASHBOARD'!D13),SUMIFS('4W'!$P$4:$P$2500,'4W'!$D$4:$D$2500,$D$38,'4W'!$H$4:$H$2500,'DRAFT DASHBOARD'!D13))</f>
        <v>75821</v>
      </c>
      <c r="H13" s="134">
        <f t="shared" si="0"/>
        <v>379105</v>
      </c>
      <c r="I13" s="135">
        <f>SUM(SUMIFS('4W'!$P$4:$P$2500,'4W'!$D$4:$D$2500,$D$37,'4W'!$H$4:$H$2500,'DRAFT DASHBOARD'!D13,'4W'!$R$4:$R$2500,'DRAFT DASHBOARD'!$I$3),SUMIFS('4W'!$P$4:$P$2500,'4W'!$D$4:$D$2500,$D$38,'4W'!$H$4:$H$2500,'DRAFT DASHBOARD'!D13,'4W'!$R$4:$R$2500,'DRAFT DASHBOARD'!$I$3))</f>
        <v>17037</v>
      </c>
      <c r="J13" s="136">
        <f t="shared" si="1"/>
        <v>85185</v>
      </c>
      <c r="K13" s="135">
        <f>SUM(SUMIFS('4W'!$P$4:$P$2500,'4W'!$D$4:$D$2500,$D$37,'4W'!$H$4:$H$2500,'DRAFT DASHBOARD'!D13,'4W'!$R$4:$R$2500,'DRAFT DASHBOARD'!$K$3),SUMIFS('4W'!$P$4:$P$2500,'4W'!$D$4:$D$2500,$D$38,'4W'!$H$4:$H$2500,'DRAFT DASHBOARD'!D13,'4W'!$R$4:$R$2500,'DRAFT DASHBOARD'!$K$3))</f>
        <v>35444</v>
      </c>
      <c r="L13" s="134">
        <f t="shared" si="2"/>
        <v>177220</v>
      </c>
      <c r="M13" s="127"/>
      <c r="N13" s="170"/>
      <c r="O13" s="170"/>
      <c r="P13" s="170"/>
      <c r="Q13" s="170"/>
    </row>
    <row r="14" spans="1:17" s="73" customFormat="1" ht="22.5">
      <c r="A14" s="116"/>
      <c r="B14" s="214"/>
      <c r="C14" s="214"/>
      <c r="D14" s="210" t="s">
        <v>1063</v>
      </c>
      <c r="E14" s="211"/>
      <c r="F14" s="133">
        <f>SUM(SUMIFS('4W'!$K$4:$K$2500,'4W'!$D$4:$D$2500,$D$37,'4W'!$H$4:$H$2500,'DRAFT DASHBOARD'!D14),SUMIFS('4W'!$K$4:$K$2500,'4W'!$D$4:$D$2500,$D$38,'4W'!$H$4:$H$2500,'DRAFT DASHBOARD'!D14))</f>
        <v>50087</v>
      </c>
      <c r="G14" s="133">
        <f>SUM(SUMIFS('4W'!$P$4:$P$2500,'4W'!$D$4:$D$2500,$D$37,'4W'!$H$4:$H$2500,'DRAFT DASHBOARD'!D14),SUMIFS('4W'!$P$4:$P$2500,'4W'!$D$4:$D$2500,$D$38,'4W'!$H$4:$H$2500,'DRAFT DASHBOARD'!D14))</f>
        <v>47460</v>
      </c>
      <c r="H14" s="134">
        <f t="shared" si="0"/>
        <v>237300</v>
      </c>
      <c r="I14" s="135">
        <f>SUM(SUMIFS('4W'!$P$4:$P$2500,'4W'!$D$4:$D$2500,$D$37,'4W'!$H$4:$H$2500,'DRAFT DASHBOARD'!D14,'4W'!$R$4:$R$2500,'DRAFT DASHBOARD'!$I$3),SUMIFS('4W'!$P$4:$P$2500,'4W'!$D$4:$D$2500,$D$38,'4W'!$H$4:$H$2500,'DRAFT DASHBOARD'!D14,'4W'!$R$4:$R$2500,'DRAFT DASHBOARD'!$I$3))</f>
        <v>8208</v>
      </c>
      <c r="J14" s="136">
        <f t="shared" si="1"/>
        <v>41040</v>
      </c>
      <c r="K14" s="135">
        <f>SUM(SUMIFS('4W'!$P$4:$P$2500,'4W'!$D$4:$D$2500,$D$37,'4W'!$H$4:$H$2500,'DRAFT DASHBOARD'!D14,'4W'!$R$4:$R$2500,'DRAFT DASHBOARD'!$K$3),SUMIFS('4W'!$P$4:$P$2500,'4W'!$D$4:$D$2500,$D$38,'4W'!$H$4:$H$2500,'DRAFT DASHBOARD'!D14,'4W'!$R$4:$R$2500,'DRAFT DASHBOARD'!$K$3))</f>
        <v>24753</v>
      </c>
      <c r="L14" s="134">
        <f t="shared" si="2"/>
        <v>123765</v>
      </c>
      <c r="M14" s="127"/>
      <c r="N14" s="170"/>
      <c r="O14" s="170"/>
      <c r="P14" s="170"/>
      <c r="Q14" s="170"/>
    </row>
    <row r="15" spans="1:17" s="73" customFormat="1" ht="22.5">
      <c r="A15" s="116"/>
      <c r="B15" s="214"/>
      <c r="C15" s="214"/>
      <c r="D15" s="210" t="s">
        <v>1062</v>
      </c>
      <c r="E15" s="211"/>
      <c r="F15" s="133">
        <f>SUM(SUMIFS('4W'!$K$4:$K$2500,'4W'!$D$4:$D$2500,$D$37,'4W'!$H$4:$H$2500,'DRAFT DASHBOARD'!D15),SUMIFS('4W'!$K$4:$K$2500,'4W'!$D$4:$D$2500,$D$38,'4W'!$H$4:$H$2500,'DRAFT DASHBOARD'!D15))</f>
        <v>104181</v>
      </c>
      <c r="G15" s="133">
        <f>SUM(SUMIFS('4W'!$P$4:$P$2500,'4W'!$D$4:$D$2500,$D$37,'4W'!$H$4:$H$2500,'DRAFT DASHBOARD'!D15),SUMIFS('4W'!$P$4:$P$2500,'4W'!$D$4:$D$2500,$D$38,'4W'!$H$4:$H$2500,'DRAFT DASHBOARD'!D15))</f>
        <v>94898</v>
      </c>
      <c r="H15" s="134">
        <f t="shared" si="0"/>
        <v>474490</v>
      </c>
      <c r="I15" s="135">
        <f>SUM(SUMIFS('4W'!$P$4:$P$2500,'4W'!$D$4:$D$2500,$D$37,'4W'!$H$4:$H$2500,'DRAFT DASHBOARD'!D15,'4W'!$R$4:$R$2500,'DRAFT DASHBOARD'!$I$3),SUMIFS('4W'!$P$4:$P$2500,'4W'!$D$4:$D$2500,$D$38,'4W'!$H$4:$H$2500,'DRAFT DASHBOARD'!D15,'4W'!$R$4:$R$2500,'DRAFT DASHBOARD'!$I$3))</f>
        <v>30642</v>
      </c>
      <c r="J15" s="136">
        <f t="shared" si="1"/>
        <v>153210</v>
      </c>
      <c r="K15" s="135">
        <f>SUM(SUMIFS('4W'!$P$4:$P$2500,'4W'!$D$4:$D$2500,$D$37,'4W'!$H$4:$H$2500,'DRAFT DASHBOARD'!D15,'4W'!$R$4:$R$2500,'DRAFT DASHBOARD'!$K$3),SUMIFS('4W'!$P$4:$P$2500,'4W'!$D$4:$D$2500,$D$38,'4W'!$H$4:$H$2500,'DRAFT DASHBOARD'!D15,'4W'!$R$4:$R$2500,'DRAFT DASHBOARD'!$K$3))</f>
        <v>37717</v>
      </c>
      <c r="L15" s="134">
        <f t="shared" si="2"/>
        <v>188585</v>
      </c>
      <c r="M15" s="127"/>
      <c r="N15" s="170"/>
      <c r="O15" s="170"/>
      <c r="P15" s="170"/>
      <c r="Q15" s="170"/>
    </row>
    <row r="16" spans="1:17" s="73" customFormat="1" ht="22.5">
      <c r="A16" s="116"/>
      <c r="B16" s="214"/>
      <c r="C16" s="214"/>
      <c r="D16" s="210" t="s">
        <v>1061</v>
      </c>
      <c r="E16" s="211"/>
      <c r="F16" s="133">
        <f>SUM(SUMIFS('4W'!$K$4:$K$2500,'4W'!$D$4:$D$2500,$D$37,'4W'!$H$4:$H$2500,'DRAFT DASHBOARD'!D16),SUMIFS('4W'!$K$4:$K$2500,'4W'!$D$4:$D$2500,$D$38,'4W'!$H$4:$H$2500,'DRAFT DASHBOARD'!D16))</f>
        <v>18045</v>
      </c>
      <c r="G16" s="133">
        <f>SUM(SUMIFS('4W'!$P$4:$P$2500,'4W'!$D$4:$D$2500,$D$37,'4W'!$H$4:$H$2500,'DRAFT DASHBOARD'!D16),SUMIFS('4W'!$P$4:$P$2500,'4W'!$D$4:$D$2500,$D$38,'4W'!$H$4:$H$2500,'DRAFT DASHBOARD'!D16))</f>
        <v>15817</v>
      </c>
      <c r="H16" s="134">
        <f t="shared" si="0"/>
        <v>79085</v>
      </c>
      <c r="I16" s="135">
        <f>SUM(SUMIFS('4W'!$P$4:$P$2500,'4W'!$D$4:$D$2500,$D$37,'4W'!$H$4:$H$2500,'DRAFT DASHBOARD'!D16,'4W'!$R$4:$R$2500,'DRAFT DASHBOARD'!$I$3),SUMIFS('4W'!$P$4:$P$2500,'4W'!$D$4:$D$2500,$D$38,'4W'!$H$4:$H$2500,'DRAFT DASHBOARD'!D16,'4W'!$R$4:$R$2500,'DRAFT DASHBOARD'!$I$3))</f>
        <v>0</v>
      </c>
      <c r="J16" s="136">
        <f t="shared" si="1"/>
        <v>0</v>
      </c>
      <c r="K16" s="135">
        <f>SUM(SUMIFS('4W'!$P$4:$P$2500,'4W'!$D$4:$D$2500,$D$37,'4W'!$H$4:$H$2500,'DRAFT DASHBOARD'!D16,'4W'!$R$4:$R$2500,'DRAFT DASHBOARD'!$K$3),SUMIFS('4W'!$P$4:$P$2500,'4W'!$D$4:$D$2500,$D$38,'4W'!$H$4:$H$2500,'DRAFT DASHBOARD'!D16,'4W'!$R$4:$R$2500,'DRAFT DASHBOARD'!$K$3))</f>
        <v>7995</v>
      </c>
      <c r="L16" s="134">
        <f t="shared" si="2"/>
        <v>39975</v>
      </c>
      <c r="M16" s="127"/>
      <c r="N16" s="170"/>
      <c r="O16" s="170"/>
      <c r="P16" s="170"/>
      <c r="Q16" s="170"/>
    </row>
    <row r="17" spans="1:17" s="73" customFormat="1" ht="22.5">
      <c r="A17" s="116"/>
      <c r="B17" s="214"/>
      <c r="C17" s="214"/>
      <c r="D17" s="210" t="s">
        <v>1058</v>
      </c>
      <c r="E17" s="211"/>
      <c r="F17" s="133">
        <f>SUM(SUMIFS('4W'!$K$4:$K$2500,'4W'!$D$4:$D$2500,$D$37,'4W'!$H$4:$H$2500,'DRAFT DASHBOARD'!D17),SUMIFS('4W'!$K$4:$K$2500,'4W'!$D$4:$D$2500,$D$38,'4W'!$H$4:$H$2500,'DRAFT DASHBOARD'!D17))</f>
        <v>45181</v>
      </c>
      <c r="G17" s="133">
        <f>SUM(SUMIFS('4W'!$P$4:$P$2500,'4W'!$D$4:$D$2500,$D$37,'4W'!$H$4:$H$2500,'DRAFT DASHBOARD'!D17),SUMIFS('4W'!$P$4:$P$2500,'4W'!$D$4:$D$2500,$D$38,'4W'!$H$4:$H$2500,'DRAFT DASHBOARD'!D17))</f>
        <v>29512</v>
      </c>
      <c r="H17" s="134">
        <f t="shared" si="0"/>
        <v>147560</v>
      </c>
      <c r="I17" s="135">
        <f>SUM(SUMIFS('4W'!$P$4:$P$2500,'4W'!$D$4:$D$2500,$D$37,'4W'!$H$4:$H$2500,'DRAFT DASHBOARD'!D17,'4W'!$R$4:$R$2500,'DRAFT DASHBOARD'!$I$3),SUMIFS('4W'!$P$4:$P$2500,'4W'!$D$4:$D$2500,$D$38,'4W'!$H$4:$H$2500,'DRAFT DASHBOARD'!D17,'4W'!$R$4:$R$2500,'DRAFT DASHBOARD'!$I$3))</f>
        <v>9350</v>
      </c>
      <c r="J17" s="136">
        <f t="shared" si="1"/>
        <v>46750</v>
      </c>
      <c r="K17" s="135">
        <f>SUM(SUMIFS('4W'!$P$4:$P$2500,'4W'!$D$4:$D$2500,$D$37,'4W'!$H$4:$H$2500,'DRAFT DASHBOARD'!D17,'4W'!$R$4:$R$2500,'DRAFT DASHBOARD'!$K$3),SUMIFS('4W'!$P$4:$P$2500,'4W'!$D$4:$D$2500,$D$38,'4W'!$H$4:$H$2500,'DRAFT DASHBOARD'!D17,'4W'!$R$4:$R$2500,'DRAFT DASHBOARD'!$K$3))</f>
        <v>5087</v>
      </c>
      <c r="L17" s="134">
        <f t="shared" si="2"/>
        <v>25435</v>
      </c>
      <c r="M17" s="127"/>
      <c r="N17" s="170"/>
      <c r="O17" s="170"/>
      <c r="P17" s="170"/>
      <c r="Q17" s="170"/>
    </row>
    <row r="18" spans="1:17" s="73" customFormat="1" ht="22.5">
      <c r="A18" s="116"/>
      <c r="B18" s="214"/>
      <c r="C18" s="214"/>
      <c r="D18" s="210" t="s">
        <v>1057</v>
      </c>
      <c r="E18" s="211"/>
      <c r="F18" s="133">
        <f>SUM(SUMIFS('4W'!$K$4:$K$2500,'4W'!$D$4:$D$2500,$D$37,'4W'!$H$4:$H$2500,'DRAFT DASHBOARD'!D18),SUMIFS('4W'!$K$4:$K$2500,'4W'!$D$4:$D$2500,$D$38,'4W'!$H$4:$H$2500,'DRAFT DASHBOARD'!D18))</f>
        <v>22936</v>
      </c>
      <c r="G18" s="133">
        <f>SUM(SUMIFS('4W'!$P$4:$P$2500,'4W'!$D$4:$D$2500,$D$37,'4W'!$H$4:$H$2500,'DRAFT DASHBOARD'!D18),SUMIFS('4W'!$P$4:$P$2500,'4W'!$D$4:$D$2500,$D$38,'4W'!$H$4:$H$2500,'DRAFT DASHBOARD'!D18))</f>
        <v>19460</v>
      </c>
      <c r="H18" s="134">
        <f t="shared" si="0"/>
        <v>97300</v>
      </c>
      <c r="I18" s="135">
        <f>SUM(SUMIFS('4W'!$P$4:$P$2500,'4W'!$D$4:$D$2500,$D$37,'4W'!$H$4:$H$2500,'DRAFT DASHBOARD'!D18,'4W'!$R$4:$R$2500,'DRAFT DASHBOARD'!$I$3),SUMIFS('4W'!$P$4:$P$2500,'4W'!$D$4:$D$2500,$D$38,'4W'!$H$4:$H$2500,'DRAFT DASHBOARD'!D18,'4W'!$R$4:$R$2500,'DRAFT DASHBOARD'!$I$3))</f>
        <v>5634</v>
      </c>
      <c r="J18" s="136">
        <f t="shared" si="1"/>
        <v>28170</v>
      </c>
      <c r="K18" s="135">
        <f>SUM(SUMIFS('4W'!$P$4:$P$2500,'4W'!$D$4:$D$2500,$D$37,'4W'!$H$4:$H$2500,'DRAFT DASHBOARD'!D18,'4W'!$R$4:$R$2500,'DRAFT DASHBOARD'!$K$3),SUMIFS('4W'!$P$4:$P$2500,'4W'!$D$4:$D$2500,$D$38,'4W'!$H$4:$H$2500,'DRAFT DASHBOARD'!D18,'4W'!$R$4:$R$2500,'DRAFT DASHBOARD'!$K$3))</f>
        <v>5475</v>
      </c>
      <c r="L18" s="134">
        <f t="shared" si="2"/>
        <v>27375</v>
      </c>
      <c r="M18" s="127"/>
      <c r="N18" s="170"/>
      <c r="O18" s="170"/>
      <c r="P18" s="170"/>
      <c r="Q18" s="170"/>
    </row>
    <row r="19" spans="1:17" s="73" customFormat="1" ht="22.5">
      <c r="A19" s="116"/>
      <c r="B19" s="214"/>
      <c r="C19" s="214"/>
      <c r="D19" s="210" t="s">
        <v>1060</v>
      </c>
      <c r="E19" s="211"/>
      <c r="F19" s="133">
        <f>SUM(SUMIFS('4W'!$K$4:$K$2500,'4W'!$D$4:$D$2500,$D$37,'4W'!$H$4:$H$2500,'DRAFT DASHBOARD'!D19),SUMIFS('4W'!$K$4:$K$2500,'4W'!$D$4:$D$2500,$D$38,'4W'!$H$4:$H$2500,'DRAFT DASHBOARD'!D19))</f>
        <v>0</v>
      </c>
      <c r="G19" s="133">
        <f>SUM(SUMIFS('4W'!$P$4:$P$2500,'4W'!$D$4:$D$2500,$D$37,'4W'!$H$4:$H$2500,'DRAFT DASHBOARD'!D19),SUMIFS('4W'!$P$4:$P$2500,'4W'!$D$4:$D$2500,$D$38,'4W'!$H$4:$H$2500,'DRAFT DASHBOARD'!D19))</f>
        <v>0</v>
      </c>
      <c r="H19" s="134">
        <f t="shared" si="0"/>
        <v>0</v>
      </c>
      <c r="I19" s="135">
        <f>SUM(SUMIFS('4W'!$P$4:$P$2500,'4W'!$D$4:$D$2500,$D$37,'4W'!$H$4:$H$2500,'DRAFT DASHBOARD'!D19,'4W'!$R$4:$R$2500,'DRAFT DASHBOARD'!$I$3),SUMIFS('4W'!$P$4:$P$2500,'4W'!$D$4:$D$2500,$D$38,'4W'!$H$4:$H$2500,'DRAFT DASHBOARD'!D19,'4W'!$R$4:$R$2500,'DRAFT DASHBOARD'!$I$3))</f>
        <v>0</v>
      </c>
      <c r="J19" s="136">
        <f t="shared" si="1"/>
        <v>0</v>
      </c>
      <c r="K19" s="135">
        <f>SUM(SUMIFS('4W'!$P$4:$P$2500,'4W'!$D$4:$D$2500,$D$37,'4W'!$H$4:$H$2500,'DRAFT DASHBOARD'!D19,'4W'!$R$4:$R$2500,'DRAFT DASHBOARD'!$K$3),SUMIFS('4W'!$P$4:$P$2500,'4W'!$D$4:$D$2500,$D$38,'4W'!$H$4:$H$2500,'DRAFT DASHBOARD'!D19,'4W'!$R$4:$R$2500,'DRAFT DASHBOARD'!$K$3))</f>
        <v>0</v>
      </c>
      <c r="L19" s="134">
        <f t="shared" si="2"/>
        <v>0</v>
      </c>
      <c r="M19" s="127"/>
      <c r="N19" s="170"/>
      <c r="O19" s="170"/>
      <c r="P19" s="170"/>
      <c r="Q19" s="170"/>
    </row>
    <row r="20" spans="1:17" s="73" customFormat="1" ht="22.5">
      <c r="A20" s="116"/>
      <c r="B20" s="214"/>
      <c r="C20" s="214"/>
      <c r="D20" s="210" t="s">
        <v>1055</v>
      </c>
      <c r="E20" s="211"/>
      <c r="F20" s="133">
        <f>SUM(SUMIFS('4W'!$K$4:$K$2500,'4W'!$D$4:$D$2500,$D$37,'4W'!$H$4:$H$2500,'DRAFT DASHBOARD'!D20),SUMIFS('4W'!$K$4:$K$2500,'4W'!$D$4:$D$2500,$D$38,'4W'!$H$4:$H$2500,'DRAFT DASHBOARD'!D20))</f>
        <v>0</v>
      </c>
      <c r="G20" s="133">
        <f>SUM(SUMIFS('4W'!$P$4:$P$2500,'4W'!$D$4:$D$2500,$D$37,'4W'!$H$4:$H$2500,'DRAFT DASHBOARD'!D20),SUMIFS('4W'!$P$4:$P$2500,'4W'!$D$4:$D$2500,$D$38,'4W'!$H$4:$H$2500,'DRAFT DASHBOARD'!D20))</f>
        <v>0</v>
      </c>
      <c r="H20" s="134">
        <f t="shared" si="0"/>
        <v>0</v>
      </c>
      <c r="I20" s="135">
        <f>SUM(SUMIFS('4W'!$P$4:$P$2500,'4W'!$D$4:$D$2500,$D$37,'4W'!$H$4:$H$2500,'DRAFT DASHBOARD'!D20,'4W'!$R$4:$R$2500,'DRAFT DASHBOARD'!$I$3),SUMIFS('4W'!$P$4:$P$2500,'4W'!$D$4:$D$2500,$D$38,'4W'!$H$4:$H$2500,'DRAFT DASHBOARD'!D20,'4W'!$R$4:$R$2500,'DRAFT DASHBOARD'!$I$3))</f>
        <v>0</v>
      </c>
      <c r="J20" s="136">
        <f t="shared" si="1"/>
        <v>0</v>
      </c>
      <c r="K20" s="135">
        <f>SUM(SUMIFS('4W'!$P$4:$P$2500,'4W'!$D$4:$D$2500,$D$37,'4W'!$H$4:$H$2500,'DRAFT DASHBOARD'!D20,'4W'!$R$4:$R$2500,'DRAFT DASHBOARD'!$K$3),SUMIFS('4W'!$P$4:$P$2500,'4W'!$D$4:$D$2500,$D$38,'4W'!$H$4:$H$2500,'DRAFT DASHBOARD'!D20,'4W'!$R$4:$R$2500,'DRAFT DASHBOARD'!$K$3))</f>
        <v>0</v>
      </c>
      <c r="L20" s="134">
        <f t="shared" si="2"/>
        <v>0</v>
      </c>
      <c r="M20" s="127"/>
      <c r="N20" s="170"/>
      <c r="O20" s="170"/>
      <c r="P20" s="170"/>
      <c r="Q20" s="170"/>
    </row>
    <row r="21" spans="1:17" s="73" customFormat="1" ht="22.5">
      <c r="A21" s="116"/>
      <c r="B21" s="131" t="s">
        <v>1028</v>
      </c>
      <c r="C21" s="132"/>
      <c r="D21" s="210" t="s">
        <v>1028</v>
      </c>
      <c r="E21" s="211"/>
      <c r="F21" s="133">
        <f>SUM(SUMIFS('4W'!$K$4:$K$2500,'4W'!$D$4:$D$2500,$D$37,'4W'!$H$4:$H$2500,'DRAFT DASHBOARD'!D21),SUMIFS('4W'!$K$4:$K$2500,'4W'!$D$4:$D$2500,$D$38,'4W'!$H$4:$H$2500,'DRAFT DASHBOARD'!D21))</f>
        <v>0</v>
      </c>
      <c r="G21" s="133">
        <f>SUM(SUMIFS('4W'!$P$4:$P$2500,'4W'!$D$4:$D$2500,$D$37,'4W'!$H$4:$H$2500,'DRAFT DASHBOARD'!D21),SUMIFS('4W'!$P$4:$P$2500,'4W'!$D$4:$D$2500,$D$38,'4W'!$H$4:$H$2500,'DRAFT DASHBOARD'!D21))</f>
        <v>0</v>
      </c>
      <c r="H21" s="134">
        <f t="shared" si="0"/>
        <v>0</v>
      </c>
      <c r="I21" s="135">
        <f>SUM(SUMIFS('4W'!$P$4:$P$2500,'4W'!$D$4:$D$2500,$D$37,'4W'!$H$4:$H$2500,'DRAFT DASHBOARD'!D21,'4W'!$R$4:$R$2500,'DRAFT DASHBOARD'!$I$3),SUMIFS('4W'!$P$4:$P$2500,'4W'!$D$4:$D$2500,$D$38,'4W'!$H$4:$H$2500,'DRAFT DASHBOARD'!D21,'4W'!$R$4:$R$2500,'DRAFT DASHBOARD'!$I$3))</f>
        <v>0</v>
      </c>
      <c r="J21" s="136">
        <f t="shared" si="1"/>
        <v>0</v>
      </c>
      <c r="K21" s="135">
        <f>SUM(SUMIFS('4W'!$P$4:$P$2500,'4W'!$D$4:$D$2500,$D$37,'4W'!$H$4:$H$2500,'DRAFT DASHBOARD'!D21,'4W'!$R$4:$R$2500,'DRAFT DASHBOARD'!$K$3),SUMIFS('4W'!$P$4:$P$2500,'4W'!$D$4:$D$2500,$D$38,'4W'!$H$4:$H$2500,'DRAFT DASHBOARD'!D21,'4W'!$R$4:$R$2500,'DRAFT DASHBOARD'!$K$3))</f>
        <v>0</v>
      </c>
      <c r="L21" s="134">
        <f t="shared" si="2"/>
        <v>0</v>
      </c>
      <c r="M21" s="127"/>
      <c r="N21" s="170"/>
      <c r="O21" s="170"/>
      <c r="P21" s="170"/>
      <c r="Q21" s="170"/>
    </row>
    <row r="22" spans="1:17" s="73" customFormat="1" ht="27.75">
      <c r="A22" s="116"/>
      <c r="B22" s="214" t="s">
        <v>1084</v>
      </c>
      <c r="C22" s="214"/>
      <c r="D22" s="210" t="s">
        <v>1085</v>
      </c>
      <c r="E22" s="211"/>
      <c r="F22" s="133">
        <f>SUM(SUMIFS('4W'!$K$4:$K$2500,'4W'!$D$4:$D$2500,$D$37,'4W'!$H$4:$H$2500,'DRAFT DASHBOARD'!D22),SUMIFS('4W'!$K$4:$K$2500,'4W'!$D$4:$D$2500,$D$38,'4W'!$H$4:$H$2500,'DRAFT DASHBOARD'!D22))</f>
        <v>825</v>
      </c>
      <c r="G22" s="133">
        <f>SUM(SUMIFS('4W'!$P$4:$P$2500,'4W'!$D$4:$D$2500,$D$37,'4W'!$H$4:$H$2500,'DRAFT DASHBOARD'!D22),SUMIFS('4W'!$P$4:$P$2500,'4W'!$D$4:$D$2500,$D$38,'4W'!$H$4:$H$2500,'DRAFT DASHBOARD'!D22))</f>
        <v>4944</v>
      </c>
      <c r="H22" s="134">
        <f t="shared" si="0"/>
        <v>24720</v>
      </c>
      <c r="I22" s="135">
        <f>SUM(SUMIFS('4W'!$P$4:$P$2500,'4W'!$D$4:$D$2500,$D$37,'4W'!$H$4:$H$2500,'DRAFT DASHBOARD'!D22,'4W'!$R$4:$R$2500,'DRAFT DASHBOARD'!$I$3),SUMIFS('4W'!$P$4:$P$2500,'4W'!$D$4:$D$2500,$D$38,'4W'!$H$4:$H$2500,'DRAFT DASHBOARD'!D22,'4W'!$R$4:$R$2500,'DRAFT DASHBOARD'!$I$3))</f>
        <v>0</v>
      </c>
      <c r="J22" s="136">
        <f t="shared" si="1"/>
        <v>0</v>
      </c>
      <c r="K22" s="135">
        <f>SUM(SUMIFS('4W'!$P$4:$P$2500,'4W'!$D$4:$D$2500,$D$37,'4W'!$H$4:$H$2500,'DRAFT DASHBOARD'!D22,'4W'!$R$4:$R$2500,'DRAFT DASHBOARD'!$K$3),SUMIFS('4W'!$P$4:$P$2500,'4W'!$D$4:$D$2500,$D$38,'4W'!$H$4:$H$2500,'DRAFT DASHBOARD'!D22,'4W'!$R$4:$R$2500,'DRAFT DASHBOARD'!$K$3))</f>
        <v>0</v>
      </c>
      <c r="L22" s="134">
        <f t="shared" si="2"/>
        <v>0</v>
      </c>
      <c r="M22" s="128"/>
      <c r="N22" s="174"/>
      <c r="O22" s="174"/>
      <c r="P22" s="170"/>
      <c r="Q22" s="170"/>
    </row>
    <row r="23" spans="1:17" s="73" customFormat="1" ht="22.5">
      <c r="A23" s="116"/>
      <c r="B23" s="214"/>
      <c r="C23" s="214"/>
      <c r="D23" s="210" t="s">
        <v>1086</v>
      </c>
      <c r="E23" s="211"/>
      <c r="F23" s="133">
        <f>SUM(SUMIFS('4W'!$K$4:$K$2500,'4W'!$D$4:$D$2500,$D$37,'4W'!$H$4:$H$2500,'DRAFT DASHBOARD'!D23),SUMIFS('4W'!$K$4:$K$2500,'4W'!$D$4:$D$2500,$D$38,'4W'!$H$4:$H$2500,'DRAFT DASHBOARD'!D23))</f>
        <v>1100</v>
      </c>
      <c r="G23" s="133">
        <f>SUM(SUMIFS('4W'!$P$4:$P$2500,'4W'!$D$4:$D$2500,$D$37,'4W'!$H$4:$H$2500,'DRAFT DASHBOARD'!D23),SUMIFS('4W'!$P$4:$P$2500,'4W'!$D$4:$D$2500,$D$38,'4W'!$H$4:$H$2500,'DRAFT DASHBOARD'!D23))</f>
        <v>10788</v>
      </c>
      <c r="H23" s="134">
        <f t="shared" si="0"/>
        <v>53940</v>
      </c>
      <c r="I23" s="135">
        <f>SUM(SUMIFS('4W'!$P$4:$P$2500,'4W'!$D$4:$D$2500,$D$37,'4W'!$H$4:$H$2500,'DRAFT DASHBOARD'!D23,'4W'!$R$4:$R$2500,'DRAFT DASHBOARD'!$I$3),SUMIFS('4W'!$P$4:$P$2500,'4W'!$D$4:$D$2500,$D$38,'4W'!$H$4:$H$2500,'DRAFT DASHBOARD'!D23,'4W'!$R$4:$R$2500,'DRAFT DASHBOARD'!$I$3))</f>
        <v>0</v>
      </c>
      <c r="J23" s="136">
        <f t="shared" si="1"/>
        <v>0</v>
      </c>
      <c r="K23" s="135">
        <f>SUM(SUMIFS('4W'!$P$4:$P$2500,'4W'!$D$4:$D$2500,$D$37,'4W'!$H$4:$H$2500,'DRAFT DASHBOARD'!D23,'4W'!$R$4:$R$2500,'DRAFT DASHBOARD'!$K$3),SUMIFS('4W'!$P$4:$P$2500,'4W'!$D$4:$D$2500,$D$38,'4W'!$H$4:$H$2500,'DRAFT DASHBOARD'!D23,'4W'!$R$4:$R$2500,'DRAFT DASHBOARD'!$K$3))</f>
        <v>0</v>
      </c>
      <c r="L23" s="134">
        <f t="shared" si="2"/>
        <v>0</v>
      </c>
      <c r="M23" s="127"/>
      <c r="N23" s="170"/>
      <c r="O23" s="170"/>
      <c r="P23" s="170"/>
      <c r="Q23" s="170"/>
    </row>
    <row r="24" spans="1:17" s="73" customFormat="1" ht="22.5">
      <c r="A24" s="116"/>
      <c r="B24" s="214" t="s">
        <v>1083</v>
      </c>
      <c r="C24" s="214"/>
      <c r="D24" s="210" t="s">
        <v>1024</v>
      </c>
      <c r="E24" s="211"/>
      <c r="F24" s="133">
        <f>SUM(SUMIFS('4W'!$K$4:$K$2500,'4W'!$D$4:$D$2500,$D$37,'4W'!$H$4:$H$2500,'DRAFT DASHBOARD'!D24),SUMIFS('4W'!$K$4:$K$2500,'4W'!$D$4:$D$2500,$D$38,'4W'!$H$4:$H$2500,'DRAFT DASHBOARD'!D24))</f>
        <v>0</v>
      </c>
      <c r="G24" s="133">
        <f>SUM(SUMIFS('4W'!$P$4:$P$2500,'4W'!$D$4:$D$2500,$D$37,'4W'!$H$4:$H$2500,'DRAFT DASHBOARD'!D24),SUMIFS('4W'!$P$4:$P$2500,'4W'!$D$4:$D$2500,$D$38,'4W'!$H$4:$H$2500,'DRAFT DASHBOARD'!D24))</f>
        <v>0</v>
      </c>
      <c r="H24" s="134">
        <f t="shared" si="0"/>
        <v>0</v>
      </c>
      <c r="I24" s="135">
        <f>SUM(SUMIFS('4W'!$P$4:$P$2500,'4W'!$D$4:$D$2500,$D$37,'4W'!$H$4:$H$2500,'DRAFT DASHBOARD'!D24,'4W'!$R$4:$R$2500,'DRAFT DASHBOARD'!$I$3),SUMIFS('4W'!$P$4:$P$2500,'4W'!$D$4:$D$2500,$D$38,'4W'!$H$4:$H$2500,'DRAFT DASHBOARD'!D24,'4W'!$R$4:$R$2500,'DRAFT DASHBOARD'!$I$3))</f>
        <v>0</v>
      </c>
      <c r="J24" s="136">
        <f t="shared" si="1"/>
        <v>0</v>
      </c>
      <c r="K24" s="135">
        <f>SUM(SUMIFS('4W'!$P$4:$P$2500,'4W'!$D$4:$D$2500,$D$37,'4W'!$H$4:$H$2500,'DRAFT DASHBOARD'!D24,'4W'!$R$4:$R$2500,'DRAFT DASHBOARD'!$K$3),SUMIFS('4W'!$P$4:$P$2500,'4W'!$D$4:$D$2500,$D$38,'4W'!$H$4:$H$2500,'DRAFT DASHBOARD'!D24,'4W'!$R$4:$R$2500,'DRAFT DASHBOARD'!$K$3))</f>
        <v>0</v>
      </c>
      <c r="L24" s="134">
        <f t="shared" si="2"/>
        <v>0</v>
      </c>
      <c r="M24" s="127"/>
      <c r="N24" s="170"/>
      <c r="O24" s="170"/>
      <c r="P24" s="170"/>
      <c r="Q24" s="170"/>
    </row>
    <row r="25" spans="1:17" s="73" customFormat="1" ht="22.5">
      <c r="A25" s="116"/>
      <c r="B25" s="214"/>
      <c r="C25" s="214"/>
      <c r="D25" s="210" t="s">
        <v>1025</v>
      </c>
      <c r="E25" s="211"/>
      <c r="F25" s="133">
        <f>SUM(SUMIFS('4W'!$K$4:$K$2500,'4W'!$D$4:$D$2500,$D$37,'4W'!$H$4:$H$2500,'DRAFT DASHBOARD'!D25),SUMIFS('4W'!$K$4:$K$2500,'4W'!$D$4:$D$2500,$D$38,'4W'!$H$4:$H$2500,'DRAFT DASHBOARD'!D25))</f>
        <v>1757</v>
      </c>
      <c r="G25" s="133">
        <f>SUM(SUMIFS('4W'!$P$4:$P$2500,'4W'!$D$4:$D$2500,$D$37,'4W'!$H$4:$H$2500,'DRAFT DASHBOARD'!D25),SUMIFS('4W'!$P$4:$P$2500,'4W'!$D$4:$D$2500,$D$38,'4W'!$H$4:$H$2500,'DRAFT DASHBOARD'!D25))</f>
        <v>5958</v>
      </c>
      <c r="H25" s="134">
        <f t="shared" si="0"/>
        <v>29790</v>
      </c>
      <c r="I25" s="135">
        <f>SUM(SUMIFS('4W'!$P$4:$P$2500,'4W'!$D$4:$D$2500,$D$37,'4W'!$H$4:$H$2500,'DRAFT DASHBOARD'!D25,'4W'!$R$4:$R$2500,'DRAFT DASHBOARD'!$I$3),SUMIFS('4W'!$P$4:$P$2500,'4W'!$D$4:$D$2500,$D$38,'4W'!$H$4:$H$2500,'DRAFT DASHBOARD'!D25,'4W'!$R$4:$R$2500,'DRAFT DASHBOARD'!$I$3))</f>
        <v>850</v>
      </c>
      <c r="J25" s="136">
        <f t="shared" si="1"/>
        <v>4250</v>
      </c>
      <c r="K25" s="135">
        <f>SUM(SUMIFS('4W'!$P$4:$P$2500,'4W'!$D$4:$D$2500,$D$37,'4W'!$H$4:$H$2500,'DRAFT DASHBOARD'!D25,'4W'!$R$4:$R$2500,'DRAFT DASHBOARD'!$K$3),SUMIFS('4W'!$P$4:$P$2500,'4W'!$D$4:$D$2500,$D$38,'4W'!$H$4:$H$2500,'DRAFT DASHBOARD'!D25,'4W'!$R$4:$R$2500,'DRAFT DASHBOARD'!$K$3))</f>
        <v>4371</v>
      </c>
      <c r="L25" s="134">
        <f t="shared" si="2"/>
        <v>21855</v>
      </c>
      <c r="M25" s="127"/>
      <c r="N25" s="170"/>
      <c r="O25" s="170"/>
      <c r="P25" s="170"/>
      <c r="Q25" s="170"/>
    </row>
    <row r="26" spans="1:17" s="73" customFormat="1" ht="22.5">
      <c r="A26" s="116"/>
      <c r="B26" s="131" t="s">
        <v>1032</v>
      </c>
      <c r="C26" s="132"/>
      <c r="D26" s="210" t="s">
        <v>1032</v>
      </c>
      <c r="E26" s="211"/>
      <c r="F26" s="133">
        <f>SUM(SUMIFS('4W'!$K$4:$K$2500,'4W'!$D$4:$D$2500,$D$37,'4W'!$H$4:$H$2500,'DRAFT DASHBOARD'!D26),SUMIFS('4W'!$K$4:$K$2500,'4W'!$D$4:$D$2500,$D$38,'4W'!$H$4:$H$2500,'DRAFT DASHBOARD'!D26))</f>
        <v>0</v>
      </c>
      <c r="G26" s="133">
        <f>SUM(SUMIFS('4W'!$P$4:$P$2500,'4W'!$D$4:$D$2500,$D$37,'4W'!$H$4:$H$2500,'DRAFT DASHBOARD'!D26),SUMIFS('4W'!$P$4:$P$2500,'4W'!$D$4:$D$2500,$D$38,'4W'!$H$4:$H$2500,'DRAFT DASHBOARD'!D26))</f>
        <v>0</v>
      </c>
      <c r="H26" s="134">
        <f t="shared" si="0"/>
        <v>0</v>
      </c>
      <c r="I26" s="135">
        <f>SUM(SUMIFS('4W'!$P$4:$P$2500,'4W'!$D$4:$D$2500,$D$37,'4W'!$H$4:$H$2500,'DRAFT DASHBOARD'!D26,'4W'!$R$4:$R$2500,'DRAFT DASHBOARD'!$I$3),SUMIFS('4W'!$P$4:$P$2500,'4W'!$D$4:$D$2500,$D$38,'4W'!$H$4:$H$2500,'DRAFT DASHBOARD'!D26,'4W'!$R$4:$R$2500,'DRAFT DASHBOARD'!$I$3))</f>
        <v>0</v>
      </c>
      <c r="J26" s="136">
        <f t="shared" si="1"/>
        <v>0</v>
      </c>
      <c r="K26" s="135">
        <f>SUM(SUMIFS('4W'!$P$4:$P$2500,'4W'!$D$4:$D$2500,$D$37,'4W'!$H$4:$H$2500,'DRAFT DASHBOARD'!D26,'4W'!$R$4:$R$2500,'DRAFT DASHBOARD'!$K$3),SUMIFS('4W'!$P$4:$P$2500,'4W'!$D$4:$D$2500,$D$38,'4W'!$H$4:$H$2500,'DRAFT DASHBOARD'!D26,'4W'!$R$4:$R$2500,'DRAFT DASHBOARD'!$K$3))</f>
        <v>0</v>
      </c>
      <c r="L26" s="134">
        <f t="shared" si="2"/>
        <v>0</v>
      </c>
      <c r="M26" s="127"/>
      <c r="N26" s="170"/>
      <c r="O26" s="170"/>
      <c r="P26" s="170"/>
      <c r="Q26" s="170"/>
    </row>
    <row r="27" spans="1:17" s="73" customFormat="1" ht="22.5">
      <c r="A27" s="116"/>
      <c r="B27" s="131" t="s">
        <v>1027</v>
      </c>
      <c r="C27" s="132"/>
      <c r="D27" s="210" t="s">
        <v>1027</v>
      </c>
      <c r="E27" s="211"/>
      <c r="F27" s="133">
        <f>SUM(SUMIFS('4W'!$K$4:$K$2500,'4W'!$D$4:$D$2500,$D$37,'4W'!$H$4:$H$2500,'DRAFT DASHBOARD'!D27),SUMIFS('4W'!$K$4:$K$2500,'4W'!$D$4:$D$2500,$D$38,'4W'!$H$4:$H$2500,'DRAFT DASHBOARD'!D27))</f>
        <v>0</v>
      </c>
      <c r="G27" s="133">
        <f>SUM(SUMIFS('4W'!$P$4:$P$2500,'4W'!$D$4:$D$2500,$D$37,'4W'!$H$4:$H$2500,'DRAFT DASHBOARD'!D27),SUMIFS('4W'!$P$4:$P$2500,'4W'!$D$4:$D$2500,$D$38,'4W'!$H$4:$H$2500,'DRAFT DASHBOARD'!D27))</f>
        <v>0</v>
      </c>
      <c r="H27" s="134">
        <f t="shared" si="0"/>
        <v>0</v>
      </c>
      <c r="I27" s="135">
        <f>SUM(SUMIFS('4W'!$P$4:$P$2500,'4W'!$D$4:$D$2500,$D$37,'4W'!$H$4:$H$2500,'DRAFT DASHBOARD'!D27,'4W'!$R$4:$R$2500,'DRAFT DASHBOARD'!$I$3),SUMIFS('4W'!$P$4:$P$2500,'4W'!$D$4:$D$2500,$D$38,'4W'!$H$4:$H$2500,'DRAFT DASHBOARD'!D27,'4W'!$R$4:$R$2500,'DRAFT DASHBOARD'!$I$3))</f>
        <v>0</v>
      </c>
      <c r="J27" s="136">
        <f t="shared" si="1"/>
        <v>0</v>
      </c>
      <c r="K27" s="135">
        <f>SUM(SUMIFS('4W'!$P$4:$P$2500,'4W'!$D$4:$D$2500,$D$37,'4W'!$H$4:$H$2500,'DRAFT DASHBOARD'!D27,'4W'!$R$4:$R$2500,'DRAFT DASHBOARD'!$K$3),SUMIFS('4W'!$P$4:$P$2500,'4W'!$D$4:$D$2500,$D$38,'4W'!$H$4:$H$2500,'DRAFT DASHBOARD'!D27,'4W'!$R$4:$R$2500,'DRAFT DASHBOARD'!$K$3))</f>
        <v>0</v>
      </c>
      <c r="L27" s="134">
        <f t="shared" si="2"/>
        <v>0</v>
      </c>
      <c r="M27" s="127"/>
      <c r="N27" s="170"/>
      <c r="O27" s="170"/>
      <c r="P27" s="170"/>
      <c r="Q27" s="170"/>
    </row>
    <row r="28" spans="1:17" s="73" customFormat="1" ht="22.5">
      <c r="A28" s="116"/>
      <c r="B28" s="131" t="s">
        <v>1026</v>
      </c>
      <c r="C28" s="132"/>
      <c r="D28" s="210" t="s">
        <v>1026</v>
      </c>
      <c r="E28" s="211"/>
      <c r="F28" s="133">
        <f>SUM(SUMIFS('4W'!$K$4:$K$2500,'4W'!$D$4:$D$2500,$D$37,'4W'!$H$4:$H$2500,'DRAFT DASHBOARD'!D28),SUMIFS('4W'!$K$4:$K$2500,'4W'!$D$4:$D$2500,$D$38,'4W'!$H$4:$H$2500,'DRAFT DASHBOARD'!D28))</f>
        <v>0</v>
      </c>
      <c r="G28" s="133">
        <f>SUM(SUMIFS('4W'!$P$4:$P$2500,'4W'!$D$4:$D$2500,$D$37,'4W'!$H$4:$H$2500,'DRAFT DASHBOARD'!D28),SUMIFS('4W'!$P$4:$P$2500,'4W'!$D$4:$D$2500,$D$38,'4W'!$H$4:$H$2500,'DRAFT DASHBOARD'!D28))</f>
        <v>0</v>
      </c>
      <c r="H28" s="134">
        <f t="shared" si="0"/>
        <v>0</v>
      </c>
      <c r="I28" s="135">
        <f>SUM(SUMIFS('4W'!$P$4:$P$2500,'4W'!$D$4:$D$2500,$D$37,'4W'!$H$4:$H$2500,'DRAFT DASHBOARD'!D28,'4W'!$R$4:$R$2500,'DRAFT DASHBOARD'!$I$3),SUMIFS('4W'!$P$4:$P$2500,'4W'!$D$4:$D$2500,$D$38,'4W'!$H$4:$H$2500,'DRAFT DASHBOARD'!D28,'4W'!$R$4:$R$2500,'DRAFT DASHBOARD'!$I$3))</f>
        <v>0</v>
      </c>
      <c r="J28" s="136">
        <f t="shared" si="1"/>
        <v>0</v>
      </c>
      <c r="K28" s="135">
        <f>SUM(SUMIFS('4W'!$P$4:$P$2500,'4W'!$D$4:$D$2500,$D$37,'4W'!$H$4:$H$2500,'DRAFT DASHBOARD'!D28,'4W'!$R$4:$R$2500,'DRAFT DASHBOARD'!$K$3),SUMIFS('4W'!$P$4:$P$2500,'4W'!$D$4:$D$2500,$D$38,'4W'!$H$4:$H$2500,'DRAFT DASHBOARD'!D28,'4W'!$R$4:$R$2500,'DRAFT DASHBOARD'!$K$3))</f>
        <v>0</v>
      </c>
      <c r="L28" s="134">
        <f t="shared" si="2"/>
        <v>0</v>
      </c>
      <c r="M28" s="127"/>
      <c r="N28" s="170"/>
      <c r="O28" s="170"/>
      <c r="P28" s="170"/>
      <c r="Q28" s="170"/>
    </row>
    <row r="29" spans="1:17" s="73" customFormat="1" ht="22.5">
      <c r="A29" s="116"/>
      <c r="B29" s="131" t="s">
        <v>1029</v>
      </c>
      <c r="C29" s="132"/>
      <c r="D29" s="210" t="s">
        <v>1029</v>
      </c>
      <c r="E29" s="211"/>
      <c r="F29" s="133">
        <f>SUM(SUMIFS('4W'!$K$4:$K$2500,'4W'!$D$4:$D$2500,$D$37,'4W'!$H$4:$H$2500,'DRAFT DASHBOARD'!D29),SUMIFS('4W'!$K$4:$K$2500,'4W'!$D$4:$D$2500,$D$38,'4W'!$H$4:$H$2500,'DRAFT DASHBOARD'!D29))</f>
        <v>13213</v>
      </c>
      <c r="G29" s="133">
        <f>SUM(SUMIFS('4W'!$P$4:$P$2500,'4W'!$D$4:$D$2500,$D$37,'4W'!$H$4:$H$2500,'DRAFT DASHBOARD'!D29),SUMIFS('4W'!$P$4:$P$2500,'4W'!$D$4:$D$2500,$D$38,'4W'!$H$4:$H$2500,'DRAFT DASHBOARD'!D29))</f>
        <v>13213</v>
      </c>
      <c r="H29" s="134">
        <f t="shared" si="0"/>
        <v>66065</v>
      </c>
      <c r="I29" s="135">
        <f>SUM(SUMIFS('4W'!$P$4:$P$2500,'4W'!$D$4:$D$2500,$D$37,'4W'!$H$4:$H$2500,'DRAFT DASHBOARD'!D29,'4W'!$R$4:$R$2500,'DRAFT DASHBOARD'!$I$3),SUMIFS('4W'!$P$4:$P$2500,'4W'!$D$4:$D$2500,$D$38,'4W'!$H$4:$H$2500,'DRAFT DASHBOARD'!D29,'4W'!$R$4:$R$2500,'DRAFT DASHBOARD'!$I$3))</f>
        <v>0</v>
      </c>
      <c r="J29" s="136">
        <f t="shared" si="1"/>
        <v>0</v>
      </c>
      <c r="K29" s="135">
        <f>SUM(SUMIFS('4W'!$P$4:$P$2500,'4W'!$D$4:$D$2500,$D$37,'4W'!$H$4:$H$2500,'DRAFT DASHBOARD'!D29,'4W'!$R$4:$R$2500,'DRAFT DASHBOARD'!$K$3),SUMIFS('4W'!$P$4:$P$2500,'4W'!$D$4:$D$2500,$D$38,'4W'!$H$4:$H$2500,'DRAFT DASHBOARD'!D29,'4W'!$R$4:$R$2500,'DRAFT DASHBOARD'!$K$3))</f>
        <v>5162</v>
      </c>
      <c r="L29" s="134">
        <f t="shared" si="2"/>
        <v>25810</v>
      </c>
      <c r="M29" s="127"/>
      <c r="N29" s="170"/>
      <c r="O29" s="170"/>
      <c r="P29" s="170"/>
      <c r="Q29" s="170"/>
    </row>
    <row r="30" spans="1:17" s="73" customFormat="1" ht="22.5">
      <c r="A30" s="116"/>
      <c r="B30" s="131" t="s">
        <v>1030</v>
      </c>
      <c r="C30" s="132"/>
      <c r="D30" s="210" t="s">
        <v>56</v>
      </c>
      <c r="E30" s="211"/>
      <c r="F30" s="133">
        <f>SUM(SUMIFS('4W'!$K$4:$K$2500,'4W'!$D$4:$D$2500,$D$37,'4W'!$H$4:$H$2500,'DRAFT DASHBOARD'!D30),SUMIFS('4W'!$K$4:$K$2500,'4W'!$D$4:$D$2500,$D$38,'4W'!$H$4:$H$2500,'DRAFT DASHBOARD'!D30))</f>
        <v>0</v>
      </c>
      <c r="G30" s="133">
        <f>SUM(SUMIFS('4W'!$P$4:$P$2500,'4W'!$D$4:$D$2500,$D$37,'4W'!$H$4:$H$2500,'DRAFT DASHBOARD'!D30),SUMIFS('4W'!$P$4:$P$2500,'4W'!$D$4:$D$2500,$D$38,'4W'!$H$4:$H$2500,'DRAFT DASHBOARD'!D30))</f>
        <v>0</v>
      </c>
      <c r="H30" s="134">
        <f t="shared" si="0"/>
        <v>0</v>
      </c>
      <c r="I30" s="135">
        <f>SUM(SUMIFS('4W'!$P$4:$P$2500,'4W'!$D$4:$D$2500,$D$37,'4W'!$H$4:$H$2500,'DRAFT DASHBOARD'!D30,'4W'!$R$4:$R$2500,'DRAFT DASHBOARD'!$I$3),SUMIFS('4W'!$P$4:$P$2500,'4W'!$D$4:$D$2500,$D$38,'4W'!$H$4:$H$2500,'DRAFT DASHBOARD'!D30,'4W'!$R$4:$R$2500,'DRAFT DASHBOARD'!$I$3))</f>
        <v>0</v>
      </c>
      <c r="J30" s="136">
        <f t="shared" si="1"/>
        <v>0</v>
      </c>
      <c r="K30" s="135">
        <f>SUM(SUMIFS('4W'!$P$4:$P$2500,'4W'!$D$4:$D$2500,$D$37,'4W'!$H$4:$H$2500,'DRAFT DASHBOARD'!D30,'4W'!$R$4:$R$2500,'DRAFT DASHBOARD'!$K$3),SUMIFS('4W'!$P$4:$P$2500,'4W'!$D$4:$D$2500,$D$38,'4W'!$H$4:$H$2500,'DRAFT DASHBOARD'!D30,'4W'!$R$4:$R$2500,'DRAFT DASHBOARD'!$K$3))</f>
        <v>0</v>
      </c>
      <c r="L30" s="134">
        <f t="shared" si="2"/>
        <v>0</v>
      </c>
      <c r="M30" s="127"/>
      <c r="N30" s="170"/>
      <c r="O30" s="170"/>
      <c r="P30" s="170"/>
      <c r="Q30" s="170"/>
    </row>
    <row r="31" spans="1:17" s="73" customFormat="1" ht="22.5">
      <c r="A31" s="116"/>
      <c r="B31" s="131" t="s">
        <v>1031</v>
      </c>
      <c r="C31" s="132"/>
      <c r="D31" s="210" t="s">
        <v>56</v>
      </c>
      <c r="E31" s="211"/>
      <c r="F31" s="133">
        <f>SUM(SUMIFS('4W'!$K$4:$K$2500,'4W'!$D$4:$D$2500,$D$37,'4W'!$H$4:$H$2500,'DRAFT DASHBOARD'!D31),SUMIFS('4W'!$K$4:$K$2500,'4W'!$D$4:$D$2500,$D$38,'4W'!$H$4:$H$2500,'DRAFT DASHBOARD'!D31))</f>
        <v>0</v>
      </c>
      <c r="G31" s="133">
        <f>SUM(SUMIFS('4W'!$P$4:$P$2500,'4W'!$D$4:$D$2500,$D$37,'4W'!$H$4:$H$2500,'DRAFT DASHBOARD'!D31),SUMIFS('4W'!$P$4:$P$2500,'4W'!$D$4:$D$2500,$D$38,'4W'!$H$4:$H$2500,'DRAFT DASHBOARD'!D31))</f>
        <v>0</v>
      </c>
      <c r="H31" s="134">
        <f t="shared" si="0"/>
        <v>0</v>
      </c>
      <c r="I31" s="135">
        <f>SUM(SUMIFS('4W'!$P$4:$P$2500,'4W'!$D$4:$D$2500,$D$37,'4W'!$H$4:$H$2500,'DRAFT DASHBOARD'!D31,'4W'!$R$4:$R$2500,'DRAFT DASHBOARD'!$I$3),SUMIFS('4W'!$P$4:$P$2500,'4W'!$D$4:$D$2500,$D$38,'4W'!$H$4:$H$2500,'DRAFT DASHBOARD'!D31,'4W'!$R$4:$R$2500,'DRAFT DASHBOARD'!$I$3))</f>
        <v>0</v>
      </c>
      <c r="J31" s="136">
        <f t="shared" si="1"/>
        <v>0</v>
      </c>
      <c r="K31" s="135">
        <f>SUM(SUMIFS('4W'!$P$4:$P$2500,'4W'!$D$4:$D$2500,$D$37,'4W'!$H$4:$H$2500,'DRAFT DASHBOARD'!D31,'4W'!$R$4:$R$2500,'DRAFT DASHBOARD'!$K$3),SUMIFS('4W'!$P$4:$P$2500,'4W'!$D$4:$D$2500,$D$38,'4W'!$H$4:$H$2500,'DRAFT DASHBOARD'!D31,'4W'!$R$4:$R$2500,'DRAFT DASHBOARD'!$K$3))</f>
        <v>0</v>
      </c>
      <c r="L31" s="134">
        <f t="shared" si="2"/>
        <v>0</v>
      </c>
      <c r="M31" s="127"/>
      <c r="N31" s="170"/>
      <c r="O31" s="170"/>
      <c r="P31" s="170"/>
      <c r="Q31" s="170"/>
    </row>
    <row r="32" spans="1:17" s="73" customFormat="1" ht="22.5">
      <c r="A32" s="116"/>
      <c r="B32" s="215" t="s">
        <v>1187</v>
      </c>
      <c r="C32" s="215"/>
      <c r="D32" s="210" t="s">
        <v>1188</v>
      </c>
      <c r="E32" s="211"/>
      <c r="F32" s="133">
        <f>SUM(SUMIFS('4W'!$K$4:$K$2500,'4W'!$D$4:$D$2500,$D$37,'4W'!$H$4:$H$2500,'DRAFT DASHBOARD'!D32),SUMIFS('4W'!$K$4:$K$2500,'4W'!$D$4:$D$2500,$D$38,'4W'!$H$4:$H$2500,'DRAFT DASHBOARD'!D32))</f>
        <v>0</v>
      </c>
      <c r="G32" s="133">
        <f>SUM(SUMIFS('4W'!$P$4:$P$2500,'4W'!$D$4:$D$2500,$D$37,'4W'!$H$4:$H$2500,'DRAFT DASHBOARD'!D32),SUMIFS('4W'!$P$4:$P$2500,'4W'!$D$4:$D$2500,$D$38,'4W'!$H$4:$H$2500,'DRAFT DASHBOARD'!D32))</f>
        <v>0</v>
      </c>
      <c r="H32" s="134">
        <f t="shared" si="0"/>
        <v>0</v>
      </c>
      <c r="I32" s="135">
        <f>SUM(SUMIFS('4W'!$P$4:$P$2500,'4W'!$D$4:$D$2500,$D$37,'4W'!$H$4:$H$2500,'DRAFT DASHBOARD'!D32,'4W'!$R$4:$R$2500,'DRAFT DASHBOARD'!$I$3),SUMIFS('4W'!$P$4:$P$2500,'4W'!$D$4:$D$2500,$D$38,'4W'!$H$4:$H$2500,'DRAFT DASHBOARD'!D32,'4W'!$R$4:$R$2500,'DRAFT DASHBOARD'!$I$3))</f>
        <v>0</v>
      </c>
      <c r="J32" s="136">
        <f t="shared" si="1"/>
        <v>0</v>
      </c>
      <c r="K32" s="135">
        <f>SUM(SUMIFS('4W'!$P$4:$P$2500,'4W'!$D$4:$D$2500,$D$37,'4W'!$H$4:$H$2500,'DRAFT DASHBOARD'!D32,'4W'!$R$4:$R$2500,'DRAFT DASHBOARD'!$K$3),SUMIFS('4W'!$P$4:$P$2500,'4W'!$D$4:$D$2500,$D$38,'4W'!$H$4:$H$2500,'DRAFT DASHBOARD'!D32,'4W'!$R$4:$R$2500,'DRAFT DASHBOARD'!$K$3))</f>
        <v>0</v>
      </c>
      <c r="L32" s="134">
        <f t="shared" si="2"/>
        <v>0</v>
      </c>
      <c r="M32" s="127"/>
      <c r="N32" s="170"/>
      <c r="O32" s="170"/>
      <c r="P32" s="170"/>
      <c r="Q32" s="170"/>
    </row>
    <row r="33" spans="1:17" s="73" customFormat="1" ht="22.5">
      <c r="A33" s="116"/>
      <c r="B33" s="215"/>
      <c r="C33" s="215"/>
      <c r="D33" s="210" t="s">
        <v>1189</v>
      </c>
      <c r="E33" s="211"/>
      <c r="F33" s="133">
        <f>SUM(SUMIFS('4W'!$K$4:$K$2500,'4W'!$D$4:$D$2500,$D$37,'4W'!$H$4:$H$2500,'DRAFT DASHBOARD'!D33),SUMIFS('4W'!$K$4:$K$2500,'4W'!$D$4:$D$2500,$D$38,'4W'!$H$4:$H$2500,'DRAFT DASHBOARD'!D33))</f>
        <v>0</v>
      </c>
      <c r="G33" s="133">
        <f>SUM(SUMIFS('4W'!$P$4:$P$2500,'4W'!$D$4:$D$2500,$D$37,'4W'!$H$4:$H$2500,'DRAFT DASHBOARD'!D33),SUMIFS('4W'!$P$4:$P$2500,'4W'!$D$4:$D$2500,$D$38,'4W'!$H$4:$H$2500,'DRAFT DASHBOARD'!D33))</f>
        <v>0</v>
      </c>
      <c r="H33" s="134">
        <f t="shared" si="0"/>
        <v>0</v>
      </c>
      <c r="I33" s="135">
        <f>SUM(SUMIFS('4W'!$P$4:$P$2500,'4W'!$D$4:$D$2500,$D$37,'4W'!$H$4:$H$2500,'DRAFT DASHBOARD'!D33,'4W'!$R$4:$R$2500,'DRAFT DASHBOARD'!$I$3),SUMIFS('4W'!$P$4:$P$2500,'4W'!$D$4:$D$2500,$D$38,'4W'!$H$4:$H$2500,'DRAFT DASHBOARD'!D33,'4W'!$R$4:$R$2500,'DRAFT DASHBOARD'!$I$3))</f>
        <v>0</v>
      </c>
      <c r="J33" s="136">
        <f t="shared" si="1"/>
        <v>0</v>
      </c>
      <c r="K33" s="135">
        <f>SUM(SUMIFS('4W'!$P$4:$P$2500,'4W'!$D$4:$D$2500,$D$37,'4W'!$H$4:$H$2500,'DRAFT DASHBOARD'!D33,'4W'!$R$4:$R$2500,'DRAFT DASHBOARD'!$K$3),SUMIFS('4W'!$P$4:$P$2500,'4W'!$D$4:$D$2500,$D$38,'4W'!$H$4:$H$2500,'DRAFT DASHBOARD'!D33,'4W'!$R$4:$R$2500,'DRAFT DASHBOARD'!$K$3))</f>
        <v>0</v>
      </c>
      <c r="L33" s="134">
        <f t="shared" si="2"/>
        <v>0</v>
      </c>
      <c r="M33" s="127"/>
      <c r="N33" s="170"/>
      <c r="O33" s="170"/>
      <c r="P33" s="170"/>
      <c r="Q33" s="170"/>
    </row>
    <row r="34" spans="1:17" s="73" customFormat="1" ht="22.5">
      <c r="A34" s="116"/>
      <c r="B34" s="215"/>
      <c r="C34" s="215"/>
      <c r="D34" s="210" t="s">
        <v>1190</v>
      </c>
      <c r="E34" s="211"/>
      <c r="F34" s="133">
        <f>SUM(SUMIFS('4W'!$K$4:$K$2500,'4W'!$D$4:$D$2500,$D$37,'4W'!$H$4:$H$2500,'DRAFT DASHBOARD'!D34),SUMIFS('4W'!$K$4:$K$2500,'4W'!$D$4:$D$2500,$D$38,'4W'!$H$4:$H$2500,'DRAFT DASHBOARD'!D34))</f>
        <v>0</v>
      </c>
      <c r="G34" s="133">
        <f>SUM(SUMIFS('4W'!$P$4:$P$2500,'4W'!$D$4:$D$2500,$D$37,'4W'!$H$4:$H$2500,'DRAFT DASHBOARD'!D34),SUMIFS('4W'!$P$4:$P$2500,'4W'!$D$4:$D$2500,$D$38,'4W'!$H$4:$H$2500,'DRAFT DASHBOARD'!D34))</f>
        <v>0</v>
      </c>
      <c r="H34" s="134">
        <f t="shared" si="0"/>
        <v>0</v>
      </c>
      <c r="I34" s="135">
        <f>SUM(SUMIFS('4W'!$P$4:$P$2500,'4W'!$D$4:$D$2500,$D$37,'4W'!$H$4:$H$2500,'DRAFT DASHBOARD'!D34,'4W'!$R$4:$R$2500,'DRAFT DASHBOARD'!$I$3),SUMIFS('4W'!$P$4:$P$2500,'4W'!$D$4:$D$2500,$D$38,'4W'!$H$4:$H$2500,'DRAFT DASHBOARD'!D34,'4W'!$R$4:$R$2500,'DRAFT DASHBOARD'!$I$3))</f>
        <v>0</v>
      </c>
      <c r="J34" s="136">
        <f t="shared" si="1"/>
        <v>0</v>
      </c>
      <c r="K34" s="135">
        <f>SUM(SUMIFS('4W'!$P$4:$P$2500,'4W'!$D$4:$D$2500,$D$37,'4W'!$H$4:$H$2500,'DRAFT DASHBOARD'!D34,'4W'!$R$4:$R$2500,'DRAFT DASHBOARD'!$K$3),SUMIFS('4W'!$P$4:$P$2500,'4W'!$D$4:$D$2500,$D$38,'4W'!$H$4:$H$2500,'DRAFT DASHBOARD'!D34,'4W'!$R$4:$R$2500,'DRAFT DASHBOARD'!$K$3))</f>
        <v>0</v>
      </c>
      <c r="L34" s="134">
        <f t="shared" si="2"/>
        <v>0</v>
      </c>
      <c r="M34" s="127"/>
      <c r="N34" s="170"/>
      <c r="O34" s="170"/>
      <c r="P34" s="170"/>
      <c r="Q34" s="170"/>
    </row>
    <row r="35" spans="1:17" s="73" customFormat="1" ht="22.5">
      <c r="A35" s="116"/>
      <c r="B35" s="215"/>
      <c r="C35" s="215"/>
      <c r="D35" s="210" t="s">
        <v>1191</v>
      </c>
      <c r="E35" s="211"/>
      <c r="F35" s="133">
        <f>SUM(SUMIFS('4W'!$K$4:$K$2500,'4W'!$D$4:$D$2500,$D$37,'4W'!$H$4:$H$2500,'DRAFT DASHBOARD'!D35),SUMIFS('4W'!$K$4:$K$2500,'4W'!$D$4:$D$2500,$D$38,'4W'!$H$4:$H$2500,'DRAFT DASHBOARD'!D35))</f>
        <v>0</v>
      </c>
      <c r="G35" s="133">
        <f>SUM(SUMIFS('4W'!$P$4:$P$2500,'4W'!$D$4:$D$2500,$D$37,'4W'!$H$4:$H$2500,'DRAFT DASHBOARD'!D35),SUMIFS('4W'!$P$4:$P$2500,'4W'!$D$4:$D$2500,$D$38,'4W'!$H$4:$H$2500,'DRAFT DASHBOARD'!D35))</f>
        <v>0</v>
      </c>
      <c r="H35" s="134">
        <f t="shared" si="0"/>
        <v>0</v>
      </c>
      <c r="I35" s="135">
        <f>SUM(SUMIFS('4W'!$P$4:$P$2500,'4W'!$D$4:$D$2500,$D$37,'4W'!$H$4:$H$2500,'DRAFT DASHBOARD'!D35,'4W'!$R$4:$R$2500,'DRAFT DASHBOARD'!$I$3),SUMIFS('4W'!$P$4:$P$2500,'4W'!$D$4:$D$2500,$D$38,'4W'!$H$4:$H$2500,'DRAFT DASHBOARD'!D35,'4W'!$R$4:$R$2500,'DRAFT DASHBOARD'!$I$3))</f>
        <v>0</v>
      </c>
      <c r="J35" s="136">
        <f t="shared" si="1"/>
        <v>0</v>
      </c>
      <c r="K35" s="135">
        <f>SUM(SUMIFS('4W'!$P$4:$P$2500,'4W'!$D$4:$D$2500,$D$37,'4W'!$H$4:$H$2500,'DRAFT DASHBOARD'!D35,'4W'!$R$4:$R$2500,'DRAFT DASHBOARD'!$K$3),SUMIFS('4W'!$P$4:$P$2500,'4W'!$D$4:$D$2500,$D$38,'4W'!$H$4:$H$2500,'DRAFT DASHBOARD'!D35,'4W'!$R$4:$R$2500,'DRAFT DASHBOARD'!$K$3))</f>
        <v>0</v>
      </c>
      <c r="L35" s="134">
        <f t="shared" si="2"/>
        <v>0</v>
      </c>
      <c r="M35" s="127"/>
      <c r="N35" s="170"/>
      <c r="O35" s="170"/>
      <c r="P35" s="170"/>
      <c r="Q35" s="170"/>
    </row>
    <row r="36" spans="1:17" s="73" customFormat="1" ht="22.5">
      <c r="A36" s="116"/>
      <c r="B36" s="212" t="s">
        <v>1033</v>
      </c>
      <c r="C36" s="213"/>
      <c r="D36" s="210" t="s">
        <v>1033</v>
      </c>
      <c r="E36" s="211"/>
      <c r="F36" s="133">
        <f>SUM(SUMIFS('4W'!$K$4:$K$2500,'4W'!$D$4:$D$2500,$D$37,'4W'!$H$4:$H$2500,'DRAFT DASHBOARD'!D36),SUMIFS('4W'!$K$4:$K$2500,'4W'!$D$4:$D$2500,$D$38,'4W'!$H$4:$H$2500,'DRAFT DASHBOARD'!D36))</f>
        <v>0</v>
      </c>
      <c r="G36" s="133">
        <f>SUM(SUMIFS('4W'!$P$4:$P$2500,'4W'!$D$4:$D$2500,$D$37,'4W'!$H$4:$H$2500,'DRAFT DASHBOARD'!D36),SUMIFS('4W'!$P$4:$P$2500,'4W'!$D$4:$D$2500,$D$38,'4W'!$H$4:$H$2500,'DRAFT DASHBOARD'!D36))</f>
        <v>0</v>
      </c>
      <c r="H36" s="134">
        <f t="shared" si="0"/>
        <v>0</v>
      </c>
      <c r="I36" s="135">
        <f>SUM(SUMIFS('4W'!$P$4:$P$2500,'4W'!$D$4:$D$2500,$D$37,'4W'!$H$4:$H$2500,'DRAFT DASHBOARD'!D36,'4W'!$R$4:$R$2500,'DRAFT DASHBOARD'!$I$3),SUMIFS('4W'!$P$4:$P$2500,'4W'!$D$4:$D$2500,$D$38,'4W'!$H$4:$H$2500,'DRAFT DASHBOARD'!D36,'4W'!$R$4:$R$2500,'DRAFT DASHBOARD'!$I$3))</f>
        <v>0</v>
      </c>
      <c r="J36" s="136">
        <f t="shared" si="1"/>
        <v>0</v>
      </c>
      <c r="K36" s="135">
        <f>SUM(SUMIFS('4W'!$P$4:$P$2500,'4W'!$D$4:$D$2500,$D$37,'4W'!$H$4:$H$2500,'DRAFT DASHBOARD'!D36,'4W'!$R$4:$R$2500,'DRAFT DASHBOARD'!$K$3),SUMIFS('4W'!$P$4:$P$2500,'4W'!$D$4:$D$2500,$D$38,'4W'!$H$4:$H$2500,'DRAFT DASHBOARD'!D36,'4W'!$R$4:$R$2500,'DRAFT DASHBOARD'!$K$3))</f>
        <v>0</v>
      </c>
      <c r="L36" s="134">
        <f t="shared" si="2"/>
        <v>0</v>
      </c>
      <c r="M36" s="127"/>
      <c r="N36" s="170"/>
      <c r="O36" s="170"/>
      <c r="P36" s="170"/>
      <c r="Q36" s="170"/>
    </row>
    <row r="37" spans="1:17" s="73" customFormat="1" ht="15">
      <c r="A37" s="116" t="s">
        <v>1996</v>
      </c>
      <c r="B37" s="127"/>
      <c r="C37" s="127"/>
      <c r="D37" s="127" t="s">
        <v>1997</v>
      </c>
      <c r="E37" s="127"/>
      <c r="F37" s="121"/>
      <c r="G37" s="121"/>
      <c r="H37" s="121"/>
      <c r="I37" s="127"/>
      <c r="J37" s="127"/>
      <c r="K37" s="127"/>
      <c r="L37" s="127"/>
      <c r="M37" s="127"/>
      <c r="N37" s="170"/>
      <c r="O37" s="170"/>
      <c r="P37" s="170"/>
      <c r="Q37" s="170"/>
    </row>
    <row r="38" spans="1:17" s="73" customFormat="1" ht="15">
      <c r="A38" s="116"/>
      <c r="B38" s="127"/>
      <c r="C38" s="127" t="s">
        <v>1994</v>
      </c>
      <c r="D38" s="127" t="s">
        <v>1998</v>
      </c>
      <c r="E38" s="127"/>
      <c r="F38" s="121"/>
      <c r="G38" s="121"/>
      <c r="H38" s="121"/>
      <c r="I38" s="127"/>
      <c r="J38" s="127"/>
      <c r="K38" s="127"/>
      <c r="L38" s="127"/>
      <c r="M38" s="127"/>
      <c r="N38" s="170"/>
      <c r="O38" s="170"/>
      <c r="P38" s="170"/>
      <c r="Q38" s="170"/>
    </row>
    <row r="39" spans="1:17" s="73" customFormat="1" ht="23.25" customHeight="1">
      <c r="A39" s="116"/>
      <c r="B39" s="218"/>
      <c r="C39" s="218"/>
      <c r="D39" s="218"/>
      <c r="E39" s="218"/>
      <c r="F39" s="218"/>
      <c r="G39" s="218"/>
      <c r="H39" s="218"/>
      <c r="I39" s="218"/>
      <c r="J39" s="218"/>
      <c r="K39" s="218"/>
      <c r="L39" s="218"/>
      <c r="M39" s="127"/>
      <c r="N39" s="170"/>
      <c r="O39" s="170"/>
      <c r="P39" s="170"/>
      <c r="Q39" s="170"/>
    </row>
    <row r="40" spans="1:17">
      <c r="A40" s="116"/>
      <c r="B40" s="127"/>
      <c r="C40" s="127"/>
      <c r="D40" s="127"/>
      <c r="E40" s="127"/>
      <c r="F40" s="127"/>
      <c r="G40" s="129"/>
      <c r="H40" s="130"/>
      <c r="I40" s="127"/>
      <c r="J40" s="127"/>
      <c r="K40" s="127"/>
      <c r="L40" s="127"/>
      <c r="M40" s="127"/>
      <c r="N40" s="170"/>
      <c r="O40" s="170"/>
      <c r="P40" s="170"/>
      <c r="Q40" s="170"/>
    </row>
    <row r="41" spans="1:17">
      <c r="A41" s="116"/>
      <c r="B41" s="127"/>
      <c r="C41" s="127"/>
      <c r="D41" s="127"/>
      <c r="E41" s="127"/>
      <c r="F41" s="127"/>
      <c r="G41" s="129"/>
      <c r="H41" s="130"/>
      <c r="I41" s="127"/>
      <c r="J41" s="127"/>
      <c r="K41" s="127"/>
      <c r="L41" s="127"/>
      <c r="M41" s="127"/>
      <c r="N41" s="170"/>
      <c r="O41" s="170"/>
      <c r="P41" s="170"/>
      <c r="Q41" s="170"/>
    </row>
    <row r="42" spans="1:17">
      <c r="A42" s="116"/>
      <c r="B42" s="127"/>
      <c r="C42" s="127"/>
      <c r="D42" s="127"/>
      <c r="E42" s="127"/>
      <c r="F42" s="127"/>
      <c r="G42" s="129"/>
      <c r="H42" s="130"/>
      <c r="I42" s="127"/>
      <c r="J42" s="127"/>
      <c r="K42" s="127"/>
      <c r="L42" s="127"/>
      <c r="M42" s="127"/>
      <c r="N42" s="170"/>
      <c r="O42" s="170"/>
      <c r="P42" s="170"/>
      <c r="Q42" s="170"/>
    </row>
    <row r="43" spans="1:17">
      <c r="A43" s="116"/>
      <c r="B43" s="127"/>
      <c r="C43" s="127"/>
      <c r="D43" s="127"/>
      <c r="E43" s="127"/>
      <c r="F43" s="127"/>
      <c r="G43" s="129"/>
      <c r="H43" s="130"/>
      <c r="I43" s="127"/>
      <c r="J43" s="127"/>
      <c r="K43" s="127"/>
      <c r="L43" s="127"/>
      <c r="M43" s="127"/>
      <c r="N43" s="170"/>
      <c r="O43" s="170"/>
      <c r="P43" s="170"/>
      <c r="Q43" s="170"/>
    </row>
    <row r="44" spans="1:17">
      <c r="A44" s="116"/>
      <c r="B44" s="127"/>
      <c r="C44" s="127"/>
      <c r="D44" s="127"/>
      <c r="E44" s="127"/>
      <c r="F44" s="127"/>
      <c r="G44" s="129"/>
      <c r="H44" s="130"/>
      <c r="I44" s="127"/>
      <c r="J44" s="127"/>
      <c r="K44" s="127"/>
      <c r="L44" s="127"/>
      <c r="M44" s="127"/>
      <c r="N44" s="170"/>
      <c r="O44" s="170"/>
      <c r="P44" s="170"/>
      <c r="Q44" s="170"/>
    </row>
    <row r="45" spans="1:17">
      <c r="A45" s="116"/>
      <c r="B45" s="127"/>
      <c r="C45" s="127"/>
      <c r="D45" s="127"/>
      <c r="E45" s="127"/>
      <c r="F45" s="127"/>
      <c r="G45" s="129"/>
      <c r="H45" s="130"/>
      <c r="I45" s="127"/>
      <c r="J45" s="127"/>
      <c r="K45" s="127"/>
      <c r="L45" s="127"/>
      <c r="M45" s="127"/>
      <c r="N45" s="170"/>
      <c r="O45" s="170"/>
      <c r="P45" s="170"/>
      <c r="Q45" s="170"/>
    </row>
    <row r="46" spans="1:17">
      <c r="A46" s="116"/>
      <c r="B46" s="127"/>
      <c r="C46" s="127"/>
      <c r="D46" s="127"/>
      <c r="E46" s="127"/>
      <c r="F46" s="127"/>
      <c r="G46" s="129"/>
      <c r="H46" s="130"/>
      <c r="I46" s="127"/>
      <c r="J46" s="127"/>
      <c r="K46" s="127"/>
      <c r="L46" s="127"/>
      <c r="M46" s="127"/>
      <c r="N46" s="170"/>
      <c r="O46" s="170"/>
      <c r="P46" s="170"/>
      <c r="Q46" s="170"/>
    </row>
    <row r="47" spans="1:17">
      <c r="A47" s="116"/>
      <c r="B47" s="127"/>
      <c r="C47" s="127"/>
      <c r="D47" s="127"/>
      <c r="E47" s="127"/>
      <c r="F47" s="127"/>
      <c r="G47" s="129"/>
      <c r="H47" s="130"/>
      <c r="I47" s="127"/>
      <c r="J47" s="127"/>
      <c r="K47" s="127"/>
      <c r="L47" s="127"/>
      <c r="M47" s="127"/>
      <c r="N47" s="170"/>
      <c r="O47" s="170"/>
      <c r="P47" s="170"/>
      <c r="Q47" s="170"/>
    </row>
    <row r="48" spans="1:17">
      <c r="A48" s="116"/>
      <c r="B48" s="127"/>
      <c r="C48" s="127"/>
      <c r="D48" s="127"/>
      <c r="E48" s="127"/>
      <c r="F48" s="127"/>
      <c r="G48" s="129"/>
      <c r="H48" s="130"/>
      <c r="I48" s="127"/>
      <c r="J48" s="127"/>
      <c r="K48" s="127"/>
      <c r="L48" s="127"/>
      <c r="M48" s="127"/>
      <c r="N48" s="170"/>
      <c r="O48" s="170"/>
      <c r="P48" s="170"/>
      <c r="Q48" s="170"/>
    </row>
  </sheetData>
  <mergeCells count="44">
    <mergeCell ref="B22:C23"/>
    <mergeCell ref="B24:C25"/>
    <mergeCell ref="B32:C35"/>
    <mergeCell ref="B1:L1"/>
    <mergeCell ref="B39:L39"/>
    <mergeCell ref="B5:C9"/>
    <mergeCell ref="H2:I2"/>
    <mergeCell ref="K3:L3"/>
    <mergeCell ref="I3:J3"/>
    <mergeCell ref="F3:H3"/>
    <mergeCell ref="B10:C20"/>
    <mergeCell ref="D5:E5"/>
    <mergeCell ref="D6:E6"/>
    <mergeCell ref="D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5:E35"/>
    <mergeCell ref="D36:E36"/>
    <mergeCell ref="B36:C36"/>
    <mergeCell ref="D30:E30"/>
    <mergeCell ref="D31:E31"/>
    <mergeCell ref="D32:E32"/>
    <mergeCell ref="D33:E33"/>
    <mergeCell ref="D34:E34"/>
  </mergeCells>
  <pageMargins left="0.7" right="0.7" top="0.75" bottom="0.75" header="0.3" footer="0.3"/>
  <pageSetup paperSize="9" scale="51" orientation="portrait" horizontalDpi="4294967293" verticalDpi="4294967293"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D2131"/>
  <sheetViews>
    <sheetView tabSelected="1" zoomScale="85" zoomScaleNormal="85" zoomScalePageLayoutView="85" workbookViewId="0">
      <pane xSplit="1" ySplit="3" topLeftCell="B4" activePane="bottomRight" state="frozen"/>
      <selection pane="topRight" activeCell="B1" sqref="B1"/>
      <selection pane="bottomLeft" activeCell="A3" sqref="A3"/>
      <selection pane="bottomRight" activeCell="B9" sqref="B9"/>
    </sheetView>
  </sheetViews>
  <sheetFormatPr defaultColWidth="8.85546875" defaultRowHeight="15"/>
  <cols>
    <col min="1" max="1" width="47.42578125" style="47" customWidth="1"/>
    <col min="2" max="2" width="24.85546875" style="47" customWidth="1"/>
    <col min="3" max="3" width="26.85546875" style="47" bestFit="1" customWidth="1"/>
    <col min="4" max="4" width="22.85546875" style="47" customWidth="1"/>
    <col min="5" max="5" width="34" style="113" customWidth="1"/>
    <col min="6" max="6" width="19.28515625" style="49" customWidth="1"/>
    <col min="7" max="7" width="24.42578125" style="47" customWidth="1"/>
    <col min="8" max="8" width="40.28515625" style="47" customWidth="1"/>
    <col min="9" max="9" width="19.140625" style="47" customWidth="1"/>
    <col min="10" max="10" width="22.85546875" style="44" customWidth="1"/>
    <col min="11" max="11" width="13.42578125" style="81" customWidth="1"/>
    <col min="12" max="14" width="16.7109375" style="2" customWidth="1"/>
    <col min="15" max="15" width="16.7109375" style="1" customWidth="1"/>
    <col min="16" max="16" width="16.7109375" style="2" customWidth="1"/>
    <col min="17" max="17" width="24.85546875" style="47" customWidth="1"/>
    <col min="18" max="18" width="17.7109375" style="47" customWidth="1"/>
    <col min="19" max="19" width="19.140625" style="47" bestFit="1" customWidth="1"/>
    <col min="20" max="20" width="26.7109375" style="49" customWidth="1"/>
    <col min="21" max="21" width="20" style="92" customWidth="1"/>
    <col min="22" max="22" width="21" style="87" customWidth="1"/>
    <col min="23" max="23" width="18.42578125" style="47" customWidth="1"/>
    <col min="24" max="24" width="36.42578125" style="47" customWidth="1"/>
    <col min="25" max="25" width="22.42578125" style="47" hidden="1" customWidth="1"/>
    <col min="26" max="26" width="15.42578125" style="47" hidden="1" customWidth="1"/>
    <col min="27" max="27" width="11.28515625" style="47" hidden="1" customWidth="1"/>
    <col min="28" max="28" width="10.42578125" style="47" hidden="1" customWidth="1"/>
    <col min="29" max="29" width="11" style="47" hidden="1" customWidth="1"/>
    <col min="30" max="30" width="8.85546875" style="47" hidden="1" customWidth="1"/>
    <col min="31" max="31" width="8.85546875" style="47" customWidth="1"/>
    <col min="32" max="16384" width="8.85546875" style="47"/>
  </cols>
  <sheetData>
    <row r="1" spans="1:30" s="43" customFormat="1" ht="47.25" customHeight="1" thickBot="1">
      <c r="A1" s="69" t="s">
        <v>1201</v>
      </c>
      <c r="B1" s="61"/>
      <c r="C1" s="61"/>
      <c r="D1" s="61"/>
      <c r="E1" s="112"/>
      <c r="F1" s="61"/>
      <c r="G1" s="61"/>
      <c r="H1" s="61"/>
      <c r="I1" s="61"/>
      <c r="J1" s="61"/>
      <c r="K1" s="78"/>
      <c r="L1" s="61"/>
      <c r="M1" s="61"/>
      <c r="N1" s="61"/>
      <c r="O1" s="61"/>
      <c r="P1" s="78"/>
      <c r="Q1" s="61"/>
      <c r="R1" s="61"/>
      <c r="S1" s="61"/>
      <c r="T1" s="61"/>
      <c r="U1" s="152"/>
      <c r="V1" s="99"/>
      <c r="W1" s="61"/>
      <c r="X1" s="61"/>
      <c r="Y1"/>
      <c r="Z1"/>
    </row>
    <row r="2" spans="1:30" s="43" customFormat="1" ht="18.75">
      <c r="A2" s="224" t="s">
        <v>0</v>
      </c>
      <c r="B2" s="225"/>
      <c r="C2" s="226"/>
      <c r="D2" s="224" t="s">
        <v>1</v>
      </c>
      <c r="E2" s="225"/>
      <c r="F2" s="224" t="s">
        <v>3</v>
      </c>
      <c r="G2" s="225"/>
      <c r="H2" s="225"/>
      <c r="I2" s="225"/>
      <c r="J2" s="225"/>
      <c r="K2" s="226"/>
      <c r="L2" s="224" t="s">
        <v>1038</v>
      </c>
      <c r="M2" s="225"/>
      <c r="N2" s="225"/>
      <c r="O2" s="225"/>
      <c r="P2" s="225"/>
      <c r="Q2" s="226"/>
      <c r="R2" s="224" t="s">
        <v>2</v>
      </c>
      <c r="S2" s="225"/>
      <c r="T2" s="225"/>
      <c r="U2" s="225"/>
      <c r="V2" s="225"/>
      <c r="W2" s="226"/>
      <c r="X2" s="224" t="s">
        <v>1039</v>
      </c>
      <c r="Y2" s="225"/>
      <c r="Z2" s="225"/>
      <c r="AA2" s="225"/>
      <c r="AB2" s="225"/>
      <c r="AC2" s="225"/>
      <c r="AD2" s="226"/>
    </row>
    <row r="3" spans="1:30" s="60" customFormat="1" ht="45.75" thickBot="1">
      <c r="A3" s="57" t="s">
        <v>4</v>
      </c>
      <c r="B3" s="58" t="s">
        <v>5</v>
      </c>
      <c r="C3" s="59" t="s">
        <v>1081</v>
      </c>
      <c r="D3" s="57" t="s">
        <v>6</v>
      </c>
      <c r="E3" s="57" t="s">
        <v>1999</v>
      </c>
      <c r="F3" s="57" t="s">
        <v>11</v>
      </c>
      <c r="G3" s="58" t="s">
        <v>1041</v>
      </c>
      <c r="H3" s="58" t="s">
        <v>1042</v>
      </c>
      <c r="I3" s="58" t="s">
        <v>1072</v>
      </c>
      <c r="J3" s="58" t="s">
        <v>13</v>
      </c>
      <c r="K3" s="59" t="s">
        <v>14</v>
      </c>
      <c r="L3" s="57" t="s">
        <v>1076</v>
      </c>
      <c r="M3" s="58" t="s">
        <v>1075</v>
      </c>
      <c r="N3" s="58" t="s">
        <v>1074</v>
      </c>
      <c r="O3" s="58" t="s">
        <v>1073</v>
      </c>
      <c r="P3" s="58" t="s">
        <v>1077</v>
      </c>
      <c r="Q3" s="59" t="s">
        <v>12</v>
      </c>
      <c r="R3" s="57" t="s">
        <v>7</v>
      </c>
      <c r="S3" s="58" t="s">
        <v>8</v>
      </c>
      <c r="T3" s="58" t="s">
        <v>9</v>
      </c>
      <c r="U3" s="58" t="s">
        <v>10</v>
      </c>
      <c r="V3" s="58" t="s">
        <v>1034</v>
      </c>
      <c r="W3" s="59" t="s">
        <v>1067</v>
      </c>
      <c r="X3" s="62" t="s">
        <v>1079</v>
      </c>
      <c r="Y3" s="62" t="s">
        <v>1211</v>
      </c>
      <c r="Z3" s="62" t="s">
        <v>1229</v>
      </c>
      <c r="AA3" s="62" t="s">
        <v>1864</v>
      </c>
      <c r="AB3" s="62" t="s">
        <v>1865</v>
      </c>
      <c r="AC3" s="62" t="s">
        <v>1866</v>
      </c>
      <c r="AD3" s="62" t="s">
        <v>1874</v>
      </c>
    </row>
    <row r="4" spans="1:30" s="48" customFormat="1" ht="15" customHeight="1">
      <c r="A4" s="87" t="s">
        <v>1176</v>
      </c>
      <c r="B4" s="87"/>
      <c r="C4" s="87"/>
      <c r="D4" s="165" t="s">
        <v>16</v>
      </c>
      <c r="E4" s="189">
        <v>42716</v>
      </c>
      <c r="F4" s="95" t="s">
        <v>1049</v>
      </c>
      <c r="G4" s="165" t="s">
        <v>1053</v>
      </c>
      <c r="H4" s="165" t="s">
        <v>1048</v>
      </c>
      <c r="I4" s="165"/>
      <c r="J4" s="85" t="str">
        <f>IFERROR(VLOOKUP(H4,REFERENCES!R:S,2,FALSE),"")</f>
        <v>Nombre</v>
      </c>
      <c r="K4" s="79">
        <v>100</v>
      </c>
      <c r="L4" s="79"/>
      <c r="M4" s="79"/>
      <c r="N4" s="79"/>
      <c r="O4" s="84"/>
      <c r="P4" s="79">
        <v>100</v>
      </c>
      <c r="Q4" s="96"/>
      <c r="R4" s="165" t="s">
        <v>20</v>
      </c>
      <c r="S4" s="165" t="s">
        <v>21</v>
      </c>
      <c r="T4" s="98" t="s">
        <v>1286</v>
      </c>
      <c r="U4" s="165" t="s">
        <v>1237</v>
      </c>
      <c r="V4" s="165"/>
      <c r="W4" s="165"/>
      <c r="X4" s="165"/>
      <c r="Y4" s="87"/>
      <c r="Z4" s="87"/>
      <c r="AA4" s="87"/>
      <c r="AB4" s="87"/>
      <c r="AC4" s="87"/>
      <c r="AD4" s="87"/>
    </row>
    <row r="5" spans="1:30" ht="15" customHeight="1">
      <c r="A5" s="87" t="s">
        <v>1176</v>
      </c>
      <c r="B5" s="87"/>
      <c r="C5" s="87"/>
      <c r="D5" s="165" t="s">
        <v>16</v>
      </c>
      <c r="E5" s="189">
        <v>42716</v>
      </c>
      <c r="F5" s="95" t="s">
        <v>1049</v>
      </c>
      <c r="G5" s="165" t="s">
        <v>1053</v>
      </c>
      <c r="H5" s="165" t="s">
        <v>1048</v>
      </c>
      <c r="I5" s="165"/>
      <c r="J5" s="85" t="str">
        <f>IFERROR(VLOOKUP(H5,REFERENCES!R:S,2,FALSE),"")</f>
        <v>Nombre</v>
      </c>
      <c r="K5" s="79">
        <v>100</v>
      </c>
      <c r="L5" s="79"/>
      <c r="M5" s="79"/>
      <c r="N5" s="79"/>
      <c r="O5" s="84"/>
      <c r="P5" s="79">
        <v>100</v>
      </c>
      <c r="Q5" s="96"/>
      <c r="R5" s="165" t="s">
        <v>20</v>
      </c>
      <c r="S5" s="165" t="s">
        <v>21</v>
      </c>
      <c r="T5" s="98" t="s">
        <v>1824</v>
      </c>
      <c r="U5" s="165" t="s">
        <v>1957</v>
      </c>
      <c r="V5" s="165"/>
      <c r="W5" s="165"/>
      <c r="X5" s="165"/>
      <c r="Y5" s="87"/>
      <c r="Z5" s="87"/>
      <c r="AA5" s="87"/>
      <c r="AB5" s="87"/>
      <c r="AC5" s="87"/>
      <c r="AD5" s="87"/>
    </row>
    <row r="6" spans="1:30" ht="15" customHeight="1">
      <c r="A6" s="87" t="s">
        <v>1176</v>
      </c>
      <c r="B6" s="87"/>
      <c r="C6" s="87"/>
      <c r="D6" s="165" t="s">
        <v>16</v>
      </c>
      <c r="E6" s="189">
        <v>42716</v>
      </c>
      <c r="F6" s="95" t="s">
        <v>1049</v>
      </c>
      <c r="G6" s="165" t="s">
        <v>1053</v>
      </c>
      <c r="H6" s="165" t="s">
        <v>1048</v>
      </c>
      <c r="I6" s="165"/>
      <c r="J6" s="85" t="str">
        <f>IFERROR(VLOOKUP(H6,REFERENCES!R:S,2,FALSE),"")</f>
        <v>Nombre</v>
      </c>
      <c r="K6" s="79">
        <v>100</v>
      </c>
      <c r="L6" s="79"/>
      <c r="M6" s="79"/>
      <c r="N6" s="79"/>
      <c r="O6" s="84"/>
      <c r="P6" s="79">
        <v>100</v>
      </c>
      <c r="Q6" s="96"/>
      <c r="R6" s="165" t="s">
        <v>20</v>
      </c>
      <c r="S6" s="165" t="s">
        <v>22</v>
      </c>
      <c r="T6" s="98" t="s">
        <v>1384</v>
      </c>
      <c r="U6" s="165" t="s">
        <v>2667</v>
      </c>
      <c r="V6" s="165"/>
      <c r="W6" s="165"/>
      <c r="X6" s="165"/>
      <c r="Y6" s="87"/>
      <c r="Z6" s="87"/>
      <c r="AA6" s="87"/>
      <c r="AB6" s="87"/>
      <c r="AC6" s="87"/>
      <c r="AD6" s="87"/>
    </row>
    <row r="7" spans="1:30" ht="15" customHeight="1">
      <c r="A7" s="87" t="s">
        <v>1176</v>
      </c>
      <c r="B7" s="87"/>
      <c r="C7" s="87"/>
      <c r="D7" s="165" t="s">
        <v>16</v>
      </c>
      <c r="E7" s="189">
        <v>42716</v>
      </c>
      <c r="F7" s="95" t="s">
        <v>1049</v>
      </c>
      <c r="G7" s="165" t="s">
        <v>1053</v>
      </c>
      <c r="H7" s="165" t="s">
        <v>1048</v>
      </c>
      <c r="I7" s="165"/>
      <c r="J7" s="85" t="str">
        <f>IFERROR(VLOOKUP(H7,REFERENCES!R:S,2,FALSE),"")</f>
        <v>Nombre</v>
      </c>
      <c r="K7" s="79">
        <v>100</v>
      </c>
      <c r="L7" s="79"/>
      <c r="M7" s="79"/>
      <c r="N7" s="79"/>
      <c r="O7" s="84"/>
      <c r="P7" s="79">
        <v>100</v>
      </c>
      <c r="Q7" s="96"/>
      <c r="R7" s="165" t="s">
        <v>20</v>
      </c>
      <c r="S7" s="165" t="s">
        <v>21</v>
      </c>
      <c r="T7" s="98" t="s">
        <v>1332</v>
      </c>
      <c r="U7" s="165" t="s">
        <v>2668</v>
      </c>
      <c r="V7" s="165"/>
      <c r="W7" s="165"/>
      <c r="X7" s="165"/>
      <c r="Y7" s="87"/>
      <c r="Z7" s="87"/>
      <c r="AA7" s="87"/>
      <c r="AB7" s="87"/>
      <c r="AC7" s="87"/>
      <c r="AD7" s="87"/>
    </row>
    <row r="8" spans="1:30" ht="15" customHeight="1">
      <c r="A8" s="87" t="s">
        <v>1176</v>
      </c>
      <c r="B8" s="87"/>
      <c r="C8" s="87"/>
      <c r="D8" s="165" t="s">
        <v>16</v>
      </c>
      <c r="E8" s="189">
        <v>42716</v>
      </c>
      <c r="F8" s="95" t="s">
        <v>1049</v>
      </c>
      <c r="G8" s="165" t="s">
        <v>1053</v>
      </c>
      <c r="H8" s="165" t="s">
        <v>1048</v>
      </c>
      <c r="I8" s="165"/>
      <c r="J8" s="85" t="str">
        <f>IFERROR(VLOOKUP(H8,REFERENCES!R:S,2,FALSE),"")</f>
        <v>Nombre</v>
      </c>
      <c r="K8" s="79">
        <v>100</v>
      </c>
      <c r="L8" s="79"/>
      <c r="M8" s="79"/>
      <c r="N8" s="79"/>
      <c r="O8" s="84"/>
      <c r="P8" s="79">
        <v>100</v>
      </c>
      <c r="Q8" s="96"/>
      <c r="R8" s="165" t="s">
        <v>20</v>
      </c>
      <c r="S8" s="165" t="s">
        <v>545</v>
      </c>
      <c r="T8" s="98" t="s">
        <v>1476</v>
      </c>
      <c r="U8" s="165" t="s">
        <v>2669</v>
      </c>
      <c r="V8" s="165"/>
      <c r="W8" s="165"/>
      <c r="X8" s="165"/>
      <c r="Y8" s="87"/>
      <c r="Z8" s="87"/>
      <c r="AA8" s="87"/>
      <c r="AB8" s="87"/>
      <c r="AC8" s="87"/>
      <c r="AD8" s="87"/>
    </row>
    <row r="9" spans="1:30" ht="15" customHeight="1">
      <c r="A9" s="87" t="s">
        <v>1176</v>
      </c>
      <c r="B9" s="87"/>
      <c r="C9" s="87"/>
      <c r="D9" s="165" t="s">
        <v>16</v>
      </c>
      <c r="E9" s="189">
        <v>42716</v>
      </c>
      <c r="F9" s="95" t="s">
        <v>1049</v>
      </c>
      <c r="G9" s="165" t="s">
        <v>1053</v>
      </c>
      <c r="H9" s="165" t="s">
        <v>1048</v>
      </c>
      <c r="I9" s="165"/>
      <c r="J9" s="85" t="str">
        <f>IFERROR(VLOOKUP(H9,REFERENCES!R:S,2,FALSE),"")</f>
        <v>Nombre</v>
      </c>
      <c r="K9" s="79">
        <v>200</v>
      </c>
      <c r="L9" s="79"/>
      <c r="M9" s="79"/>
      <c r="N9" s="79"/>
      <c r="O9" s="84"/>
      <c r="P9" s="79">
        <v>200</v>
      </c>
      <c r="Q9" s="96"/>
      <c r="R9" s="165" t="s">
        <v>20</v>
      </c>
      <c r="S9" s="165" t="s">
        <v>520</v>
      </c>
      <c r="T9" s="98" t="s">
        <v>1477</v>
      </c>
      <c r="U9" s="165" t="s">
        <v>2670</v>
      </c>
      <c r="V9" s="165"/>
      <c r="W9" s="165"/>
      <c r="X9" s="165"/>
      <c r="Y9" s="87"/>
      <c r="Z9" s="87"/>
      <c r="AA9" s="87"/>
      <c r="AB9" s="87"/>
      <c r="AC9" s="87"/>
      <c r="AD9" s="87"/>
    </row>
    <row r="10" spans="1:30" ht="15" customHeight="1">
      <c r="A10" s="87" t="s">
        <v>1176</v>
      </c>
      <c r="B10" s="87"/>
      <c r="C10" s="87"/>
      <c r="D10" s="165" t="s">
        <v>16</v>
      </c>
      <c r="E10" s="189">
        <v>42716</v>
      </c>
      <c r="F10" s="95" t="s">
        <v>1049</v>
      </c>
      <c r="G10" s="165" t="s">
        <v>1053</v>
      </c>
      <c r="H10" s="165" t="s">
        <v>1048</v>
      </c>
      <c r="I10" s="165"/>
      <c r="J10" s="85" t="str">
        <f>IFERROR(VLOOKUP(H10,REFERENCES!R:S,2,FALSE),"")</f>
        <v>Nombre</v>
      </c>
      <c r="K10" s="79">
        <v>200</v>
      </c>
      <c r="L10" s="79"/>
      <c r="M10" s="79"/>
      <c r="N10" s="79"/>
      <c r="O10" s="84"/>
      <c r="P10" s="79">
        <v>200</v>
      </c>
      <c r="Q10" s="96"/>
      <c r="R10" s="165" t="s">
        <v>20</v>
      </c>
      <c r="S10" s="165" t="s">
        <v>536</v>
      </c>
      <c r="T10" s="191"/>
      <c r="U10" s="165" t="s">
        <v>2671</v>
      </c>
      <c r="V10" s="165"/>
      <c r="W10" s="165"/>
      <c r="X10" s="165"/>
      <c r="Y10" s="87"/>
      <c r="Z10" s="87"/>
      <c r="AA10" s="87"/>
      <c r="AB10" s="87"/>
      <c r="AC10" s="87"/>
      <c r="AD10" s="87"/>
    </row>
    <row r="11" spans="1:30" ht="15" customHeight="1">
      <c r="A11" s="87" t="s">
        <v>15</v>
      </c>
      <c r="B11" s="90"/>
      <c r="C11" s="90" t="s">
        <v>1225</v>
      </c>
      <c r="D11" s="165" t="s">
        <v>16</v>
      </c>
      <c r="E11" s="189">
        <v>42673</v>
      </c>
      <c r="F11" s="88" t="s">
        <v>1051</v>
      </c>
      <c r="G11" s="87" t="s">
        <v>1052</v>
      </c>
      <c r="H11" s="87" t="s">
        <v>1059</v>
      </c>
      <c r="I11" s="176"/>
      <c r="J11" s="85" t="str">
        <f>IFERROR(VLOOKUP(H11,REFERENCES!R:S,2,FALSE),"")</f>
        <v>Nombre</v>
      </c>
      <c r="K11" s="168">
        <v>180</v>
      </c>
      <c r="L11" s="167"/>
      <c r="M11" s="167"/>
      <c r="N11" s="167"/>
      <c r="O11" s="84" t="s">
        <v>1902</v>
      </c>
      <c r="P11" s="82">
        <v>180</v>
      </c>
      <c r="Q11" s="96" t="s">
        <v>1040</v>
      </c>
      <c r="R11" s="87" t="s">
        <v>17</v>
      </c>
      <c r="S11" s="87" t="s">
        <v>18</v>
      </c>
      <c r="T11" s="101"/>
      <c r="U11" s="165"/>
      <c r="V11" s="86"/>
      <c r="W11" s="97"/>
      <c r="X11" s="87"/>
      <c r="Y11" s="165" t="str">
        <f t="shared" ref="Y11:Y40" si="0">UPPER(LEFT(A11,3)&amp;YEAR(E11)&amp;MONTH(E11)&amp;DAY((E11))&amp;LEFT(R11,2)&amp;LEFT(S11,2)&amp;LEFT(T11,2))</f>
        <v>AAR20161030GRJE</v>
      </c>
      <c r="Z11" s="165">
        <f t="shared" ref="Z11:Z40" si="1">COUNTIF($Y$4:$Y$1907,Y11)</f>
        <v>6</v>
      </c>
      <c r="AA11" s="165" t="str">
        <f>VLOOKUP(R11,NIVEAUXADMIN!A:B,2,FALSE)</f>
        <v>HT08</v>
      </c>
      <c r="AB11" s="165" t="str">
        <f>VLOOKUP(S11,NIVEAUXADMIN!E:F,2,FALSE)</f>
        <v>HT08811</v>
      </c>
      <c r="AC11" s="165" t="e">
        <f>VLOOKUP(T11,NIVEAUXADMIN!I:J,2,FALSE)</f>
        <v>#N/A</v>
      </c>
      <c r="AD11" s="87">
        <f>IF(SUMPRODUCT(($A$4:$A11=A11)*($S$4:$S11=S11))&gt;1,0,1)</f>
        <v>1</v>
      </c>
    </row>
    <row r="12" spans="1:30" ht="15" customHeight="1">
      <c r="A12" s="87" t="s">
        <v>15</v>
      </c>
      <c r="B12" s="90"/>
      <c r="C12" s="90" t="s">
        <v>1225</v>
      </c>
      <c r="D12" s="165" t="s">
        <v>16</v>
      </c>
      <c r="E12" s="189">
        <v>42673</v>
      </c>
      <c r="F12" s="88" t="s">
        <v>1049</v>
      </c>
      <c r="G12" s="87" t="s">
        <v>1053</v>
      </c>
      <c r="H12" s="87" t="s">
        <v>1048</v>
      </c>
      <c r="I12" s="176"/>
      <c r="J12" s="85" t="str">
        <f>IFERROR(VLOOKUP(H12,REFERENCES!R:S,2,FALSE),"")</f>
        <v>Nombre</v>
      </c>
      <c r="K12" s="82">
        <v>180</v>
      </c>
      <c r="L12" s="167"/>
      <c r="M12" s="167"/>
      <c r="N12" s="167"/>
      <c r="O12" s="84" t="s">
        <v>1902</v>
      </c>
      <c r="P12" s="82">
        <v>180</v>
      </c>
      <c r="Q12" s="96" t="s">
        <v>1040</v>
      </c>
      <c r="R12" s="87" t="s">
        <v>17</v>
      </c>
      <c r="S12" s="87" t="s">
        <v>18</v>
      </c>
      <c r="T12" s="101"/>
      <c r="U12" s="165"/>
      <c r="V12" s="86"/>
      <c r="W12" s="97"/>
      <c r="X12" s="87"/>
      <c r="Y12" s="165" t="str">
        <f t="shared" si="0"/>
        <v>AAR20161030GRJE</v>
      </c>
      <c r="Z12" s="165">
        <f t="shared" si="1"/>
        <v>6</v>
      </c>
      <c r="AA12" s="165" t="str">
        <f>VLOOKUP(R12,NIVEAUXADMIN!A:B,2,FALSE)</f>
        <v>HT08</v>
      </c>
      <c r="AB12" s="165" t="str">
        <f>VLOOKUP(S12,NIVEAUXADMIN!E:F,2,FALSE)</f>
        <v>HT08811</v>
      </c>
      <c r="AC12" s="165" t="e">
        <f>VLOOKUP(T12,NIVEAUXADMIN!I:J,2,FALSE)</f>
        <v>#N/A</v>
      </c>
      <c r="AD12" s="87">
        <f>IF(SUMPRODUCT(($A$4:$A12=A12)*($S$4:$S12=S12))&gt;1,0,1)</f>
        <v>0</v>
      </c>
    </row>
    <row r="13" spans="1:30" ht="15" customHeight="1">
      <c r="A13" s="87" t="s">
        <v>15</v>
      </c>
      <c r="B13" s="90"/>
      <c r="C13" s="90" t="s">
        <v>1225</v>
      </c>
      <c r="D13" s="165" t="s">
        <v>16</v>
      </c>
      <c r="E13" s="189">
        <v>42673</v>
      </c>
      <c r="F13" s="88" t="s">
        <v>1051</v>
      </c>
      <c r="G13" s="87" t="s">
        <v>1052</v>
      </c>
      <c r="H13" s="87" t="s">
        <v>1056</v>
      </c>
      <c r="I13" s="176"/>
      <c r="J13" s="85" t="str">
        <f>IFERROR(VLOOKUP(H13,REFERENCES!R:S,2,FALSE),"")</f>
        <v>Nombre</v>
      </c>
      <c r="K13" s="82">
        <v>180</v>
      </c>
      <c r="L13" s="167"/>
      <c r="M13" s="167"/>
      <c r="N13" s="167"/>
      <c r="O13" s="84" t="s">
        <v>1902</v>
      </c>
      <c r="P13" s="82">
        <v>180</v>
      </c>
      <c r="Q13" s="96" t="s">
        <v>1040</v>
      </c>
      <c r="R13" s="87" t="s">
        <v>17</v>
      </c>
      <c r="S13" s="87" t="s">
        <v>18</v>
      </c>
      <c r="T13" s="101"/>
      <c r="U13" s="165"/>
      <c r="V13" s="86"/>
      <c r="W13" s="97"/>
      <c r="X13" s="87"/>
      <c r="Y13" s="165" t="str">
        <f t="shared" si="0"/>
        <v>AAR20161030GRJE</v>
      </c>
      <c r="Z13" s="165">
        <f t="shared" si="1"/>
        <v>6</v>
      </c>
      <c r="AA13" s="165" t="str">
        <f>VLOOKUP(R13,NIVEAUXADMIN!A:B,2,FALSE)</f>
        <v>HT08</v>
      </c>
      <c r="AB13" s="165" t="str">
        <f>VLOOKUP(S13,NIVEAUXADMIN!E:F,2,FALSE)</f>
        <v>HT08811</v>
      </c>
      <c r="AC13" s="165" t="e">
        <f>VLOOKUP(T13,NIVEAUXADMIN!I:J,2,FALSE)</f>
        <v>#N/A</v>
      </c>
      <c r="AD13" s="87">
        <f>IF(SUMPRODUCT(($A$4:$A13=A13)*($S$4:$S13=S13))&gt;1,0,1)</f>
        <v>0</v>
      </c>
    </row>
    <row r="14" spans="1:30" ht="15" customHeight="1">
      <c r="A14" s="87" t="s">
        <v>15</v>
      </c>
      <c r="B14" s="87"/>
      <c r="C14" s="90" t="s">
        <v>1225</v>
      </c>
      <c r="D14" s="165" t="s">
        <v>16</v>
      </c>
      <c r="E14" s="189">
        <v>42673</v>
      </c>
      <c r="F14" s="88" t="s">
        <v>1049</v>
      </c>
      <c r="G14" s="87" t="s">
        <v>1053</v>
      </c>
      <c r="H14" s="87" t="s">
        <v>1023</v>
      </c>
      <c r="I14" s="176"/>
      <c r="J14" s="85" t="str">
        <f>IFERROR(VLOOKUP(H14,REFERENCES!R:S,2,FALSE),"")</f>
        <v>Nombre</v>
      </c>
      <c r="L14" s="167"/>
      <c r="M14" s="167"/>
      <c r="N14" s="167"/>
      <c r="O14" s="84" t="s">
        <v>1902</v>
      </c>
      <c r="P14" s="167">
        <v>180</v>
      </c>
      <c r="Q14" s="96" t="s">
        <v>1040</v>
      </c>
      <c r="R14" s="87" t="s">
        <v>17</v>
      </c>
      <c r="S14" s="87" t="s">
        <v>18</v>
      </c>
      <c r="T14" s="101"/>
      <c r="U14" s="165"/>
      <c r="V14" s="86"/>
      <c r="W14" s="97"/>
      <c r="X14" s="165"/>
      <c r="Y14" s="165" t="str">
        <f t="shared" si="0"/>
        <v>AAR20161030GRJE</v>
      </c>
      <c r="Z14" s="165">
        <f t="shared" si="1"/>
        <v>6</v>
      </c>
      <c r="AA14" s="165" t="str">
        <f>VLOOKUP(R14,NIVEAUXADMIN!A:B,2,FALSE)</f>
        <v>HT08</v>
      </c>
      <c r="AB14" s="165" t="str">
        <f>VLOOKUP(S14,NIVEAUXADMIN!E:F,2,FALSE)</f>
        <v>HT08811</v>
      </c>
      <c r="AC14" s="165" t="e">
        <f>VLOOKUP(T14,NIVEAUXADMIN!I:J,2,FALSE)</f>
        <v>#N/A</v>
      </c>
      <c r="AD14" s="87">
        <f>IF(SUMPRODUCT(($A$4:$A14=A14)*($S$4:$S14=S14))&gt;1,0,1)</f>
        <v>0</v>
      </c>
    </row>
    <row r="15" spans="1:30" ht="15" customHeight="1">
      <c r="A15" s="87" t="s">
        <v>15</v>
      </c>
      <c r="B15" s="90"/>
      <c r="C15" s="90" t="s">
        <v>1225</v>
      </c>
      <c r="D15" s="165" t="s">
        <v>16</v>
      </c>
      <c r="E15" s="189">
        <v>42673</v>
      </c>
      <c r="F15" s="88" t="s">
        <v>1051</v>
      </c>
      <c r="G15" s="87" t="s">
        <v>1052</v>
      </c>
      <c r="H15" s="87" t="s">
        <v>1062</v>
      </c>
      <c r="I15" s="176"/>
      <c r="J15" s="85" t="str">
        <f>IFERROR(VLOOKUP(H15,REFERENCES!R:S,2,FALSE),"")</f>
        <v>Nombre</v>
      </c>
      <c r="K15" s="82">
        <v>180</v>
      </c>
      <c r="L15" s="167"/>
      <c r="M15" s="167"/>
      <c r="N15" s="167"/>
      <c r="O15" s="84" t="s">
        <v>1902</v>
      </c>
      <c r="P15" s="82">
        <v>180</v>
      </c>
      <c r="Q15" s="96" t="s">
        <v>1040</v>
      </c>
      <c r="R15" s="87" t="s">
        <v>17</v>
      </c>
      <c r="S15" s="87" t="s">
        <v>18</v>
      </c>
      <c r="T15" s="101"/>
      <c r="U15" s="165"/>
      <c r="V15" s="86"/>
      <c r="W15" s="97"/>
      <c r="X15" s="87"/>
      <c r="Y15" s="165" t="str">
        <f t="shared" si="0"/>
        <v>AAR20161030GRJE</v>
      </c>
      <c r="Z15" s="165">
        <f t="shared" si="1"/>
        <v>6</v>
      </c>
      <c r="AA15" s="165" t="str">
        <f>VLOOKUP(R15,NIVEAUXADMIN!A:B,2,FALSE)</f>
        <v>HT08</v>
      </c>
      <c r="AB15" s="165" t="str">
        <f>VLOOKUP(S15,NIVEAUXADMIN!E:F,2,FALSE)</f>
        <v>HT08811</v>
      </c>
      <c r="AC15" s="165" t="e">
        <f>VLOOKUP(T15,NIVEAUXADMIN!I:J,2,FALSE)</f>
        <v>#N/A</v>
      </c>
      <c r="AD15" s="87">
        <f>IF(SUMPRODUCT(($A$4:$A15=A15)*($S$4:$S15=S15))&gt;1,0,1)</f>
        <v>0</v>
      </c>
    </row>
    <row r="16" spans="1:30" ht="15" customHeight="1">
      <c r="A16" s="87" t="s">
        <v>15</v>
      </c>
      <c r="B16" s="90"/>
      <c r="C16" s="90" t="s">
        <v>1225</v>
      </c>
      <c r="D16" s="165" t="s">
        <v>16</v>
      </c>
      <c r="E16" s="189">
        <v>42673</v>
      </c>
      <c r="F16" s="88" t="s">
        <v>1051</v>
      </c>
      <c r="G16" s="87" t="s">
        <v>1052</v>
      </c>
      <c r="H16" s="87" t="s">
        <v>1058</v>
      </c>
      <c r="I16" s="176"/>
      <c r="J16" s="85" t="str">
        <f>IFERROR(VLOOKUP(H16,REFERENCES!R:S,2,FALSE),"")</f>
        <v>Nombre</v>
      </c>
      <c r="K16" s="82">
        <v>180</v>
      </c>
      <c r="L16" s="167"/>
      <c r="M16" s="167"/>
      <c r="N16" s="167"/>
      <c r="O16" s="84" t="s">
        <v>1902</v>
      </c>
      <c r="P16" s="82">
        <v>180</v>
      </c>
      <c r="Q16" s="96" t="s">
        <v>1040</v>
      </c>
      <c r="R16" s="87" t="s">
        <v>17</v>
      </c>
      <c r="S16" s="87" t="s">
        <v>18</v>
      </c>
      <c r="T16" s="101"/>
      <c r="U16" s="165"/>
      <c r="V16" s="86"/>
      <c r="W16" s="97"/>
      <c r="X16" s="87"/>
      <c r="Y16" s="165" t="str">
        <f t="shared" si="0"/>
        <v>AAR20161030GRJE</v>
      </c>
      <c r="Z16" s="165">
        <f t="shared" si="1"/>
        <v>6</v>
      </c>
      <c r="AA16" s="165" t="str">
        <f>VLOOKUP(R16,NIVEAUXADMIN!A:B,2,FALSE)</f>
        <v>HT08</v>
      </c>
      <c r="AB16" s="165" t="str">
        <f>VLOOKUP(S16,NIVEAUXADMIN!E:F,2,FALSE)</f>
        <v>HT08811</v>
      </c>
      <c r="AC16" s="165" t="e">
        <f>VLOOKUP(T16,NIVEAUXADMIN!I:J,2,FALSE)</f>
        <v>#N/A</v>
      </c>
      <c r="AD16" s="87">
        <f>IF(SUMPRODUCT(($A$4:$A16=A16)*($S$4:$S16=S16))&gt;1,0,1)</f>
        <v>0</v>
      </c>
    </row>
    <row r="17" spans="1:30" ht="15" customHeight="1">
      <c r="A17" s="87" t="s">
        <v>15</v>
      </c>
      <c r="B17" s="90"/>
      <c r="C17" s="90" t="s">
        <v>1225</v>
      </c>
      <c r="D17" s="165" t="s">
        <v>16</v>
      </c>
      <c r="E17" s="189">
        <v>42679</v>
      </c>
      <c r="F17" s="88" t="s">
        <v>1051</v>
      </c>
      <c r="G17" s="87" t="s">
        <v>1052</v>
      </c>
      <c r="H17" s="87" t="s">
        <v>1059</v>
      </c>
      <c r="I17" s="176"/>
      <c r="J17" s="85" t="str">
        <f>IFERROR(VLOOKUP(H17,REFERENCES!R:S,2,FALSE),"")</f>
        <v>Nombre</v>
      </c>
      <c r="K17" s="168">
        <v>300</v>
      </c>
      <c r="L17" s="167"/>
      <c r="M17" s="167"/>
      <c r="N17" s="167"/>
      <c r="O17" s="84" t="s">
        <v>1902</v>
      </c>
      <c r="P17" s="82">
        <v>150</v>
      </c>
      <c r="Q17" s="96" t="s">
        <v>1040</v>
      </c>
      <c r="R17" s="165" t="s">
        <v>20</v>
      </c>
      <c r="S17" s="165" t="s">
        <v>21</v>
      </c>
      <c r="T17" s="101"/>
      <c r="U17" s="165"/>
      <c r="V17" s="86"/>
      <c r="W17" s="97"/>
      <c r="X17" s="87"/>
      <c r="Y17" s="165" t="str">
        <f t="shared" si="0"/>
        <v>AAR2016115SULE</v>
      </c>
      <c r="Z17" s="165">
        <f t="shared" si="1"/>
        <v>6</v>
      </c>
      <c r="AA17" s="165" t="str">
        <f>VLOOKUP(R17,NIVEAUXADMIN!A:B,2,FALSE)</f>
        <v>HT07</v>
      </c>
      <c r="AB17" s="165" t="str">
        <f>VLOOKUP(S17,NIVEAUXADMIN!E:F,2,FALSE)</f>
        <v>HT07711</v>
      </c>
      <c r="AC17" s="165" t="e">
        <f>VLOOKUP(T17,NIVEAUXADMIN!I:J,2,FALSE)</f>
        <v>#N/A</v>
      </c>
      <c r="AD17" s="87">
        <f>IF(SUMPRODUCT(($A$4:$A17=A17)*($S$4:$S17=S17))&gt;1,0,1)</f>
        <v>1</v>
      </c>
    </row>
    <row r="18" spans="1:30" ht="15" customHeight="1">
      <c r="A18" s="87" t="s">
        <v>15</v>
      </c>
      <c r="B18" s="90"/>
      <c r="C18" s="90" t="s">
        <v>1225</v>
      </c>
      <c r="D18" s="165" t="s">
        <v>16</v>
      </c>
      <c r="E18" s="189">
        <v>42679</v>
      </c>
      <c r="F18" s="88" t="s">
        <v>1049</v>
      </c>
      <c r="G18" s="87" t="s">
        <v>1053</v>
      </c>
      <c r="H18" s="87" t="s">
        <v>1048</v>
      </c>
      <c r="I18" s="176"/>
      <c r="J18" s="85" t="str">
        <f>IFERROR(VLOOKUP(H18,REFERENCES!R:S,2,FALSE),"")</f>
        <v>Nombre</v>
      </c>
      <c r="K18" s="168">
        <v>150</v>
      </c>
      <c r="L18" s="167"/>
      <c r="M18" s="167"/>
      <c r="N18" s="167"/>
      <c r="O18" s="84" t="s">
        <v>1902</v>
      </c>
      <c r="P18" s="82">
        <v>150</v>
      </c>
      <c r="Q18" s="96" t="s">
        <v>1040</v>
      </c>
      <c r="R18" s="165" t="s">
        <v>20</v>
      </c>
      <c r="S18" s="165" t="s">
        <v>21</v>
      </c>
      <c r="T18" s="101"/>
      <c r="U18" s="165"/>
      <c r="V18" s="86"/>
      <c r="W18" s="97"/>
      <c r="X18" s="87"/>
      <c r="Y18" s="165" t="str">
        <f t="shared" si="0"/>
        <v>AAR2016115SULE</v>
      </c>
      <c r="Z18" s="165">
        <f t="shared" si="1"/>
        <v>6</v>
      </c>
      <c r="AA18" s="165" t="str">
        <f>VLOOKUP(R18,NIVEAUXADMIN!A:B,2,FALSE)</f>
        <v>HT07</v>
      </c>
      <c r="AB18" s="165" t="str">
        <f>VLOOKUP(S18,NIVEAUXADMIN!E:F,2,FALSE)</f>
        <v>HT07711</v>
      </c>
      <c r="AC18" s="165" t="e">
        <f>VLOOKUP(T18,NIVEAUXADMIN!I:J,2,FALSE)</f>
        <v>#N/A</v>
      </c>
      <c r="AD18" s="87">
        <f>IF(SUMPRODUCT(($A$4:$A18=A18)*($S$4:$S18=S18))&gt;1,0,1)</f>
        <v>0</v>
      </c>
    </row>
    <row r="19" spans="1:30" ht="15" customHeight="1">
      <c r="A19" s="87" t="s">
        <v>15</v>
      </c>
      <c r="B19" s="90"/>
      <c r="C19" s="90" t="s">
        <v>1225</v>
      </c>
      <c r="D19" s="165" t="s">
        <v>16</v>
      </c>
      <c r="E19" s="189">
        <v>42679</v>
      </c>
      <c r="F19" s="88" t="s">
        <v>1051</v>
      </c>
      <c r="G19" s="87" t="s">
        <v>1052</v>
      </c>
      <c r="H19" s="87" t="s">
        <v>1056</v>
      </c>
      <c r="I19" s="176"/>
      <c r="J19" s="85" t="str">
        <f>IFERROR(VLOOKUP(H19,REFERENCES!R:S,2,FALSE),"")</f>
        <v>Nombre</v>
      </c>
      <c r="K19" s="168">
        <v>150</v>
      </c>
      <c r="L19" s="167"/>
      <c r="M19" s="167"/>
      <c r="N19" s="167"/>
      <c r="O19" s="84" t="s">
        <v>1902</v>
      </c>
      <c r="P19" s="82">
        <v>150</v>
      </c>
      <c r="Q19" s="96" t="s">
        <v>1040</v>
      </c>
      <c r="R19" s="165" t="s">
        <v>20</v>
      </c>
      <c r="S19" s="165" t="s">
        <v>21</v>
      </c>
      <c r="T19" s="101"/>
      <c r="U19" s="165"/>
      <c r="V19" s="86"/>
      <c r="W19" s="97"/>
      <c r="X19" s="87"/>
      <c r="Y19" s="165" t="str">
        <f t="shared" si="0"/>
        <v>AAR2016115SULE</v>
      </c>
      <c r="Z19" s="165">
        <f t="shared" si="1"/>
        <v>6</v>
      </c>
      <c r="AA19" s="165" t="str">
        <f>VLOOKUP(R19,NIVEAUXADMIN!A:B,2,FALSE)</f>
        <v>HT07</v>
      </c>
      <c r="AB19" s="165" t="str">
        <f>VLOOKUP(S19,NIVEAUXADMIN!E:F,2,FALSE)</f>
        <v>HT07711</v>
      </c>
      <c r="AC19" s="165" t="e">
        <f>VLOOKUP(T19,NIVEAUXADMIN!I:J,2,FALSE)</f>
        <v>#N/A</v>
      </c>
      <c r="AD19" s="87">
        <f>IF(SUMPRODUCT(($A$4:$A19=A19)*($S$4:$S19=S19))&gt;1,0,1)</f>
        <v>0</v>
      </c>
    </row>
    <row r="20" spans="1:30" ht="15" customHeight="1">
      <c r="A20" s="87" t="s">
        <v>15</v>
      </c>
      <c r="B20" s="90"/>
      <c r="C20" s="90" t="s">
        <v>1225</v>
      </c>
      <c r="D20" s="165" t="s">
        <v>16</v>
      </c>
      <c r="E20" s="189">
        <v>42679</v>
      </c>
      <c r="F20" s="88" t="s">
        <v>1051</v>
      </c>
      <c r="G20" s="87" t="s">
        <v>1052</v>
      </c>
      <c r="H20" s="87" t="s">
        <v>1062</v>
      </c>
      <c r="I20" s="176"/>
      <c r="J20" s="85" t="str">
        <f>IFERROR(VLOOKUP(H20,REFERENCES!R:S,2,FALSE),"")</f>
        <v>Nombre</v>
      </c>
      <c r="K20" s="168">
        <v>150</v>
      </c>
      <c r="L20" s="167"/>
      <c r="M20" s="167"/>
      <c r="N20" s="167"/>
      <c r="O20" s="84" t="s">
        <v>1902</v>
      </c>
      <c r="P20" s="82">
        <v>150</v>
      </c>
      <c r="Q20" s="96" t="s">
        <v>1040</v>
      </c>
      <c r="R20" s="165" t="s">
        <v>20</v>
      </c>
      <c r="S20" s="165" t="s">
        <v>21</v>
      </c>
      <c r="T20" s="101"/>
      <c r="U20" s="165"/>
      <c r="V20" s="86"/>
      <c r="W20" s="97"/>
      <c r="X20" s="87"/>
      <c r="Y20" s="165" t="str">
        <f t="shared" si="0"/>
        <v>AAR2016115SULE</v>
      </c>
      <c r="Z20" s="165">
        <f t="shared" si="1"/>
        <v>6</v>
      </c>
      <c r="AA20" s="165" t="str">
        <f>VLOOKUP(R20,NIVEAUXADMIN!A:B,2,FALSE)</f>
        <v>HT07</v>
      </c>
      <c r="AB20" s="165" t="str">
        <f>VLOOKUP(S20,NIVEAUXADMIN!E:F,2,FALSE)</f>
        <v>HT07711</v>
      </c>
      <c r="AC20" s="165" t="e">
        <f>VLOOKUP(T20,NIVEAUXADMIN!I:J,2,FALSE)</f>
        <v>#N/A</v>
      </c>
      <c r="AD20" s="87">
        <f>IF(SUMPRODUCT(($A$4:$A20=A20)*($S$4:$S20=S20))&gt;1,0,1)</f>
        <v>0</v>
      </c>
    </row>
    <row r="21" spans="1:30" ht="15" customHeight="1">
      <c r="A21" s="87" t="s">
        <v>15</v>
      </c>
      <c r="B21" s="90"/>
      <c r="C21" s="90" t="s">
        <v>1225</v>
      </c>
      <c r="D21" s="165" t="s">
        <v>16</v>
      </c>
      <c r="E21" s="189">
        <v>42679</v>
      </c>
      <c r="F21" s="88" t="s">
        <v>1051</v>
      </c>
      <c r="G21" s="87" t="s">
        <v>1052</v>
      </c>
      <c r="H21" s="87" t="s">
        <v>1058</v>
      </c>
      <c r="I21" s="176"/>
      <c r="J21" s="85" t="str">
        <f>IFERROR(VLOOKUP(H21,REFERENCES!R:S,2,FALSE),"")</f>
        <v>Nombre</v>
      </c>
      <c r="K21" s="168">
        <v>150</v>
      </c>
      <c r="L21" s="167"/>
      <c r="M21" s="167"/>
      <c r="N21" s="167"/>
      <c r="O21" s="84" t="s">
        <v>1902</v>
      </c>
      <c r="P21" s="82">
        <v>150</v>
      </c>
      <c r="Q21" s="96" t="s">
        <v>1040</v>
      </c>
      <c r="R21" s="165" t="s">
        <v>20</v>
      </c>
      <c r="S21" s="165" t="s">
        <v>21</v>
      </c>
      <c r="T21" s="101"/>
      <c r="U21" s="165"/>
      <c r="V21" s="86"/>
      <c r="W21" s="97"/>
      <c r="X21" s="87"/>
      <c r="Y21" s="165" t="str">
        <f t="shared" si="0"/>
        <v>AAR2016115SULE</v>
      </c>
      <c r="Z21" s="165">
        <f t="shared" si="1"/>
        <v>6</v>
      </c>
      <c r="AA21" s="165" t="str">
        <f>VLOOKUP(R21,NIVEAUXADMIN!A:B,2,FALSE)</f>
        <v>HT07</v>
      </c>
      <c r="AB21" s="165" t="str">
        <f>VLOOKUP(S21,NIVEAUXADMIN!E:F,2,FALSE)</f>
        <v>HT07711</v>
      </c>
      <c r="AC21" s="165" t="e">
        <f>VLOOKUP(T21,NIVEAUXADMIN!I:J,2,FALSE)</f>
        <v>#N/A</v>
      </c>
      <c r="AD21" s="87">
        <f>IF(SUMPRODUCT(($A$4:$A21=A21)*($S$4:$S21=S21))&gt;1,0,1)</f>
        <v>0</v>
      </c>
    </row>
    <row r="22" spans="1:30" ht="15" customHeight="1">
      <c r="A22" s="87" t="s">
        <v>15</v>
      </c>
      <c r="B22" s="90"/>
      <c r="C22" s="90" t="s">
        <v>1225</v>
      </c>
      <c r="D22" s="165" t="s">
        <v>16</v>
      </c>
      <c r="E22" s="189">
        <v>42679</v>
      </c>
      <c r="F22" s="88" t="s">
        <v>1049</v>
      </c>
      <c r="G22" s="87" t="s">
        <v>1083</v>
      </c>
      <c r="H22" s="87" t="s">
        <v>1025</v>
      </c>
      <c r="I22" s="176"/>
      <c r="J22" s="85" t="str">
        <f>IFERROR(VLOOKUP(H22,REFERENCES!R:S,2,FALSE),"")</f>
        <v>Valeur en HTG</v>
      </c>
      <c r="K22" s="168"/>
      <c r="L22" s="167"/>
      <c r="M22" s="167"/>
      <c r="N22" s="167"/>
      <c r="O22" s="84" t="s">
        <v>1902</v>
      </c>
      <c r="P22" s="82">
        <v>150</v>
      </c>
      <c r="Q22" s="96" t="s">
        <v>1040</v>
      </c>
      <c r="R22" s="165" t="s">
        <v>20</v>
      </c>
      <c r="S22" s="165" t="s">
        <v>21</v>
      </c>
      <c r="T22" s="101"/>
      <c r="U22" s="165"/>
      <c r="V22" s="86"/>
      <c r="W22" s="97"/>
      <c r="X22" s="87"/>
      <c r="Y22" s="165" t="str">
        <f t="shared" si="0"/>
        <v>AAR2016115SULE</v>
      </c>
      <c r="Z22" s="165">
        <f t="shared" si="1"/>
        <v>6</v>
      </c>
      <c r="AA22" s="165" t="str">
        <f>VLOOKUP(R22,NIVEAUXADMIN!A:B,2,FALSE)</f>
        <v>HT07</v>
      </c>
      <c r="AB22" s="165" t="str">
        <f>VLOOKUP(S22,NIVEAUXADMIN!E:F,2,FALSE)</f>
        <v>HT07711</v>
      </c>
      <c r="AC22" s="165" t="e">
        <f>VLOOKUP(T22,NIVEAUXADMIN!I:J,2,FALSE)</f>
        <v>#N/A</v>
      </c>
      <c r="AD22" s="87">
        <f>IF(SUMPRODUCT(($A$4:$A22=A22)*($S$4:$S22=S22))&gt;1,0,1)</f>
        <v>0</v>
      </c>
    </row>
    <row r="23" spans="1:30" ht="15" customHeight="1">
      <c r="A23" s="87" t="s">
        <v>15</v>
      </c>
      <c r="B23" s="90"/>
      <c r="C23" s="90" t="s">
        <v>1225</v>
      </c>
      <c r="D23" s="165" t="s">
        <v>16</v>
      </c>
      <c r="E23" s="189">
        <v>42683</v>
      </c>
      <c r="F23" s="88" t="s">
        <v>1051</v>
      </c>
      <c r="G23" s="87" t="s">
        <v>1052</v>
      </c>
      <c r="H23" s="87" t="s">
        <v>1059</v>
      </c>
      <c r="I23" s="176"/>
      <c r="J23" s="85" t="str">
        <f>IFERROR(VLOOKUP(H23,REFERENCES!R:S,2,FALSE),"")</f>
        <v>Nombre</v>
      </c>
      <c r="K23" s="168">
        <v>300</v>
      </c>
      <c r="L23" s="167"/>
      <c r="M23" s="167"/>
      <c r="N23" s="167"/>
      <c r="O23" s="84" t="s">
        <v>1902</v>
      </c>
      <c r="P23" s="82">
        <v>150</v>
      </c>
      <c r="Q23" s="96" t="s">
        <v>1040</v>
      </c>
      <c r="R23" s="87" t="s">
        <v>17</v>
      </c>
      <c r="S23" s="87" t="s">
        <v>18</v>
      </c>
      <c r="T23" s="101"/>
      <c r="U23" s="165"/>
      <c r="V23" s="86"/>
      <c r="W23" s="97"/>
      <c r="X23" s="87"/>
      <c r="Y23" s="165" t="str">
        <f t="shared" si="0"/>
        <v>AAR2016119GRJE</v>
      </c>
      <c r="Z23" s="165">
        <f t="shared" si="1"/>
        <v>6</v>
      </c>
      <c r="AA23" s="165" t="str">
        <f>VLOOKUP(R23,NIVEAUXADMIN!A:B,2,FALSE)</f>
        <v>HT08</v>
      </c>
      <c r="AB23" s="165" t="str">
        <f>VLOOKUP(S23,NIVEAUXADMIN!E:F,2,FALSE)</f>
        <v>HT08811</v>
      </c>
      <c r="AC23" s="165" t="e">
        <f>VLOOKUP(T23,NIVEAUXADMIN!I:J,2,FALSE)</f>
        <v>#N/A</v>
      </c>
      <c r="AD23" s="87">
        <f>IF(SUMPRODUCT(($A$4:$A23=A23)*($S$4:$S23=S23))&gt;1,0,1)</f>
        <v>0</v>
      </c>
    </row>
    <row r="24" spans="1:30" ht="15" customHeight="1">
      <c r="A24" s="87" t="s">
        <v>15</v>
      </c>
      <c r="B24" s="90"/>
      <c r="C24" s="90" t="s">
        <v>1225</v>
      </c>
      <c r="D24" s="165" t="s">
        <v>16</v>
      </c>
      <c r="E24" s="189">
        <v>42683</v>
      </c>
      <c r="F24" s="88" t="s">
        <v>1049</v>
      </c>
      <c r="G24" s="87" t="s">
        <v>1053</v>
      </c>
      <c r="H24" s="87" t="s">
        <v>1048</v>
      </c>
      <c r="I24" s="176"/>
      <c r="J24" s="85" t="str">
        <f>IFERROR(VLOOKUP(H24,REFERENCES!R:S,2,FALSE),"")</f>
        <v>Nombre</v>
      </c>
      <c r="K24" s="168">
        <v>150</v>
      </c>
      <c r="L24" s="167"/>
      <c r="M24" s="167"/>
      <c r="N24" s="167"/>
      <c r="O24" s="84" t="s">
        <v>1902</v>
      </c>
      <c r="P24" s="82">
        <v>150</v>
      </c>
      <c r="Q24" s="96" t="s">
        <v>1040</v>
      </c>
      <c r="R24" s="87" t="s">
        <v>17</v>
      </c>
      <c r="S24" s="87" t="s">
        <v>18</v>
      </c>
      <c r="T24" s="101"/>
      <c r="U24" s="165"/>
      <c r="V24" s="86"/>
      <c r="W24" s="97"/>
      <c r="X24" s="87"/>
      <c r="Y24" s="165" t="str">
        <f t="shared" si="0"/>
        <v>AAR2016119GRJE</v>
      </c>
      <c r="Z24" s="165">
        <f t="shared" si="1"/>
        <v>6</v>
      </c>
      <c r="AA24" s="165" t="str">
        <f>VLOOKUP(R24,NIVEAUXADMIN!A:B,2,FALSE)</f>
        <v>HT08</v>
      </c>
      <c r="AB24" s="165" t="str">
        <f>VLOOKUP(S24,NIVEAUXADMIN!E:F,2,FALSE)</f>
        <v>HT08811</v>
      </c>
      <c r="AC24" s="165" t="e">
        <f>VLOOKUP(T24,NIVEAUXADMIN!I:J,2,FALSE)</f>
        <v>#N/A</v>
      </c>
      <c r="AD24" s="87">
        <f>IF(SUMPRODUCT(($A$4:$A24=A24)*($S$4:$S24=S24))&gt;1,0,1)</f>
        <v>0</v>
      </c>
    </row>
    <row r="25" spans="1:30" s="165" customFormat="1" ht="15" customHeight="1">
      <c r="A25" s="87" t="s">
        <v>15</v>
      </c>
      <c r="B25" s="90"/>
      <c r="C25" s="90" t="s">
        <v>1225</v>
      </c>
      <c r="D25" s="165" t="s">
        <v>16</v>
      </c>
      <c r="E25" s="189">
        <v>42683</v>
      </c>
      <c r="F25" s="88" t="s">
        <v>1051</v>
      </c>
      <c r="G25" s="87" t="s">
        <v>1052</v>
      </c>
      <c r="H25" s="87" t="s">
        <v>1056</v>
      </c>
      <c r="I25" s="176"/>
      <c r="J25" s="85" t="str">
        <f>IFERROR(VLOOKUP(H25,REFERENCES!R:S,2,FALSE),"")</f>
        <v>Nombre</v>
      </c>
      <c r="K25" s="168">
        <v>150</v>
      </c>
      <c r="L25" s="167"/>
      <c r="M25" s="167"/>
      <c r="N25" s="167"/>
      <c r="O25" s="84" t="s">
        <v>1902</v>
      </c>
      <c r="P25" s="82">
        <v>150</v>
      </c>
      <c r="Q25" s="96" t="s">
        <v>1040</v>
      </c>
      <c r="R25" s="87" t="s">
        <v>17</v>
      </c>
      <c r="S25" s="87" t="s">
        <v>18</v>
      </c>
      <c r="T25" s="101"/>
      <c r="V25" s="86"/>
      <c r="W25" s="97"/>
      <c r="X25" s="87"/>
      <c r="Y25" s="165" t="str">
        <f t="shared" si="0"/>
        <v>AAR2016119GRJE</v>
      </c>
      <c r="Z25" s="165">
        <f t="shared" si="1"/>
        <v>6</v>
      </c>
      <c r="AA25" s="165" t="str">
        <f>VLOOKUP(R25,NIVEAUXADMIN!A:B,2,FALSE)</f>
        <v>HT08</v>
      </c>
      <c r="AB25" s="165" t="str">
        <f>VLOOKUP(S25,NIVEAUXADMIN!E:F,2,FALSE)</f>
        <v>HT08811</v>
      </c>
      <c r="AC25" s="165" t="e">
        <f>VLOOKUP(T25,NIVEAUXADMIN!I:J,2,FALSE)</f>
        <v>#N/A</v>
      </c>
      <c r="AD25" s="87">
        <f>IF(SUMPRODUCT(($A$4:$A25=A25)*($S$4:$S25=S25))&gt;1,0,1)</f>
        <v>0</v>
      </c>
    </row>
    <row r="26" spans="1:30" ht="15" customHeight="1">
      <c r="A26" s="87" t="s">
        <v>15</v>
      </c>
      <c r="B26" s="90"/>
      <c r="C26" s="90" t="s">
        <v>1225</v>
      </c>
      <c r="D26" s="165" t="s">
        <v>16</v>
      </c>
      <c r="E26" s="189">
        <v>42683</v>
      </c>
      <c r="F26" s="88" t="s">
        <v>1051</v>
      </c>
      <c r="G26" s="87" t="s">
        <v>1052</v>
      </c>
      <c r="H26" s="87" t="s">
        <v>1062</v>
      </c>
      <c r="I26" s="176"/>
      <c r="J26" s="85" t="str">
        <f>IFERROR(VLOOKUP(H26,REFERENCES!R:S,2,FALSE),"")</f>
        <v>Nombre</v>
      </c>
      <c r="K26" s="168">
        <v>150</v>
      </c>
      <c r="L26" s="167"/>
      <c r="M26" s="167"/>
      <c r="N26" s="167"/>
      <c r="O26" s="84" t="s">
        <v>1902</v>
      </c>
      <c r="P26" s="82">
        <v>150</v>
      </c>
      <c r="Q26" s="96" t="s">
        <v>1040</v>
      </c>
      <c r="R26" s="87" t="s">
        <v>17</v>
      </c>
      <c r="S26" s="87" t="s">
        <v>18</v>
      </c>
      <c r="T26" s="101"/>
      <c r="U26" s="165"/>
      <c r="V26" s="86"/>
      <c r="W26" s="97"/>
      <c r="X26" s="87"/>
      <c r="Y26" s="165" t="str">
        <f t="shared" si="0"/>
        <v>AAR2016119GRJE</v>
      </c>
      <c r="Z26" s="165">
        <f t="shared" si="1"/>
        <v>6</v>
      </c>
      <c r="AA26" s="165" t="str">
        <f>VLOOKUP(R26,NIVEAUXADMIN!A:B,2,FALSE)</f>
        <v>HT08</v>
      </c>
      <c r="AB26" s="165" t="str">
        <f>VLOOKUP(S26,NIVEAUXADMIN!E:F,2,FALSE)</f>
        <v>HT08811</v>
      </c>
      <c r="AC26" s="165" t="e">
        <f>VLOOKUP(T26,NIVEAUXADMIN!I:J,2,FALSE)</f>
        <v>#N/A</v>
      </c>
      <c r="AD26" s="87">
        <f>IF(SUMPRODUCT(($A$4:$A26=A26)*($S$4:$S26=S26))&gt;1,0,1)</f>
        <v>0</v>
      </c>
    </row>
    <row r="27" spans="1:30" ht="15" customHeight="1">
      <c r="A27" s="87" t="s">
        <v>15</v>
      </c>
      <c r="B27" s="90"/>
      <c r="C27" s="90" t="s">
        <v>1225</v>
      </c>
      <c r="D27" s="165" t="s">
        <v>16</v>
      </c>
      <c r="E27" s="189">
        <v>42683</v>
      </c>
      <c r="F27" s="88" t="s">
        <v>1051</v>
      </c>
      <c r="G27" s="87" t="s">
        <v>1052</v>
      </c>
      <c r="H27" s="87" t="s">
        <v>1058</v>
      </c>
      <c r="I27" s="176"/>
      <c r="J27" s="85" t="str">
        <f>IFERROR(VLOOKUP(H27,REFERENCES!R:S,2,FALSE),"")</f>
        <v>Nombre</v>
      </c>
      <c r="K27" s="168">
        <v>150</v>
      </c>
      <c r="L27" s="167"/>
      <c r="M27" s="167"/>
      <c r="N27" s="167"/>
      <c r="O27" s="84" t="s">
        <v>1902</v>
      </c>
      <c r="P27" s="82">
        <v>150</v>
      </c>
      <c r="Q27" s="96" t="s">
        <v>1040</v>
      </c>
      <c r="R27" s="87" t="s">
        <v>17</v>
      </c>
      <c r="S27" s="87" t="s">
        <v>18</v>
      </c>
      <c r="T27" s="101"/>
      <c r="U27" s="165"/>
      <c r="V27" s="86"/>
      <c r="W27" s="97"/>
      <c r="X27" s="87"/>
      <c r="Y27" s="165" t="str">
        <f t="shared" si="0"/>
        <v>AAR2016119GRJE</v>
      </c>
      <c r="Z27" s="165">
        <f t="shared" si="1"/>
        <v>6</v>
      </c>
      <c r="AA27" s="165" t="str">
        <f>VLOOKUP(R27,NIVEAUXADMIN!A:B,2,FALSE)</f>
        <v>HT08</v>
      </c>
      <c r="AB27" s="165" t="str">
        <f>VLOOKUP(S27,NIVEAUXADMIN!E:F,2,FALSE)</f>
        <v>HT08811</v>
      </c>
      <c r="AC27" s="165" t="e">
        <f>VLOOKUP(T27,NIVEAUXADMIN!I:J,2,FALSE)</f>
        <v>#N/A</v>
      </c>
      <c r="AD27" s="87">
        <f>IF(SUMPRODUCT(($A$4:$A27=A27)*($S$4:$S27=S27))&gt;1,0,1)</f>
        <v>0</v>
      </c>
    </row>
    <row r="28" spans="1:30" ht="15" customHeight="1">
      <c r="A28" s="87" t="s">
        <v>15</v>
      </c>
      <c r="B28" s="90"/>
      <c r="C28" s="90" t="s">
        <v>1225</v>
      </c>
      <c r="D28" s="165" t="s">
        <v>16</v>
      </c>
      <c r="E28" s="189">
        <v>42683</v>
      </c>
      <c r="F28" s="88" t="s">
        <v>1049</v>
      </c>
      <c r="G28" s="87" t="s">
        <v>1083</v>
      </c>
      <c r="H28" s="87" t="s">
        <v>1025</v>
      </c>
      <c r="I28" s="176"/>
      <c r="J28" s="85" t="str">
        <f>IFERROR(VLOOKUP(H28,REFERENCES!R:S,2,FALSE),"")</f>
        <v>Valeur en HTG</v>
      </c>
      <c r="K28" s="168"/>
      <c r="L28" s="167"/>
      <c r="M28" s="167"/>
      <c r="N28" s="167"/>
      <c r="O28" s="84" t="s">
        <v>1902</v>
      </c>
      <c r="P28" s="82">
        <v>150</v>
      </c>
      <c r="Q28" s="96" t="s">
        <v>1040</v>
      </c>
      <c r="R28" s="87" t="s">
        <v>17</v>
      </c>
      <c r="S28" s="87" t="s">
        <v>18</v>
      </c>
      <c r="T28" s="101"/>
      <c r="U28" s="165"/>
      <c r="V28" s="86"/>
      <c r="W28" s="97"/>
      <c r="X28" s="87"/>
      <c r="Y28" s="165" t="str">
        <f t="shared" si="0"/>
        <v>AAR2016119GRJE</v>
      </c>
      <c r="Z28" s="165">
        <f t="shared" si="1"/>
        <v>6</v>
      </c>
      <c r="AA28" s="165" t="str">
        <f>VLOOKUP(R28,NIVEAUXADMIN!A:B,2,FALSE)</f>
        <v>HT08</v>
      </c>
      <c r="AB28" s="165" t="str">
        <f>VLOOKUP(S28,NIVEAUXADMIN!E:F,2,FALSE)</f>
        <v>HT08811</v>
      </c>
      <c r="AC28" s="165" t="e">
        <f>VLOOKUP(T28,NIVEAUXADMIN!I:J,2,FALSE)</f>
        <v>#N/A</v>
      </c>
      <c r="AD28" s="87">
        <f>IF(SUMPRODUCT(($A$4:$A28=A28)*($S$4:$S28=S28))&gt;1,0,1)</f>
        <v>0</v>
      </c>
    </row>
    <row r="29" spans="1:30" s="165" customFormat="1" ht="15" customHeight="1">
      <c r="A29" s="87" t="s">
        <v>15</v>
      </c>
      <c r="B29" s="90"/>
      <c r="C29" s="90" t="s">
        <v>1225</v>
      </c>
      <c r="D29" s="165" t="s">
        <v>16</v>
      </c>
      <c r="E29" s="189">
        <v>42690</v>
      </c>
      <c r="F29" s="88" t="s">
        <v>1051</v>
      </c>
      <c r="G29" s="87" t="s">
        <v>1052</v>
      </c>
      <c r="H29" s="87" t="s">
        <v>1059</v>
      </c>
      <c r="I29" s="176"/>
      <c r="J29" s="85" t="str">
        <f>IFERROR(VLOOKUP(H29,REFERENCES!R:S,2,FALSE),"")</f>
        <v>Nombre</v>
      </c>
      <c r="K29" s="168">
        <v>600</v>
      </c>
      <c r="L29" s="167"/>
      <c r="M29" s="167"/>
      <c r="N29" s="167"/>
      <c r="O29" s="84" t="s">
        <v>1902</v>
      </c>
      <c r="P29" s="82">
        <v>300</v>
      </c>
      <c r="Q29" s="96" t="s">
        <v>1040</v>
      </c>
      <c r="R29" s="87" t="s">
        <v>17</v>
      </c>
      <c r="S29" s="87" t="s">
        <v>18</v>
      </c>
      <c r="T29" s="101"/>
      <c r="V29" s="86"/>
      <c r="W29" s="97"/>
      <c r="X29" s="87"/>
      <c r="Y29" s="165" t="str">
        <f t="shared" si="0"/>
        <v>AAR20161116GRJE</v>
      </c>
      <c r="Z29" s="165">
        <f t="shared" si="1"/>
        <v>6</v>
      </c>
      <c r="AA29" s="165" t="str">
        <f>VLOOKUP(R29,NIVEAUXADMIN!A:B,2,FALSE)</f>
        <v>HT08</v>
      </c>
      <c r="AB29" s="165" t="str">
        <f>VLOOKUP(S29,NIVEAUXADMIN!E:F,2,FALSE)</f>
        <v>HT08811</v>
      </c>
      <c r="AC29" s="165" t="e">
        <f>VLOOKUP(T29,NIVEAUXADMIN!I:J,2,FALSE)</f>
        <v>#N/A</v>
      </c>
      <c r="AD29" s="87">
        <f>IF(SUMPRODUCT(($A$4:$A29=A29)*($S$4:$S29=S29))&gt;1,0,1)</f>
        <v>0</v>
      </c>
    </row>
    <row r="30" spans="1:30" ht="15" customHeight="1">
      <c r="A30" s="87" t="s">
        <v>15</v>
      </c>
      <c r="B30" s="90"/>
      <c r="C30" s="90" t="s">
        <v>1225</v>
      </c>
      <c r="D30" s="165" t="s">
        <v>16</v>
      </c>
      <c r="E30" s="189">
        <v>42690</v>
      </c>
      <c r="F30" s="88" t="s">
        <v>1049</v>
      </c>
      <c r="G30" s="87" t="s">
        <v>1053</v>
      </c>
      <c r="H30" s="87" t="s">
        <v>1048</v>
      </c>
      <c r="I30" s="176"/>
      <c r="J30" s="85" t="str">
        <f>IFERROR(VLOOKUP(H30,REFERENCES!R:S,2,FALSE),"")</f>
        <v>Nombre</v>
      </c>
      <c r="K30" s="168">
        <v>300</v>
      </c>
      <c r="L30" s="167"/>
      <c r="M30" s="167"/>
      <c r="N30" s="167"/>
      <c r="O30" s="84" t="s">
        <v>1902</v>
      </c>
      <c r="P30" s="82">
        <v>300</v>
      </c>
      <c r="Q30" s="96" t="s">
        <v>1040</v>
      </c>
      <c r="R30" s="87" t="s">
        <v>17</v>
      </c>
      <c r="S30" s="87" t="s">
        <v>18</v>
      </c>
      <c r="T30" s="101"/>
      <c r="U30" s="165"/>
      <c r="V30" s="86"/>
      <c r="W30" s="97"/>
      <c r="X30" s="87"/>
      <c r="Y30" s="165" t="str">
        <f t="shared" si="0"/>
        <v>AAR20161116GRJE</v>
      </c>
      <c r="Z30" s="165">
        <f t="shared" si="1"/>
        <v>6</v>
      </c>
      <c r="AA30" s="165" t="str">
        <f>VLOOKUP(R30,NIVEAUXADMIN!A:B,2,FALSE)</f>
        <v>HT08</v>
      </c>
      <c r="AB30" s="165" t="str">
        <f>VLOOKUP(S30,NIVEAUXADMIN!E:F,2,FALSE)</f>
        <v>HT08811</v>
      </c>
      <c r="AC30" s="165" t="e">
        <f>VLOOKUP(T30,NIVEAUXADMIN!I:J,2,FALSE)</f>
        <v>#N/A</v>
      </c>
      <c r="AD30" s="87">
        <f>IF(SUMPRODUCT(($A$4:$A30=A30)*($S$4:$S30=S30))&gt;1,0,1)</f>
        <v>0</v>
      </c>
    </row>
    <row r="31" spans="1:30" ht="15" customHeight="1">
      <c r="A31" s="87" t="s">
        <v>15</v>
      </c>
      <c r="B31" s="90"/>
      <c r="C31" s="90" t="s">
        <v>1225</v>
      </c>
      <c r="D31" s="165" t="s">
        <v>16</v>
      </c>
      <c r="E31" s="189">
        <v>42690</v>
      </c>
      <c r="F31" s="88" t="s">
        <v>1051</v>
      </c>
      <c r="G31" s="87" t="s">
        <v>1052</v>
      </c>
      <c r="H31" s="87" t="s">
        <v>1056</v>
      </c>
      <c r="I31" s="176"/>
      <c r="J31" s="85" t="str">
        <f>IFERROR(VLOOKUP(H31,REFERENCES!R:S,2,FALSE),"")</f>
        <v>Nombre</v>
      </c>
      <c r="K31" s="168">
        <v>300</v>
      </c>
      <c r="L31" s="167"/>
      <c r="M31" s="167"/>
      <c r="N31" s="167"/>
      <c r="O31" s="84" t="s">
        <v>1902</v>
      </c>
      <c r="P31" s="82">
        <v>300</v>
      </c>
      <c r="Q31" s="96" t="s">
        <v>1040</v>
      </c>
      <c r="R31" s="87" t="s">
        <v>17</v>
      </c>
      <c r="S31" s="87" t="s">
        <v>18</v>
      </c>
      <c r="T31" s="101"/>
      <c r="U31" s="165"/>
      <c r="V31" s="86"/>
      <c r="W31" s="97"/>
      <c r="X31" s="87"/>
      <c r="Y31" s="165" t="str">
        <f t="shared" si="0"/>
        <v>AAR20161116GRJE</v>
      </c>
      <c r="Z31" s="165">
        <f t="shared" si="1"/>
        <v>6</v>
      </c>
      <c r="AA31" s="165" t="str">
        <f>VLOOKUP(R31,NIVEAUXADMIN!A:B,2,FALSE)</f>
        <v>HT08</v>
      </c>
      <c r="AB31" s="165" t="str">
        <f>VLOOKUP(S31,NIVEAUXADMIN!E:F,2,FALSE)</f>
        <v>HT08811</v>
      </c>
      <c r="AC31" s="165" t="e">
        <f>VLOOKUP(T31,NIVEAUXADMIN!I:J,2,FALSE)</f>
        <v>#N/A</v>
      </c>
      <c r="AD31" s="87">
        <f>IF(SUMPRODUCT(($A$4:$A31=A31)*($S$4:$S31=S31))&gt;1,0,1)</f>
        <v>0</v>
      </c>
    </row>
    <row r="32" spans="1:30" ht="15" customHeight="1">
      <c r="A32" s="87" t="s">
        <v>15</v>
      </c>
      <c r="B32" s="90"/>
      <c r="C32" s="90" t="s">
        <v>1225</v>
      </c>
      <c r="D32" s="165" t="s">
        <v>16</v>
      </c>
      <c r="E32" s="189">
        <v>42690</v>
      </c>
      <c r="F32" s="88" t="s">
        <v>1051</v>
      </c>
      <c r="G32" s="87" t="s">
        <v>1052</v>
      </c>
      <c r="H32" s="87" t="s">
        <v>1062</v>
      </c>
      <c r="I32" s="176"/>
      <c r="J32" s="85" t="str">
        <f>IFERROR(VLOOKUP(H32,REFERENCES!R:S,2,FALSE),"")</f>
        <v>Nombre</v>
      </c>
      <c r="K32" s="168">
        <v>300</v>
      </c>
      <c r="L32" s="167"/>
      <c r="M32" s="167"/>
      <c r="N32" s="167"/>
      <c r="O32" s="84" t="s">
        <v>1902</v>
      </c>
      <c r="P32" s="82">
        <v>300</v>
      </c>
      <c r="Q32" s="96" t="s">
        <v>1040</v>
      </c>
      <c r="R32" s="87" t="s">
        <v>17</v>
      </c>
      <c r="S32" s="87" t="s">
        <v>18</v>
      </c>
      <c r="T32" s="101"/>
      <c r="U32" s="165"/>
      <c r="V32" s="86"/>
      <c r="W32" s="97"/>
      <c r="X32" s="87"/>
      <c r="Y32" s="165" t="str">
        <f t="shared" si="0"/>
        <v>AAR20161116GRJE</v>
      </c>
      <c r="Z32" s="165">
        <f t="shared" si="1"/>
        <v>6</v>
      </c>
      <c r="AA32" s="165" t="str">
        <f>VLOOKUP(R32,NIVEAUXADMIN!A:B,2,FALSE)</f>
        <v>HT08</v>
      </c>
      <c r="AB32" s="165" t="str">
        <f>VLOOKUP(S32,NIVEAUXADMIN!E:F,2,FALSE)</f>
        <v>HT08811</v>
      </c>
      <c r="AC32" s="165" t="e">
        <f>VLOOKUP(T32,NIVEAUXADMIN!I:J,2,FALSE)</f>
        <v>#N/A</v>
      </c>
      <c r="AD32" s="87">
        <f>IF(SUMPRODUCT(($A$4:$A32=A32)*($S$4:$S32=S32))&gt;1,0,1)</f>
        <v>0</v>
      </c>
    </row>
    <row r="33" spans="1:30" ht="15" customHeight="1">
      <c r="A33" s="87" t="s">
        <v>15</v>
      </c>
      <c r="B33" s="90"/>
      <c r="C33" s="90" t="s">
        <v>1225</v>
      </c>
      <c r="D33" s="165" t="s">
        <v>16</v>
      </c>
      <c r="E33" s="189">
        <v>42690</v>
      </c>
      <c r="F33" s="88" t="s">
        <v>1051</v>
      </c>
      <c r="G33" s="87" t="s">
        <v>1052</v>
      </c>
      <c r="H33" s="87" t="s">
        <v>1058</v>
      </c>
      <c r="I33" s="176"/>
      <c r="J33" s="85" t="str">
        <f>IFERROR(VLOOKUP(H33,REFERENCES!R:S,2,FALSE),"")</f>
        <v>Nombre</v>
      </c>
      <c r="K33" s="168">
        <v>300</v>
      </c>
      <c r="L33" s="167"/>
      <c r="M33" s="167"/>
      <c r="N33" s="167"/>
      <c r="O33" s="84" t="s">
        <v>1902</v>
      </c>
      <c r="P33" s="82">
        <v>300</v>
      </c>
      <c r="Q33" s="96" t="s">
        <v>1040</v>
      </c>
      <c r="R33" s="87" t="s">
        <v>17</v>
      </c>
      <c r="S33" s="87" t="s">
        <v>18</v>
      </c>
      <c r="T33" s="101"/>
      <c r="U33" s="165"/>
      <c r="V33" s="86"/>
      <c r="W33" s="97"/>
      <c r="X33" s="87"/>
      <c r="Y33" s="165" t="str">
        <f t="shared" si="0"/>
        <v>AAR20161116GRJE</v>
      </c>
      <c r="Z33" s="165">
        <f t="shared" si="1"/>
        <v>6</v>
      </c>
      <c r="AA33" s="165" t="str">
        <f>VLOOKUP(R33,NIVEAUXADMIN!A:B,2,FALSE)</f>
        <v>HT08</v>
      </c>
      <c r="AB33" s="165" t="str">
        <f>VLOOKUP(S33,NIVEAUXADMIN!E:F,2,FALSE)</f>
        <v>HT08811</v>
      </c>
      <c r="AC33" s="165" t="e">
        <f>VLOOKUP(T33,NIVEAUXADMIN!I:J,2,FALSE)</f>
        <v>#N/A</v>
      </c>
      <c r="AD33" s="87">
        <f>IF(SUMPRODUCT(($A$4:$A33=A33)*($S$4:$S33=S33))&gt;1,0,1)</f>
        <v>0</v>
      </c>
    </row>
    <row r="34" spans="1:30" ht="15" customHeight="1">
      <c r="A34" s="87" t="s">
        <v>15</v>
      </c>
      <c r="B34" s="90"/>
      <c r="C34" s="90" t="s">
        <v>1225</v>
      </c>
      <c r="D34" s="165" t="s">
        <v>16</v>
      </c>
      <c r="E34" s="189">
        <v>42690</v>
      </c>
      <c r="F34" s="88" t="s">
        <v>1049</v>
      </c>
      <c r="G34" s="87" t="s">
        <v>1083</v>
      </c>
      <c r="H34" s="87" t="s">
        <v>1025</v>
      </c>
      <c r="I34" s="176"/>
      <c r="J34" s="85" t="str">
        <f>IFERROR(VLOOKUP(H34,REFERENCES!R:S,2,FALSE),"")</f>
        <v>Valeur en HTG</v>
      </c>
      <c r="K34" s="168"/>
      <c r="L34" s="167"/>
      <c r="M34" s="167"/>
      <c r="N34" s="167"/>
      <c r="O34" s="84" t="s">
        <v>1902</v>
      </c>
      <c r="P34" s="82">
        <v>300</v>
      </c>
      <c r="Q34" s="96" t="s">
        <v>1040</v>
      </c>
      <c r="R34" s="87" t="s">
        <v>17</v>
      </c>
      <c r="S34" s="87" t="s">
        <v>18</v>
      </c>
      <c r="T34" s="101"/>
      <c r="U34" s="165"/>
      <c r="V34" s="86"/>
      <c r="W34" s="97"/>
      <c r="X34" s="87"/>
      <c r="Y34" s="165" t="str">
        <f t="shared" si="0"/>
        <v>AAR20161116GRJE</v>
      </c>
      <c r="Z34" s="165">
        <f t="shared" si="1"/>
        <v>6</v>
      </c>
      <c r="AA34" s="165" t="str">
        <f>VLOOKUP(R34,NIVEAUXADMIN!A:B,2,FALSE)</f>
        <v>HT08</v>
      </c>
      <c r="AB34" s="165" t="str">
        <f>VLOOKUP(S34,NIVEAUXADMIN!E:F,2,FALSE)</f>
        <v>HT08811</v>
      </c>
      <c r="AC34" s="165" t="e">
        <f>VLOOKUP(T34,NIVEAUXADMIN!I:J,2,FALSE)</f>
        <v>#N/A</v>
      </c>
      <c r="AD34" s="87">
        <f>IF(SUMPRODUCT(($A$4:$A34=A34)*($S$4:$S34=S34))&gt;1,0,1)</f>
        <v>0</v>
      </c>
    </row>
    <row r="35" spans="1:30" ht="15" customHeight="1">
      <c r="A35" s="87" t="s">
        <v>15</v>
      </c>
      <c r="B35" s="90"/>
      <c r="C35" s="90" t="s">
        <v>1225</v>
      </c>
      <c r="D35" s="165" t="s">
        <v>16</v>
      </c>
      <c r="E35" s="189">
        <v>42695</v>
      </c>
      <c r="F35" s="88" t="s">
        <v>1051</v>
      </c>
      <c r="G35" s="87" t="s">
        <v>1052</v>
      </c>
      <c r="H35" s="87" t="s">
        <v>1059</v>
      </c>
      <c r="I35" s="176"/>
      <c r="J35" s="85" t="str">
        <f>IFERROR(VLOOKUP(H35,REFERENCES!R:S,2,FALSE),"")</f>
        <v>Nombre</v>
      </c>
      <c r="K35" s="168">
        <v>400</v>
      </c>
      <c r="L35" s="167"/>
      <c r="M35" s="167"/>
      <c r="N35" s="167"/>
      <c r="O35" s="84" t="s">
        <v>1902</v>
      </c>
      <c r="P35" s="82">
        <v>200</v>
      </c>
      <c r="Q35" s="96" t="s">
        <v>1040</v>
      </c>
      <c r="R35" s="165" t="s">
        <v>20</v>
      </c>
      <c r="S35" s="165" t="s">
        <v>21</v>
      </c>
      <c r="T35" s="101"/>
      <c r="U35" s="165"/>
      <c r="V35" s="86"/>
      <c r="W35" s="97"/>
      <c r="X35" s="87"/>
      <c r="Y35" s="165" t="str">
        <f t="shared" si="0"/>
        <v>AAR20161121SULE</v>
      </c>
      <c r="Z35" s="165">
        <f t="shared" si="1"/>
        <v>6</v>
      </c>
      <c r="AA35" s="165" t="str">
        <f>VLOOKUP(R35,NIVEAUXADMIN!A:B,2,FALSE)</f>
        <v>HT07</v>
      </c>
      <c r="AB35" s="165" t="str">
        <f>VLOOKUP(S35,NIVEAUXADMIN!E:F,2,FALSE)</f>
        <v>HT07711</v>
      </c>
      <c r="AC35" s="165" t="e">
        <f>VLOOKUP(T35,NIVEAUXADMIN!I:J,2,FALSE)</f>
        <v>#N/A</v>
      </c>
      <c r="AD35" s="87">
        <f>IF(SUMPRODUCT(($A$4:$A35=A35)*($S$4:$S35=S35))&gt;1,0,1)</f>
        <v>0</v>
      </c>
    </row>
    <row r="36" spans="1:30" ht="15" customHeight="1">
      <c r="A36" s="87" t="s">
        <v>15</v>
      </c>
      <c r="B36" s="90"/>
      <c r="C36" s="90" t="s">
        <v>1225</v>
      </c>
      <c r="D36" s="165" t="s">
        <v>16</v>
      </c>
      <c r="E36" s="189">
        <v>42695</v>
      </c>
      <c r="F36" s="88" t="s">
        <v>1049</v>
      </c>
      <c r="G36" s="87" t="s">
        <v>1053</v>
      </c>
      <c r="H36" s="87" t="s">
        <v>1048</v>
      </c>
      <c r="I36" s="176"/>
      <c r="J36" s="85" t="str">
        <f>IFERROR(VLOOKUP(H36,REFERENCES!R:S,2,FALSE),"")</f>
        <v>Nombre</v>
      </c>
      <c r="K36" s="168">
        <v>200</v>
      </c>
      <c r="L36" s="167"/>
      <c r="M36" s="167"/>
      <c r="N36" s="167"/>
      <c r="O36" s="84" t="s">
        <v>1902</v>
      </c>
      <c r="P36" s="82">
        <v>200</v>
      </c>
      <c r="Q36" s="96" t="s">
        <v>1040</v>
      </c>
      <c r="R36" s="165" t="s">
        <v>20</v>
      </c>
      <c r="S36" s="165" t="s">
        <v>21</v>
      </c>
      <c r="T36" s="101"/>
      <c r="U36" s="165"/>
      <c r="V36" s="86"/>
      <c r="W36" s="97"/>
      <c r="X36" s="87"/>
      <c r="Y36" s="165" t="str">
        <f t="shared" si="0"/>
        <v>AAR20161121SULE</v>
      </c>
      <c r="Z36" s="165">
        <f t="shared" si="1"/>
        <v>6</v>
      </c>
      <c r="AA36" s="165" t="str">
        <f>VLOOKUP(R36,NIVEAUXADMIN!A:B,2,FALSE)</f>
        <v>HT07</v>
      </c>
      <c r="AB36" s="165" t="str">
        <f>VLOOKUP(S36,NIVEAUXADMIN!E:F,2,FALSE)</f>
        <v>HT07711</v>
      </c>
      <c r="AC36" s="165" t="e">
        <f>VLOOKUP(T36,NIVEAUXADMIN!I:J,2,FALSE)</f>
        <v>#N/A</v>
      </c>
      <c r="AD36" s="87">
        <f>IF(SUMPRODUCT(($A$4:$A36=A36)*($S$4:$S36=S36))&gt;1,0,1)</f>
        <v>0</v>
      </c>
    </row>
    <row r="37" spans="1:30" ht="15" customHeight="1">
      <c r="A37" s="87" t="s">
        <v>15</v>
      </c>
      <c r="B37" s="90"/>
      <c r="C37" s="90" t="s">
        <v>1225</v>
      </c>
      <c r="D37" s="165" t="s">
        <v>16</v>
      </c>
      <c r="E37" s="189">
        <v>42695</v>
      </c>
      <c r="F37" s="88" t="s">
        <v>1051</v>
      </c>
      <c r="G37" s="87" t="s">
        <v>1052</v>
      </c>
      <c r="H37" s="87" t="s">
        <v>1056</v>
      </c>
      <c r="I37" s="176"/>
      <c r="J37" s="85" t="str">
        <f>IFERROR(VLOOKUP(H37,REFERENCES!R:S,2,FALSE),"")</f>
        <v>Nombre</v>
      </c>
      <c r="K37" s="168">
        <v>200</v>
      </c>
      <c r="L37" s="167"/>
      <c r="M37" s="167"/>
      <c r="N37" s="167"/>
      <c r="O37" s="84" t="s">
        <v>1902</v>
      </c>
      <c r="P37" s="82">
        <v>200</v>
      </c>
      <c r="Q37" s="96" t="s">
        <v>1040</v>
      </c>
      <c r="R37" s="165" t="s">
        <v>20</v>
      </c>
      <c r="S37" s="165" t="s">
        <v>21</v>
      </c>
      <c r="T37" s="101"/>
      <c r="U37" s="165"/>
      <c r="V37" s="86"/>
      <c r="W37" s="97"/>
      <c r="X37" s="87"/>
      <c r="Y37" s="165" t="str">
        <f t="shared" si="0"/>
        <v>AAR20161121SULE</v>
      </c>
      <c r="Z37" s="165">
        <f t="shared" si="1"/>
        <v>6</v>
      </c>
      <c r="AA37" s="165" t="str">
        <f>VLOOKUP(R37,NIVEAUXADMIN!A:B,2,FALSE)</f>
        <v>HT07</v>
      </c>
      <c r="AB37" s="165" t="str">
        <f>VLOOKUP(S37,NIVEAUXADMIN!E:F,2,FALSE)</f>
        <v>HT07711</v>
      </c>
      <c r="AC37" s="165" t="e">
        <f>VLOOKUP(T37,NIVEAUXADMIN!I:J,2,FALSE)</f>
        <v>#N/A</v>
      </c>
      <c r="AD37" s="87">
        <f>IF(SUMPRODUCT(($A$4:$A37=A37)*($S$4:$S37=S37))&gt;1,0,1)</f>
        <v>0</v>
      </c>
    </row>
    <row r="38" spans="1:30" ht="15" customHeight="1">
      <c r="A38" s="87" t="s">
        <v>15</v>
      </c>
      <c r="B38" s="90"/>
      <c r="C38" s="90" t="s">
        <v>1225</v>
      </c>
      <c r="D38" s="165" t="s">
        <v>16</v>
      </c>
      <c r="E38" s="189">
        <v>42695</v>
      </c>
      <c r="F38" s="88" t="s">
        <v>1051</v>
      </c>
      <c r="G38" s="87" t="s">
        <v>1052</v>
      </c>
      <c r="H38" s="87" t="s">
        <v>1062</v>
      </c>
      <c r="I38" s="176"/>
      <c r="J38" s="85" t="str">
        <f>IFERROR(VLOOKUP(H38,REFERENCES!R:S,2,FALSE),"")</f>
        <v>Nombre</v>
      </c>
      <c r="K38" s="168">
        <v>200</v>
      </c>
      <c r="L38" s="167"/>
      <c r="M38" s="167"/>
      <c r="N38" s="167"/>
      <c r="O38" s="84" t="s">
        <v>1902</v>
      </c>
      <c r="P38" s="82">
        <v>200</v>
      </c>
      <c r="Q38" s="96" t="s">
        <v>1040</v>
      </c>
      <c r="R38" s="165" t="s">
        <v>20</v>
      </c>
      <c r="S38" s="165" t="s">
        <v>21</v>
      </c>
      <c r="T38" s="101"/>
      <c r="U38" s="165"/>
      <c r="V38" s="86"/>
      <c r="W38" s="97"/>
      <c r="X38" s="87"/>
      <c r="Y38" s="165" t="str">
        <f t="shared" si="0"/>
        <v>AAR20161121SULE</v>
      </c>
      <c r="Z38" s="165">
        <f t="shared" si="1"/>
        <v>6</v>
      </c>
      <c r="AA38" s="165" t="str">
        <f>VLOOKUP(R38,NIVEAUXADMIN!A:B,2,FALSE)</f>
        <v>HT07</v>
      </c>
      <c r="AB38" s="165" t="str">
        <f>VLOOKUP(S38,NIVEAUXADMIN!E:F,2,FALSE)</f>
        <v>HT07711</v>
      </c>
      <c r="AC38" s="165" t="e">
        <f>VLOOKUP(T38,NIVEAUXADMIN!I:J,2,FALSE)</f>
        <v>#N/A</v>
      </c>
      <c r="AD38" s="87">
        <f>IF(SUMPRODUCT(($A$4:$A38=A38)*($S$4:$S38=S38))&gt;1,0,1)</f>
        <v>0</v>
      </c>
    </row>
    <row r="39" spans="1:30" ht="15" customHeight="1">
      <c r="A39" s="87" t="s">
        <v>15</v>
      </c>
      <c r="B39" s="90"/>
      <c r="C39" s="90" t="s">
        <v>1225</v>
      </c>
      <c r="D39" s="165" t="s">
        <v>16</v>
      </c>
      <c r="E39" s="189">
        <v>42695</v>
      </c>
      <c r="F39" s="88" t="s">
        <v>1051</v>
      </c>
      <c r="G39" s="87" t="s">
        <v>1052</v>
      </c>
      <c r="H39" s="87" t="s">
        <v>1058</v>
      </c>
      <c r="I39" s="176"/>
      <c r="J39" s="85" t="str">
        <f>IFERROR(VLOOKUP(H39,REFERENCES!R:S,2,FALSE),"")</f>
        <v>Nombre</v>
      </c>
      <c r="K39" s="168">
        <v>200</v>
      </c>
      <c r="L39" s="167"/>
      <c r="M39" s="167"/>
      <c r="N39" s="167"/>
      <c r="O39" s="84" t="s">
        <v>1902</v>
      </c>
      <c r="P39" s="82">
        <v>200</v>
      </c>
      <c r="Q39" s="96" t="s">
        <v>1040</v>
      </c>
      <c r="R39" s="165" t="s">
        <v>20</v>
      </c>
      <c r="S39" s="165" t="s">
        <v>21</v>
      </c>
      <c r="T39" s="101"/>
      <c r="U39" s="165"/>
      <c r="V39" s="86"/>
      <c r="W39" s="97"/>
      <c r="X39" s="87"/>
      <c r="Y39" s="165" t="str">
        <f t="shared" si="0"/>
        <v>AAR20161121SULE</v>
      </c>
      <c r="Z39" s="165">
        <f t="shared" si="1"/>
        <v>6</v>
      </c>
      <c r="AA39" s="165" t="str">
        <f>VLOOKUP(R39,NIVEAUXADMIN!A:B,2,FALSE)</f>
        <v>HT07</v>
      </c>
      <c r="AB39" s="165" t="str">
        <f>VLOOKUP(S39,NIVEAUXADMIN!E:F,2,FALSE)</f>
        <v>HT07711</v>
      </c>
      <c r="AC39" s="165" t="e">
        <f>VLOOKUP(T39,NIVEAUXADMIN!I:J,2,FALSE)</f>
        <v>#N/A</v>
      </c>
      <c r="AD39" s="87">
        <f>IF(SUMPRODUCT(($A$4:$A39=A39)*($S$4:$S39=S39))&gt;1,0,1)</f>
        <v>0</v>
      </c>
    </row>
    <row r="40" spans="1:30" ht="15" customHeight="1">
      <c r="A40" s="87" t="s">
        <v>15</v>
      </c>
      <c r="B40" s="90"/>
      <c r="C40" s="90" t="s">
        <v>1225</v>
      </c>
      <c r="D40" s="165" t="s">
        <v>16</v>
      </c>
      <c r="E40" s="189">
        <v>42695</v>
      </c>
      <c r="F40" s="88" t="s">
        <v>1049</v>
      </c>
      <c r="G40" s="87" t="s">
        <v>1083</v>
      </c>
      <c r="H40" s="87" t="s">
        <v>1025</v>
      </c>
      <c r="I40" s="176"/>
      <c r="J40" s="85" t="str">
        <f>IFERROR(VLOOKUP(H40,REFERENCES!R:S,2,FALSE),"")</f>
        <v>Valeur en HTG</v>
      </c>
      <c r="K40" s="168"/>
      <c r="L40" s="167"/>
      <c r="M40" s="167"/>
      <c r="N40" s="167"/>
      <c r="O40" s="84" t="s">
        <v>1902</v>
      </c>
      <c r="P40" s="82">
        <v>200</v>
      </c>
      <c r="Q40" s="96" t="s">
        <v>1040</v>
      </c>
      <c r="R40" s="165" t="s">
        <v>20</v>
      </c>
      <c r="S40" s="165" t="s">
        <v>21</v>
      </c>
      <c r="T40" s="101"/>
      <c r="U40" s="165"/>
      <c r="V40" s="86"/>
      <c r="W40" s="97"/>
      <c r="X40" s="87"/>
      <c r="Y40" s="165" t="str">
        <f t="shared" si="0"/>
        <v>AAR20161121SULE</v>
      </c>
      <c r="Z40" s="165">
        <f t="shared" si="1"/>
        <v>6</v>
      </c>
      <c r="AA40" s="165" t="str">
        <f>VLOOKUP(R40,NIVEAUXADMIN!A:B,2,FALSE)</f>
        <v>HT07</v>
      </c>
      <c r="AB40" s="165" t="str">
        <f>VLOOKUP(S40,NIVEAUXADMIN!E:F,2,FALSE)</f>
        <v>HT07711</v>
      </c>
      <c r="AC40" s="165" t="e">
        <f>VLOOKUP(T40,NIVEAUXADMIN!I:J,2,FALSE)</f>
        <v>#N/A</v>
      </c>
      <c r="AD40" s="87">
        <f>IF(SUMPRODUCT(($A$4:$A40=A40)*($S$4:$S40=S40))&gt;1,0,1)</f>
        <v>0</v>
      </c>
    </row>
    <row r="41" spans="1:30" ht="15" customHeight="1">
      <c r="A41" s="98" t="s">
        <v>2543</v>
      </c>
      <c r="B41" s="87"/>
      <c r="C41" s="87"/>
      <c r="D41" s="165" t="s">
        <v>16</v>
      </c>
      <c r="E41" s="113">
        <v>42751</v>
      </c>
      <c r="F41" s="95" t="s">
        <v>1050</v>
      </c>
      <c r="G41" s="165" t="s">
        <v>1053</v>
      </c>
      <c r="H41" s="165" t="s">
        <v>1048</v>
      </c>
      <c r="I41" s="87"/>
      <c r="J41" s="85" t="str">
        <f>IFERROR(VLOOKUP(H41,REFERENCES!R:S,2,FALSE),"")</f>
        <v>Nombre</v>
      </c>
      <c r="K41" s="81">
        <v>250</v>
      </c>
      <c r="L41" s="81"/>
      <c r="M41" s="81">
        <v>716</v>
      </c>
      <c r="N41" s="81">
        <v>534</v>
      </c>
      <c r="O41" s="84">
        <v>1250</v>
      </c>
      <c r="P41" s="81">
        <v>250</v>
      </c>
      <c r="Q41" s="87"/>
      <c r="R41" s="165" t="s">
        <v>20</v>
      </c>
      <c r="S41" s="165" t="s">
        <v>22</v>
      </c>
      <c r="T41" s="98" t="s">
        <v>1282</v>
      </c>
      <c r="W41" s="87"/>
      <c r="X41" s="87"/>
      <c r="Y41" s="87"/>
      <c r="Z41" s="87"/>
      <c r="AA41" s="87"/>
      <c r="AB41" s="87"/>
      <c r="AC41" s="87"/>
      <c r="AD41" s="87"/>
    </row>
    <row r="42" spans="1:30" ht="15" customHeight="1">
      <c r="A42" s="98" t="s">
        <v>2543</v>
      </c>
      <c r="B42" s="165" t="s">
        <v>68</v>
      </c>
      <c r="C42" s="165" t="s">
        <v>48</v>
      </c>
      <c r="D42" s="165" t="s">
        <v>16</v>
      </c>
      <c r="E42" s="189">
        <v>42668</v>
      </c>
      <c r="F42" s="95" t="s">
        <v>1049</v>
      </c>
      <c r="G42" s="165" t="s">
        <v>1053</v>
      </c>
      <c r="H42" s="165" t="s">
        <v>1048</v>
      </c>
      <c r="I42" s="165" t="s">
        <v>2526</v>
      </c>
      <c r="J42" s="85" t="str">
        <f>IFERROR(VLOOKUP(H42,REFERENCES!R:S,2,FALSE),"")</f>
        <v>Nombre</v>
      </c>
      <c r="K42" s="79">
        <v>150</v>
      </c>
      <c r="L42" s="79"/>
      <c r="M42" s="79"/>
      <c r="N42" s="79"/>
      <c r="O42" s="84"/>
      <c r="P42" s="207"/>
      <c r="Q42" s="96"/>
      <c r="R42" s="165" t="s">
        <v>17</v>
      </c>
      <c r="S42" s="165" t="s">
        <v>261</v>
      </c>
      <c r="T42" s="98" t="s">
        <v>1313</v>
      </c>
      <c r="U42" s="165"/>
      <c r="V42" s="165"/>
      <c r="W42" s="165"/>
      <c r="X42" s="165"/>
      <c r="Y42" s="165" t="str">
        <f t="shared" ref="Y42:Y73" si="2">UPPER(LEFT(A42,3)&amp;YEAR(E42)&amp;MONTH(E42)&amp;DAY((E42))&amp;LEFT(R42,2)&amp;LEFT(S42,2)&amp;LEFT(T42,2))</f>
        <v>ACE20161025GRDA1E</v>
      </c>
      <c r="Z42" s="165">
        <f t="shared" ref="Z42:Z73" si="3">COUNTIF($Y$4:$Y$1907,Y42)</f>
        <v>3</v>
      </c>
      <c r="AA42" s="165" t="str">
        <f>VLOOKUP(R42,NIVEAUXADMIN!A:B,2,FALSE)</f>
        <v>HT08</v>
      </c>
      <c r="AB42" s="165" t="str">
        <f>VLOOKUP(S42,NIVEAUXADMIN!E:F,2,FALSE)</f>
        <v>HT08822</v>
      </c>
      <c r="AC42" s="165" t="str">
        <f>VLOOKUP(T42,NIVEAUXADMIN!I:J,2,FALSE)</f>
        <v>HT08822-01</v>
      </c>
      <c r="AD42" s="165">
        <f>IF(SUMPRODUCT(($A$4:$A42=A42)*($S$4:$S42=S42))&gt;1,0,1)</f>
        <v>1</v>
      </c>
    </row>
    <row r="43" spans="1:30" ht="15" customHeight="1">
      <c r="A43" s="98" t="s">
        <v>2543</v>
      </c>
      <c r="B43" s="165" t="s">
        <v>68</v>
      </c>
      <c r="C43" s="165" t="s">
        <v>48</v>
      </c>
      <c r="D43" s="165" t="s">
        <v>16</v>
      </c>
      <c r="E43" s="189">
        <v>42668</v>
      </c>
      <c r="F43" s="95" t="s">
        <v>1051</v>
      </c>
      <c r="G43" s="165" t="s">
        <v>1052</v>
      </c>
      <c r="H43" s="165" t="s">
        <v>1054</v>
      </c>
      <c r="I43" s="165" t="s">
        <v>2526</v>
      </c>
      <c r="J43" s="85" t="str">
        <f>IFERROR(VLOOKUP(H43,REFERENCES!R:S,2,FALSE),"")</f>
        <v>Nombre</v>
      </c>
      <c r="K43" s="79">
        <v>150</v>
      </c>
      <c r="L43" s="79"/>
      <c r="M43" s="79"/>
      <c r="N43" s="79"/>
      <c r="O43" s="84"/>
      <c r="P43" s="207"/>
      <c r="Q43" s="96"/>
      <c r="R43" s="165" t="s">
        <v>17</v>
      </c>
      <c r="S43" s="165" t="s">
        <v>261</v>
      </c>
      <c r="T43" s="98" t="s">
        <v>1313</v>
      </c>
      <c r="U43" s="165"/>
      <c r="V43" s="165"/>
      <c r="W43" s="165"/>
      <c r="X43" s="165"/>
      <c r="Y43" s="165" t="str">
        <f t="shared" si="2"/>
        <v>ACE20161025GRDA1E</v>
      </c>
      <c r="Z43" s="165">
        <f t="shared" si="3"/>
        <v>3</v>
      </c>
      <c r="AA43" s="165" t="str">
        <f>VLOOKUP(R43,NIVEAUXADMIN!A:B,2,FALSE)</f>
        <v>HT08</v>
      </c>
      <c r="AB43" s="165" t="str">
        <f>VLOOKUP(S43,NIVEAUXADMIN!E:F,2,FALSE)</f>
        <v>HT08822</v>
      </c>
      <c r="AC43" s="165" t="str">
        <f>VLOOKUP(T43,NIVEAUXADMIN!I:J,2,FALSE)</f>
        <v>HT08822-01</v>
      </c>
      <c r="AD43" s="165">
        <f>IF(SUMPRODUCT(($A$4:$A43=A43)*($S$4:$S43=S43))&gt;1,0,1)</f>
        <v>0</v>
      </c>
    </row>
    <row r="44" spans="1:30" ht="15" customHeight="1">
      <c r="A44" s="98" t="s">
        <v>2543</v>
      </c>
      <c r="B44" s="165" t="s">
        <v>68</v>
      </c>
      <c r="C44" s="165" t="s">
        <v>48</v>
      </c>
      <c r="D44" s="165" t="s">
        <v>16</v>
      </c>
      <c r="E44" s="189">
        <v>42668</v>
      </c>
      <c r="F44" s="95" t="s">
        <v>1051</v>
      </c>
      <c r="G44" s="165" t="s">
        <v>1052</v>
      </c>
      <c r="H44" s="165" t="s">
        <v>1062</v>
      </c>
      <c r="I44" s="165" t="s">
        <v>2527</v>
      </c>
      <c r="J44" s="85" t="str">
        <f>IFERROR(VLOOKUP(H44,REFERENCES!R:S,2,FALSE),"")</f>
        <v>Nombre</v>
      </c>
      <c r="K44" s="79">
        <v>150</v>
      </c>
      <c r="L44" s="79"/>
      <c r="M44" s="79"/>
      <c r="N44" s="79"/>
      <c r="O44" s="84"/>
      <c r="P44" s="207"/>
      <c r="Q44" s="96"/>
      <c r="R44" s="165" t="s">
        <v>17</v>
      </c>
      <c r="S44" s="165" t="s">
        <v>261</v>
      </c>
      <c r="T44" s="98" t="s">
        <v>1313</v>
      </c>
      <c r="U44" s="165"/>
      <c r="V44" s="165"/>
      <c r="W44" s="165"/>
      <c r="X44" s="165"/>
      <c r="Y44" s="165" t="str">
        <f t="shared" si="2"/>
        <v>ACE20161025GRDA1E</v>
      </c>
      <c r="Z44" s="165">
        <f t="shared" si="3"/>
        <v>3</v>
      </c>
      <c r="AA44" s="165" t="str">
        <f>VLOOKUP(R44,NIVEAUXADMIN!A:B,2,FALSE)</f>
        <v>HT08</v>
      </c>
      <c r="AB44" s="165" t="str">
        <f>VLOOKUP(S44,NIVEAUXADMIN!E:F,2,FALSE)</f>
        <v>HT08822</v>
      </c>
      <c r="AC44" s="165" t="str">
        <f>VLOOKUP(T44,NIVEAUXADMIN!I:J,2,FALSE)</f>
        <v>HT08822-01</v>
      </c>
      <c r="AD44" s="165">
        <f>IF(SUMPRODUCT(($A$4:$A44=A44)*($S$4:$S44=S44))&gt;1,0,1)</f>
        <v>0</v>
      </c>
    </row>
    <row r="45" spans="1:30" ht="15" customHeight="1">
      <c r="A45" s="165" t="s">
        <v>28</v>
      </c>
      <c r="B45" s="76"/>
      <c r="C45" s="76" t="s">
        <v>48</v>
      </c>
      <c r="D45" s="165" t="s">
        <v>16</v>
      </c>
      <c r="E45" s="189">
        <v>42662</v>
      </c>
      <c r="F45" s="95" t="s">
        <v>1049</v>
      </c>
      <c r="G45" s="165" t="s">
        <v>1053</v>
      </c>
      <c r="H45" s="165" t="s">
        <v>1048</v>
      </c>
      <c r="I45" s="186"/>
      <c r="J45" s="85" t="str">
        <f>IFERROR(VLOOKUP(H45,REFERENCES!R:S,2,FALSE),"")</f>
        <v>Nombre</v>
      </c>
      <c r="K45" s="190">
        <v>563</v>
      </c>
      <c r="L45" s="167"/>
      <c r="M45" s="167"/>
      <c r="N45" s="167"/>
      <c r="O45" s="84" t="s">
        <v>1902</v>
      </c>
      <c r="P45" s="167">
        <v>993</v>
      </c>
      <c r="Q45" s="96"/>
      <c r="R45" s="165" t="s">
        <v>17</v>
      </c>
      <c r="S45" s="165" t="s">
        <v>18</v>
      </c>
      <c r="T45" s="86" t="s">
        <v>1799</v>
      </c>
      <c r="U45" s="165" t="s">
        <v>1852</v>
      </c>
      <c r="V45" s="86" t="s">
        <v>1037</v>
      </c>
      <c r="W45" s="97" t="s">
        <v>1070</v>
      </c>
      <c r="X45" s="165"/>
      <c r="Y45" s="165" t="str">
        <f t="shared" si="2"/>
        <v>ACT20161019GRJE8E</v>
      </c>
      <c r="Z45" s="165">
        <f t="shared" si="3"/>
        <v>2</v>
      </c>
      <c r="AA45" s="165" t="str">
        <f>VLOOKUP(R45,NIVEAUXADMIN!A:B,2,FALSE)</f>
        <v>HT08</v>
      </c>
      <c r="AB45" s="165" t="str">
        <f>VLOOKUP(S45,NIVEAUXADMIN!E:F,2,FALSE)</f>
        <v>HT08811</v>
      </c>
      <c r="AC45" s="165" t="str">
        <f>VLOOKUP(T45,NIVEAUXADMIN!I:J,2,FALSE)</f>
        <v>HT08811-08</v>
      </c>
      <c r="AD45" s="165">
        <f>IF(SUMPRODUCT(($A$4:$A45=A45)*($S$4:$S45=S45))&gt;1,0,1)</f>
        <v>1</v>
      </c>
    </row>
    <row r="46" spans="1:30" ht="15" customHeight="1">
      <c r="A46" s="165" t="s">
        <v>28</v>
      </c>
      <c r="B46" s="76"/>
      <c r="C46" s="76" t="s">
        <v>48</v>
      </c>
      <c r="D46" s="165" t="s">
        <v>16</v>
      </c>
      <c r="E46" s="189">
        <v>42662</v>
      </c>
      <c r="F46" s="95" t="s">
        <v>1051</v>
      </c>
      <c r="G46" s="165" t="s">
        <v>1052</v>
      </c>
      <c r="H46" s="165" t="s">
        <v>1062</v>
      </c>
      <c r="I46" s="186"/>
      <c r="J46" s="85" t="str">
        <f>IFERROR(VLOOKUP(H46,REFERENCES!R:S,2,FALSE),"")</f>
        <v>Nombre</v>
      </c>
      <c r="K46" s="190">
        <v>563</v>
      </c>
      <c r="L46" s="167"/>
      <c r="M46" s="167"/>
      <c r="N46" s="167"/>
      <c r="O46" s="84" t="s">
        <v>1902</v>
      </c>
      <c r="P46" s="207"/>
      <c r="Q46" s="96"/>
      <c r="R46" s="165" t="s">
        <v>17</v>
      </c>
      <c r="S46" s="165" t="s">
        <v>18</v>
      </c>
      <c r="T46" s="86" t="s">
        <v>1799</v>
      </c>
      <c r="U46" s="165" t="s">
        <v>1852</v>
      </c>
      <c r="V46" s="86" t="s">
        <v>1037</v>
      </c>
      <c r="W46" s="97" t="s">
        <v>1070</v>
      </c>
      <c r="X46" s="165"/>
      <c r="Y46" s="165" t="str">
        <f t="shared" si="2"/>
        <v>ACT20161019GRJE8E</v>
      </c>
      <c r="Z46" s="165">
        <f t="shared" si="3"/>
        <v>2</v>
      </c>
      <c r="AA46" s="165" t="str">
        <f>VLOOKUP(R46,NIVEAUXADMIN!A:B,2,FALSE)</f>
        <v>HT08</v>
      </c>
      <c r="AB46" s="165" t="str">
        <f>VLOOKUP(S46,NIVEAUXADMIN!E:F,2,FALSE)</f>
        <v>HT08811</v>
      </c>
      <c r="AC46" s="165" t="str">
        <f>VLOOKUP(T46,NIVEAUXADMIN!I:J,2,FALSE)</f>
        <v>HT08811-08</v>
      </c>
      <c r="AD46" s="165">
        <f>IF(SUMPRODUCT(($A$4:$A46=A46)*($S$4:$S46=S46))&gt;1,0,1)</f>
        <v>0</v>
      </c>
    </row>
    <row r="47" spans="1:30" ht="15" customHeight="1">
      <c r="A47" s="165" t="s">
        <v>28</v>
      </c>
      <c r="B47" s="76"/>
      <c r="C47" s="76" t="s">
        <v>48</v>
      </c>
      <c r="D47" s="165" t="s">
        <v>16</v>
      </c>
      <c r="E47" s="189">
        <v>42663</v>
      </c>
      <c r="F47" s="95" t="s">
        <v>1049</v>
      </c>
      <c r="G47" s="165" t="s">
        <v>1053</v>
      </c>
      <c r="H47" s="165" t="s">
        <v>1048</v>
      </c>
      <c r="I47" s="186"/>
      <c r="J47" s="85" t="str">
        <f>IFERROR(VLOOKUP(H47,REFERENCES!R:S,2,FALSE),"")</f>
        <v>Nombre</v>
      </c>
      <c r="K47" s="190">
        <v>942</v>
      </c>
      <c r="L47" s="167"/>
      <c r="M47" s="167"/>
      <c r="N47" s="167"/>
      <c r="O47" s="84" t="s">
        <v>1902</v>
      </c>
      <c r="P47" s="207"/>
      <c r="Q47" s="96"/>
      <c r="R47" s="165" t="s">
        <v>17</v>
      </c>
      <c r="S47" s="165" t="s">
        <v>18</v>
      </c>
      <c r="T47" s="86" t="s">
        <v>1799</v>
      </c>
      <c r="U47" s="165" t="s">
        <v>1852</v>
      </c>
      <c r="V47" s="86" t="s">
        <v>1037</v>
      </c>
      <c r="W47" s="97" t="s">
        <v>1070</v>
      </c>
      <c r="X47" s="165"/>
      <c r="Y47" s="165" t="str">
        <f t="shared" si="2"/>
        <v>ACT20161020GRJE8E</v>
      </c>
      <c r="Z47" s="165">
        <f t="shared" si="3"/>
        <v>2</v>
      </c>
      <c r="AA47" s="165" t="str">
        <f>VLOOKUP(R47,NIVEAUXADMIN!A:B,2,FALSE)</f>
        <v>HT08</v>
      </c>
      <c r="AB47" s="165" t="str">
        <f>VLOOKUP(S47,NIVEAUXADMIN!E:F,2,FALSE)</f>
        <v>HT08811</v>
      </c>
      <c r="AC47" s="165" t="str">
        <f>VLOOKUP(T47,NIVEAUXADMIN!I:J,2,FALSE)</f>
        <v>HT08811-08</v>
      </c>
      <c r="AD47" s="165">
        <f>IF(SUMPRODUCT(($A$4:$A47=A47)*($S$4:$S47=S47))&gt;1,0,1)</f>
        <v>0</v>
      </c>
    </row>
    <row r="48" spans="1:30" ht="15" customHeight="1">
      <c r="A48" s="165" t="s">
        <v>28</v>
      </c>
      <c r="B48" s="76"/>
      <c r="C48" s="76" t="s">
        <v>48</v>
      </c>
      <c r="D48" s="165" t="s">
        <v>16</v>
      </c>
      <c r="E48" s="189">
        <v>42663</v>
      </c>
      <c r="F48" s="95" t="s">
        <v>1051</v>
      </c>
      <c r="G48" s="165" t="s">
        <v>1052</v>
      </c>
      <c r="H48" s="165" t="s">
        <v>1062</v>
      </c>
      <c r="I48" s="186"/>
      <c r="J48" s="85" t="str">
        <f>IFERROR(VLOOKUP(H48,REFERENCES!R:S,2,FALSE),"")</f>
        <v>Nombre</v>
      </c>
      <c r="K48" s="190">
        <v>942</v>
      </c>
      <c r="L48" s="167"/>
      <c r="M48" s="167"/>
      <c r="N48" s="167"/>
      <c r="O48" s="84" t="s">
        <v>1902</v>
      </c>
      <c r="P48" s="207"/>
      <c r="Q48" s="96"/>
      <c r="R48" s="165" t="s">
        <v>17</v>
      </c>
      <c r="S48" s="165" t="s">
        <v>18</v>
      </c>
      <c r="T48" s="86" t="s">
        <v>1799</v>
      </c>
      <c r="U48" s="165" t="s">
        <v>1852</v>
      </c>
      <c r="V48" s="86" t="s">
        <v>1037</v>
      </c>
      <c r="W48" s="97" t="s">
        <v>1070</v>
      </c>
      <c r="X48" s="165"/>
      <c r="Y48" s="165" t="str">
        <f t="shared" si="2"/>
        <v>ACT20161020GRJE8E</v>
      </c>
      <c r="Z48" s="165">
        <f t="shared" si="3"/>
        <v>2</v>
      </c>
      <c r="AA48" s="165" t="str">
        <f>VLOOKUP(R48,NIVEAUXADMIN!A:B,2,FALSE)</f>
        <v>HT08</v>
      </c>
      <c r="AB48" s="165" t="str">
        <f>VLOOKUP(S48,NIVEAUXADMIN!E:F,2,FALSE)</f>
        <v>HT08811</v>
      </c>
      <c r="AC48" s="165" t="str">
        <f>VLOOKUP(T48,NIVEAUXADMIN!I:J,2,FALSE)</f>
        <v>HT08811-08</v>
      </c>
      <c r="AD48" s="165">
        <f>IF(SUMPRODUCT(($A$4:$A48=A48)*($S$4:$S48=S48))&gt;1,0,1)</f>
        <v>0</v>
      </c>
    </row>
    <row r="49" spans="1:30" ht="15" customHeight="1">
      <c r="A49" s="165" t="s">
        <v>28</v>
      </c>
      <c r="B49" s="76"/>
      <c r="C49" s="76" t="s">
        <v>48</v>
      </c>
      <c r="D49" s="165" t="s">
        <v>16</v>
      </c>
      <c r="E49" s="189">
        <v>42664</v>
      </c>
      <c r="F49" s="95" t="s">
        <v>1049</v>
      </c>
      <c r="G49" s="165" t="s">
        <v>1053</v>
      </c>
      <c r="H49" s="165" t="s">
        <v>1048</v>
      </c>
      <c r="I49" s="186"/>
      <c r="J49" s="85" t="str">
        <f>IFERROR(VLOOKUP(H49,REFERENCES!R:S,2,FALSE),"")</f>
        <v>Nombre</v>
      </c>
      <c r="K49" s="190">
        <v>996</v>
      </c>
      <c r="L49" s="167"/>
      <c r="M49" s="167"/>
      <c r="N49" s="167"/>
      <c r="O49" s="84" t="s">
        <v>1902</v>
      </c>
      <c r="P49" s="167">
        <v>993</v>
      </c>
      <c r="Q49" s="96"/>
      <c r="R49" s="165" t="s">
        <v>17</v>
      </c>
      <c r="S49" s="165" t="s">
        <v>18</v>
      </c>
      <c r="T49" s="86" t="s">
        <v>1799</v>
      </c>
      <c r="U49" s="165" t="s">
        <v>1852</v>
      </c>
      <c r="V49" s="86" t="s">
        <v>1037</v>
      </c>
      <c r="W49" s="97" t="s">
        <v>1070</v>
      </c>
      <c r="X49" s="165"/>
      <c r="Y49" s="165" t="str">
        <f t="shared" si="2"/>
        <v>ACT20161021GRJE8E</v>
      </c>
      <c r="Z49" s="165">
        <f t="shared" si="3"/>
        <v>2</v>
      </c>
      <c r="AA49" s="165" t="str">
        <f>VLOOKUP(R49,NIVEAUXADMIN!A:B,2,FALSE)</f>
        <v>HT08</v>
      </c>
      <c r="AB49" s="165" t="str">
        <f>VLOOKUP(S49,NIVEAUXADMIN!E:F,2,FALSE)</f>
        <v>HT08811</v>
      </c>
      <c r="AC49" s="165" t="str">
        <f>VLOOKUP(T49,NIVEAUXADMIN!I:J,2,FALSE)</f>
        <v>HT08811-08</v>
      </c>
      <c r="AD49" s="165">
        <f>IF(SUMPRODUCT(($A$4:$A49=A49)*($S$4:$S49=S49))&gt;1,0,1)</f>
        <v>0</v>
      </c>
    </row>
    <row r="50" spans="1:30" ht="15" customHeight="1">
      <c r="A50" s="165" t="s">
        <v>28</v>
      </c>
      <c r="B50" s="76"/>
      <c r="C50" s="76" t="s">
        <v>48</v>
      </c>
      <c r="D50" s="165" t="s">
        <v>16</v>
      </c>
      <c r="E50" s="189">
        <v>42664</v>
      </c>
      <c r="F50" s="95" t="s">
        <v>1051</v>
      </c>
      <c r="G50" s="165" t="s">
        <v>1052</v>
      </c>
      <c r="H50" s="165" t="s">
        <v>1062</v>
      </c>
      <c r="I50" s="186"/>
      <c r="J50" s="85" t="str">
        <f>IFERROR(VLOOKUP(H50,REFERENCES!R:S,2,FALSE),"")</f>
        <v>Nombre</v>
      </c>
      <c r="K50" s="190">
        <v>996</v>
      </c>
      <c r="L50" s="167"/>
      <c r="M50" s="167"/>
      <c r="N50" s="167"/>
      <c r="O50" s="84" t="s">
        <v>1902</v>
      </c>
      <c r="P50" s="167">
        <v>993</v>
      </c>
      <c r="Q50" s="96"/>
      <c r="R50" s="165" t="s">
        <v>17</v>
      </c>
      <c r="S50" s="165" t="s">
        <v>18</v>
      </c>
      <c r="T50" s="86" t="s">
        <v>1799</v>
      </c>
      <c r="U50" s="165" t="s">
        <v>1852</v>
      </c>
      <c r="V50" s="86" t="s">
        <v>1037</v>
      </c>
      <c r="W50" s="97" t="s">
        <v>1070</v>
      </c>
      <c r="X50" s="165"/>
      <c r="Y50" s="165" t="str">
        <f t="shared" si="2"/>
        <v>ACT20161021GRJE8E</v>
      </c>
      <c r="Z50" s="165">
        <f t="shared" si="3"/>
        <v>2</v>
      </c>
      <c r="AA50" s="165" t="str">
        <f>VLOOKUP(R50,NIVEAUXADMIN!A:B,2,FALSE)</f>
        <v>HT08</v>
      </c>
      <c r="AB50" s="165" t="str">
        <f>VLOOKUP(S50,NIVEAUXADMIN!E:F,2,FALSE)</f>
        <v>HT08811</v>
      </c>
      <c r="AC50" s="165" t="str">
        <f>VLOOKUP(T50,NIVEAUXADMIN!I:J,2,FALSE)</f>
        <v>HT08811-08</v>
      </c>
      <c r="AD50" s="165">
        <f>IF(SUMPRODUCT(($A$4:$A50=A50)*($S$4:$S50=S50))&gt;1,0,1)</f>
        <v>0</v>
      </c>
    </row>
    <row r="51" spans="1:30" ht="15" customHeight="1">
      <c r="A51" s="165" t="s">
        <v>28</v>
      </c>
      <c r="B51" s="76"/>
      <c r="C51" s="76" t="s">
        <v>48</v>
      </c>
      <c r="D51" s="165" t="s">
        <v>16</v>
      </c>
      <c r="E51" s="189">
        <v>42665</v>
      </c>
      <c r="F51" s="95" t="s">
        <v>1049</v>
      </c>
      <c r="G51" s="165" t="s">
        <v>1053</v>
      </c>
      <c r="H51" s="165" t="s">
        <v>1048</v>
      </c>
      <c r="I51" s="186"/>
      <c r="J51" s="85" t="str">
        <f>IFERROR(VLOOKUP(H51,REFERENCES!R:S,2,FALSE),"")</f>
        <v>Nombre</v>
      </c>
      <c r="K51" s="190">
        <v>1162</v>
      </c>
      <c r="L51" s="167"/>
      <c r="M51" s="167"/>
      <c r="N51" s="167"/>
      <c r="O51" s="84" t="s">
        <v>1902</v>
      </c>
      <c r="P51" s="167">
        <v>993</v>
      </c>
      <c r="Q51" s="96"/>
      <c r="R51" s="165" t="s">
        <v>17</v>
      </c>
      <c r="S51" s="165" t="s">
        <v>18</v>
      </c>
      <c r="T51" s="86" t="s">
        <v>1799</v>
      </c>
      <c r="U51" s="165" t="s">
        <v>1852</v>
      </c>
      <c r="V51" s="86" t="s">
        <v>1037</v>
      </c>
      <c r="W51" s="97" t="s">
        <v>1070</v>
      </c>
      <c r="X51" s="165"/>
      <c r="Y51" s="165" t="str">
        <f t="shared" si="2"/>
        <v>ACT20161022GRJE8E</v>
      </c>
      <c r="Z51" s="165">
        <f t="shared" si="3"/>
        <v>2</v>
      </c>
      <c r="AA51" s="165" t="str">
        <f>VLOOKUP(R51,NIVEAUXADMIN!A:B,2,FALSE)</f>
        <v>HT08</v>
      </c>
      <c r="AB51" s="165" t="str">
        <f>VLOOKUP(S51,NIVEAUXADMIN!E:F,2,FALSE)</f>
        <v>HT08811</v>
      </c>
      <c r="AC51" s="165" t="str">
        <f>VLOOKUP(T51,NIVEAUXADMIN!I:J,2,FALSE)</f>
        <v>HT08811-08</v>
      </c>
      <c r="AD51" s="165">
        <f>IF(SUMPRODUCT(($A$4:$A51=A51)*($S$4:$S51=S51))&gt;1,0,1)</f>
        <v>0</v>
      </c>
    </row>
    <row r="52" spans="1:30" ht="15" customHeight="1">
      <c r="A52" s="165" t="s">
        <v>28</v>
      </c>
      <c r="B52" s="76"/>
      <c r="C52" s="76" t="s">
        <v>48</v>
      </c>
      <c r="D52" s="165" t="s">
        <v>16</v>
      </c>
      <c r="E52" s="189">
        <v>42665</v>
      </c>
      <c r="F52" s="95" t="s">
        <v>1051</v>
      </c>
      <c r="G52" s="165" t="s">
        <v>1052</v>
      </c>
      <c r="H52" s="165" t="s">
        <v>1062</v>
      </c>
      <c r="I52" s="186"/>
      <c r="J52" s="85" t="str">
        <f>IFERROR(VLOOKUP(H52,REFERENCES!R:S,2,FALSE),"")</f>
        <v>Nombre</v>
      </c>
      <c r="K52" s="190">
        <v>1162</v>
      </c>
      <c r="L52" s="167"/>
      <c r="M52" s="167"/>
      <c r="N52" s="167"/>
      <c r="O52" s="84" t="s">
        <v>1902</v>
      </c>
      <c r="P52" s="167">
        <v>993</v>
      </c>
      <c r="Q52" s="96"/>
      <c r="R52" s="165" t="s">
        <v>17</v>
      </c>
      <c r="S52" s="165" t="s">
        <v>18</v>
      </c>
      <c r="T52" s="86" t="s">
        <v>1799</v>
      </c>
      <c r="U52" s="165" t="s">
        <v>1852</v>
      </c>
      <c r="V52" s="86" t="s">
        <v>1037</v>
      </c>
      <c r="W52" s="97" t="s">
        <v>1070</v>
      </c>
      <c r="X52" s="165"/>
      <c r="Y52" s="165" t="str">
        <f t="shared" si="2"/>
        <v>ACT20161022GRJE8E</v>
      </c>
      <c r="Z52" s="165">
        <f t="shared" si="3"/>
        <v>2</v>
      </c>
      <c r="AA52" s="165" t="str">
        <f>VLOOKUP(R52,NIVEAUXADMIN!A:B,2,FALSE)</f>
        <v>HT08</v>
      </c>
      <c r="AB52" s="165" t="str">
        <f>VLOOKUP(S52,NIVEAUXADMIN!E:F,2,FALSE)</f>
        <v>HT08811</v>
      </c>
      <c r="AC52" s="165" t="str">
        <f>VLOOKUP(T52,NIVEAUXADMIN!I:J,2,FALSE)</f>
        <v>HT08811-08</v>
      </c>
      <c r="AD52" s="165">
        <f>IF(SUMPRODUCT(($A$4:$A52=A52)*($S$4:$S52=S52))&gt;1,0,1)</f>
        <v>0</v>
      </c>
    </row>
    <row r="53" spans="1:30" ht="15" customHeight="1">
      <c r="A53" s="165" t="s">
        <v>28</v>
      </c>
      <c r="B53" s="76"/>
      <c r="C53" s="76" t="s">
        <v>48</v>
      </c>
      <c r="D53" s="165" t="s">
        <v>16</v>
      </c>
      <c r="E53" s="189">
        <v>42666</v>
      </c>
      <c r="F53" s="95" t="s">
        <v>1049</v>
      </c>
      <c r="G53" s="165" t="s">
        <v>1053</v>
      </c>
      <c r="H53" s="165" t="s">
        <v>1048</v>
      </c>
      <c r="I53" s="186"/>
      <c r="J53" s="85" t="str">
        <f>IFERROR(VLOOKUP(H53,REFERENCES!R:S,2,FALSE),"")</f>
        <v>Nombre</v>
      </c>
      <c r="K53" s="190">
        <v>918</v>
      </c>
      <c r="L53" s="167"/>
      <c r="M53" s="167"/>
      <c r="N53" s="167"/>
      <c r="O53" s="84" t="s">
        <v>1902</v>
      </c>
      <c r="P53" s="167">
        <v>993</v>
      </c>
      <c r="Q53" s="96"/>
      <c r="R53" s="165" t="s">
        <v>17</v>
      </c>
      <c r="S53" s="165" t="s">
        <v>18</v>
      </c>
      <c r="T53" s="86" t="s">
        <v>1799</v>
      </c>
      <c r="U53" s="165" t="s">
        <v>1853</v>
      </c>
      <c r="V53" s="86" t="s">
        <v>1037</v>
      </c>
      <c r="W53" s="97" t="s">
        <v>1070</v>
      </c>
      <c r="X53" s="165"/>
      <c r="Y53" s="165" t="str">
        <f t="shared" si="2"/>
        <v>ACT20161023GRJE8E</v>
      </c>
      <c r="Z53" s="165">
        <f t="shared" si="3"/>
        <v>2</v>
      </c>
      <c r="AA53" s="165" t="str">
        <f>VLOOKUP(R53,NIVEAUXADMIN!A:B,2,FALSE)</f>
        <v>HT08</v>
      </c>
      <c r="AB53" s="165" t="str">
        <f>VLOOKUP(S53,NIVEAUXADMIN!E:F,2,FALSE)</f>
        <v>HT08811</v>
      </c>
      <c r="AC53" s="165" t="str">
        <f>VLOOKUP(T53,NIVEAUXADMIN!I:J,2,FALSE)</f>
        <v>HT08811-08</v>
      </c>
      <c r="AD53" s="165">
        <f>IF(SUMPRODUCT(($A$4:$A53=A53)*($S$4:$S53=S53))&gt;1,0,1)</f>
        <v>0</v>
      </c>
    </row>
    <row r="54" spans="1:30" ht="15" customHeight="1">
      <c r="A54" s="165" t="s">
        <v>28</v>
      </c>
      <c r="B54" s="76"/>
      <c r="C54" s="76" t="s">
        <v>48</v>
      </c>
      <c r="D54" s="165" t="s">
        <v>16</v>
      </c>
      <c r="E54" s="189">
        <v>42666</v>
      </c>
      <c r="F54" s="95" t="s">
        <v>1051</v>
      </c>
      <c r="G54" s="165" t="s">
        <v>1052</v>
      </c>
      <c r="H54" s="165" t="s">
        <v>1062</v>
      </c>
      <c r="I54" s="186"/>
      <c r="J54" s="85" t="str">
        <f>IFERROR(VLOOKUP(H54,REFERENCES!R:S,2,FALSE),"")</f>
        <v>Nombre</v>
      </c>
      <c r="K54" s="190">
        <v>918</v>
      </c>
      <c r="L54" s="167"/>
      <c r="M54" s="167"/>
      <c r="N54" s="167"/>
      <c r="O54" s="84" t="s">
        <v>1902</v>
      </c>
      <c r="P54" s="167">
        <v>993</v>
      </c>
      <c r="Q54" s="96"/>
      <c r="R54" s="165" t="s">
        <v>17</v>
      </c>
      <c r="S54" s="165" t="s">
        <v>18</v>
      </c>
      <c r="T54" s="86" t="s">
        <v>1799</v>
      </c>
      <c r="U54" s="165" t="s">
        <v>1853</v>
      </c>
      <c r="V54" s="86" t="s">
        <v>1037</v>
      </c>
      <c r="W54" s="97" t="s">
        <v>1070</v>
      </c>
      <c r="X54" s="165"/>
      <c r="Y54" s="165" t="str">
        <f t="shared" si="2"/>
        <v>ACT20161023GRJE8E</v>
      </c>
      <c r="Z54" s="165">
        <f t="shared" si="3"/>
        <v>2</v>
      </c>
      <c r="AA54" s="165" t="str">
        <f>VLOOKUP(R54,NIVEAUXADMIN!A:B,2,FALSE)</f>
        <v>HT08</v>
      </c>
      <c r="AB54" s="165" t="str">
        <f>VLOOKUP(S54,NIVEAUXADMIN!E:F,2,FALSE)</f>
        <v>HT08811</v>
      </c>
      <c r="AC54" s="165" t="str">
        <f>VLOOKUP(T54,NIVEAUXADMIN!I:J,2,FALSE)</f>
        <v>HT08811-08</v>
      </c>
      <c r="AD54" s="165">
        <f>IF(SUMPRODUCT(($A$4:$A54=A54)*($S$4:$S54=S54))&gt;1,0,1)</f>
        <v>0</v>
      </c>
    </row>
    <row r="55" spans="1:30" ht="15" customHeight="1">
      <c r="A55" s="165" t="s">
        <v>28</v>
      </c>
      <c r="B55" s="76"/>
      <c r="C55" s="76" t="s">
        <v>48</v>
      </c>
      <c r="D55" s="165" t="s">
        <v>16</v>
      </c>
      <c r="E55" s="189">
        <v>42667</v>
      </c>
      <c r="F55" s="95" t="s">
        <v>1049</v>
      </c>
      <c r="G55" s="165" t="s">
        <v>1053</v>
      </c>
      <c r="H55" s="165" t="s">
        <v>1048</v>
      </c>
      <c r="I55" s="186"/>
      <c r="J55" s="85" t="str">
        <f>IFERROR(VLOOKUP(H55,REFERENCES!R:S,2,FALSE),"")</f>
        <v>Nombre</v>
      </c>
      <c r="K55" s="190">
        <v>1115</v>
      </c>
      <c r="L55" s="167"/>
      <c r="M55" s="167"/>
      <c r="N55" s="167"/>
      <c r="O55" s="84" t="s">
        <v>1902</v>
      </c>
      <c r="P55" s="167">
        <v>993</v>
      </c>
      <c r="Q55" s="96"/>
      <c r="R55" s="165" t="s">
        <v>17</v>
      </c>
      <c r="S55" s="165" t="s">
        <v>18</v>
      </c>
      <c r="T55" s="86" t="s">
        <v>1799</v>
      </c>
      <c r="U55" s="165" t="s">
        <v>1853</v>
      </c>
      <c r="V55" s="86" t="s">
        <v>1037</v>
      </c>
      <c r="W55" s="97" t="s">
        <v>1070</v>
      </c>
      <c r="X55" s="165"/>
      <c r="Y55" s="165" t="str">
        <f t="shared" si="2"/>
        <v>ACT20161024GRJE8E</v>
      </c>
      <c r="Z55" s="165">
        <f t="shared" si="3"/>
        <v>2</v>
      </c>
      <c r="AA55" s="165" t="str">
        <f>VLOOKUP(R55,NIVEAUXADMIN!A:B,2,FALSE)</f>
        <v>HT08</v>
      </c>
      <c r="AB55" s="165" t="str">
        <f>VLOOKUP(S55,NIVEAUXADMIN!E:F,2,FALSE)</f>
        <v>HT08811</v>
      </c>
      <c r="AC55" s="165" t="str">
        <f>VLOOKUP(T55,NIVEAUXADMIN!I:J,2,FALSE)</f>
        <v>HT08811-08</v>
      </c>
      <c r="AD55" s="165">
        <f>IF(SUMPRODUCT(($A$4:$A55=A55)*($S$4:$S55=S55))&gt;1,0,1)</f>
        <v>0</v>
      </c>
    </row>
    <row r="56" spans="1:30" ht="15" customHeight="1">
      <c r="A56" s="165" t="s">
        <v>28</v>
      </c>
      <c r="B56" s="76"/>
      <c r="C56" s="76" t="s">
        <v>48</v>
      </c>
      <c r="D56" s="165" t="s">
        <v>16</v>
      </c>
      <c r="E56" s="189">
        <v>42667</v>
      </c>
      <c r="F56" s="95" t="s">
        <v>1051</v>
      </c>
      <c r="G56" s="165" t="s">
        <v>1052</v>
      </c>
      <c r="H56" s="165" t="s">
        <v>1062</v>
      </c>
      <c r="I56" s="186"/>
      <c r="J56" s="85" t="str">
        <f>IFERROR(VLOOKUP(H56,REFERENCES!R:S,2,FALSE),"")</f>
        <v>Nombre</v>
      </c>
      <c r="K56" s="190">
        <v>1115</v>
      </c>
      <c r="L56" s="167"/>
      <c r="M56" s="167"/>
      <c r="N56" s="167"/>
      <c r="O56" s="84" t="s">
        <v>1902</v>
      </c>
      <c r="P56" s="167">
        <v>993</v>
      </c>
      <c r="Q56" s="96"/>
      <c r="R56" s="165" t="s">
        <v>17</v>
      </c>
      <c r="S56" s="165" t="s">
        <v>18</v>
      </c>
      <c r="T56" s="86" t="s">
        <v>1799</v>
      </c>
      <c r="U56" s="165" t="s">
        <v>1853</v>
      </c>
      <c r="V56" s="86" t="s">
        <v>1037</v>
      </c>
      <c r="W56" s="97" t="s">
        <v>1070</v>
      </c>
      <c r="X56" s="165"/>
      <c r="Y56" s="165" t="str">
        <f t="shared" si="2"/>
        <v>ACT20161024GRJE8E</v>
      </c>
      <c r="Z56" s="165">
        <f t="shared" si="3"/>
        <v>2</v>
      </c>
      <c r="AA56" s="165" t="str">
        <f>VLOOKUP(R56,NIVEAUXADMIN!A:B,2,FALSE)</f>
        <v>HT08</v>
      </c>
      <c r="AB56" s="165" t="str">
        <f>VLOOKUP(S56,NIVEAUXADMIN!E:F,2,FALSE)</f>
        <v>HT08811</v>
      </c>
      <c r="AC56" s="165" t="str">
        <f>VLOOKUP(T56,NIVEAUXADMIN!I:J,2,FALSE)</f>
        <v>HT08811-08</v>
      </c>
      <c r="AD56" s="165">
        <f>IF(SUMPRODUCT(($A$4:$A56=A56)*($S$4:$S56=S56))&gt;1,0,1)</f>
        <v>0</v>
      </c>
    </row>
    <row r="57" spans="1:30" ht="15" customHeight="1">
      <c r="A57" s="165" t="s">
        <v>28</v>
      </c>
      <c r="B57" s="76"/>
      <c r="C57" s="76" t="s">
        <v>48</v>
      </c>
      <c r="D57" s="165" t="s">
        <v>16</v>
      </c>
      <c r="E57" s="189">
        <v>42669</v>
      </c>
      <c r="F57" s="95" t="s">
        <v>1049</v>
      </c>
      <c r="G57" s="165" t="s">
        <v>1053</v>
      </c>
      <c r="H57" s="165" t="s">
        <v>1048</v>
      </c>
      <c r="I57" s="186"/>
      <c r="J57" s="85" t="str">
        <f>IFERROR(VLOOKUP(H57,REFERENCES!R:S,2,FALSE),"")</f>
        <v>Nombre</v>
      </c>
      <c r="K57" s="190">
        <v>1119</v>
      </c>
      <c r="L57" s="167"/>
      <c r="M57" s="167"/>
      <c r="N57" s="167"/>
      <c r="O57" s="84" t="s">
        <v>1902</v>
      </c>
      <c r="P57" s="167">
        <v>993</v>
      </c>
      <c r="Q57" s="96"/>
      <c r="R57" s="165" t="s">
        <v>17</v>
      </c>
      <c r="S57" s="165" t="s">
        <v>18</v>
      </c>
      <c r="T57" s="86" t="s">
        <v>1816</v>
      </c>
      <c r="U57" s="165" t="s">
        <v>1854</v>
      </c>
      <c r="V57" s="86" t="s">
        <v>1037</v>
      </c>
      <c r="W57" s="97" t="s">
        <v>1070</v>
      </c>
      <c r="X57" s="165"/>
      <c r="Y57" s="165" t="str">
        <f t="shared" si="2"/>
        <v>ACT20161026GRJE9E</v>
      </c>
      <c r="Z57" s="165">
        <f t="shared" si="3"/>
        <v>2</v>
      </c>
      <c r="AA57" s="165" t="str">
        <f>VLOOKUP(R57,NIVEAUXADMIN!A:B,2,FALSE)</f>
        <v>HT08</v>
      </c>
      <c r="AB57" s="165" t="str">
        <f>VLOOKUP(S57,NIVEAUXADMIN!E:F,2,FALSE)</f>
        <v>HT08811</v>
      </c>
      <c r="AC57" s="165" t="str">
        <f>VLOOKUP(T57,NIVEAUXADMIN!I:J,2,FALSE)</f>
        <v>HT08811-09</v>
      </c>
      <c r="AD57" s="165">
        <f>IF(SUMPRODUCT(($A$4:$A57=A57)*($S$4:$S57=S57))&gt;1,0,1)</f>
        <v>0</v>
      </c>
    </row>
    <row r="58" spans="1:30" ht="15" customHeight="1">
      <c r="A58" s="165" t="s">
        <v>28</v>
      </c>
      <c r="B58" s="76"/>
      <c r="C58" s="76" t="s">
        <v>48</v>
      </c>
      <c r="D58" s="165" t="s">
        <v>16</v>
      </c>
      <c r="E58" s="189">
        <v>42669</v>
      </c>
      <c r="F58" s="95" t="s">
        <v>1051</v>
      </c>
      <c r="G58" s="165" t="s">
        <v>1052</v>
      </c>
      <c r="H58" s="165" t="s">
        <v>1062</v>
      </c>
      <c r="I58" s="186"/>
      <c r="J58" s="85" t="str">
        <f>IFERROR(VLOOKUP(H58,REFERENCES!R:S,2,FALSE),"")</f>
        <v>Nombre</v>
      </c>
      <c r="K58" s="190">
        <v>1119</v>
      </c>
      <c r="L58" s="167"/>
      <c r="M58" s="167"/>
      <c r="N58" s="167"/>
      <c r="O58" s="84" t="s">
        <v>1902</v>
      </c>
      <c r="P58" s="167">
        <v>993</v>
      </c>
      <c r="Q58" s="96"/>
      <c r="R58" s="165" t="s">
        <v>17</v>
      </c>
      <c r="S58" s="165" t="s">
        <v>18</v>
      </c>
      <c r="T58" s="86" t="s">
        <v>1816</v>
      </c>
      <c r="U58" s="165" t="s">
        <v>1854</v>
      </c>
      <c r="V58" s="86" t="s">
        <v>1037</v>
      </c>
      <c r="W58" s="97" t="s">
        <v>1070</v>
      </c>
      <c r="X58" s="165"/>
      <c r="Y58" s="165" t="str">
        <f t="shared" si="2"/>
        <v>ACT20161026GRJE9E</v>
      </c>
      <c r="Z58" s="165">
        <f t="shared" si="3"/>
        <v>2</v>
      </c>
      <c r="AA58" s="165" t="str">
        <f>VLOOKUP(R58,NIVEAUXADMIN!A:B,2,FALSE)</f>
        <v>HT08</v>
      </c>
      <c r="AB58" s="165" t="str">
        <f>VLOOKUP(S58,NIVEAUXADMIN!E:F,2,FALSE)</f>
        <v>HT08811</v>
      </c>
      <c r="AC58" s="165" t="str">
        <f>VLOOKUP(T58,NIVEAUXADMIN!I:J,2,FALSE)</f>
        <v>HT08811-09</v>
      </c>
      <c r="AD58" s="165">
        <f>IF(SUMPRODUCT(($A$4:$A58=A58)*($S$4:$S58=S58))&gt;1,0,1)</f>
        <v>0</v>
      </c>
    </row>
    <row r="59" spans="1:30" ht="15" customHeight="1">
      <c r="A59" s="165" t="s">
        <v>28</v>
      </c>
      <c r="B59" s="76"/>
      <c r="C59" s="76" t="s">
        <v>48</v>
      </c>
      <c r="D59" s="165" t="s">
        <v>16</v>
      </c>
      <c r="E59" s="189">
        <v>42674</v>
      </c>
      <c r="F59" s="95" t="s">
        <v>1049</v>
      </c>
      <c r="G59" s="165" t="s">
        <v>1053</v>
      </c>
      <c r="H59" s="165" t="s">
        <v>1048</v>
      </c>
      <c r="I59" s="186"/>
      <c r="J59" s="85" t="str">
        <f>IFERROR(VLOOKUP(H59,REFERENCES!R:S,2,FALSE),"")</f>
        <v>Nombre</v>
      </c>
      <c r="K59" s="190">
        <v>759</v>
      </c>
      <c r="L59" s="167"/>
      <c r="M59" s="167"/>
      <c r="N59" s="167"/>
      <c r="O59" s="84" t="s">
        <v>1902</v>
      </c>
      <c r="P59" s="167">
        <v>993</v>
      </c>
      <c r="Q59" s="96"/>
      <c r="R59" s="165" t="s">
        <v>17</v>
      </c>
      <c r="S59" s="165" t="s">
        <v>18</v>
      </c>
      <c r="T59" s="86" t="s">
        <v>1633</v>
      </c>
      <c r="U59" s="165" t="s">
        <v>1855</v>
      </c>
      <c r="V59" s="86" t="s">
        <v>1037</v>
      </c>
      <c r="W59" s="97" t="s">
        <v>1070</v>
      </c>
      <c r="X59" s="165"/>
      <c r="Y59" s="165" t="str">
        <f t="shared" si="2"/>
        <v>ACT20161031GRJE4E</v>
      </c>
      <c r="Z59" s="165">
        <f t="shared" si="3"/>
        <v>2</v>
      </c>
      <c r="AA59" s="165" t="str">
        <f>VLOOKUP(R59,NIVEAUXADMIN!A:B,2,FALSE)</f>
        <v>HT08</v>
      </c>
      <c r="AB59" s="165" t="str">
        <f>VLOOKUP(S59,NIVEAUXADMIN!E:F,2,FALSE)</f>
        <v>HT08811</v>
      </c>
      <c r="AC59" s="165" t="str">
        <f>VLOOKUP(T59,NIVEAUXADMIN!I:J,2,FALSE)</f>
        <v>HT08811-04</v>
      </c>
      <c r="AD59" s="165">
        <f>IF(SUMPRODUCT(($A$4:$A59=A59)*($S$4:$S59=S59))&gt;1,0,1)</f>
        <v>0</v>
      </c>
    </row>
    <row r="60" spans="1:30" ht="15" customHeight="1">
      <c r="A60" s="165" t="s">
        <v>28</v>
      </c>
      <c r="B60" s="76"/>
      <c r="C60" s="76" t="s">
        <v>48</v>
      </c>
      <c r="D60" s="165" t="s">
        <v>16</v>
      </c>
      <c r="E60" s="189">
        <v>42674</v>
      </c>
      <c r="F60" s="95" t="s">
        <v>1051</v>
      </c>
      <c r="G60" s="165" t="s">
        <v>1052</v>
      </c>
      <c r="H60" s="165" t="s">
        <v>1062</v>
      </c>
      <c r="I60" s="186"/>
      <c r="J60" s="85" t="str">
        <f>IFERROR(VLOOKUP(H60,REFERENCES!R:S,2,FALSE),"")</f>
        <v>Nombre</v>
      </c>
      <c r="K60" s="190">
        <v>759</v>
      </c>
      <c r="L60" s="167"/>
      <c r="M60" s="167"/>
      <c r="N60" s="167"/>
      <c r="O60" s="84" t="s">
        <v>1902</v>
      </c>
      <c r="P60" s="167">
        <v>993</v>
      </c>
      <c r="Q60" s="96"/>
      <c r="R60" s="165" t="s">
        <v>17</v>
      </c>
      <c r="S60" s="165" t="s">
        <v>18</v>
      </c>
      <c r="T60" s="86" t="s">
        <v>1633</v>
      </c>
      <c r="U60" s="165" t="s">
        <v>1855</v>
      </c>
      <c r="V60" s="86" t="s">
        <v>1037</v>
      </c>
      <c r="W60" s="97" t="s">
        <v>1070</v>
      </c>
      <c r="X60" s="165"/>
      <c r="Y60" s="165" t="str">
        <f t="shared" si="2"/>
        <v>ACT20161031GRJE4E</v>
      </c>
      <c r="Z60" s="165">
        <f t="shared" si="3"/>
        <v>2</v>
      </c>
      <c r="AA60" s="165" t="str">
        <f>VLOOKUP(R60,NIVEAUXADMIN!A:B,2,FALSE)</f>
        <v>HT08</v>
      </c>
      <c r="AB60" s="165" t="str">
        <f>VLOOKUP(S60,NIVEAUXADMIN!E:F,2,FALSE)</f>
        <v>HT08811</v>
      </c>
      <c r="AC60" s="165" t="str">
        <f>VLOOKUP(T60,NIVEAUXADMIN!I:J,2,FALSE)</f>
        <v>HT08811-04</v>
      </c>
      <c r="AD60" s="165">
        <f>IF(SUMPRODUCT(($A$4:$A60=A60)*($S$4:$S60=S60))&gt;1,0,1)</f>
        <v>0</v>
      </c>
    </row>
    <row r="61" spans="1:30" ht="15" customHeight="1">
      <c r="A61" s="165" t="s">
        <v>28</v>
      </c>
      <c r="B61" s="76"/>
      <c r="C61" s="76" t="s">
        <v>1856</v>
      </c>
      <c r="D61" s="165" t="s">
        <v>16</v>
      </c>
      <c r="E61" s="189">
        <v>42676</v>
      </c>
      <c r="F61" s="95" t="s">
        <v>1051</v>
      </c>
      <c r="G61" s="165" t="s">
        <v>1052</v>
      </c>
      <c r="H61" s="165" t="s">
        <v>1065</v>
      </c>
      <c r="I61" s="186"/>
      <c r="J61" s="85" t="str">
        <f>IFERROR(VLOOKUP(H61,REFERENCES!R:S,2,FALSE),"")</f>
        <v>N/A</v>
      </c>
      <c r="K61" s="190">
        <v>500</v>
      </c>
      <c r="L61" s="167"/>
      <c r="M61" s="167"/>
      <c r="N61" s="167"/>
      <c r="O61" s="84" t="s">
        <v>1902</v>
      </c>
      <c r="P61" s="167">
        <v>993</v>
      </c>
      <c r="Q61" s="96"/>
      <c r="R61" s="165" t="s">
        <v>17</v>
      </c>
      <c r="S61" s="165" t="s">
        <v>236</v>
      </c>
      <c r="T61" s="86" t="s">
        <v>1305</v>
      </c>
      <c r="U61" s="165" t="s">
        <v>1857</v>
      </c>
      <c r="V61" s="86" t="s">
        <v>1037</v>
      </c>
      <c r="W61" s="97" t="s">
        <v>1070</v>
      </c>
      <c r="X61" s="165" t="s">
        <v>1858</v>
      </c>
      <c r="Y61" s="165" t="str">
        <f t="shared" si="2"/>
        <v>ACT2016112GRAN1E</v>
      </c>
      <c r="Z61" s="165">
        <f t="shared" si="3"/>
        <v>5</v>
      </c>
      <c r="AA61" s="165" t="str">
        <f>VLOOKUP(R61,NIVEAUXADMIN!A:B,2,FALSE)</f>
        <v>HT08</v>
      </c>
      <c r="AB61" s="165" t="str">
        <f>VLOOKUP(S61,NIVEAUXADMIN!E:F,2,FALSE)</f>
        <v>HT08821</v>
      </c>
      <c r="AC61" s="165" t="str">
        <f>VLOOKUP(T61,NIVEAUXADMIN!I:J,2,FALSE)</f>
        <v>HT08821-01</v>
      </c>
      <c r="AD61" s="165">
        <f>IF(SUMPRODUCT(($A$4:$A61=A61)*($S$4:$S61=S61))&gt;1,0,1)</f>
        <v>1</v>
      </c>
    </row>
    <row r="62" spans="1:30" ht="15" customHeight="1">
      <c r="A62" s="165" t="s">
        <v>28</v>
      </c>
      <c r="B62" s="76"/>
      <c r="C62" s="76" t="s">
        <v>1856</v>
      </c>
      <c r="D62" s="165" t="s">
        <v>16</v>
      </c>
      <c r="E62" s="189">
        <v>42676</v>
      </c>
      <c r="F62" s="95" t="s">
        <v>1051</v>
      </c>
      <c r="G62" s="165" t="s">
        <v>1052</v>
      </c>
      <c r="H62" s="165" t="s">
        <v>1054</v>
      </c>
      <c r="I62" s="186"/>
      <c r="J62" s="85" t="str">
        <f>IFERROR(VLOOKUP(H62,REFERENCES!R:S,2,FALSE),"")</f>
        <v>Nombre</v>
      </c>
      <c r="K62" s="190">
        <v>500</v>
      </c>
      <c r="L62" s="167"/>
      <c r="M62" s="167"/>
      <c r="N62" s="167"/>
      <c r="O62" s="84" t="s">
        <v>1902</v>
      </c>
      <c r="P62" s="167">
        <v>993</v>
      </c>
      <c r="Q62" s="96"/>
      <c r="R62" s="165" t="s">
        <v>17</v>
      </c>
      <c r="S62" s="165" t="s">
        <v>236</v>
      </c>
      <c r="T62" s="86" t="s">
        <v>1305</v>
      </c>
      <c r="U62" s="165" t="s">
        <v>1857</v>
      </c>
      <c r="V62" s="86" t="s">
        <v>1037</v>
      </c>
      <c r="W62" s="97" t="s">
        <v>1070</v>
      </c>
      <c r="X62" s="165"/>
      <c r="Y62" s="165" t="str">
        <f t="shared" si="2"/>
        <v>ACT2016112GRAN1E</v>
      </c>
      <c r="Z62" s="165">
        <f t="shared" si="3"/>
        <v>5</v>
      </c>
      <c r="AA62" s="165" t="str">
        <f>VLOOKUP(R62,NIVEAUXADMIN!A:B,2,FALSE)</f>
        <v>HT08</v>
      </c>
      <c r="AB62" s="165" t="str">
        <f>VLOOKUP(S62,NIVEAUXADMIN!E:F,2,FALSE)</f>
        <v>HT08821</v>
      </c>
      <c r="AC62" s="165" t="str">
        <f>VLOOKUP(T62,NIVEAUXADMIN!I:J,2,FALSE)</f>
        <v>HT08821-01</v>
      </c>
      <c r="AD62" s="165">
        <f>IF(SUMPRODUCT(($A$4:$A62=A62)*($S$4:$S62=S62))&gt;1,0,1)</f>
        <v>0</v>
      </c>
    </row>
    <row r="63" spans="1:30" ht="15" customHeight="1">
      <c r="A63" s="165" t="s">
        <v>28</v>
      </c>
      <c r="B63" s="76"/>
      <c r="C63" s="76" t="s">
        <v>1856</v>
      </c>
      <c r="D63" s="165" t="s">
        <v>16</v>
      </c>
      <c r="E63" s="189">
        <v>42676</v>
      </c>
      <c r="F63" s="95" t="s">
        <v>1049</v>
      </c>
      <c r="G63" s="165" t="s">
        <v>1053</v>
      </c>
      <c r="H63" s="165" t="s">
        <v>1064</v>
      </c>
      <c r="I63" s="186"/>
      <c r="J63" s="85" t="str">
        <f>IFERROR(VLOOKUP(H63,REFERENCES!R:S,2,FALSE),"")</f>
        <v>Nombre</v>
      </c>
      <c r="K63" s="190">
        <v>500</v>
      </c>
      <c r="L63" s="167"/>
      <c r="M63" s="167"/>
      <c r="N63" s="167"/>
      <c r="O63" s="84" t="s">
        <v>1902</v>
      </c>
      <c r="P63" s="167">
        <v>993</v>
      </c>
      <c r="Q63" s="96"/>
      <c r="R63" s="165" t="s">
        <v>17</v>
      </c>
      <c r="S63" s="165" t="s">
        <v>236</v>
      </c>
      <c r="T63" s="86" t="s">
        <v>1305</v>
      </c>
      <c r="U63" s="165" t="s">
        <v>1857</v>
      </c>
      <c r="V63" s="86" t="s">
        <v>1037</v>
      </c>
      <c r="W63" s="97" t="s">
        <v>1070</v>
      </c>
      <c r="X63" s="165"/>
      <c r="Y63" s="165" t="str">
        <f t="shared" si="2"/>
        <v>ACT2016112GRAN1E</v>
      </c>
      <c r="Z63" s="165">
        <f t="shared" si="3"/>
        <v>5</v>
      </c>
      <c r="AA63" s="165" t="str">
        <f>VLOOKUP(R63,NIVEAUXADMIN!A:B,2,FALSE)</f>
        <v>HT08</v>
      </c>
      <c r="AB63" s="165" t="str">
        <f>VLOOKUP(S63,NIVEAUXADMIN!E:F,2,FALSE)</f>
        <v>HT08821</v>
      </c>
      <c r="AC63" s="165" t="str">
        <f>VLOOKUP(T63,NIVEAUXADMIN!I:J,2,FALSE)</f>
        <v>HT08821-01</v>
      </c>
      <c r="AD63" s="165">
        <f>IF(SUMPRODUCT(($A$4:$A63=A63)*($S$4:$S63=S63))&gt;1,0,1)</f>
        <v>0</v>
      </c>
    </row>
    <row r="64" spans="1:30" ht="15" customHeight="1">
      <c r="A64" s="165" t="s">
        <v>28</v>
      </c>
      <c r="B64" s="76"/>
      <c r="C64" s="76" t="s">
        <v>1856</v>
      </c>
      <c r="D64" s="165" t="s">
        <v>16</v>
      </c>
      <c r="E64" s="189">
        <v>42676</v>
      </c>
      <c r="F64" s="95" t="s">
        <v>1051</v>
      </c>
      <c r="G64" s="165" t="s">
        <v>1052</v>
      </c>
      <c r="H64" s="165" t="s">
        <v>1062</v>
      </c>
      <c r="I64" s="186"/>
      <c r="J64" s="85" t="str">
        <f>IFERROR(VLOOKUP(H64,REFERENCES!R:S,2,FALSE),"")</f>
        <v>Nombre</v>
      </c>
      <c r="K64" s="190">
        <v>500</v>
      </c>
      <c r="L64" s="167"/>
      <c r="M64" s="167"/>
      <c r="N64" s="167"/>
      <c r="O64" s="84" t="s">
        <v>1902</v>
      </c>
      <c r="P64" s="167">
        <v>993</v>
      </c>
      <c r="Q64" s="96"/>
      <c r="R64" s="165" t="s">
        <v>17</v>
      </c>
      <c r="S64" s="165" t="s">
        <v>236</v>
      </c>
      <c r="T64" s="86" t="s">
        <v>1305</v>
      </c>
      <c r="U64" s="165" t="s">
        <v>1857</v>
      </c>
      <c r="V64" s="86" t="s">
        <v>1037</v>
      </c>
      <c r="W64" s="97" t="s">
        <v>1070</v>
      </c>
      <c r="X64" s="165"/>
      <c r="Y64" s="165" t="str">
        <f t="shared" si="2"/>
        <v>ACT2016112GRAN1E</v>
      </c>
      <c r="Z64" s="165">
        <f t="shared" si="3"/>
        <v>5</v>
      </c>
      <c r="AA64" s="165" t="str">
        <f>VLOOKUP(R64,NIVEAUXADMIN!A:B,2,FALSE)</f>
        <v>HT08</v>
      </c>
      <c r="AB64" s="165" t="str">
        <f>VLOOKUP(S64,NIVEAUXADMIN!E:F,2,FALSE)</f>
        <v>HT08821</v>
      </c>
      <c r="AC64" s="165" t="str">
        <f>VLOOKUP(T64,NIVEAUXADMIN!I:J,2,FALSE)</f>
        <v>HT08821-01</v>
      </c>
      <c r="AD64" s="165">
        <f>IF(SUMPRODUCT(($A$4:$A64=A64)*($S$4:$S64=S64))&gt;1,0,1)</f>
        <v>0</v>
      </c>
    </row>
    <row r="65" spans="1:30" ht="15" customHeight="1">
      <c r="A65" s="165" t="s">
        <v>28</v>
      </c>
      <c r="B65" s="76"/>
      <c r="C65" s="76" t="s">
        <v>1856</v>
      </c>
      <c r="D65" s="165" t="s">
        <v>16</v>
      </c>
      <c r="E65" s="189">
        <v>42676</v>
      </c>
      <c r="F65" s="95" t="s">
        <v>1051</v>
      </c>
      <c r="G65" s="165" t="s">
        <v>1052</v>
      </c>
      <c r="H65" s="165" t="s">
        <v>1058</v>
      </c>
      <c r="I65" s="186"/>
      <c r="J65" s="85" t="str">
        <f>IFERROR(VLOOKUP(H65,REFERENCES!R:S,2,FALSE),"")</f>
        <v>Nombre</v>
      </c>
      <c r="K65" s="190">
        <v>500</v>
      </c>
      <c r="L65" s="167"/>
      <c r="M65" s="167"/>
      <c r="N65" s="167"/>
      <c r="O65" s="84" t="s">
        <v>1902</v>
      </c>
      <c r="P65" s="167">
        <v>993</v>
      </c>
      <c r="Q65" s="96"/>
      <c r="R65" s="165" t="s">
        <v>17</v>
      </c>
      <c r="S65" s="165" t="s">
        <v>236</v>
      </c>
      <c r="T65" s="86" t="s">
        <v>1305</v>
      </c>
      <c r="U65" s="165" t="s">
        <v>1857</v>
      </c>
      <c r="V65" s="86" t="s">
        <v>1037</v>
      </c>
      <c r="W65" s="97" t="s">
        <v>1070</v>
      </c>
      <c r="X65" s="165"/>
      <c r="Y65" s="165" t="str">
        <f t="shared" si="2"/>
        <v>ACT2016112GRAN1E</v>
      </c>
      <c r="Z65" s="165">
        <f t="shared" si="3"/>
        <v>5</v>
      </c>
      <c r="AA65" s="165" t="str">
        <f>VLOOKUP(R65,NIVEAUXADMIN!A:B,2,FALSE)</f>
        <v>HT08</v>
      </c>
      <c r="AB65" s="165" t="str">
        <f>VLOOKUP(S65,NIVEAUXADMIN!E:F,2,FALSE)</f>
        <v>HT08821</v>
      </c>
      <c r="AC65" s="165" t="str">
        <f>VLOOKUP(T65,NIVEAUXADMIN!I:J,2,FALSE)</f>
        <v>HT08821-01</v>
      </c>
      <c r="AD65" s="165">
        <f>IF(SUMPRODUCT(($A$4:$A65=A65)*($S$4:$S65=S65))&gt;1,0,1)</f>
        <v>0</v>
      </c>
    </row>
    <row r="66" spans="1:30" ht="15" customHeight="1">
      <c r="A66" s="165" t="s">
        <v>28</v>
      </c>
      <c r="B66" s="76"/>
      <c r="C66" s="76" t="s">
        <v>48</v>
      </c>
      <c r="D66" s="165" t="s">
        <v>16</v>
      </c>
      <c r="E66" s="189">
        <v>42685</v>
      </c>
      <c r="F66" s="95" t="s">
        <v>1049</v>
      </c>
      <c r="G66" s="165" t="s">
        <v>1053</v>
      </c>
      <c r="H66" s="165" t="s">
        <v>1048</v>
      </c>
      <c r="I66" s="186"/>
      <c r="J66" s="85" t="str">
        <f>IFERROR(VLOOKUP(H66,REFERENCES!R:S,2,FALSE),"")</f>
        <v>Nombre</v>
      </c>
      <c r="K66" s="190">
        <v>1305</v>
      </c>
      <c r="L66" s="167"/>
      <c r="M66" s="167"/>
      <c r="N66" s="167"/>
      <c r="O66" s="84" t="s">
        <v>1902</v>
      </c>
      <c r="P66" s="167">
        <v>993</v>
      </c>
      <c r="Q66" s="96"/>
      <c r="R66" s="165" t="s">
        <v>17</v>
      </c>
      <c r="S66" s="165" t="s">
        <v>18</v>
      </c>
      <c r="T66" s="86" t="s">
        <v>1816</v>
      </c>
      <c r="U66" s="165" t="s">
        <v>1859</v>
      </c>
      <c r="V66" s="86" t="s">
        <v>1037</v>
      </c>
      <c r="W66" s="97" t="s">
        <v>1070</v>
      </c>
      <c r="X66" s="165"/>
      <c r="Y66" s="165" t="str">
        <f t="shared" si="2"/>
        <v>ACT20161111GRJE9E</v>
      </c>
      <c r="Z66" s="165">
        <f t="shared" si="3"/>
        <v>1</v>
      </c>
      <c r="AA66" s="165" t="str">
        <f>VLOOKUP(R66,NIVEAUXADMIN!A:B,2,FALSE)</f>
        <v>HT08</v>
      </c>
      <c r="AB66" s="165" t="str">
        <f>VLOOKUP(S66,NIVEAUXADMIN!E:F,2,FALSE)</f>
        <v>HT08811</v>
      </c>
      <c r="AC66" s="165" t="str">
        <f>VLOOKUP(T66,NIVEAUXADMIN!I:J,2,FALSE)</f>
        <v>HT08811-09</v>
      </c>
      <c r="AD66" s="165">
        <f>IF(SUMPRODUCT(($A$4:$A66=A66)*($S$4:$S66=S66))&gt;1,0,1)</f>
        <v>0</v>
      </c>
    </row>
    <row r="67" spans="1:30" ht="15" customHeight="1">
      <c r="A67" s="185" t="s">
        <v>28</v>
      </c>
      <c r="B67" s="76"/>
      <c r="C67" s="76" t="s">
        <v>48</v>
      </c>
      <c r="D67" s="165" t="s">
        <v>16</v>
      </c>
      <c r="E67" s="189">
        <v>42704</v>
      </c>
      <c r="F67" s="95" t="s">
        <v>1049</v>
      </c>
      <c r="G67" s="165" t="s">
        <v>1053</v>
      </c>
      <c r="H67" s="165" t="s">
        <v>1048</v>
      </c>
      <c r="I67" s="186"/>
      <c r="J67" s="85" t="str">
        <f>IFERROR(VLOOKUP(H67,REFERENCES!R:S,2,FALSE),"")</f>
        <v>Nombre</v>
      </c>
      <c r="K67" s="190">
        <v>453</v>
      </c>
      <c r="L67" s="167"/>
      <c r="M67" s="167"/>
      <c r="N67" s="167"/>
      <c r="O67" s="84" t="s">
        <v>1902</v>
      </c>
      <c r="P67" s="207"/>
      <c r="Q67" s="96"/>
      <c r="R67" s="165" t="s">
        <v>17</v>
      </c>
      <c r="S67" s="165" t="s">
        <v>18</v>
      </c>
      <c r="T67" s="86" t="s">
        <v>1816</v>
      </c>
      <c r="U67" s="165" t="s">
        <v>1861</v>
      </c>
      <c r="V67" s="86" t="s">
        <v>1037</v>
      </c>
      <c r="W67" s="97" t="s">
        <v>1071</v>
      </c>
      <c r="X67" s="165"/>
      <c r="Y67" s="165" t="str">
        <f t="shared" si="2"/>
        <v>ACT20161130GRJE9E</v>
      </c>
      <c r="Z67" s="165">
        <f t="shared" si="3"/>
        <v>3</v>
      </c>
      <c r="AA67" s="165" t="str">
        <f>VLOOKUP(R67,NIVEAUXADMIN!A:B,2,FALSE)</f>
        <v>HT08</v>
      </c>
      <c r="AB67" s="165" t="str">
        <f>VLOOKUP(S67,NIVEAUXADMIN!E:F,2,FALSE)</f>
        <v>HT08811</v>
      </c>
      <c r="AC67" s="165" t="str">
        <f>VLOOKUP(T67,NIVEAUXADMIN!I:J,2,FALSE)</f>
        <v>HT08811-09</v>
      </c>
      <c r="AD67" s="165">
        <f>IF(SUMPRODUCT(($A$4:$A67=A67)*($S$4:$S67=S67))&gt;1,0,1)</f>
        <v>0</v>
      </c>
    </row>
    <row r="68" spans="1:30" ht="15" customHeight="1">
      <c r="A68" s="185" t="s">
        <v>28</v>
      </c>
      <c r="B68" s="76"/>
      <c r="C68" s="76" t="s">
        <v>48</v>
      </c>
      <c r="D68" s="165" t="s">
        <v>16</v>
      </c>
      <c r="E68" s="189">
        <v>42704</v>
      </c>
      <c r="F68" s="95" t="s">
        <v>1051</v>
      </c>
      <c r="G68" s="165" t="s">
        <v>1052</v>
      </c>
      <c r="H68" s="165" t="s">
        <v>1063</v>
      </c>
      <c r="I68" s="186"/>
      <c r="J68" s="85" t="str">
        <f>IFERROR(VLOOKUP(H68,REFERENCES!R:S,2,FALSE),"")</f>
        <v>Nombre</v>
      </c>
      <c r="K68" s="190">
        <v>453</v>
      </c>
      <c r="L68" s="167"/>
      <c r="M68" s="167"/>
      <c r="N68" s="167"/>
      <c r="O68" s="84" t="s">
        <v>1902</v>
      </c>
      <c r="P68" s="207"/>
      <c r="Q68" s="96"/>
      <c r="R68" s="165" t="s">
        <v>17</v>
      </c>
      <c r="S68" s="165" t="s">
        <v>18</v>
      </c>
      <c r="T68" s="86" t="s">
        <v>1816</v>
      </c>
      <c r="U68" s="165" t="s">
        <v>1861</v>
      </c>
      <c r="V68" s="86" t="s">
        <v>1037</v>
      </c>
      <c r="W68" s="97" t="s">
        <v>1071</v>
      </c>
      <c r="X68" s="165"/>
      <c r="Y68" s="165" t="str">
        <f t="shared" si="2"/>
        <v>ACT20161130GRJE9E</v>
      </c>
      <c r="Z68" s="165">
        <f t="shared" si="3"/>
        <v>3</v>
      </c>
      <c r="AA68" s="165" t="str">
        <f>VLOOKUP(R68,NIVEAUXADMIN!A:B,2,FALSE)</f>
        <v>HT08</v>
      </c>
      <c r="AB68" s="165" t="str">
        <f>VLOOKUP(S68,NIVEAUXADMIN!E:F,2,FALSE)</f>
        <v>HT08811</v>
      </c>
      <c r="AC68" s="165" t="str">
        <f>VLOOKUP(T68,NIVEAUXADMIN!I:J,2,FALSE)</f>
        <v>HT08811-09</v>
      </c>
      <c r="AD68" s="165">
        <f>IF(SUMPRODUCT(($A$4:$A68=A68)*($S$4:$S68=S68))&gt;1,0,1)</f>
        <v>0</v>
      </c>
    </row>
    <row r="69" spans="1:30" ht="15" customHeight="1">
      <c r="A69" s="185" t="s">
        <v>28</v>
      </c>
      <c r="B69" s="76"/>
      <c r="C69" s="76" t="s">
        <v>48</v>
      </c>
      <c r="D69" s="165" t="s">
        <v>16</v>
      </c>
      <c r="E69" s="189">
        <v>42704</v>
      </c>
      <c r="F69" s="95" t="s">
        <v>1051</v>
      </c>
      <c r="G69" s="165" t="s">
        <v>1052</v>
      </c>
      <c r="H69" s="165" t="s">
        <v>1062</v>
      </c>
      <c r="I69" s="186"/>
      <c r="J69" s="85" t="str">
        <f>IFERROR(VLOOKUP(H69,REFERENCES!R:S,2,FALSE),"")</f>
        <v>Nombre</v>
      </c>
      <c r="K69" s="190">
        <v>453</v>
      </c>
      <c r="L69" s="167"/>
      <c r="M69" s="167"/>
      <c r="N69" s="167"/>
      <c r="O69" s="84" t="s">
        <v>1902</v>
      </c>
      <c r="P69" s="207"/>
      <c r="Q69" s="96"/>
      <c r="R69" s="165" t="s">
        <v>17</v>
      </c>
      <c r="S69" s="165" t="s">
        <v>18</v>
      </c>
      <c r="T69" s="86" t="s">
        <v>1816</v>
      </c>
      <c r="U69" s="165" t="s">
        <v>1861</v>
      </c>
      <c r="V69" s="86" t="s">
        <v>1037</v>
      </c>
      <c r="W69" s="97" t="s">
        <v>1071</v>
      </c>
      <c r="X69" s="165"/>
      <c r="Y69" s="165" t="str">
        <f t="shared" si="2"/>
        <v>ACT20161130GRJE9E</v>
      </c>
      <c r="Z69" s="165">
        <f t="shared" si="3"/>
        <v>3</v>
      </c>
      <c r="AA69" s="165" t="str">
        <f>VLOOKUP(R69,NIVEAUXADMIN!A:B,2,FALSE)</f>
        <v>HT08</v>
      </c>
      <c r="AB69" s="165" t="str">
        <f>VLOOKUP(S69,NIVEAUXADMIN!E:F,2,FALSE)</f>
        <v>HT08811</v>
      </c>
      <c r="AC69" s="165" t="str">
        <f>VLOOKUP(T69,NIVEAUXADMIN!I:J,2,FALSE)</f>
        <v>HT08811-09</v>
      </c>
      <c r="AD69" s="165">
        <f>IF(SUMPRODUCT(($A$4:$A69=A69)*($S$4:$S69=S69))&gt;1,0,1)</f>
        <v>0</v>
      </c>
    </row>
    <row r="70" spans="1:30" ht="15" customHeight="1">
      <c r="A70" s="185" t="s">
        <v>28</v>
      </c>
      <c r="B70" s="76"/>
      <c r="C70" s="76" t="s">
        <v>48</v>
      </c>
      <c r="D70" s="165" t="s">
        <v>16</v>
      </c>
      <c r="E70" s="189">
        <v>42708</v>
      </c>
      <c r="F70" s="95" t="s">
        <v>1049</v>
      </c>
      <c r="G70" s="165" t="s">
        <v>1053</v>
      </c>
      <c r="H70" s="165" t="s">
        <v>1048</v>
      </c>
      <c r="I70" s="186"/>
      <c r="J70" s="85" t="str">
        <f>IFERROR(VLOOKUP(H70,REFERENCES!R:S,2,FALSE),"")</f>
        <v>Nombre</v>
      </c>
      <c r="K70" s="167">
        <v>182</v>
      </c>
      <c r="L70" s="167"/>
      <c r="M70" s="167"/>
      <c r="N70" s="167"/>
      <c r="O70" s="84" t="s">
        <v>1902</v>
      </c>
      <c r="P70" s="207"/>
      <c r="Q70" s="96"/>
      <c r="R70" s="165" t="s">
        <v>17</v>
      </c>
      <c r="S70" s="165" t="s">
        <v>18</v>
      </c>
      <c r="T70" s="86" t="s">
        <v>1816</v>
      </c>
      <c r="U70" s="165" t="s">
        <v>1862</v>
      </c>
      <c r="V70" s="86" t="s">
        <v>1037</v>
      </c>
      <c r="W70" s="97" t="s">
        <v>1071</v>
      </c>
      <c r="X70" s="165"/>
      <c r="Y70" s="165" t="str">
        <f t="shared" si="2"/>
        <v>ACT2016124GRJE9E</v>
      </c>
      <c r="Z70" s="165">
        <f t="shared" si="3"/>
        <v>3</v>
      </c>
      <c r="AA70" s="165" t="str">
        <f>VLOOKUP(R70,NIVEAUXADMIN!A:B,2,FALSE)</f>
        <v>HT08</v>
      </c>
      <c r="AB70" s="165" t="str">
        <f>VLOOKUP(S70,NIVEAUXADMIN!E:F,2,FALSE)</f>
        <v>HT08811</v>
      </c>
      <c r="AC70" s="165" t="str">
        <f>VLOOKUP(T70,NIVEAUXADMIN!I:J,2,FALSE)</f>
        <v>HT08811-09</v>
      </c>
      <c r="AD70" s="165">
        <f>IF(SUMPRODUCT(($A$4:$A70=A70)*($S$4:$S70=S70))&gt;1,0,1)</f>
        <v>0</v>
      </c>
    </row>
    <row r="71" spans="1:30" ht="15" customHeight="1">
      <c r="A71" s="185" t="s">
        <v>28</v>
      </c>
      <c r="B71" s="76"/>
      <c r="C71" s="76" t="s">
        <v>48</v>
      </c>
      <c r="D71" s="165" t="s">
        <v>16</v>
      </c>
      <c r="E71" s="189">
        <v>42708</v>
      </c>
      <c r="F71" s="95" t="s">
        <v>1051</v>
      </c>
      <c r="G71" s="165" t="s">
        <v>1052</v>
      </c>
      <c r="H71" s="165" t="s">
        <v>1063</v>
      </c>
      <c r="I71" s="186"/>
      <c r="J71" s="85" t="str">
        <f>IFERROR(VLOOKUP(H71,REFERENCES!R:S,2,FALSE),"")</f>
        <v>Nombre</v>
      </c>
      <c r="K71" s="167">
        <v>182</v>
      </c>
      <c r="L71" s="167"/>
      <c r="M71" s="167"/>
      <c r="N71" s="167"/>
      <c r="O71" s="84" t="s">
        <v>1902</v>
      </c>
      <c r="P71" s="207"/>
      <c r="Q71" s="96"/>
      <c r="R71" s="165" t="s">
        <v>17</v>
      </c>
      <c r="S71" s="165" t="s">
        <v>18</v>
      </c>
      <c r="T71" s="86" t="s">
        <v>1816</v>
      </c>
      <c r="U71" s="165" t="s">
        <v>1862</v>
      </c>
      <c r="V71" s="86" t="s">
        <v>1037</v>
      </c>
      <c r="W71" s="97" t="s">
        <v>1071</v>
      </c>
      <c r="X71" s="165"/>
      <c r="Y71" s="165" t="str">
        <f t="shared" si="2"/>
        <v>ACT2016124GRJE9E</v>
      </c>
      <c r="Z71" s="165">
        <f t="shared" si="3"/>
        <v>3</v>
      </c>
      <c r="AA71" s="165" t="str">
        <f>VLOOKUP(R71,NIVEAUXADMIN!A:B,2,FALSE)</f>
        <v>HT08</v>
      </c>
      <c r="AB71" s="165" t="str">
        <f>VLOOKUP(S71,NIVEAUXADMIN!E:F,2,FALSE)</f>
        <v>HT08811</v>
      </c>
      <c r="AC71" s="165" t="str">
        <f>VLOOKUP(T71,NIVEAUXADMIN!I:J,2,FALSE)</f>
        <v>HT08811-09</v>
      </c>
      <c r="AD71" s="165">
        <f>IF(SUMPRODUCT(($A$4:$A71=A71)*($S$4:$S71=S71))&gt;1,0,1)</f>
        <v>0</v>
      </c>
    </row>
    <row r="72" spans="1:30" ht="15" customHeight="1">
      <c r="A72" s="185" t="s">
        <v>28</v>
      </c>
      <c r="B72" s="76"/>
      <c r="C72" s="76" t="s">
        <v>48</v>
      </c>
      <c r="D72" s="165" t="s">
        <v>16</v>
      </c>
      <c r="E72" s="189">
        <v>42708</v>
      </c>
      <c r="F72" s="95" t="s">
        <v>1051</v>
      </c>
      <c r="G72" s="165" t="s">
        <v>1052</v>
      </c>
      <c r="H72" s="165" t="s">
        <v>1062</v>
      </c>
      <c r="I72" s="186"/>
      <c r="J72" s="85" t="str">
        <f>IFERROR(VLOOKUP(H72,REFERENCES!R:S,2,FALSE),"")</f>
        <v>Nombre</v>
      </c>
      <c r="K72" s="167">
        <v>182</v>
      </c>
      <c r="L72" s="167"/>
      <c r="M72" s="167"/>
      <c r="N72" s="167"/>
      <c r="O72" s="84" t="s">
        <v>1902</v>
      </c>
      <c r="P72" s="207"/>
      <c r="Q72" s="96"/>
      <c r="R72" s="165" t="s">
        <v>17</v>
      </c>
      <c r="S72" s="165" t="s">
        <v>18</v>
      </c>
      <c r="T72" s="86" t="s">
        <v>1816</v>
      </c>
      <c r="U72" s="165" t="s">
        <v>1862</v>
      </c>
      <c r="V72" s="86" t="s">
        <v>1037</v>
      </c>
      <c r="W72" s="97" t="s">
        <v>1071</v>
      </c>
      <c r="X72" s="165"/>
      <c r="Y72" s="165" t="str">
        <f t="shared" si="2"/>
        <v>ACT2016124GRJE9E</v>
      </c>
      <c r="Z72" s="165">
        <f t="shared" si="3"/>
        <v>3</v>
      </c>
      <c r="AA72" s="165" t="str">
        <f>VLOOKUP(R72,NIVEAUXADMIN!A:B,2,FALSE)</f>
        <v>HT08</v>
      </c>
      <c r="AB72" s="165" t="str">
        <f>VLOOKUP(S72,NIVEAUXADMIN!E:F,2,FALSE)</f>
        <v>HT08811</v>
      </c>
      <c r="AC72" s="165" t="str">
        <f>VLOOKUP(T72,NIVEAUXADMIN!I:J,2,FALSE)</f>
        <v>HT08811-09</v>
      </c>
      <c r="AD72" s="165">
        <f>IF(SUMPRODUCT(($A$4:$A72=A72)*($S$4:$S72=S72))&gt;1,0,1)</f>
        <v>0</v>
      </c>
    </row>
    <row r="73" spans="1:30" ht="15" customHeight="1">
      <c r="A73" s="185" t="s">
        <v>28</v>
      </c>
      <c r="B73" s="76"/>
      <c r="C73" s="76" t="s">
        <v>48</v>
      </c>
      <c r="D73" s="165" t="s">
        <v>16</v>
      </c>
      <c r="E73" s="189">
        <v>42709</v>
      </c>
      <c r="F73" s="95" t="s">
        <v>1049</v>
      </c>
      <c r="G73" s="165" t="s">
        <v>1053</v>
      </c>
      <c r="H73" s="165" t="s">
        <v>1048</v>
      </c>
      <c r="I73" s="186"/>
      <c r="J73" s="85" t="str">
        <f>IFERROR(VLOOKUP(H73,REFERENCES!R:S,2,FALSE),"")</f>
        <v>Nombre</v>
      </c>
      <c r="K73" s="167">
        <v>221</v>
      </c>
      <c r="L73" s="167"/>
      <c r="M73" s="167"/>
      <c r="N73" s="167"/>
      <c r="O73" s="84" t="s">
        <v>1902</v>
      </c>
      <c r="P73" s="207"/>
      <c r="Q73" s="96"/>
      <c r="R73" s="165" t="s">
        <v>17</v>
      </c>
      <c r="S73" s="165" t="s">
        <v>18</v>
      </c>
      <c r="T73" s="86" t="s">
        <v>1816</v>
      </c>
      <c r="U73" s="165" t="s">
        <v>1863</v>
      </c>
      <c r="V73" s="86" t="s">
        <v>1037</v>
      </c>
      <c r="W73" s="97" t="s">
        <v>1071</v>
      </c>
      <c r="X73" s="165"/>
      <c r="Y73" s="165" t="str">
        <f t="shared" si="2"/>
        <v>ACT2016125GRJE9E</v>
      </c>
      <c r="Z73" s="165">
        <f t="shared" si="3"/>
        <v>3</v>
      </c>
      <c r="AA73" s="165" t="str">
        <f>VLOOKUP(R73,NIVEAUXADMIN!A:B,2,FALSE)</f>
        <v>HT08</v>
      </c>
      <c r="AB73" s="165" t="str">
        <f>VLOOKUP(S73,NIVEAUXADMIN!E:F,2,FALSE)</f>
        <v>HT08811</v>
      </c>
      <c r="AC73" s="165" t="str">
        <f>VLOOKUP(T73,NIVEAUXADMIN!I:J,2,FALSE)</f>
        <v>HT08811-09</v>
      </c>
      <c r="AD73" s="165">
        <f>IF(SUMPRODUCT(($A$4:$A73=A73)*($S$4:$S73=S73))&gt;1,0,1)</f>
        <v>0</v>
      </c>
    </row>
    <row r="74" spans="1:30" ht="15" customHeight="1">
      <c r="A74" s="185" t="s">
        <v>28</v>
      </c>
      <c r="B74" s="76"/>
      <c r="C74" s="76" t="s">
        <v>48</v>
      </c>
      <c r="D74" s="165" t="s">
        <v>16</v>
      </c>
      <c r="E74" s="189">
        <v>42709</v>
      </c>
      <c r="F74" s="95" t="s">
        <v>1051</v>
      </c>
      <c r="G74" s="165" t="s">
        <v>1052</v>
      </c>
      <c r="H74" s="165" t="s">
        <v>1063</v>
      </c>
      <c r="I74" s="186"/>
      <c r="J74" s="85" t="str">
        <f>IFERROR(VLOOKUP(H74,REFERENCES!R:S,2,FALSE),"")</f>
        <v>Nombre</v>
      </c>
      <c r="K74" s="167">
        <v>221</v>
      </c>
      <c r="L74" s="167"/>
      <c r="M74" s="167"/>
      <c r="N74" s="167"/>
      <c r="O74" s="84" t="s">
        <v>1902</v>
      </c>
      <c r="P74" s="207"/>
      <c r="Q74" s="96"/>
      <c r="R74" s="165" t="s">
        <v>17</v>
      </c>
      <c r="S74" s="165" t="s">
        <v>18</v>
      </c>
      <c r="T74" s="86" t="s">
        <v>1816</v>
      </c>
      <c r="U74" s="165" t="s">
        <v>1863</v>
      </c>
      <c r="V74" s="86" t="s">
        <v>1037</v>
      </c>
      <c r="W74" s="97" t="s">
        <v>1071</v>
      </c>
      <c r="X74" s="165"/>
      <c r="Y74" s="165" t="str">
        <f t="shared" ref="Y74:Y105" si="4">UPPER(LEFT(A74,3)&amp;YEAR(E74)&amp;MONTH(E74)&amp;DAY((E74))&amp;LEFT(R74,2)&amp;LEFT(S74,2)&amp;LEFT(T74,2))</f>
        <v>ACT2016125GRJE9E</v>
      </c>
      <c r="Z74" s="165">
        <f t="shared" ref="Z74:Z105" si="5">COUNTIF($Y$4:$Y$1907,Y74)</f>
        <v>3</v>
      </c>
      <c r="AA74" s="165" t="str">
        <f>VLOOKUP(R74,NIVEAUXADMIN!A:B,2,FALSE)</f>
        <v>HT08</v>
      </c>
      <c r="AB74" s="165" t="str">
        <f>VLOOKUP(S74,NIVEAUXADMIN!E:F,2,FALSE)</f>
        <v>HT08811</v>
      </c>
      <c r="AC74" s="165" t="str">
        <f>VLOOKUP(T74,NIVEAUXADMIN!I:J,2,FALSE)</f>
        <v>HT08811-09</v>
      </c>
      <c r="AD74" s="165">
        <f>IF(SUMPRODUCT(($A$4:$A74=A74)*($S$4:$S74=S74))&gt;1,0,1)</f>
        <v>0</v>
      </c>
    </row>
    <row r="75" spans="1:30" ht="15" customHeight="1">
      <c r="A75" s="185" t="s">
        <v>28</v>
      </c>
      <c r="B75" s="76"/>
      <c r="C75" s="76" t="s">
        <v>48</v>
      </c>
      <c r="D75" s="165" t="s">
        <v>16</v>
      </c>
      <c r="E75" s="189">
        <v>42709</v>
      </c>
      <c r="F75" s="95" t="s">
        <v>1051</v>
      </c>
      <c r="G75" s="165" t="s">
        <v>1052</v>
      </c>
      <c r="H75" s="165" t="s">
        <v>1062</v>
      </c>
      <c r="I75" s="186"/>
      <c r="J75" s="85" t="str">
        <f>IFERROR(VLOOKUP(H75,REFERENCES!R:S,2,FALSE),"")</f>
        <v>Nombre</v>
      </c>
      <c r="K75" s="167">
        <v>221</v>
      </c>
      <c r="L75" s="167"/>
      <c r="M75" s="167"/>
      <c r="N75" s="167"/>
      <c r="O75" s="84" t="s">
        <v>1902</v>
      </c>
      <c r="P75" s="207"/>
      <c r="Q75" s="96"/>
      <c r="R75" s="165" t="s">
        <v>17</v>
      </c>
      <c r="S75" s="165" t="s">
        <v>18</v>
      </c>
      <c r="T75" s="86" t="s">
        <v>1816</v>
      </c>
      <c r="U75" s="165" t="s">
        <v>1863</v>
      </c>
      <c r="V75" s="86" t="s">
        <v>1037</v>
      </c>
      <c r="W75" s="97" t="s">
        <v>1071</v>
      </c>
      <c r="X75" s="165"/>
      <c r="Y75" s="165" t="str">
        <f t="shared" si="4"/>
        <v>ACT2016125GRJE9E</v>
      </c>
      <c r="Z75" s="165">
        <f t="shared" si="5"/>
        <v>3</v>
      </c>
      <c r="AA75" s="165" t="str">
        <f>VLOOKUP(R75,NIVEAUXADMIN!A:B,2,FALSE)</f>
        <v>HT08</v>
      </c>
      <c r="AB75" s="165" t="str">
        <f>VLOOKUP(S75,NIVEAUXADMIN!E:F,2,FALSE)</f>
        <v>HT08811</v>
      </c>
      <c r="AC75" s="165" t="str">
        <f>VLOOKUP(T75,NIVEAUXADMIN!I:J,2,FALSE)</f>
        <v>HT08811-09</v>
      </c>
      <c r="AD75" s="165">
        <f>IF(SUMPRODUCT(($A$4:$A75=A75)*($S$4:$S75=S75))&gt;1,0,1)</f>
        <v>0</v>
      </c>
    </row>
    <row r="76" spans="1:30" ht="15" customHeight="1">
      <c r="A76" s="185" t="s">
        <v>28</v>
      </c>
      <c r="B76" s="76"/>
      <c r="C76" s="76" t="s">
        <v>48</v>
      </c>
      <c r="D76" s="165" t="s">
        <v>16</v>
      </c>
      <c r="E76" s="189">
        <v>42710</v>
      </c>
      <c r="F76" s="95" t="s">
        <v>1049</v>
      </c>
      <c r="G76" s="165" t="s">
        <v>1053</v>
      </c>
      <c r="H76" s="165" t="s">
        <v>1048</v>
      </c>
      <c r="I76" s="186"/>
      <c r="J76" s="85" t="str">
        <f>IFERROR(VLOOKUP(H76,REFERENCES!R:S,2,FALSE),"")</f>
        <v>Nombre</v>
      </c>
      <c r="K76" s="167">
        <v>88</v>
      </c>
      <c r="L76" s="167"/>
      <c r="M76" s="167"/>
      <c r="N76" s="167"/>
      <c r="O76" s="84" t="s">
        <v>1902</v>
      </c>
      <c r="P76" s="207"/>
      <c r="Q76" s="96"/>
      <c r="R76" s="165" t="s">
        <v>17</v>
      </c>
      <c r="S76" s="165" t="s">
        <v>18</v>
      </c>
      <c r="T76" s="86" t="s">
        <v>1816</v>
      </c>
      <c r="U76" s="165" t="s">
        <v>1862</v>
      </c>
      <c r="V76" s="86" t="s">
        <v>1037</v>
      </c>
      <c r="W76" s="97" t="s">
        <v>1071</v>
      </c>
      <c r="X76" s="165"/>
      <c r="Y76" s="165" t="str">
        <f t="shared" si="4"/>
        <v>ACT2016126GRJE9E</v>
      </c>
      <c r="Z76" s="165">
        <f t="shared" si="5"/>
        <v>3</v>
      </c>
      <c r="AA76" s="165" t="str">
        <f>VLOOKUP(R76,NIVEAUXADMIN!A:B,2,FALSE)</f>
        <v>HT08</v>
      </c>
      <c r="AB76" s="165" t="str">
        <f>VLOOKUP(S76,NIVEAUXADMIN!E:F,2,FALSE)</f>
        <v>HT08811</v>
      </c>
      <c r="AC76" s="165" t="str">
        <f>VLOOKUP(T76,NIVEAUXADMIN!I:J,2,FALSE)</f>
        <v>HT08811-09</v>
      </c>
      <c r="AD76" s="165">
        <f>IF(SUMPRODUCT(($A$4:$A76=A76)*($S$4:$S76=S76))&gt;1,0,1)</f>
        <v>0</v>
      </c>
    </row>
    <row r="77" spans="1:30" ht="15" customHeight="1">
      <c r="A77" s="185" t="s">
        <v>28</v>
      </c>
      <c r="B77" s="76"/>
      <c r="C77" s="76" t="s">
        <v>48</v>
      </c>
      <c r="D77" s="165" t="s">
        <v>16</v>
      </c>
      <c r="E77" s="189">
        <v>42710</v>
      </c>
      <c r="F77" s="95" t="s">
        <v>1051</v>
      </c>
      <c r="G77" s="165" t="s">
        <v>1052</v>
      </c>
      <c r="H77" s="165" t="s">
        <v>1063</v>
      </c>
      <c r="I77" s="186"/>
      <c r="J77" s="85" t="str">
        <f>IFERROR(VLOOKUP(H77,REFERENCES!R:S,2,FALSE),"")</f>
        <v>Nombre</v>
      </c>
      <c r="K77" s="167">
        <v>88</v>
      </c>
      <c r="L77" s="167"/>
      <c r="M77" s="167"/>
      <c r="N77" s="167"/>
      <c r="O77" s="84" t="s">
        <v>1902</v>
      </c>
      <c r="P77" s="207"/>
      <c r="Q77" s="96"/>
      <c r="R77" s="165" t="s">
        <v>17</v>
      </c>
      <c r="S77" s="165" t="s">
        <v>18</v>
      </c>
      <c r="T77" s="86" t="s">
        <v>1816</v>
      </c>
      <c r="U77" s="165" t="s">
        <v>1862</v>
      </c>
      <c r="V77" s="86" t="s">
        <v>1037</v>
      </c>
      <c r="W77" s="97" t="s">
        <v>1071</v>
      </c>
      <c r="X77" s="165"/>
      <c r="Y77" s="165" t="str">
        <f t="shared" si="4"/>
        <v>ACT2016126GRJE9E</v>
      </c>
      <c r="Z77" s="165">
        <f t="shared" si="5"/>
        <v>3</v>
      </c>
      <c r="AA77" s="165" t="str">
        <f>VLOOKUP(R77,NIVEAUXADMIN!A:B,2,FALSE)</f>
        <v>HT08</v>
      </c>
      <c r="AB77" s="165" t="str">
        <f>VLOOKUP(S77,NIVEAUXADMIN!E:F,2,FALSE)</f>
        <v>HT08811</v>
      </c>
      <c r="AC77" s="165" t="str">
        <f>VLOOKUP(T77,NIVEAUXADMIN!I:J,2,FALSE)</f>
        <v>HT08811-09</v>
      </c>
      <c r="AD77" s="165">
        <f>IF(SUMPRODUCT(($A$4:$A77=A77)*($S$4:$S77=S77))&gt;1,0,1)</f>
        <v>0</v>
      </c>
    </row>
    <row r="78" spans="1:30" ht="15" customHeight="1">
      <c r="A78" s="185" t="s">
        <v>28</v>
      </c>
      <c r="B78" s="76"/>
      <c r="C78" s="76" t="s">
        <v>48</v>
      </c>
      <c r="D78" s="165" t="s">
        <v>16</v>
      </c>
      <c r="E78" s="189">
        <v>42710</v>
      </c>
      <c r="F78" s="95" t="s">
        <v>1051</v>
      </c>
      <c r="G78" s="165" t="s">
        <v>1052</v>
      </c>
      <c r="H78" s="165" t="s">
        <v>1062</v>
      </c>
      <c r="I78" s="186"/>
      <c r="J78" s="85" t="str">
        <f>IFERROR(VLOOKUP(H78,REFERENCES!R:S,2,FALSE),"")</f>
        <v>Nombre</v>
      </c>
      <c r="K78" s="167">
        <v>88</v>
      </c>
      <c r="L78" s="167"/>
      <c r="M78" s="167"/>
      <c r="N78" s="167"/>
      <c r="O78" s="84" t="s">
        <v>1902</v>
      </c>
      <c r="P78" s="207"/>
      <c r="Q78" s="96"/>
      <c r="R78" s="165" t="s">
        <v>17</v>
      </c>
      <c r="S78" s="165" t="s">
        <v>18</v>
      </c>
      <c r="T78" s="86" t="s">
        <v>1816</v>
      </c>
      <c r="U78" s="165" t="s">
        <v>1862</v>
      </c>
      <c r="V78" s="86" t="s">
        <v>1037</v>
      </c>
      <c r="W78" s="97" t="s">
        <v>1071</v>
      </c>
      <c r="X78" s="165"/>
      <c r="Y78" s="165" t="str">
        <f t="shared" si="4"/>
        <v>ACT2016126GRJE9E</v>
      </c>
      <c r="Z78" s="165">
        <f t="shared" si="5"/>
        <v>3</v>
      </c>
      <c r="AA78" s="165" t="str">
        <f>VLOOKUP(R78,NIVEAUXADMIN!A:B,2,FALSE)</f>
        <v>HT08</v>
      </c>
      <c r="AB78" s="165" t="str">
        <f>VLOOKUP(S78,NIVEAUXADMIN!E:F,2,FALSE)</f>
        <v>HT08811</v>
      </c>
      <c r="AC78" s="165" t="str">
        <f>VLOOKUP(T78,NIVEAUXADMIN!I:J,2,FALSE)</f>
        <v>HT08811-09</v>
      </c>
      <c r="AD78" s="165">
        <f>IF(SUMPRODUCT(($A$4:$A78=A78)*($S$4:$S78=S78))&gt;1,0,1)</f>
        <v>0</v>
      </c>
    </row>
    <row r="79" spans="1:30" ht="15" customHeight="1">
      <c r="A79" s="165" t="s">
        <v>28</v>
      </c>
      <c r="B79" s="76"/>
      <c r="C79" s="76" t="s">
        <v>48</v>
      </c>
      <c r="D79" s="165" t="s">
        <v>16</v>
      </c>
      <c r="E79" s="114" t="s">
        <v>1981</v>
      </c>
      <c r="F79" s="95" t="s">
        <v>1051</v>
      </c>
      <c r="G79" s="165" t="s">
        <v>1052</v>
      </c>
      <c r="H79" s="165" t="s">
        <v>1059</v>
      </c>
      <c r="I79" s="186"/>
      <c r="J79" s="85" t="str">
        <f>IFERROR(VLOOKUP(H79,REFERENCES!R:S,2,FALSE),"")</f>
        <v>Nombre</v>
      </c>
      <c r="K79" s="190">
        <v>100000</v>
      </c>
      <c r="L79" s="167"/>
      <c r="M79" s="167"/>
      <c r="N79" s="167"/>
      <c r="O79" s="84" t="s">
        <v>1902</v>
      </c>
      <c r="P79" s="207"/>
      <c r="Q79" s="96"/>
      <c r="R79" s="165" t="s">
        <v>17</v>
      </c>
      <c r="S79" s="165" t="s">
        <v>236</v>
      </c>
      <c r="T79" s="86" t="s">
        <v>1305</v>
      </c>
      <c r="U79" s="165" t="s">
        <v>1860</v>
      </c>
      <c r="V79" s="86"/>
      <c r="W79" s="97"/>
      <c r="X79" s="165"/>
      <c r="Y79" s="165" t="e">
        <f t="shared" si="4"/>
        <v>#VALUE!</v>
      </c>
      <c r="Z79" s="165">
        <f t="shared" si="5"/>
        <v>179</v>
      </c>
      <c r="AA79" s="165" t="str">
        <f>VLOOKUP(R79,NIVEAUXADMIN!A:B,2,FALSE)</f>
        <v>HT08</v>
      </c>
      <c r="AB79" s="165" t="str">
        <f>VLOOKUP(S79,NIVEAUXADMIN!E:F,2,FALSE)</f>
        <v>HT08821</v>
      </c>
      <c r="AC79" s="165" t="str">
        <f>VLOOKUP(T79,NIVEAUXADMIN!I:J,2,FALSE)</f>
        <v>HT08821-01</v>
      </c>
      <c r="AD79" s="165">
        <f>IF(SUMPRODUCT(($A$4:$A79=A79)*($S$4:$S79=S79))&gt;1,0,1)</f>
        <v>0</v>
      </c>
    </row>
    <row r="80" spans="1:30" ht="15" customHeight="1">
      <c r="A80" s="165" t="s">
        <v>28</v>
      </c>
      <c r="B80" s="76"/>
      <c r="C80" s="76" t="s">
        <v>48</v>
      </c>
      <c r="D80" s="165" t="s">
        <v>16</v>
      </c>
      <c r="E80" s="114" t="s">
        <v>1981</v>
      </c>
      <c r="F80" s="95" t="s">
        <v>1049</v>
      </c>
      <c r="G80" s="165" t="s">
        <v>1053</v>
      </c>
      <c r="H80" s="165" t="s">
        <v>1048</v>
      </c>
      <c r="I80" s="186"/>
      <c r="J80" s="85" t="str">
        <f>IFERROR(VLOOKUP(H80,REFERENCES!R:S,2,FALSE),"")</f>
        <v>Nombre</v>
      </c>
      <c r="K80" s="190">
        <v>993</v>
      </c>
      <c r="L80" s="167"/>
      <c r="M80" s="167"/>
      <c r="N80" s="167"/>
      <c r="O80" s="84" t="s">
        <v>1902</v>
      </c>
      <c r="P80" s="207"/>
      <c r="Q80" s="96"/>
      <c r="R80" s="165" t="s">
        <v>17</v>
      </c>
      <c r="S80" s="165" t="s">
        <v>236</v>
      </c>
      <c r="T80" s="86" t="s">
        <v>1305</v>
      </c>
      <c r="U80" s="165" t="s">
        <v>1860</v>
      </c>
      <c r="V80" s="86"/>
      <c r="W80" s="97"/>
      <c r="X80" s="165"/>
      <c r="Y80" s="165" t="e">
        <f t="shared" si="4"/>
        <v>#VALUE!</v>
      </c>
      <c r="Z80" s="165">
        <f t="shared" si="5"/>
        <v>179</v>
      </c>
      <c r="AA80" s="165" t="str">
        <f>VLOOKUP(R80,NIVEAUXADMIN!A:B,2,FALSE)</f>
        <v>HT08</v>
      </c>
      <c r="AB80" s="165" t="str">
        <f>VLOOKUP(S80,NIVEAUXADMIN!E:F,2,FALSE)</f>
        <v>HT08821</v>
      </c>
      <c r="AC80" s="165" t="str">
        <f>VLOOKUP(T80,NIVEAUXADMIN!I:J,2,FALSE)</f>
        <v>HT08821-01</v>
      </c>
      <c r="AD80" s="165">
        <f>IF(SUMPRODUCT(($A$4:$A80=A80)*($S$4:$S80=S80))&gt;1,0,1)</f>
        <v>0</v>
      </c>
    </row>
    <row r="81" spans="1:30" ht="15" customHeight="1">
      <c r="A81" s="165" t="s">
        <v>28</v>
      </c>
      <c r="B81" s="76"/>
      <c r="C81" s="76" t="s">
        <v>48</v>
      </c>
      <c r="D81" s="165" t="s">
        <v>16</v>
      </c>
      <c r="E81" s="114" t="s">
        <v>1981</v>
      </c>
      <c r="F81" s="95" t="s">
        <v>1051</v>
      </c>
      <c r="G81" s="165" t="s">
        <v>1052</v>
      </c>
      <c r="H81" s="165" t="s">
        <v>1054</v>
      </c>
      <c r="I81" s="186"/>
      <c r="J81" s="85" t="str">
        <f>IFERROR(VLOOKUP(H81,REFERENCES!R:S,2,FALSE),"")</f>
        <v>Nombre</v>
      </c>
      <c r="K81" s="190">
        <v>1986</v>
      </c>
      <c r="L81" s="167"/>
      <c r="M81" s="167"/>
      <c r="N81" s="167"/>
      <c r="O81" s="84" t="s">
        <v>1902</v>
      </c>
      <c r="P81" s="207"/>
      <c r="Q81" s="96"/>
      <c r="R81" s="165" t="s">
        <v>17</v>
      </c>
      <c r="S81" s="165" t="s">
        <v>236</v>
      </c>
      <c r="T81" s="86" t="s">
        <v>1305</v>
      </c>
      <c r="U81" s="165" t="s">
        <v>1860</v>
      </c>
      <c r="V81" s="86"/>
      <c r="W81" s="97"/>
      <c r="X81" s="165"/>
      <c r="Y81" s="165" t="e">
        <f t="shared" si="4"/>
        <v>#VALUE!</v>
      </c>
      <c r="Z81" s="165">
        <f t="shared" si="5"/>
        <v>179</v>
      </c>
      <c r="AA81" s="165" t="str">
        <f>VLOOKUP(R81,NIVEAUXADMIN!A:B,2,FALSE)</f>
        <v>HT08</v>
      </c>
      <c r="AB81" s="165" t="str">
        <f>VLOOKUP(S81,NIVEAUXADMIN!E:F,2,FALSE)</f>
        <v>HT08821</v>
      </c>
      <c r="AC81" s="165" t="str">
        <f>VLOOKUP(T81,NIVEAUXADMIN!I:J,2,FALSE)</f>
        <v>HT08821-01</v>
      </c>
      <c r="AD81" s="165">
        <f>IF(SUMPRODUCT(($A$4:$A81=A81)*($S$4:$S81=S81))&gt;1,0,1)</f>
        <v>0</v>
      </c>
    </row>
    <row r="82" spans="1:30" ht="15" customHeight="1">
      <c r="A82" s="165" t="s">
        <v>28</v>
      </c>
      <c r="B82" s="76"/>
      <c r="C82" s="76" t="s">
        <v>48</v>
      </c>
      <c r="D82" s="165" t="s">
        <v>16</v>
      </c>
      <c r="E82" s="114" t="s">
        <v>1981</v>
      </c>
      <c r="F82" s="95" t="s">
        <v>1049</v>
      </c>
      <c r="G82" s="165" t="s">
        <v>1053</v>
      </c>
      <c r="H82" s="165" t="s">
        <v>1064</v>
      </c>
      <c r="I82" s="186"/>
      <c r="J82" s="85" t="str">
        <f>IFERROR(VLOOKUP(H82,REFERENCES!R:S,2,FALSE),"")</f>
        <v>Nombre</v>
      </c>
      <c r="K82" s="190">
        <v>993</v>
      </c>
      <c r="L82" s="167"/>
      <c r="M82" s="167"/>
      <c r="N82" s="167"/>
      <c r="O82" s="84" t="s">
        <v>1902</v>
      </c>
      <c r="P82" s="207"/>
      <c r="Q82" s="96"/>
      <c r="R82" s="165" t="s">
        <v>17</v>
      </c>
      <c r="S82" s="165" t="s">
        <v>236</v>
      </c>
      <c r="T82" s="86" t="s">
        <v>1305</v>
      </c>
      <c r="U82" s="165" t="s">
        <v>1860</v>
      </c>
      <c r="V82" s="86"/>
      <c r="W82" s="97"/>
      <c r="X82" s="165"/>
      <c r="Y82" s="165" t="e">
        <f t="shared" si="4"/>
        <v>#VALUE!</v>
      </c>
      <c r="Z82" s="165">
        <f t="shared" si="5"/>
        <v>179</v>
      </c>
      <c r="AA82" s="165" t="str">
        <f>VLOOKUP(R82,NIVEAUXADMIN!A:B,2,FALSE)</f>
        <v>HT08</v>
      </c>
      <c r="AB82" s="165" t="str">
        <f>VLOOKUP(S82,NIVEAUXADMIN!E:F,2,FALSE)</f>
        <v>HT08821</v>
      </c>
      <c r="AC82" s="165" t="str">
        <f>VLOOKUP(T82,NIVEAUXADMIN!I:J,2,FALSE)</f>
        <v>HT08821-01</v>
      </c>
      <c r="AD82" s="165">
        <f>IF(SUMPRODUCT(($A$4:$A82=A82)*($S$4:$S82=S82))&gt;1,0,1)</f>
        <v>0</v>
      </c>
    </row>
    <row r="83" spans="1:30" ht="15" customHeight="1">
      <c r="A83" s="165" t="s">
        <v>28</v>
      </c>
      <c r="B83" s="76"/>
      <c r="C83" s="76" t="s">
        <v>48</v>
      </c>
      <c r="D83" s="165" t="s">
        <v>16</v>
      </c>
      <c r="E83" s="114" t="s">
        <v>1981</v>
      </c>
      <c r="F83" s="95" t="s">
        <v>1051</v>
      </c>
      <c r="G83" s="165" t="s">
        <v>1052</v>
      </c>
      <c r="H83" s="165" t="s">
        <v>1062</v>
      </c>
      <c r="I83" s="186"/>
      <c r="J83" s="85" t="str">
        <f>IFERROR(VLOOKUP(H83,REFERENCES!R:S,2,FALSE),"")</f>
        <v>Nombre</v>
      </c>
      <c r="K83" s="190">
        <v>993</v>
      </c>
      <c r="L83" s="167"/>
      <c r="M83" s="167"/>
      <c r="N83" s="167"/>
      <c r="O83" s="84" t="s">
        <v>1902</v>
      </c>
      <c r="P83" s="207"/>
      <c r="Q83" s="96"/>
      <c r="R83" s="165" t="s">
        <v>17</v>
      </c>
      <c r="S83" s="165" t="s">
        <v>236</v>
      </c>
      <c r="T83" s="86" t="s">
        <v>1305</v>
      </c>
      <c r="U83" s="165" t="s">
        <v>1860</v>
      </c>
      <c r="V83" s="86"/>
      <c r="W83" s="97"/>
      <c r="X83" s="165"/>
      <c r="Y83" s="165" t="e">
        <f t="shared" si="4"/>
        <v>#VALUE!</v>
      </c>
      <c r="Z83" s="165">
        <f t="shared" si="5"/>
        <v>179</v>
      </c>
      <c r="AA83" s="165" t="str">
        <f>VLOOKUP(R83,NIVEAUXADMIN!A:B,2,FALSE)</f>
        <v>HT08</v>
      </c>
      <c r="AB83" s="165" t="str">
        <f>VLOOKUP(S83,NIVEAUXADMIN!E:F,2,FALSE)</f>
        <v>HT08821</v>
      </c>
      <c r="AC83" s="165" t="str">
        <f>VLOOKUP(T83,NIVEAUXADMIN!I:J,2,FALSE)</f>
        <v>HT08821-01</v>
      </c>
      <c r="AD83" s="165">
        <f>IF(SUMPRODUCT(($A$4:$A83=A83)*($S$4:$S83=S83))&gt;1,0,1)</f>
        <v>0</v>
      </c>
    </row>
    <row r="84" spans="1:30" ht="15" customHeight="1">
      <c r="A84" s="185" t="s">
        <v>28</v>
      </c>
      <c r="B84" s="76"/>
      <c r="C84" s="76" t="s">
        <v>48</v>
      </c>
      <c r="D84" s="165" t="s">
        <v>16</v>
      </c>
      <c r="E84" s="114" t="s">
        <v>1981</v>
      </c>
      <c r="F84" s="95" t="s">
        <v>1051</v>
      </c>
      <c r="G84" s="165" t="s">
        <v>1052</v>
      </c>
      <c r="H84" s="165" t="s">
        <v>1058</v>
      </c>
      <c r="I84" s="186"/>
      <c r="J84" s="85" t="str">
        <f>IFERROR(VLOOKUP(H84,REFERENCES!R:S,2,FALSE),"")</f>
        <v>Nombre</v>
      </c>
      <c r="K84" s="190">
        <v>1986</v>
      </c>
      <c r="L84" s="167"/>
      <c r="M84" s="167"/>
      <c r="N84" s="167"/>
      <c r="O84" s="84" t="s">
        <v>1902</v>
      </c>
      <c r="P84" s="167">
        <v>993</v>
      </c>
      <c r="Q84" s="96"/>
      <c r="R84" s="165" t="s">
        <v>17</v>
      </c>
      <c r="S84" s="165" t="s">
        <v>236</v>
      </c>
      <c r="T84" s="86" t="s">
        <v>1305</v>
      </c>
      <c r="U84" s="165" t="s">
        <v>1860</v>
      </c>
      <c r="V84" s="86"/>
      <c r="W84" s="97"/>
      <c r="X84" s="165"/>
      <c r="Y84" s="165" t="e">
        <f t="shared" si="4"/>
        <v>#VALUE!</v>
      </c>
      <c r="Z84" s="165">
        <f t="shared" si="5"/>
        <v>179</v>
      </c>
      <c r="AA84" s="165" t="str">
        <f>VLOOKUP(R84,NIVEAUXADMIN!A:B,2,FALSE)</f>
        <v>HT08</v>
      </c>
      <c r="AB84" s="165" t="str">
        <f>VLOOKUP(S84,NIVEAUXADMIN!E:F,2,FALSE)</f>
        <v>HT08821</v>
      </c>
      <c r="AC84" s="165" t="str">
        <f>VLOOKUP(T84,NIVEAUXADMIN!I:J,2,FALSE)</f>
        <v>HT08821-01</v>
      </c>
      <c r="AD84" s="165">
        <f>IF(SUMPRODUCT(($A$4:$A84=A84)*($S$4:$S84=S84))&gt;1,0,1)</f>
        <v>0</v>
      </c>
    </row>
    <row r="85" spans="1:30" ht="15" customHeight="1">
      <c r="A85" s="185" t="s">
        <v>28</v>
      </c>
      <c r="B85" s="76"/>
      <c r="C85" s="76" t="s">
        <v>48</v>
      </c>
      <c r="D85" s="165" t="s">
        <v>19</v>
      </c>
      <c r="E85" s="187"/>
      <c r="F85" s="95" t="s">
        <v>1050</v>
      </c>
      <c r="G85" s="165" t="s">
        <v>1028</v>
      </c>
      <c r="H85" s="165" t="s">
        <v>1028</v>
      </c>
      <c r="I85" s="186"/>
      <c r="J85" s="85" t="str">
        <f>IFERROR(VLOOKUP(H85,REFERENCES!R:S,2,FALSE),"")</f>
        <v>N/A</v>
      </c>
      <c r="K85" s="79"/>
      <c r="L85" s="79"/>
      <c r="M85" s="79"/>
      <c r="N85" s="79"/>
      <c r="O85" s="84" t="s">
        <v>1902</v>
      </c>
      <c r="P85" s="207"/>
      <c r="Q85" s="96"/>
      <c r="R85" s="165" t="s">
        <v>17</v>
      </c>
      <c r="S85" s="165" t="s">
        <v>251</v>
      </c>
      <c r="T85" s="98" t="s">
        <v>1270</v>
      </c>
      <c r="U85" s="165"/>
      <c r="V85" s="165"/>
      <c r="W85" s="165"/>
      <c r="X85" s="165"/>
      <c r="Y85" s="165" t="str">
        <f t="shared" si="4"/>
        <v>ACT190010GRBO10</v>
      </c>
      <c r="Z85" s="165">
        <f t="shared" si="5"/>
        <v>8</v>
      </c>
      <c r="AA85" s="165" t="str">
        <f>VLOOKUP(R85,NIVEAUXADMIN!A:B,2,FALSE)</f>
        <v>HT08</v>
      </c>
      <c r="AB85" s="165" t="str">
        <f>VLOOKUP(S85,NIVEAUXADMIN!E:F,2,FALSE)</f>
        <v>HT08813</v>
      </c>
      <c r="AC85" s="165" t="str">
        <f>VLOOKUP(T85,NIVEAUXADMIN!I:J,2,FALSE)</f>
        <v>HT08813-01</v>
      </c>
      <c r="AD85" s="165">
        <f>IF(SUMPRODUCT(($A$4:$A85=A85)*($S$4:$S85=S85))&gt;1,0,1)</f>
        <v>1</v>
      </c>
    </row>
    <row r="86" spans="1:30" ht="15" customHeight="1">
      <c r="A86" s="185" t="s">
        <v>28</v>
      </c>
      <c r="B86" s="76"/>
      <c r="C86" s="76" t="s">
        <v>48</v>
      </c>
      <c r="D86" s="165" t="s">
        <v>19</v>
      </c>
      <c r="E86" s="187"/>
      <c r="F86" s="95" t="s">
        <v>1050</v>
      </c>
      <c r="G86" s="165" t="s">
        <v>1028</v>
      </c>
      <c r="H86" s="165" t="s">
        <v>1028</v>
      </c>
      <c r="I86" s="186"/>
      <c r="J86" s="85" t="str">
        <f>IFERROR(VLOOKUP(H86,REFERENCES!R:S,2,FALSE),"")</f>
        <v>N/A</v>
      </c>
      <c r="K86" s="79"/>
      <c r="L86" s="79"/>
      <c r="M86" s="79"/>
      <c r="N86" s="79"/>
      <c r="O86" s="84" t="s">
        <v>1902</v>
      </c>
      <c r="P86" s="207"/>
      <c r="Q86" s="96"/>
      <c r="R86" s="165" t="s">
        <v>17</v>
      </c>
      <c r="S86" s="165" t="s">
        <v>142</v>
      </c>
      <c r="T86" s="191"/>
      <c r="U86" s="165"/>
      <c r="V86" s="165"/>
      <c r="W86" s="165"/>
      <c r="X86" s="165"/>
      <c r="Y86" s="165" t="str">
        <f t="shared" si="4"/>
        <v>ACT190010GRAB</v>
      </c>
      <c r="Z86" s="165">
        <f t="shared" si="5"/>
        <v>8</v>
      </c>
      <c r="AA86" s="165" t="str">
        <f>VLOOKUP(R86,NIVEAUXADMIN!A:B,2,FALSE)</f>
        <v>HT08</v>
      </c>
      <c r="AB86" s="165" t="str">
        <f>VLOOKUP(S86,NIVEAUXADMIN!E:F,2,FALSE)</f>
        <v>HT08812</v>
      </c>
      <c r="AC86" s="165" t="e">
        <f>VLOOKUP(T86,NIVEAUXADMIN!I:J,2,FALSE)</f>
        <v>#N/A</v>
      </c>
      <c r="AD86" s="165">
        <f>IF(SUMPRODUCT(($A$4:$A86=A86)*($S$4:$S86=S86))&gt;1,0,1)</f>
        <v>1</v>
      </c>
    </row>
    <row r="87" spans="1:30" ht="15" customHeight="1">
      <c r="A87" s="185" t="s">
        <v>28</v>
      </c>
      <c r="B87" s="76"/>
      <c r="C87" s="76" t="s">
        <v>48</v>
      </c>
      <c r="D87" s="165" t="s">
        <v>19</v>
      </c>
      <c r="E87" s="187"/>
      <c r="F87" s="95" t="s">
        <v>1050</v>
      </c>
      <c r="G87" s="165" t="s">
        <v>1028</v>
      </c>
      <c r="H87" s="165" t="s">
        <v>1028</v>
      </c>
      <c r="I87" s="186"/>
      <c r="J87" s="85" t="str">
        <f>IFERROR(VLOOKUP(H87,REFERENCES!R:S,2,FALSE),"")</f>
        <v>N/A</v>
      </c>
      <c r="K87" s="79"/>
      <c r="L87" s="79"/>
      <c r="M87" s="79"/>
      <c r="N87" s="79"/>
      <c r="O87" s="84" t="s">
        <v>1902</v>
      </c>
      <c r="P87" s="207"/>
      <c r="Q87" s="96"/>
      <c r="R87" s="165" t="s">
        <v>17</v>
      </c>
      <c r="S87" s="165" t="s">
        <v>261</v>
      </c>
      <c r="T87" s="191"/>
      <c r="U87" s="165"/>
      <c r="V87" s="165"/>
      <c r="W87" s="165"/>
      <c r="X87" s="165"/>
      <c r="Y87" s="165" t="str">
        <f t="shared" si="4"/>
        <v>ACT190010GRDA</v>
      </c>
      <c r="Z87" s="165">
        <f t="shared" si="5"/>
        <v>8</v>
      </c>
      <c r="AA87" s="165" t="str">
        <f>VLOOKUP(R87,NIVEAUXADMIN!A:B,2,FALSE)</f>
        <v>HT08</v>
      </c>
      <c r="AB87" s="165" t="str">
        <f>VLOOKUP(S87,NIVEAUXADMIN!E:F,2,FALSE)</f>
        <v>HT08822</v>
      </c>
      <c r="AC87" s="165" t="e">
        <f>VLOOKUP(T87,NIVEAUXADMIN!I:J,2,FALSE)</f>
        <v>#N/A</v>
      </c>
      <c r="AD87" s="165">
        <f>IF(SUMPRODUCT(($A$4:$A87=A87)*($S$4:$S87=S87))&gt;1,0,1)</f>
        <v>1</v>
      </c>
    </row>
    <row r="88" spans="1:30" ht="15" customHeight="1">
      <c r="A88" s="185" t="s">
        <v>28</v>
      </c>
      <c r="B88" s="76"/>
      <c r="C88" s="76" t="s">
        <v>48</v>
      </c>
      <c r="D88" s="165" t="s">
        <v>19</v>
      </c>
      <c r="E88" s="187"/>
      <c r="F88" s="95" t="s">
        <v>1050</v>
      </c>
      <c r="G88" s="165" t="s">
        <v>1028</v>
      </c>
      <c r="H88" s="165" t="s">
        <v>1028</v>
      </c>
      <c r="I88" s="186"/>
      <c r="J88" s="85" t="str">
        <f>IFERROR(VLOOKUP(H88,REFERENCES!R:S,2,FALSE),"")</f>
        <v>N/A</v>
      </c>
      <c r="K88" s="79"/>
      <c r="L88" s="79"/>
      <c r="M88" s="79"/>
      <c r="N88" s="79"/>
      <c r="O88" s="84" t="s">
        <v>1902</v>
      </c>
      <c r="P88" s="207"/>
      <c r="Q88" s="96"/>
      <c r="R88" s="165" t="s">
        <v>17</v>
      </c>
      <c r="S88" s="165" t="s">
        <v>236</v>
      </c>
      <c r="T88" s="191"/>
      <c r="U88" s="165"/>
      <c r="V88" s="165"/>
      <c r="W88" s="165"/>
      <c r="X88" s="165"/>
      <c r="Y88" s="165" t="str">
        <f t="shared" si="4"/>
        <v>ACT190010GRAN</v>
      </c>
      <c r="Z88" s="165">
        <f t="shared" si="5"/>
        <v>8</v>
      </c>
      <c r="AA88" s="165" t="str">
        <f>VLOOKUP(R88,NIVEAUXADMIN!A:B,2,FALSE)</f>
        <v>HT08</v>
      </c>
      <c r="AB88" s="165" t="str">
        <f>VLOOKUP(S88,NIVEAUXADMIN!E:F,2,FALSE)</f>
        <v>HT08821</v>
      </c>
      <c r="AC88" s="165" t="e">
        <f>VLOOKUP(T88,NIVEAUXADMIN!I:J,2,FALSE)</f>
        <v>#N/A</v>
      </c>
      <c r="AD88" s="165">
        <f>IF(SUMPRODUCT(($A$4:$A88=A88)*($S$4:$S88=S88))&gt;1,0,1)</f>
        <v>0</v>
      </c>
    </row>
    <row r="89" spans="1:30" ht="15" customHeight="1">
      <c r="A89" s="185" t="s">
        <v>28</v>
      </c>
      <c r="B89" s="76"/>
      <c r="C89" s="76" t="s">
        <v>48</v>
      </c>
      <c r="D89" s="165" t="s">
        <v>19</v>
      </c>
      <c r="E89" s="187"/>
      <c r="F89" s="95" t="s">
        <v>1050</v>
      </c>
      <c r="G89" s="165" t="s">
        <v>1028</v>
      </c>
      <c r="H89" s="165" t="s">
        <v>1028</v>
      </c>
      <c r="I89" s="186"/>
      <c r="J89" s="85" t="str">
        <f>IFERROR(VLOOKUP(H89,REFERENCES!R:S,2,FALSE),"")</f>
        <v>N/A</v>
      </c>
      <c r="K89" s="79"/>
      <c r="L89" s="79"/>
      <c r="M89" s="79"/>
      <c r="N89" s="79"/>
      <c r="O89" s="84" t="s">
        <v>1902</v>
      </c>
      <c r="P89" s="207"/>
      <c r="Q89" s="96"/>
      <c r="R89" s="165" t="s">
        <v>17</v>
      </c>
      <c r="S89" s="165" t="s">
        <v>2524</v>
      </c>
      <c r="T89" s="191"/>
      <c r="U89" s="165"/>
      <c r="V89" s="165"/>
      <c r="W89" s="165"/>
      <c r="X89" s="165"/>
      <c r="Y89" s="165" t="str">
        <f t="shared" si="4"/>
        <v>ACT190010GRLE</v>
      </c>
      <c r="Z89" s="165">
        <f t="shared" si="5"/>
        <v>7</v>
      </c>
      <c r="AA89" s="165" t="str">
        <f>VLOOKUP(R89,NIVEAUXADMIN!A:B,2,FALSE)</f>
        <v>HT08</v>
      </c>
      <c r="AB89" s="165" t="str">
        <f>VLOOKUP(S89,NIVEAUXADMIN!E:F,2,FALSE)</f>
        <v>HT08823</v>
      </c>
      <c r="AC89" s="165" t="e">
        <f>VLOOKUP(T89,NIVEAUXADMIN!I:J,2,FALSE)</f>
        <v>#N/A</v>
      </c>
      <c r="AD89" s="165">
        <f>IF(SUMPRODUCT(($A$4:$A89=A89)*($S$4:$S89=S89))&gt;1,0,1)</f>
        <v>1</v>
      </c>
    </row>
    <row r="90" spans="1:30" ht="15" customHeight="1">
      <c r="A90" s="185" t="s">
        <v>28</v>
      </c>
      <c r="B90" s="76"/>
      <c r="C90" s="76" t="s">
        <v>48</v>
      </c>
      <c r="D90" s="165" t="s">
        <v>19</v>
      </c>
      <c r="E90" s="187"/>
      <c r="F90" s="95" t="s">
        <v>1050</v>
      </c>
      <c r="G90" s="165" t="s">
        <v>1032</v>
      </c>
      <c r="H90" s="165" t="s">
        <v>1032</v>
      </c>
      <c r="I90" s="186"/>
      <c r="J90" s="85" t="str">
        <f>IFERROR(VLOOKUP(H90,REFERENCES!R:S,2,FALSE),"")</f>
        <v>N/A</v>
      </c>
      <c r="K90" s="79"/>
      <c r="L90" s="79"/>
      <c r="M90" s="79"/>
      <c r="N90" s="79"/>
      <c r="O90" s="84" t="s">
        <v>1902</v>
      </c>
      <c r="P90" s="207"/>
      <c r="Q90" s="96"/>
      <c r="R90" s="165" t="s">
        <v>17</v>
      </c>
      <c r="S90" s="165" t="s">
        <v>251</v>
      </c>
      <c r="T90" s="98" t="s">
        <v>1270</v>
      </c>
      <c r="U90" s="165"/>
      <c r="V90" s="165"/>
      <c r="W90" s="165"/>
      <c r="X90" s="165"/>
      <c r="Y90" s="165" t="str">
        <f t="shared" si="4"/>
        <v>ACT190010GRBO10</v>
      </c>
      <c r="Z90" s="165">
        <f t="shared" si="5"/>
        <v>8</v>
      </c>
      <c r="AA90" s="165" t="str">
        <f>VLOOKUP(R90,NIVEAUXADMIN!A:B,2,FALSE)</f>
        <v>HT08</v>
      </c>
      <c r="AB90" s="165" t="str">
        <f>VLOOKUP(S90,NIVEAUXADMIN!E:F,2,FALSE)</f>
        <v>HT08813</v>
      </c>
      <c r="AC90" s="165" t="str">
        <f>VLOOKUP(T90,NIVEAUXADMIN!I:J,2,FALSE)</f>
        <v>HT08813-01</v>
      </c>
      <c r="AD90" s="165">
        <f>IF(SUMPRODUCT(($A$4:$A90=A90)*($S$4:$S90=S90))&gt;1,0,1)</f>
        <v>0</v>
      </c>
    </row>
    <row r="91" spans="1:30" ht="15" customHeight="1">
      <c r="A91" s="185" t="s">
        <v>28</v>
      </c>
      <c r="B91" s="76"/>
      <c r="C91" s="76" t="s">
        <v>48</v>
      </c>
      <c r="D91" s="165" t="s">
        <v>19</v>
      </c>
      <c r="E91" s="187"/>
      <c r="F91" s="95" t="s">
        <v>1050</v>
      </c>
      <c r="G91" s="165" t="s">
        <v>1032</v>
      </c>
      <c r="H91" s="165" t="s">
        <v>1032</v>
      </c>
      <c r="I91" s="186"/>
      <c r="J91" s="85" t="str">
        <f>IFERROR(VLOOKUP(H91,REFERENCES!R:S,2,FALSE),"")</f>
        <v>N/A</v>
      </c>
      <c r="K91" s="79"/>
      <c r="L91" s="79"/>
      <c r="M91" s="79"/>
      <c r="N91" s="79"/>
      <c r="O91" s="84" t="s">
        <v>1902</v>
      </c>
      <c r="P91" s="207"/>
      <c r="Q91" s="96"/>
      <c r="R91" s="165" t="s">
        <v>17</v>
      </c>
      <c r="S91" s="165" t="s">
        <v>142</v>
      </c>
      <c r="T91" s="191"/>
      <c r="U91" s="165"/>
      <c r="V91" s="165"/>
      <c r="W91" s="165"/>
      <c r="X91" s="165"/>
      <c r="Y91" s="165" t="str">
        <f t="shared" si="4"/>
        <v>ACT190010GRAB</v>
      </c>
      <c r="Z91" s="165">
        <f t="shared" si="5"/>
        <v>8</v>
      </c>
      <c r="AA91" s="165" t="str">
        <f>VLOOKUP(R91,NIVEAUXADMIN!A:B,2,FALSE)</f>
        <v>HT08</v>
      </c>
      <c r="AB91" s="165" t="str">
        <f>VLOOKUP(S91,NIVEAUXADMIN!E:F,2,FALSE)</f>
        <v>HT08812</v>
      </c>
      <c r="AC91" s="165" t="e">
        <f>VLOOKUP(T91,NIVEAUXADMIN!I:J,2,FALSE)</f>
        <v>#N/A</v>
      </c>
      <c r="AD91" s="165">
        <f>IF(SUMPRODUCT(($A$4:$A91=A91)*($S$4:$S91=S91))&gt;1,0,1)</f>
        <v>0</v>
      </c>
    </row>
    <row r="92" spans="1:30" ht="15" customHeight="1">
      <c r="A92" s="185" t="s">
        <v>28</v>
      </c>
      <c r="B92" s="76"/>
      <c r="C92" s="76" t="s">
        <v>48</v>
      </c>
      <c r="D92" s="165" t="s">
        <v>19</v>
      </c>
      <c r="E92" s="187"/>
      <c r="F92" s="95" t="s">
        <v>1050</v>
      </c>
      <c r="G92" s="165" t="s">
        <v>1032</v>
      </c>
      <c r="H92" s="165" t="s">
        <v>1032</v>
      </c>
      <c r="I92" s="186"/>
      <c r="J92" s="85" t="str">
        <f>IFERROR(VLOOKUP(H92,REFERENCES!R:S,2,FALSE),"")</f>
        <v>N/A</v>
      </c>
      <c r="K92" s="79"/>
      <c r="L92" s="79"/>
      <c r="M92" s="79"/>
      <c r="N92" s="79"/>
      <c r="O92" s="84" t="s">
        <v>1902</v>
      </c>
      <c r="P92" s="207"/>
      <c r="Q92" s="96"/>
      <c r="R92" s="165" t="s">
        <v>17</v>
      </c>
      <c r="S92" s="165" t="s">
        <v>261</v>
      </c>
      <c r="T92" s="191"/>
      <c r="U92" s="165"/>
      <c r="V92" s="165"/>
      <c r="W92" s="165"/>
      <c r="X92" s="165"/>
      <c r="Y92" s="165" t="str">
        <f t="shared" si="4"/>
        <v>ACT190010GRDA</v>
      </c>
      <c r="Z92" s="165">
        <f t="shared" si="5"/>
        <v>8</v>
      </c>
      <c r="AA92" s="165" t="str">
        <f>VLOOKUP(R92,NIVEAUXADMIN!A:B,2,FALSE)</f>
        <v>HT08</v>
      </c>
      <c r="AB92" s="165" t="str">
        <f>VLOOKUP(S92,NIVEAUXADMIN!E:F,2,FALSE)</f>
        <v>HT08822</v>
      </c>
      <c r="AC92" s="165" t="e">
        <f>VLOOKUP(T92,NIVEAUXADMIN!I:J,2,FALSE)</f>
        <v>#N/A</v>
      </c>
      <c r="AD92" s="165">
        <f>IF(SUMPRODUCT(($A$4:$A92=A92)*($S$4:$S92=S92))&gt;1,0,1)</f>
        <v>0</v>
      </c>
    </row>
    <row r="93" spans="1:30" ht="15" customHeight="1">
      <c r="A93" s="185" t="s">
        <v>28</v>
      </c>
      <c r="B93" s="76"/>
      <c r="C93" s="76" t="s">
        <v>48</v>
      </c>
      <c r="D93" s="165" t="s">
        <v>19</v>
      </c>
      <c r="E93" s="187"/>
      <c r="F93" s="95" t="s">
        <v>1050</v>
      </c>
      <c r="G93" s="165" t="s">
        <v>1032</v>
      </c>
      <c r="H93" s="165" t="s">
        <v>1032</v>
      </c>
      <c r="I93" s="186"/>
      <c r="J93" s="85" t="str">
        <f>IFERROR(VLOOKUP(H93,REFERENCES!R:S,2,FALSE),"")</f>
        <v>N/A</v>
      </c>
      <c r="K93" s="79"/>
      <c r="L93" s="79"/>
      <c r="M93" s="79"/>
      <c r="N93" s="79"/>
      <c r="O93" s="84" t="s">
        <v>1902</v>
      </c>
      <c r="P93" s="207"/>
      <c r="Q93" s="96"/>
      <c r="R93" s="165" t="s">
        <v>17</v>
      </c>
      <c r="S93" s="165" t="s">
        <v>236</v>
      </c>
      <c r="T93" s="191"/>
      <c r="U93" s="165"/>
      <c r="V93" s="165"/>
      <c r="W93" s="165"/>
      <c r="X93" s="165"/>
      <c r="Y93" s="165" t="str">
        <f t="shared" si="4"/>
        <v>ACT190010GRAN</v>
      </c>
      <c r="Z93" s="165">
        <f t="shared" si="5"/>
        <v>8</v>
      </c>
      <c r="AA93" s="165" t="str">
        <f>VLOOKUP(R93,NIVEAUXADMIN!A:B,2,FALSE)</f>
        <v>HT08</v>
      </c>
      <c r="AB93" s="165" t="str">
        <f>VLOOKUP(S93,NIVEAUXADMIN!E:F,2,FALSE)</f>
        <v>HT08821</v>
      </c>
      <c r="AC93" s="165" t="e">
        <f>VLOOKUP(T93,NIVEAUXADMIN!I:J,2,FALSE)</f>
        <v>#N/A</v>
      </c>
      <c r="AD93" s="165">
        <f>IF(SUMPRODUCT(($A$4:$A93=A93)*($S$4:$S93=S93))&gt;1,0,1)</f>
        <v>0</v>
      </c>
    </row>
    <row r="94" spans="1:30" ht="15" customHeight="1">
      <c r="A94" s="185" t="s">
        <v>28</v>
      </c>
      <c r="B94" s="76"/>
      <c r="C94" s="76" t="s">
        <v>48</v>
      </c>
      <c r="D94" s="165" t="s">
        <v>19</v>
      </c>
      <c r="E94" s="187"/>
      <c r="F94" s="95" t="s">
        <v>1050</v>
      </c>
      <c r="G94" s="165" t="s">
        <v>1027</v>
      </c>
      <c r="H94" s="165" t="s">
        <v>1027</v>
      </c>
      <c r="I94" s="186"/>
      <c r="J94" s="85" t="str">
        <f>IFERROR(VLOOKUP(H94,REFERENCES!R:S,2,FALSE),"")</f>
        <v>N/A</v>
      </c>
      <c r="K94" s="79"/>
      <c r="L94" s="79"/>
      <c r="M94" s="79"/>
      <c r="N94" s="79"/>
      <c r="O94" s="84" t="s">
        <v>1902</v>
      </c>
      <c r="P94" s="207"/>
      <c r="Q94" s="96"/>
      <c r="R94" s="165" t="s">
        <v>17</v>
      </c>
      <c r="S94" s="165" t="s">
        <v>251</v>
      </c>
      <c r="T94" s="98" t="s">
        <v>1270</v>
      </c>
      <c r="U94" s="165"/>
      <c r="V94" s="165"/>
      <c r="W94" s="165"/>
      <c r="X94" s="165"/>
      <c r="Y94" s="165" t="str">
        <f t="shared" si="4"/>
        <v>ACT190010GRBO10</v>
      </c>
      <c r="Z94" s="165">
        <f t="shared" si="5"/>
        <v>8</v>
      </c>
      <c r="AA94" s="165" t="str">
        <f>VLOOKUP(R94,NIVEAUXADMIN!A:B,2,FALSE)</f>
        <v>HT08</v>
      </c>
      <c r="AB94" s="165" t="str">
        <f>VLOOKUP(S94,NIVEAUXADMIN!E:F,2,FALSE)</f>
        <v>HT08813</v>
      </c>
      <c r="AC94" s="165" t="str">
        <f>VLOOKUP(T94,NIVEAUXADMIN!I:J,2,FALSE)</f>
        <v>HT08813-01</v>
      </c>
      <c r="AD94" s="165">
        <f>IF(SUMPRODUCT(($A$4:$A94=A94)*($S$4:$S94=S94))&gt;1,0,1)</f>
        <v>0</v>
      </c>
    </row>
    <row r="95" spans="1:30" ht="15" customHeight="1">
      <c r="A95" s="185" t="s">
        <v>28</v>
      </c>
      <c r="B95" s="76"/>
      <c r="C95" s="76" t="s">
        <v>48</v>
      </c>
      <c r="D95" s="165" t="s">
        <v>19</v>
      </c>
      <c r="E95" s="187"/>
      <c r="F95" s="95" t="s">
        <v>1050</v>
      </c>
      <c r="G95" s="165" t="s">
        <v>1027</v>
      </c>
      <c r="H95" s="165" t="s">
        <v>1027</v>
      </c>
      <c r="I95" s="186"/>
      <c r="J95" s="85" t="str">
        <f>IFERROR(VLOOKUP(H95,REFERENCES!R:S,2,FALSE),"")</f>
        <v>N/A</v>
      </c>
      <c r="K95" s="79"/>
      <c r="L95" s="79"/>
      <c r="M95" s="79"/>
      <c r="N95" s="79"/>
      <c r="O95" s="84" t="s">
        <v>1902</v>
      </c>
      <c r="P95" s="207"/>
      <c r="Q95" s="96"/>
      <c r="R95" s="165" t="s">
        <v>17</v>
      </c>
      <c r="S95" s="165" t="s">
        <v>142</v>
      </c>
      <c r="T95" s="191"/>
      <c r="U95" s="165"/>
      <c r="V95" s="165"/>
      <c r="W95" s="165"/>
      <c r="X95" s="165"/>
      <c r="Y95" s="165" t="str">
        <f t="shared" si="4"/>
        <v>ACT190010GRAB</v>
      </c>
      <c r="Z95" s="165">
        <f t="shared" si="5"/>
        <v>8</v>
      </c>
      <c r="AA95" s="165" t="str">
        <f>VLOOKUP(R95,NIVEAUXADMIN!A:B,2,FALSE)</f>
        <v>HT08</v>
      </c>
      <c r="AB95" s="165" t="str">
        <f>VLOOKUP(S95,NIVEAUXADMIN!E:F,2,FALSE)</f>
        <v>HT08812</v>
      </c>
      <c r="AC95" s="165" t="e">
        <f>VLOOKUP(T95,NIVEAUXADMIN!I:J,2,FALSE)</f>
        <v>#N/A</v>
      </c>
      <c r="AD95" s="165">
        <f>IF(SUMPRODUCT(($A$4:$A95=A95)*($S$4:$S95=S95))&gt;1,0,1)</f>
        <v>0</v>
      </c>
    </row>
    <row r="96" spans="1:30" ht="15" customHeight="1">
      <c r="A96" s="185" t="s">
        <v>28</v>
      </c>
      <c r="B96" s="76"/>
      <c r="C96" s="76" t="s">
        <v>48</v>
      </c>
      <c r="D96" s="165" t="s">
        <v>19</v>
      </c>
      <c r="E96" s="187"/>
      <c r="F96" s="95" t="s">
        <v>1050</v>
      </c>
      <c r="G96" s="165" t="s">
        <v>1027</v>
      </c>
      <c r="H96" s="165" t="s">
        <v>1027</v>
      </c>
      <c r="I96" s="186"/>
      <c r="J96" s="85" t="str">
        <f>IFERROR(VLOOKUP(H96,REFERENCES!R:S,2,FALSE),"")</f>
        <v>N/A</v>
      </c>
      <c r="K96" s="79"/>
      <c r="L96" s="79"/>
      <c r="M96" s="79"/>
      <c r="N96" s="79"/>
      <c r="O96" s="84" t="s">
        <v>1902</v>
      </c>
      <c r="P96" s="207"/>
      <c r="Q96" s="96"/>
      <c r="R96" s="165" t="s">
        <v>17</v>
      </c>
      <c r="S96" s="165" t="s">
        <v>261</v>
      </c>
      <c r="T96" s="191"/>
      <c r="U96" s="165"/>
      <c r="V96" s="165"/>
      <c r="W96" s="165"/>
      <c r="X96" s="165"/>
      <c r="Y96" s="165" t="str">
        <f t="shared" si="4"/>
        <v>ACT190010GRDA</v>
      </c>
      <c r="Z96" s="165">
        <f t="shared" si="5"/>
        <v>8</v>
      </c>
      <c r="AA96" s="165" t="str">
        <f>VLOOKUP(R96,NIVEAUXADMIN!A:B,2,FALSE)</f>
        <v>HT08</v>
      </c>
      <c r="AB96" s="165" t="str">
        <f>VLOOKUP(S96,NIVEAUXADMIN!E:F,2,FALSE)</f>
        <v>HT08822</v>
      </c>
      <c r="AC96" s="165" t="e">
        <f>VLOOKUP(T96,NIVEAUXADMIN!I:J,2,FALSE)</f>
        <v>#N/A</v>
      </c>
      <c r="AD96" s="165">
        <f>IF(SUMPRODUCT(($A$4:$A96=A96)*($S$4:$S96=S96))&gt;1,0,1)</f>
        <v>0</v>
      </c>
    </row>
    <row r="97" spans="1:30" ht="15" customHeight="1">
      <c r="A97" s="185" t="s">
        <v>28</v>
      </c>
      <c r="B97" s="76"/>
      <c r="C97" s="76" t="s">
        <v>48</v>
      </c>
      <c r="D97" s="165" t="s">
        <v>19</v>
      </c>
      <c r="E97" s="187"/>
      <c r="F97" s="95" t="s">
        <v>1050</v>
      </c>
      <c r="G97" s="165" t="s">
        <v>1027</v>
      </c>
      <c r="H97" s="165" t="s">
        <v>1027</v>
      </c>
      <c r="I97" s="186"/>
      <c r="J97" s="85" t="str">
        <f>IFERROR(VLOOKUP(H97,REFERENCES!R:S,2,FALSE),"")</f>
        <v>N/A</v>
      </c>
      <c r="K97" s="79"/>
      <c r="L97" s="79"/>
      <c r="M97" s="79"/>
      <c r="N97" s="79"/>
      <c r="O97" s="84" t="s">
        <v>1902</v>
      </c>
      <c r="P97" s="207"/>
      <c r="Q97" s="96"/>
      <c r="R97" s="165" t="s">
        <v>17</v>
      </c>
      <c r="S97" s="165" t="s">
        <v>236</v>
      </c>
      <c r="T97" s="191"/>
      <c r="U97" s="165"/>
      <c r="V97" s="165"/>
      <c r="W97" s="165"/>
      <c r="X97" s="165"/>
      <c r="Y97" s="165" t="str">
        <f t="shared" si="4"/>
        <v>ACT190010GRAN</v>
      </c>
      <c r="Z97" s="165">
        <f t="shared" si="5"/>
        <v>8</v>
      </c>
      <c r="AA97" s="165" t="str">
        <f>VLOOKUP(R97,NIVEAUXADMIN!A:B,2,FALSE)</f>
        <v>HT08</v>
      </c>
      <c r="AB97" s="165" t="str">
        <f>VLOOKUP(S97,NIVEAUXADMIN!E:F,2,FALSE)</f>
        <v>HT08821</v>
      </c>
      <c r="AC97" s="165" t="e">
        <f>VLOOKUP(T97,NIVEAUXADMIN!I:J,2,FALSE)</f>
        <v>#N/A</v>
      </c>
      <c r="AD97" s="165">
        <f>IF(SUMPRODUCT(($A$4:$A97=A97)*($S$4:$S97=S97))&gt;1,0,1)</f>
        <v>0</v>
      </c>
    </row>
    <row r="98" spans="1:30" ht="15" customHeight="1">
      <c r="A98" s="185" t="s">
        <v>28</v>
      </c>
      <c r="B98" s="76"/>
      <c r="C98" s="76" t="s">
        <v>48</v>
      </c>
      <c r="D98" s="165" t="s">
        <v>19</v>
      </c>
      <c r="E98" s="187"/>
      <c r="F98" s="95" t="s">
        <v>1050</v>
      </c>
      <c r="G98" s="165" t="s">
        <v>1027</v>
      </c>
      <c r="H98" s="165" t="s">
        <v>1027</v>
      </c>
      <c r="I98" s="186"/>
      <c r="J98" s="85" t="str">
        <f>IFERROR(VLOOKUP(H98,REFERENCES!R:S,2,FALSE),"")</f>
        <v>N/A</v>
      </c>
      <c r="K98" s="79"/>
      <c r="L98" s="79"/>
      <c r="M98" s="79"/>
      <c r="N98" s="79"/>
      <c r="O98" s="84" t="s">
        <v>1902</v>
      </c>
      <c r="P98" s="207"/>
      <c r="Q98" s="96"/>
      <c r="R98" s="165" t="s">
        <v>17</v>
      </c>
      <c r="S98" s="165" t="s">
        <v>2524</v>
      </c>
      <c r="T98" s="191"/>
      <c r="U98" s="165"/>
      <c r="V98" s="165"/>
      <c r="W98" s="165"/>
      <c r="X98" s="165"/>
      <c r="Y98" s="165" t="str">
        <f t="shared" si="4"/>
        <v>ACT190010GRLE</v>
      </c>
      <c r="Z98" s="165">
        <f t="shared" si="5"/>
        <v>7</v>
      </c>
      <c r="AA98" s="165" t="str">
        <f>VLOOKUP(R98,NIVEAUXADMIN!A:B,2,FALSE)</f>
        <v>HT08</v>
      </c>
      <c r="AB98" s="165" t="str">
        <f>VLOOKUP(S98,NIVEAUXADMIN!E:F,2,FALSE)</f>
        <v>HT08823</v>
      </c>
      <c r="AC98" s="165" t="e">
        <f>VLOOKUP(T98,NIVEAUXADMIN!I:J,2,FALSE)</f>
        <v>#N/A</v>
      </c>
      <c r="AD98" s="165">
        <f>IF(SUMPRODUCT(($A$4:$A98=A98)*($S$4:$S98=S98))&gt;1,0,1)</f>
        <v>0</v>
      </c>
    </row>
    <row r="99" spans="1:30" ht="15" customHeight="1">
      <c r="A99" s="185" t="s">
        <v>28</v>
      </c>
      <c r="B99" s="76"/>
      <c r="C99" s="76" t="s">
        <v>48</v>
      </c>
      <c r="D99" s="165" t="s">
        <v>19</v>
      </c>
      <c r="E99" s="187"/>
      <c r="F99" s="95" t="s">
        <v>1050</v>
      </c>
      <c r="G99" s="165" t="s">
        <v>1026</v>
      </c>
      <c r="H99" s="165" t="s">
        <v>1026</v>
      </c>
      <c r="I99" s="186"/>
      <c r="J99" s="85" t="str">
        <f>IFERROR(VLOOKUP(H99,REFERENCES!R:S,2,FALSE),"")</f>
        <v>N/A</v>
      </c>
      <c r="K99" s="79"/>
      <c r="L99" s="79"/>
      <c r="M99" s="79"/>
      <c r="N99" s="79"/>
      <c r="O99" s="84" t="s">
        <v>1902</v>
      </c>
      <c r="P99" s="207"/>
      <c r="Q99" s="96"/>
      <c r="R99" s="165" t="s">
        <v>17</v>
      </c>
      <c r="S99" s="165" t="s">
        <v>251</v>
      </c>
      <c r="T99" s="98" t="s">
        <v>1270</v>
      </c>
      <c r="U99" s="165"/>
      <c r="V99" s="165"/>
      <c r="W99" s="165"/>
      <c r="X99" s="165"/>
      <c r="Y99" s="165" t="str">
        <f t="shared" si="4"/>
        <v>ACT190010GRBO10</v>
      </c>
      <c r="Z99" s="165">
        <f t="shared" si="5"/>
        <v>8</v>
      </c>
      <c r="AA99" s="165" t="str">
        <f>VLOOKUP(R99,NIVEAUXADMIN!A:B,2,FALSE)</f>
        <v>HT08</v>
      </c>
      <c r="AB99" s="165" t="str">
        <f>VLOOKUP(S99,NIVEAUXADMIN!E:F,2,FALSE)</f>
        <v>HT08813</v>
      </c>
      <c r="AC99" s="165" t="str">
        <f>VLOOKUP(T99,NIVEAUXADMIN!I:J,2,FALSE)</f>
        <v>HT08813-01</v>
      </c>
      <c r="AD99" s="165">
        <f>IF(SUMPRODUCT(($A$4:$A99=A99)*($S$4:$S99=S99))&gt;1,0,1)</f>
        <v>0</v>
      </c>
    </row>
    <row r="100" spans="1:30" ht="15" customHeight="1">
      <c r="A100" s="185" t="s">
        <v>28</v>
      </c>
      <c r="B100" s="76"/>
      <c r="C100" s="76" t="s">
        <v>48</v>
      </c>
      <c r="D100" s="165" t="s">
        <v>19</v>
      </c>
      <c r="E100" s="187"/>
      <c r="F100" s="95" t="s">
        <v>1050</v>
      </c>
      <c r="G100" s="165" t="s">
        <v>1026</v>
      </c>
      <c r="H100" s="165" t="s">
        <v>1026</v>
      </c>
      <c r="I100" s="186"/>
      <c r="J100" s="85" t="str">
        <f>IFERROR(VLOOKUP(H100,REFERENCES!R:S,2,FALSE),"")</f>
        <v>N/A</v>
      </c>
      <c r="K100" s="79"/>
      <c r="L100" s="79"/>
      <c r="M100" s="79"/>
      <c r="N100" s="79"/>
      <c r="O100" s="84" t="s">
        <v>1902</v>
      </c>
      <c r="P100" s="207"/>
      <c r="Q100" s="96"/>
      <c r="R100" s="165" t="s">
        <v>17</v>
      </c>
      <c r="S100" s="165" t="s">
        <v>142</v>
      </c>
      <c r="T100" s="191"/>
      <c r="U100" s="165"/>
      <c r="V100" s="165"/>
      <c r="W100" s="165"/>
      <c r="X100" s="165"/>
      <c r="Y100" s="165" t="str">
        <f t="shared" si="4"/>
        <v>ACT190010GRAB</v>
      </c>
      <c r="Z100" s="165">
        <f t="shared" si="5"/>
        <v>8</v>
      </c>
      <c r="AA100" s="165" t="str">
        <f>VLOOKUP(R100,NIVEAUXADMIN!A:B,2,FALSE)</f>
        <v>HT08</v>
      </c>
      <c r="AB100" s="165" t="str">
        <f>VLOOKUP(S100,NIVEAUXADMIN!E:F,2,FALSE)</f>
        <v>HT08812</v>
      </c>
      <c r="AC100" s="165" t="e">
        <f>VLOOKUP(T100,NIVEAUXADMIN!I:J,2,FALSE)</f>
        <v>#N/A</v>
      </c>
      <c r="AD100" s="165">
        <f>IF(SUMPRODUCT(($A$4:$A100=A100)*($S$4:$S100=S100))&gt;1,0,1)</f>
        <v>0</v>
      </c>
    </row>
    <row r="101" spans="1:30" ht="15" customHeight="1">
      <c r="A101" s="185" t="s">
        <v>28</v>
      </c>
      <c r="B101" s="76"/>
      <c r="C101" s="76" t="s">
        <v>48</v>
      </c>
      <c r="D101" s="165" t="s">
        <v>19</v>
      </c>
      <c r="E101" s="187"/>
      <c r="F101" s="95" t="s">
        <v>1050</v>
      </c>
      <c r="G101" s="165" t="s">
        <v>1026</v>
      </c>
      <c r="H101" s="165" t="s">
        <v>1026</v>
      </c>
      <c r="I101" s="186"/>
      <c r="J101" s="85" t="str">
        <f>IFERROR(VLOOKUP(H101,REFERENCES!R:S,2,FALSE),"")</f>
        <v>N/A</v>
      </c>
      <c r="K101" s="79"/>
      <c r="L101" s="79"/>
      <c r="M101" s="79"/>
      <c r="N101" s="79"/>
      <c r="O101" s="84" t="s">
        <v>1902</v>
      </c>
      <c r="P101" s="207"/>
      <c r="Q101" s="96"/>
      <c r="R101" s="165" t="s">
        <v>17</v>
      </c>
      <c r="S101" s="165" t="s">
        <v>261</v>
      </c>
      <c r="T101" s="191"/>
      <c r="U101" s="165"/>
      <c r="V101" s="165"/>
      <c r="W101" s="165"/>
      <c r="X101" s="165"/>
      <c r="Y101" s="165" t="str">
        <f t="shared" si="4"/>
        <v>ACT190010GRDA</v>
      </c>
      <c r="Z101" s="165">
        <f t="shared" si="5"/>
        <v>8</v>
      </c>
      <c r="AA101" s="165" t="str">
        <f>VLOOKUP(R101,NIVEAUXADMIN!A:B,2,FALSE)</f>
        <v>HT08</v>
      </c>
      <c r="AB101" s="165" t="str">
        <f>VLOOKUP(S101,NIVEAUXADMIN!E:F,2,FALSE)</f>
        <v>HT08822</v>
      </c>
      <c r="AC101" s="165" t="e">
        <f>VLOOKUP(T101,NIVEAUXADMIN!I:J,2,FALSE)</f>
        <v>#N/A</v>
      </c>
      <c r="AD101" s="165">
        <f>IF(SUMPRODUCT(($A$4:$A101=A101)*($S$4:$S101=S101))&gt;1,0,1)</f>
        <v>0</v>
      </c>
    </row>
    <row r="102" spans="1:30" ht="15" customHeight="1">
      <c r="A102" s="185" t="s">
        <v>28</v>
      </c>
      <c r="B102" s="76"/>
      <c r="C102" s="76" t="s">
        <v>48</v>
      </c>
      <c r="D102" s="165" t="s">
        <v>19</v>
      </c>
      <c r="E102" s="187"/>
      <c r="F102" s="95" t="s">
        <v>1050</v>
      </c>
      <c r="G102" s="165" t="s">
        <v>1026</v>
      </c>
      <c r="H102" s="165" t="s">
        <v>1026</v>
      </c>
      <c r="I102" s="186"/>
      <c r="J102" s="85" t="str">
        <f>IFERROR(VLOOKUP(H102,REFERENCES!R:S,2,FALSE),"")</f>
        <v>N/A</v>
      </c>
      <c r="K102" s="79"/>
      <c r="L102" s="79"/>
      <c r="M102" s="79"/>
      <c r="N102" s="79"/>
      <c r="O102" s="84" t="s">
        <v>1902</v>
      </c>
      <c r="P102" s="207"/>
      <c r="Q102" s="96"/>
      <c r="R102" s="165" t="s">
        <v>17</v>
      </c>
      <c r="S102" s="165" t="s">
        <v>236</v>
      </c>
      <c r="T102" s="191"/>
      <c r="U102" s="165"/>
      <c r="V102" s="165"/>
      <c r="W102" s="165"/>
      <c r="X102" s="165"/>
      <c r="Y102" s="165" t="str">
        <f t="shared" si="4"/>
        <v>ACT190010GRAN</v>
      </c>
      <c r="Z102" s="165">
        <f t="shared" si="5"/>
        <v>8</v>
      </c>
      <c r="AA102" s="165" t="str">
        <f>VLOOKUP(R102,NIVEAUXADMIN!A:B,2,FALSE)</f>
        <v>HT08</v>
      </c>
      <c r="AB102" s="165" t="str">
        <f>VLOOKUP(S102,NIVEAUXADMIN!E:F,2,FALSE)</f>
        <v>HT08821</v>
      </c>
      <c r="AC102" s="165" t="e">
        <f>VLOOKUP(T102,NIVEAUXADMIN!I:J,2,FALSE)</f>
        <v>#N/A</v>
      </c>
      <c r="AD102" s="165">
        <f>IF(SUMPRODUCT(($A$4:$A102=A102)*($S$4:$S102=S102))&gt;1,0,1)</f>
        <v>0</v>
      </c>
    </row>
    <row r="103" spans="1:30" ht="15" customHeight="1">
      <c r="A103" s="185" t="s">
        <v>28</v>
      </c>
      <c r="B103" s="76"/>
      <c r="C103" s="76" t="s">
        <v>48</v>
      </c>
      <c r="D103" s="165" t="s">
        <v>19</v>
      </c>
      <c r="E103" s="187"/>
      <c r="F103" s="95" t="s">
        <v>1050</v>
      </c>
      <c r="G103" s="165" t="s">
        <v>1026</v>
      </c>
      <c r="H103" s="165" t="s">
        <v>1026</v>
      </c>
      <c r="I103" s="186"/>
      <c r="J103" s="85" t="str">
        <f>IFERROR(VLOOKUP(H103,REFERENCES!R:S,2,FALSE),"")</f>
        <v>N/A</v>
      </c>
      <c r="K103" s="79"/>
      <c r="L103" s="79"/>
      <c r="M103" s="79"/>
      <c r="N103" s="79"/>
      <c r="O103" s="84" t="s">
        <v>1902</v>
      </c>
      <c r="P103" s="207"/>
      <c r="Q103" s="96"/>
      <c r="R103" s="165" t="s">
        <v>17</v>
      </c>
      <c r="S103" s="165" t="s">
        <v>2524</v>
      </c>
      <c r="T103" s="191"/>
      <c r="U103" s="165"/>
      <c r="V103" s="165"/>
      <c r="W103" s="165"/>
      <c r="X103" s="165"/>
      <c r="Y103" s="165" t="str">
        <f t="shared" si="4"/>
        <v>ACT190010GRLE</v>
      </c>
      <c r="Z103" s="165">
        <f t="shared" si="5"/>
        <v>7</v>
      </c>
      <c r="AA103" s="165" t="str">
        <f>VLOOKUP(R103,NIVEAUXADMIN!A:B,2,FALSE)</f>
        <v>HT08</v>
      </c>
      <c r="AB103" s="165" t="str">
        <f>VLOOKUP(S103,NIVEAUXADMIN!E:F,2,FALSE)</f>
        <v>HT08823</v>
      </c>
      <c r="AC103" s="165" t="e">
        <f>VLOOKUP(T103,NIVEAUXADMIN!I:J,2,FALSE)</f>
        <v>#N/A</v>
      </c>
      <c r="AD103" s="165">
        <f>IF(SUMPRODUCT(($A$4:$A103=A103)*($S$4:$S103=S103))&gt;1,0,1)</f>
        <v>0</v>
      </c>
    </row>
    <row r="104" spans="1:30" ht="15" customHeight="1">
      <c r="A104" s="185" t="s">
        <v>28</v>
      </c>
      <c r="B104" s="76"/>
      <c r="C104" s="76" t="s">
        <v>48</v>
      </c>
      <c r="D104" s="165" t="s">
        <v>19</v>
      </c>
      <c r="E104" s="187"/>
      <c r="F104" s="95" t="s">
        <v>1051</v>
      </c>
      <c r="G104" s="165" t="s">
        <v>1053</v>
      </c>
      <c r="H104" s="165" t="s">
        <v>1185</v>
      </c>
      <c r="I104" s="186"/>
      <c r="J104" s="85" t="str">
        <f>IFERROR(VLOOKUP(H104,REFERENCES!R:S,2,FALSE),"")</f>
        <v>Nombre</v>
      </c>
      <c r="K104" s="79">
        <v>200</v>
      </c>
      <c r="L104" s="79"/>
      <c r="M104" s="79"/>
      <c r="N104" s="79"/>
      <c r="O104" s="84" t="s">
        <v>1902</v>
      </c>
      <c r="P104" s="207"/>
      <c r="Q104" s="96"/>
      <c r="R104" s="165" t="s">
        <v>17</v>
      </c>
      <c r="S104" s="165" t="s">
        <v>251</v>
      </c>
      <c r="T104" s="98" t="s">
        <v>1270</v>
      </c>
      <c r="U104" s="165"/>
      <c r="V104" s="165"/>
      <c r="W104" s="165"/>
      <c r="X104" s="165"/>
      <c r="Y104" s="165" t="str">
        <f t="shared" si="4"/>
        <v>ACT190010GRBO10</v>
      </c>
      <c r="Z104" s="165">
        <f t="shared" si="5"/>
        <v>8</v>
      </c>
      <c r="AA104" s="165" t="str">
        <f>VLOOKUP(R104,NIVEAUXADMIN!A:B,2,FALSE)</f>
        <v>HT08</v>
      </c>
      <c r="AB104" s="165" t="str">
        <f>VLOOKUP(S104,NIVEAUXADMIN!E:F,2,FALSE)</f>
        <v>HT08813</v>
      </c>
      <c r="AC104" s="165" t="str">
        <f>VLOOKUP(T104,NIVEAUXADMIN!I:J,2,FALSE)</f>
        <v>HT08813-01</v>
      </c>
      <c r="AD104" s="165">
        <f>IF(SUMPRODUCT(($A$4:$A104=A104)*($S$4:$S104=S104))&gt;1,0,1)</f>
        <v>0</v>
      </c>
    </row>
    <row r="105" spans="1:30" ht="15" customHeight="1">
      <c r="A105" s="185" t="s">
        <v>28</v>
      </c>
      <c r="B105" s="76"/>
      <c r="C105" s="76" t="s">
        <v>48</v>
      </c>
      <c r="D105" s="165" t="s">
        <v>19</v>
      </c>
      <c r="E105" s="187"/>
      <c r="F105" s="95" t="s">
        <v>1051</v>
      </c>
      <c r="G105" s="165" t="s">
        <v>1053</v>
      </c>
      <c r="H105" s="165" t="s">
        <v>1185</v>
      </c>
      <c r="I105" s="186"/>
      <c r="J105" s="85" t="str">
        <f>IFERROR(VLOOKUP(H105,REFERENCES!R:S,2,FALSE),"")</f>
        <v>Nombre</v>
      </c>
      <c r="K105" s="79">
        <v>200</v>
      </c>
      <c r="L105" s="79"/>
      <c r="M105" s="79"/>
      <c r="N105" s="79"/>
      <c r="O105" s="84" t="s">
        <v>1902</v>
      </c>
      <c r="P105" s="207"/>
      <c r="Q105" s="96"/>
      <c r="R105" s="165" t="s">
        <v>17</v>
      </c>
      <c r="S105" s="165" t="s">
        <v>142</v>
      </c>
      <c r="T105" s="191"/>
      <c r="U105" s="165"/>
      <c r="V105" s="165"/>
      <c r="W105" s="165"/>
      <c r="X105" s="165"/>
      <c r="Y105" s="165" t="str">
        <f t="shared" si="4"/>
        <v>ACT190010GRAB</v>
      </c>
      <c r="Z105" s="165">
        <f t="shared" si="5"/>
        <v>8</v>
      </c>
      <c r="AA105" s="165" t="str">
        <f>VLOOKUP(R105,NIVEAUXADMIN!A:B,2,FALSE)</f>
        <v>HT08</v>
      </c>
      <c r="AB105" s="165" t="str">
        <f>VLOOKUP(S105,NIVEAUXADMIN!E:F,2,FALSE)</f>
        <v>HT08812</v>
      </c>
      <c r="AC105" s="165" t="e">
        <f>VLOOKUP(T105,NIVEAUXADMIN!I:J,2,FALSE)</f>
        <v>#N/A</v>
      </c>
      <c r="AD105" s="165">
        <f>IF(SUMPRODUCT(($A$4:$A105=A105)*($S$4:$S105=S105))&gt;1,0,1)</f>
        <v>0</v>
      </c>
    </row>
    <row r="106" spans="1:30" ht="15" customHeight="1">
      <c r="A106" s="185" t="s">
        <v>28</v>
      </c>
      <c r="B106" s="76"/>
      <c r="C106" s="76" t="s">
        <v>48</v>
      </c>
      <c r="D106" s="165" t="s">
        <v>19</v>
      </c>
      <c r="E106" s="187"/>
      <c r="F106" s="95" t="s">
        <v>1051</v>
      </c>
      <c r="G106" s="165" t="s">
        <v>1053</v>
      </c>
      <c r="H106" s="165" t="s">
        <v>1185</v>
      </c>
      <c r="I106" s="186"/>
      <c r="J106" s="85" t="str">
        <f>IFERROR(VLOOKUP(H106,REFERENCES!R:S,2,FALSE),"")</f>
        <v>Nombre</v>
      </c>
      <c r="K106" s="79">
        <v>200</v>
      </c>
      <c r="L106" s="79"/>
      <c r="M106" s="79"/>
      <c r="N106" s="79"/>
      <c r="O106" s="84" t="s">
        <v>1902</v>
      </c>
      <c r="P106" s="207"/>
      <c r="Q106" s="96"/>
      <c r="R106" s="165" t="s">
        <v>17</v>
      </c>
      <c r="S106" s="165" t="s">
        <v>261</v>
      </c>
      <c r="T106" s="191"/>
      <c r="U106" s="165"/>
      <c r="V106" s="165"/>
      <c r="W106" s="165"/>
      <c r="X106" s="165"/>
      <c r="Y106" s="165" t="str">
        <f t="shared" ref="Y106:Y123" si="6">UPPER(LEFT(A106,3)&amp;YEAR(E106)&amp;MONTH(E106)&amp;DAY((E106))&amp;LEFT(R106,2)&amp;LEFT(S106,2)&amp;LEFT(T106,2))</f>
        <v>ACT190010GRDA</v>
      </c>
      <c r="Z106" s="165">
        <f t="shared" ref="Z106:Z123" si="7">COUNTIF($Y$4:$Y$1907,Y106)</f>
        <v>8</v>
      </c>
      <c r="AA106" s="165" t="str">
        <f>VLOOKUP(R106,NIVEAUXADMIN!A:B,2,FALSE)</f>
        <v>HT08</v>
      </c>
      <c r="AB106" s="165" t="str">
        <f>VLOOKUP(S106,NIVEAUXADMIN!E:F,2,FALSE)</f>
        <v>HT08822</v>
      </c>
      <c r="AC106" s="165" t="e">
        <f>VLOOKUP(T106,NIVEAUXADMIN!I:J,2,FALSE)</f>
        <v>#N/A</v>
      </c>
      <c r="AD106" s="165">
        <f>IF(SUMPRODUCT(($A$4:$A106=A106)*($S$4:$S106=S106))&gt;1,0,1)</f>
        <v>0</v>
      </c>
    </row>
    <row r="107" spans="1:30" ht="15" customHeight="1">
      <c r="A107" s="185" t="s">
        <v>28</v>
      </c>
      <c r="B107" s="76"/>
      <c r="C107" s="76" t="s">
        <v>48</v>
      </c>
      <c r="D107" s="165" t="s">
        <v>19</v>
      </c>
      <c r="E107" s="187"/>
      <c r="F107" s="95" t="s">
        <v>1051</v>
      </c>
      <c r="G107" s="165" t="s">
        <v>1053</v>
      </c>
      <c r="H107" s="165" t="s">
        <v>1185</v>
      </c>
      <c r="I107" s="186"/>
      <c r="J107" s="85" t="str">
        <f>IFERROR(VLOOKUP(H107,REFERENCES!R:S,2,FALSE),"")</f>
        <v>Nombre</v>
      </c>
      <c r="K107" s="79">
        <v>200</v>
      </c>
      <c r="L107" s="79"/>
      <c r="M107" s="79"/>
      <c r="N107" s="79"/>
      <c r="O107" s="84" t="s">
        <v>1902</v>
      </c>
      <c r="P107" s="207"/>
      <c r="Q107" s="96"/>
      <c r="R107" s="165" t="s">
        <v>17</v>
      </c>
      <c r="S107" s="165" t="s">
        <v>236</v>
      </c>
      <c r="T107" s="191"/>
      <c r="U107" s="165"/>
      <c r="V107" s="165"/>
      <c r="W107" s="165"/>
      <c r="X107" s="165"/>
      <c r="Y107" s="165" t="str">
        <f t="shared" si="6"/>
        <v>ACT190010GRAN</v>
      </c>
      <c r="Z107" s="165">
        <f t="shared" si="7"/>
        <v>8</v>
      </c>
      <c r="AA107" s="165" t="str">
        <f>VLOOKUP(R107,NIVEAUXADMIN!A:B,2,FALSE)</f>
        <v>HT08</v>
      </c>
      <c r="AB107" s="165" t="str">
        <f>VLOOKUP(S107,NIVEAUXADMIN!E:F,2,FALSE)</f>
        <v>HT08821</v>
      </c>
      <c r="AC107" s="165" t="e">
        <f>VLOOKUP(T107,NIVEAUXADMIN!I:J,2,FALSE)</f>
        <v>#N/A</v>
      </c>
      <c r="AD107" s="165">
        <f>IF(SUMPRODUCT(($A$4:$A107=A107)*($S$4:$S107=S107))&gt;1,0,1)</f>
        <v>0</v>
      </c>
    </row>
    <row r="108" spans="1:30" ht="15" customHeight="1">
      <c r="A108" s="185" t="s">
        <v>28</v>
      </c>
      <c r="B108" s="76"/>
      <c r="C108" s="76" t="s">
        <v>48</v>
      </c>
      <c r="D108" s="165" t="s">
        <v>19</v>
      </c>
      <c r="E108" s="187"/>
      <c r="F108" s="95" t="s">
        <v>1051</v>
      </c>
      <c r="G108" s="165" t="s">
        <v>1053</v>
      </c>
      <c r="H108" s="165" t="s">
        <v>1185</v>
      </c>
      <c r="I108" s="186"/>
      <c r="J108" s="85" t="str">
        <f>IFERROR(VLOOKUP(H108,REFERENCES!R:S,2,FALSE),"")</f>
        <v>Nombre</v>
      </c>
      <c r="K108" s="79">
        <v>200</v>
      </c>
      <c r="L108" s="79"/>
      <c r="M108" s="79"/>
      <c r="N108" s="79"/>
      <c r="O108" s="84" t="s">
        <v>1902</v>
      </c>
      <c r="P108" s="207"/>
      <c r="Q108" s="96"/>
      <c r="R108" s="165" t="s">
        <v>17</v>
      </c>
      <c r="S108" s="165" t="s">
        <v>2524</v>
      </c>
      <c r="T108" s="191"/>
      <c r="U108" s="165"/>
      <c r="V108" s="165"/>
      <c r="W108" s="165"/>
      <c r="X108" s="165"/>
      <c r="Y108" s="165" t="str">
        <f t="shared" si="6"/>
        <v>ACT190010GRLE</v>
      </c>
      <c r="Z108" s="165">
        <f t="shared" si="7"/>
        <v>7</v>
      </c>
      <c r="AA108" s="165" t="str">
        <f>VLOOKUP(R108,NIVEAUXADMIN!A:B,2,FALSE)</f>
        <v>HT08</v>
      </c>
      <c r="AB108" s="165" t="str">
        <f>VLOOKUP(S108,NIVEAUXADMIN!E:F,2,FALSE)</f>
        <v>HT08823</v>
      </c>
      <c r="AC108" s="165" t="e">
        <f>VLOOKUP(T108,NIVEAUXADMIN!I:J,2,FALSE)</f>
        <v>#N/A</v>
      </c>
      <c r="AD108" s="165">
        <f>IF(SUMPRODUCT(($A$4:$A108=A108)*($S$4:$S108=S108))&gt;1,0,1)</f>
        <v>0</v>
      </c>
    </row>
    <row r="109" spans="1:30" ht="15" customHeight="1">
      <c r="A109" s="185" t="s">
        <v>28</v>
      </c>
      <c r="B109" s="76"/>
      <c r="C109" s="76" t="s">
        <v>48</v>
      </c>
      <c r="D109" s="165" t="s">
        <v>19</v>
      </c>
      <c r="E109" s="187"/>
      <c r="F109" s="95" t="s">
        <v>1051</v>
      </c>
      <c r="G109" s="165" t="s">
        <v>1053</v>
      </c>
      <c r="H109" s="165" t="s">
        <v>1196</v>
      </c>
      <c r="I109" s="186"/>
      <c r="J109" s="85" t="str">
        <f>IFERROR(VLOOKUP(H109,REFERENCES!R:S,2,FALSE),"")</f>
        <v>Nombre</v>
      </c>
      <c r="K109" s="79">
        <v>80</v>
      </c>
      <c r="L109" s="79"/>
      <c r="M109" s="79"/>
      <c r="N109" s="79"/>
      <c r="O109" s="84" t="s">
        <v>1902</v>
      </c>
      <c r="P109" s="207"/>
      <c r="Q109" s="96"/>
      <c r="R109" s="165" t="s">
        <v>17</v>
      </c>
      <c r="S109" s="165" t="s">
        <v>251</v>
      </c>
      <c r="T109" s="98" t="s">
        <v>1270</v>
      </c>
      <c r="U109" s="165"/>
      <c r="V109" s="165"/>
      <c r="W109" s="165"/>
      <c r="X109" s="165"/>
      <c r="Y109" s="165" t="str">
        <f t="shared" si="6"/>
        <v>ACT190010GRBO10</v>
      </c>
      <c r="Z109" s="165">
        <f t="shared" si="7"/>
        <v>8</v>
      </c>
      <c r="AA109" s="165" t="str">
        <f>VLOOKUP(R109,NIVEAUXADMIN!A:B,2,FALSE)</f>
        <v>HT08</v>
      </c>
      <c r="AB109" s="165" t="str">
        <f>VLOOKUP(S109,NIVEAUXADMIN!E:F,2,FALSE)</f>
        <v>HT08813</v>
      </c>
      <c r="AC109" s="165" t="str">
        <f>VLOOKUP(T109,NIVEAUXADMIN!I:J,2,FALSE)</f>
        <v>HT08813-01</v>
      </c>
      <c r="AD109" s="165">
        <f>IF(SUMPRODUCT(($A$4:$A109=A109)*($S$4:$S109=S109))&gt;1,0,1)</f>
        <v>0</v>
      </c>
    </row>
    <row r="110" spans="1:30" ht="15" customHeight="1">
      <c r="A110" s="185" t="s">
        <v>28</v>
      </c>
      <c r="B110" s="76"/>
      <c r="C110" s="76" t="s">
        <v>48</v>
      </c>
      <c r="D110" s="165" t="s">
        <v>19</v>
      </c>
      <c r="E110" s="187"/>
      <c r="F110" s="95" t="s">
        <v>1051</v>
      </c>
      <c r="G110" s="165" t="s">
        <v>1053</v>
      </c>
      <c r="H110" s="165" t="s">
        <v>1196</v>
      </c>
      <c r="I110" s="186"/>
      <c r="J110" s="85" t="str">
        <f>IFERROR(VLOOKUP(H110,REFERENCES!R:S,2,FALSE),"")</f>
        <v>Nombre</v>
      </c>
      <c r="K110" s="79">
        <v>80</v>
      </c>
      <c r="L110" s="79"/>
      <c r="M110" s="79"/>
      <c r="N110" s="79"/>
      <c r="O110" s="84" t="s">
        <v>1902</v>
      </c>
      <c r="P110" s="207"/>
      <c r="Q110" s="96"/>
      <c r="R110" s="165" t="s">
        <v>17</v>
      </c>
      <c r="S110" s="165" t="s">
        <v>142</v>
      </c>
      <c r="T110" s="191"/>
      <c r="U110" s="165"/>
      <c r="V110" s="165"/>
      <c r="W110" s="165"/>
      <c r="X110" s="165"/>
      <c r="Y110" s="165" t="str">
        <f t="shared" si="6"/>
        <v>ACT190010GRAB</v>
      </c>
      <c r="Z110" s="165">
        <f t="shared" si="7"/>
        <v>8</v>
      </c>
      <c r="AA110" s="165" t="str">
        <f>VLOOKUP(R110,NIVEAUXADMIN!A:B,2,FALSE)</f>
        <v>HT08</v>
      </c>
      <c r="AB110" s="165" t="str">
        <f>VLOOKUP(S110,NIVEAUXADMIN!E:F,2,FALSE)</f>
        <v>HT08812</v>
      </c>
      <c r="AC110" s="165" t="e">
        <f>VLOOKUP(T110,NIVEAUXADMIN!I:J,2,FALSE)</f>
        <v>#N/A</v>
      </c>
      <c r="AD110" s="165">
        <f>IF(SUMPRODUCT(($A$4:$A110=A110)*($S$4:$S110=S110))&gt;1,0,1)</f>
        <v>0</v>
      </c>
    </row>
    <row r="111" spans="1:30" ht="15" customHeight="1">
      <c r="A111" s="185" t="s">
        <v>28</v>
      </c>
      <c r="B111" s="76"/>
      <c r="C111" s="76" t="s">
        <v>48</v>
      </c>
      <c r="D111" s="165" t="s">
        <v>19</v>
      </c>
      <c r="E111" s="187"/>
      <c r="F111" s="95" t="s">
        <v>1051</v>
      </c>
      <c r="G111" s="165" t="s">
        <v>1053</v>
      </c>
      <c r="H111" s="165" t="s">
        <v>1196</v>
      </c>
      <c r="I111" s="186"/>
      <c r="J111" s="85" t="str">
        <f>IFERROR(VLOOKUP(H111,REFERENCES!R:S,2,FALSE),"")</f>
        <v>Nombre</v>
      </c>
      <c r="K111" s="79">
        <v>80</v>
      </c>
      <c r="L111" s="79"/>
      <c r="M111" s="79"/>
      <c r="N111" s="79"/>
      <c r="O111" s="84" t="s">
        <v>1902</v>
      </c>
      <c r="P111" s="207"/>
      <c r="Q111" s="96"/>
      <c r="R111" s="165" t="s">
        <v>17</v>
      </c>
      <c r="S111" s="165" t="s">
        <v>261</v>
      </c>
      <c r="T111" s="191"/>
      <c r="U111" s="165"/>
      <c r="V111" s="165"/>
      <c r="W111" s="165"/>
      <c r="X111" s="165"/>
      <c r="Y111" s="165" t="str">
        <f t="shared" si="6"/>
        <v>ACT190010GRDA</v>
      </c>
      <c r="Z111" s="165">
        <f t="shared" si="7"/>
        <v>8</v>
      </c>
      <c r="AA111" s="165" t="str">
        <f>VLOOKUP(R111,NIVEAUXADMIN!A:B,2,FALSE)</f>
        <v>HT08</v>
      </c>
      <c r="AB111" s="165" t="str">
        <f>VLOOKUP(S111,NIVEAUXADMIN!E:F,2,FALSE)</f>
        <v>HT08822</v>
      </c>
      <c r="AC111" s="165" t="e">
        <f>VLOOKUP(T111,NIVEAUXADMIN!I:J,2,FALSE)</f>
        <v>#N/A</v>
      </c>
      <c r="AD111" s="165">
        <f>IF(SUMPRODUCT(($A$4:$A111=A111)*($S$4:$S111=S111))&gt;1,0,1)</f>
        <v>0</v>
      </c>
    </row>
    <row r="112" spans="1:30" ht="15" customHeight="1">
      <c r="A112" s="185" t="s">
        <v>28</v>
      </c>
      <c r="B112" s="76"/>
      <c r="C112" s="76" t="s">
        <v>48</v>
      </c>
      <c r="D112" s="165" t="s">
        <v>19</v>
      </c>
      <c r="E112" s="187"/>
      <c r="F112" s="95" t="s">
        <v>1051</v>
      </c>
      <c r="G112" s="165" t="s">
        <v>1053</v>
      </c>
      <c r="H112" s="165" t="s">
        <v>1196</v>
      </c>
      <c r="I112" s="186"/>
      <c r="J112" s="85" t="str">
        <f>IFERROR(VLOOKUP(H112,REFERENCES!R:S,2,FALSE),"")</f>
        <v>Nombre</v>
      </c>
      <c r="K112" s="79">
        <v>80</v>
      </c>
      <c r="L112" s="79"/>
      <c r="M112" s="79"/>
      <c r="N112" s="79"/>
      <c r="O112" s="84" t="s">
        <v>1902</v>
      </c>
      <c r="P112" s="207"/>
      <c r="Q112" s="96"/>
      <c r="R112" s="165" t="s">
        <v>17</v>
      </c>
      <c r="S112" s="165" t="s">
        <v>236</v>
      </c>
      <c r="T112" s="191"/>
      <c r="U112" s="165"/>
      <c r="V112" s="165"/>
      <c r="W112" s="165"/>
      <c r="X112" s="165"/>
      <c r="Y112" s="165" t="str">
        <f t="shared" si="6"/>
        <v>ACT190010GRAN</v>
      </c>
      <c r="Z112" s="165">
        <f t="shared" si="7"/>
        <v>8</v>
      </c>
      <c r="AA112" s="165" t="str">
        <f>VLOOKUP(R112,NIVEAUXADMIN!A:B,2,FALSE)</f>
        <v>HT08</v>
      </c>
      <c r="AB112" s="165" t="str">
        <f>VLOOKUP(S112,NIVEAUXADMIN!E:F,2,FALSE)</f>
        <v>HT08821</v>
      </c>
      <c r="AC112" s="165" t="e">
        <f>VLOOKUP(T112,NIVEAUXADMIN!I:J,2,FALSE)</f>
        <v>#N/A</v>
      </c>
      <c r="AD112" s="165">
        <f>IF(SUMPRODUCT(($A$4:$A112=A112)*($S$4:$S112=S112))&gt;1,0,1)</f>
        <v>0</v>
      </c>
    </row>
    <row r="113" spans="1:30" ht="15" customHeight="1">
      <c r="A113" s="185" t="s">
        <v>28</v>
      </c>
      <c r="B113" s="76"/>
      <c r="C113" s="76" t="s">
        <v>48</v>
      </c>
      <c r="D113" s="165" t="s">
        <v>19</v>
      </c>
      <c r="E113" s="187"/>
      <c r="F113" s="95" t="s">
        <v>1051</v>
      </c>
      <c r="G113" s="165" t="s">
        <v>1053</v>
      </c>
      <c r="H113" s="165" t="s">
        <v>1196</v>
      </c>
      <c r="I113" s="186"/>
      <c r="J113" s="85" t="str">
        <f>IFERROR(VLOOKUP(H113,REFERENCES!R:S,2,FALSE),"")</f>
        <v>Nombre</v>
      </c>
      <c r="K113" s="79">
        <v>80</v>
      </c>
      <c r="L113" s="79"/>
      <c r="M113" s="79"/>
      <c r="N113" s="79"/>
      <c r="O113" s="84" t="s">
        <v>1902</v>
      </c>
      <c r="P113" s="207"/>
      <c r="Q113" s="96"/>
      <c r="R113" s="165" t="s">
        <v>17</v>
      </c>
      <c r="S113" s="165" t="s">
        <v>2524</v>
      </c>
      <c r="T113" s="191"/>
      <c r="U113" s="165"/>
      <c r="V113" s="165"/>
      <c r="W113" s="165"/>
      <c r="X113" s="165"/>
      <c r="Y113" s="165" t="str">
        <f t="shared" si="6"/>
        <v>ACT190010GRLE</v>
      </c>
      <c r="Z113" s="165">
        <f t="shared" si="7"/>
        <v>7</v>
      </c>
      <c r="AA113" s="165" t="str">
        <f>VLOOKUP(R113,NIVEAUXADMIN!A:B,2,FALSE)</f>
        <v>HT08</v>
      </c>
      <c r="AB113" s="165" t="str">
        <f>VLOOKUP(S113,NIVEAUXADMIN!E:F,2,FALSE)</f>
        <v>HT08823</v>
      </c>
      <c r="AC113" s="165" t="e">
        <f>VLOOKUP(T113,NIVEAUXADMIN!I:J,2,FALSE)</f>
        <v>#N/A</v>
      </c>
      <c r="AD113" s="165">
        <f>IF(SUMPRODUCT(($A$4:$A113=A113)*($S$4:$S113=S113))&gt;1,0,1)</f>
        <v>0</v>
      </c>
    </row>
    <row r="114" spans="1:30" ht="15" customHeight="1">
      <c r="A114" s="185" t="s">
        <v>28</v>
      </c>
      <c r="B114" s="76"/>
      <c r="C114" s="76" t="s">
        <v>48</v>
      </c>
      <c r="D114" s="165" t="s">
        <v>19</v>
      </c>
      <c r="E114" s="187"/>
      <c r="F114" s="95" t="s">
        <v>1050</v>
      </c>
      <c r="G114" s="165" t="s">
        <v>1030</v>
      </c>
      <c r="H114" s="165" t="s">
        <v>56</v>
      </c>
      <c r="I114" s="186"/>
      <c r="J114" s="85" t="str">
        <f>IFERROR(VLOOKUP(H114,REFERENCES!R:S,2,FALSE),"")</f>
        <v>N/A</v>
      </c>
      <c r="K114" s="79"/>
      <c r="L114" s="79"/>
      <c r="M114" s="79"/>
      <c r="N114" s="79"/>
      <c r="O114" s="84" t="s">
        <v>1902</v>
      </c>
      <c r="P114" s="207"/>
      <c r="Q114" s="96"/>
      <c r="R114" s="165" t="s">
        <v>17</v>
      </c>
      <c r="S114" s="165" t="s">
        <v>251</v>
      </c>
      <c r="T114" s="98" t="s">
        <v>1270</v>
      </c>
      <c r="U114" s="165"/>
      <c r="V114" s="165"/>
      <c r="W114" s="165"/>
      <c r="X114" s="165"/>
      <c r="Y114" s="165" t="str">
        <f t="shared" si="6"/>
        <v>ACT190010GRBO10</v>
      </c>
      <c r="Z114" s="165">
        <f t="shared" si="7"/>
        <v>8</v>
      </c>
      <c r="AA114" s="165" t="str">
        <f>VLOOKUP(R114,NIVEAUXADMIN!A:B,2,FALSE)</f>
        <v>HT08</v>
      </c>
      <c r="AB114" s="165" t="str">
        <f>VLOOKUP(S114,NIVEAUXADMIN!E:F,2,FALSE)</f>
        <v>HT08813</v>
      </c>
      <c r="AC114" s="165" t="str">
        <f>VLOOKUP(T114,NIVEAUXADMIN!I:J,2,FALSE)</f>
        <v>HT08813-01</v>
      </c>
      <c r="AD114" s="165">
        <f>IF(SUMPRODUCT(($A$4:$A114=A114)*($S$4:$S114=S114))&gt;1,0,1)</f>
        <v>0</v>
      </c>
    </row>
    <row r="115" spans="1:30" ht="15" customHeight="1">
      <c r="A115" s="185" t="s">
        <v>28</v>
      </c>
      <c r="B115" s="76"/>
      <c r="C115" s="76" t="s">
        <v>48</v>
      </c>
      <c r="D115" s="165" t="s">
        <v>19</v>
      </c>
      <c r="E115" s="187"/>
      <c r="F115" s="95" t="s">
        <v>1050</v>
      </c>
      <c r="G115" s="165" t="s">
        <v>1030</v>
      </c>
      <c r="H115" s="165" t="s">
        <v>56</v>
      </c>
      <c r="I115" s="186"/>
      <c r="J115" s="85" t="str">
        <f>IFERROR(VLOOKUP(H115,REFERENCES!R:S,2,FALSE),"")</f>
        <v>N/A</v>
      </c>
      <c r="K115" s="79"/>
      <c r="L115" s="79"/>
      <c r="M115" s="79"/>
      <c r="N115" s="79"/>
      <c r="O115" s="84" t="s">
        <v>1902</v>
      </c>
      <c r="P115" s="207"/>
      <c r="Q115" s="96"/>
      <c r="R115" s="165" t="s">
        <v>17</v>
      </c>
      <c r="S115" s="165" t="s">
        <v>142</v>
      </c>
      <c r="T115" s="191"/>
      <c r="U115" s="165"/>
      <c r="V115" s="165"/>
      <c r="W115" s="165"/>
      <c r="X115" s="165"/>
      <c r="Y115" s="165" t="str">
        <f t="shared" si="6"/>
        <v>ACT190010GRAB</v>
      </c>
      <c r="Z115" s="165">
        <f t="shared" si="7"/>
        <v>8</v>
      </c>
      <c r="AA115" s="165" t="str">
        <f>VLOOKUP(R115,NIVEAUXADMIN!A:B,2,FALSE)</f>
        <v>HT08</v>
      </c>
      <c r="AB115" s="165" t="str">
        <f>VLOOKUP(S115,NIVEAUXADMIN!E:F,2,FALSE)</f>
        <v>HT08812</v>
      </c>
      <c r="AC115" s="165" t="e">
        <f>VLOOKUP(T115,NIVEAUXADMIN!I:J,2,FALSE)</f>
        <v>#N/A</v>
      </c>
      <c r="AD115" s="165">
        <f>IF(SUMPRODUCT(($A$4:$A115=A115)*($S$4:$S115=S115))&gt;1,0,1)</f>
        <v>0</v>
      </c>
    </row>
    <row r="116" spans="1:30" ht="15" customHeight="1">
      <c r="A116" s="185" t="s">
        <v>28</v>
      </c>
      <c r="B116" s="76"/>
      <c r="C116" s="76" t="s">
        <v>48</v>
      </c>
      <c r="D116" s="165" t="s">
        <v>19</v>
      </c>
      <c r="E116" s="187"/>
      <c r="F116" s="95" t="s">
        <v>1050</v>
      </c>
      <c r="G116" s="165" t="s">
        <v>1030</v>
      </c>
      <c r="H116" s="165" t="s">
        <v>56</v>
      </c>
      <c r="I116" s="186"/>
      <c r="J116" s="85" t="str">
        <f>IFERROR(VLOOKUP(H116,REFERENCES!R:S,2,FALSE),"")</f>
        <v>N/A</v>
      </c>
      <c r="K116" s="79"/>
      <c r="L116" s="79"/>
      <c r="M116" s="79"/>
      <c r="N116" s="79"/>
      <c r="O116" s="84" t="s">
        <v>1902</v>
      </c>
      <c r="P116" s="207"/>
      <c r="Q116" s="96"/>
      <c r="R116" s="165" t="s">
        <v>17</v>
      </c>
      <c r="S116" s="165" t="s">
        <v>261</v>
      </c>
      <c r="T116" s="191"/>
      <c r="U116" s="165"/>
      <c r="V116" s="165"/>
      <c r="W116" s="165"/>
      <c r="X116" s="165"/>
      <c r="Y116" s="165" t="str">
        <f t="shared" si="6"/>
        <v>ACT190010GRDA</v>
      </c>
      <c r="Z116" s="165">
        <f t="shared" si="7"/>
        <v>8</v>
      </c>
      <c r="AA116" s="165" t="str">
        <f>VLOOKUP(R116,NIVEAUXADMIN!A:B,2,FALSE)</f>
        <v>HT08</v>
      </c>
      <c r="AB116" s="165" t="str">
        <f>VLOOKUP(S116,NIVEAUXADMIN!E:F,2,FALSE)</f>
        <v>HT08822</v>
      </c>
      <c r="AC116" s="165" t="e">
        <f>VLOOKUP(T116,NIVEAUXADMIN!I:J,2,FALSE)</f>
        <v>#N/A</v>
      </c>
      <c r="AD116" s="165">
        <f>IF(SUMPRODUCT(($A$4:$A116=A116)*($S$4:$S116=S116))&gt;1,0,1)</f>
        <v>0</v>
      </c>
    </row>
    <row r="117" spans="1:30" ht="15" customHeight="1">
      <c r="A117" s="185" t="s">
        <v>28</v>
      </c>
      <c r="B117" s="76"/>
      <c r="C117" s="76" t="s">
        <v>48</v>
      </c>
      <c r="D117" s="165" t="s">
        <v>19</v>
      </c>
      <c r="E117" s="187"/>
      <c r="F117" s="95" t="s">
        <v>1050</v>
      </c>
      <c r="G117" s="165" t="s">
        <v>1030</v>
      </c>
      <c r="H117" s="165" t="s">
        <v>56</v>
      </c>
      <c r="I117" s="186"/>
      <c r="J117" s="85" t="str">
        <f>IFERROR(VLOOKUP(H117,REFERENCES!R:S,2,FALSE),"")</f>
        <v>N/A</v>
      </c>
      <c r="K117" s="79"/>
      <c r="L117" s="79"/>
      <c r="M117" s="79"/>
      <c r="N117" s="79"/>
      <c r="O117" s="84" t="s">
        <v>1902</v>
      </c>
      <c r="P117" s="207"/>
      <c r="Q117" s="96"/>
      <c r="R117" s="165" t="s">
        <v>17</v>
      </c>
      <c r="S117" s="165" t="s">
        <v>236</v>
      </c>
      <c r="T117" s="191"/>
      <c r="U117" s="165"/>
      <c r="V117" s="165"/>
      <c r="W117" s="165"/>
      <c r="X117" s="165"/>
      <c r="Y117" s="165" t="str">
        <f t="shared" si="6"/>
        <v>ACT190010GRAN</v>
      </c>
      <c r="Z117" s="165">
        <f t="shared" si="7"/>
        <v>8</v>
      </c>
      <c r="AA117" s="165" t="str">
        <f>VLOOKUP(R117,NIVEAUXADMIN!A:B,2,FALSE)</f>
        <v>HT08</v>
      </c>
      <c r="AB117" s="165" t="str">
        <f>VLOOKUP(S117,NIVEAUXADMIN!E:F,2,FALSE)</f>
        <v>HT08821</v>
      </c>
      <c r="AC117" s="165" t="e">
        <f>VLOOKUP(T117,NIVEAUXADMIN!I:J,2,FALSE)</f>
        <v>#N/A</v>
      </c>
      <c r="AD117" s="165">
        <f>IF(SUMPRODUCT(($A$4:$A117=A117)*($S$4:$S117=S117))&gt;1,0,1)</f>
        <v>0</v>
      </c>
    </row>
    <row r="118" spans="1:30" ht="15" customHeight="1">
      <c r="A118" s="185" t="s">
        <v>28</v>
      </c>
      <c r="B118" s="76"/>
      <c r="C118" s="76" t="s">
        <v>48</v>
      </c>
      <c r="D118" s="165" t="s">
        <v>19</v>
      </c>
      <c r="E118" s="187"/>
      <c r="F118" s="95" t="s">
        <v>1050</v>
      </c>
      <c r="G118" s="165" t="s">
        <v>1030</v>
      </c>
      <c r="H118" s="165" t="s">
        <v>56</v>
      </c>
      <c r="I118" s="186"/>
      <c r="J118" s="85" t="str">
        <f>IFERROR(VLOOKUP(H118,REFERENCES!R:S,2,FALSE),"")</f>
        <v>N/A</v>
      </c>
      <c r="K118" s="79"/>
      <c r="L118" s="79"/>
      <c r="M118" s="79"/>
      <c r="N118" s="79"/>
      <c r="O118" s="84" t="s">
        <v>1902</v>
      </c>
      <c r="P118" s="207"/>
      <c r="Q118" s="96"/>
      <c r="R118" s="165" t="s">
        <v>17</v>
      </c>
      <c r="S118" s="165" t="s">
        <v>2524</v>
      </c>
      <c r="T118" s="191"/>
      <c r="U118" s="165"/>
      <c r="V118" s="165"/>
      <c r="W118" s="165"/>
      <c r="X118" s="165"/>
      <c r="Y118" s="165" t="str">
        <f t="shared" si="6"/>
        <v>ACT190010GRLE</v>
      </c>
      <c r="Z118" s="165">
        <f t="shared" si="7"/>
        <v>7</v>
      </c>
      <c r="AA118" s="165" t="str">
        <f>VLOOKUP(R118,NIVEAUXADMIN!A:B,2,FALSE)</f>
        <v>HT08</v>
      </c>
      <c r="AB118" s="165" t="str">
        <f>VLOOKUP(S118,NIVEAUXADMIN!E:F,2,FALSE)</f>
        <v>HT08823</v>
      </c>
      <c r="AC118" s="165" t="e">
        <f>VLOOKUP(T118,NIVEAUXADMIN!I:J,2,FALSE)</f>
        <v>#N/A</v>
      </c>
      <c r="AD118" s="165">
        <f>IF(SUMPRODUCT(($A$4:$A118=A118)*($S$4:$S118=S118))&gt;1,0,1)</f>
        <v>0</v>
      </c>
    </row>
    <row r="119" spans="1:30" ht="15" customHeight="1">
      <c r="A119" s="185" t="s">
        <v>28</v>
      </c>
      <c r="B119" s="76"/>
      <c r="C119" s="76" t="s">
        <v>48</v>
      </c>
      <c r="D119" s="165" t="s">
        <v>19</v>
      </c>
      <c r="E119" s="187"/>
      <c r="F119" s="95" t="s">
        <v>1050</v>
      </c>
      <c r="G119" s="165" t="s">
        <v>1029</v>
      </c>
      <c r="H119" s="165" t="s">
        <v>1267</v>
      </c>
      <c r="I119" s="186"/>
      <c r="J119" s="85" t="str">
        <f>IFERROR(VLOOKUP(H119,REFERENCES!R:S,2,FALSE),"")</f>
        <v>Nombre de personnes</v>
      </c>
      <c r="K119" s="79"/>
      <c r="L119" s="79"/>
      <c r="M119" s="79"/>
      <c r="N119" s="79"/>
      <c r="O119" s="84" t="s">
        <v>1902</v>
      </c>
      <c r="P119" s="207"/>
      <c r="Q119" s="96"/>
      <c r="R119" s="165" t="s">
        <v>17</v>
      </c>
      <c r="S119" s="165" t="s">
        <v>251</v>
      </c>
      <c r="T119" s="98" t="s">
        <v>1270</v>
      </c>
      <c r="U119" s="165"/>
      <c r="V119" s="165"/>
      <c r="W119" s="165"/>
      <c r="X119" s="165"/>
      <c r="Y119" s="165" t="str">
        <f t="shared" si="6"/>
        <v>ACT190010GRBO10</v>
      </c>
      <c r="Z119" s="165">
        <f t="shared" si="7"/>
        <v>8</v>
      </c>
      <c r="AA119" s="165" t="str">
        <f>VLOOKUP(R119,NIVEAUXADMIN!A:B,2,FALSE)</f>
        <v>HT08</v>
      </c>
      <c r="AB119" s="165" t="str">
        <f>VLOOKUP(S119,NIVEAUXADMIN!E:F,2,FALSE)</f>
        <v>HT08813</v>
      </c>
      <c r="AC119" s="165" t="str">
        <f>VLOOKUP(T119,NIVEAUXADMIN!I:J,2,FALSE)</f>
        <v>HT08813-01</v>
      </c>
      <c r="AD119" s="165">
        <f>IF(SUMPRODUCT(($A$4:$A119=A119)*($S$4:$S119=S119))&gt;1,0,1)</f>
        <v>0</v>
      </c>
    </row>
    <row r="120" spans="1:30" ht="15" customHeight="1">
      <c r="A120" s="185" t="s">
        <v>28</v>
      </c>
      <c r="B120" s="76"/>
      <c r="C120" s="76" t="s">
        <v>48</v>
      </c>
      <c r="D120" s="165" t="s">
        <v>19</v>
      </c>
      <c r="E120" s="187"/>
      <c r="F120" s="95" t="s">
        <v>1050</v>
      </c>
      <c r="G120" s="165" t="s">
        <v>1029</v>
      </c>
      <c r="H120" s="165" t="s">
        <v>1267</v>
      </c>
      <c r="I120" s="186"/>
      <c r="J120" s="85" t="str">
        <f>IFERROR(VLOOKUP(H120,REFERENCES!R:S,2,FALSE),"")</f>
        <v>Nombre de personnes</v>
      </c>
      <c r="K120" s="79"/>
      <c r="L120" s="79"/>
      <c r="M120" s="79"/>
      <c r="N120" s="79"/>
      <c r="O120" s="84" t="s">
        <v>1902</v>
      </c>
      <c r="P120" s="207"/>
      <c r="Q120" s="96"/>
      <c r="R120" s="165" t="s">
        <v>17</v>
      </c>
      <c r="S120" s="165" t="s">
        <v>142</v>
      </c>
      <c r="T120" s="191"/>
      <c r="U120" s="165"/>
      <c r="V120" s="165"/>
      <c r="W120" s="165"/>
      <c r="X120" s="165"/>
      <c r="Y120" s="165" t="str">
        <f t="shared" si="6"/>
        <v>ACT190010GRAB</v>
      </c>
      <c r="Z120" s="165">
        <f t="shared" si="7"/>
        <v>8</v>
      </c>
      <c r="AA120" s="165" t="str">
        <f>VLOOKUP(R120,NIVEAUXADMIN!A:B,2,FALSE)</f>
        <v>HT08</v>
      </c>
      <c r="AB120" s="165" t="str">
        <f>VLOOKUP(S120,NIVEAUXADMIN!E:F,2,FALSE)</f>
        <v>HT08812</v>
      </c>
      <c r="AC120" s="165" t="e">
        <f>VLOOKUP(T120,NIVEAUXADMIN!I:J,2,FALSE)</f>
        <v>#N/A</v>
      </c>
      <c r="AD120" s="165">
        <f>IF(SUMPRODUCT(($A$4:$A120=A120)*($S$4:$S120=S120))&gt;1,0,1)</f>
        <v>0</v>
      </c>
    </row>
    <row r="121" spans="1:30" ht="15" customHeight="1">
      <c r="A121" s="185" t="s">
        <v>28</v>
      </c>
      <c r="B121" s="76"/>
      <c r="C121" s="76" t="s">
        <v>48</v>
      </c>
      <c r="D121" s="165" t="s">
        <v>19</v>
      </c>
      <c r="E121" s="187"/>
      <c r="F121" s="95" t="s">
        <v>1050</v>
      </c>
      <c r="G121" s="165" t="s">
        <v>1029</v>
      </c>
      <c r="H121" s="165" t="s">
        <v>1267</v>
      </c>
      <c r="I121" s="186"/>
      <c r="J121" s="85" t="str">
        <f>IFERROR(VLOOKUP(H121,REFERENCES!R:S,2,FALSE),"")</f>
        <v>Nombre de personnes</v>
      </c>
      <c r="K121" s="79"/>
      <c r="L121" s="79"/>
      <c r="M121" s="79"/>
      <c r="N121" s="79"/>
      <c r="O121" s="84" t="s">
        <v>1902</v>
      </c>
      <c r="P121" s="207"/>
      <c r="Q121" s="96"/>
      <c r="R121" s="165" t="s">
        <v>17</v>
      </c>
      <c r="S121" s="165" t="s">
        <v>261</v>
      </c>
      <c r="T121" s="191"/>
      <c r="U121" s="165"/>
      <c r="V121" s="165"/>
      <c r="W121" s="165"/>
      <c r="X121" s="165"/>
      <c r="Y121" s="165" t="str">
        <f t="shared" si="6"/>
        <v>ACT190010GRDA</v>
      </c>
      <c r="Z121" s="165">
        <f t="shared" si="7"/>
        <v>8</v>
      </c>
      <c r="AA121" s="165" t="str">
        <f>VLOOKUP(R121,NIVEAUXADMIN!A:B,2,FALSE)</f>
        <v>HT08</v>
      </c>
      <c r="AB121" s="165" t="str">
        <f>VLOOKUP(S121,NIVEAUXADMIN!E:F,2,FALSE)</f>
        <v>HT08822</v>
      </c>
      <c r="AC121" s="165" t="e">
        <f>VLOOKUP(T121,NIVEAUXADMIN!I:J,2,FALSE)</f>
        <v>#N/A</v>
      </c>
      <c r="AD121" s="165">
        <f>IF(SUMPRODUCT(($A$4:$A121=A121)*($S$4:$S121=S121))&gt;1,0,1)</f>
        <v>0</v>
      </c>
    </row>
    <row r="122" spans="1:30" ht="15" customHeight="1">
      <c r="A122" s="185" t="s">
        <v>28</v>
      </c>
      <c r="B122" s="76"/>
      <c r="C122" s="76" t="s">
        <v>48</v>
      </c>
      <c r="D122" s="165" t="s">
        <v>19</v>
      </c>
      <c r="E122" s="187"/>
      <c r="F122" s="95" t="s">
        <v>1050</v>
      </c>
      <c r="G122" s="165" t="s">
        <v>1029</v>
      </c>
      <c r="H122" s="165" t="s">
        <v>1267</v>
      </c>
      <c r="I122" s="186"/>
      <c r="J122" s="85" t="str">
        <f>IFERROR(VLOOKUP(H122,REFERENCES!R:S,2,FALSE),"")</f>
        <v>Nombre de personnes</v>
      </c>
      <c r="K122" s="79"/>
      <c r="L122" s="79"/>
      <c r="M122" s="79"/>
      <c r="N122" s="79"/>
      <c r="O122" s="84" t="s">
        <v>1902</v>
      </c>
      <c r="P122" s="207"/>
      <c r="Q122" s="96"/>
      <c r="R122" s="165" t="s">
        <v>17</v>
      </c>
      <c r="S122" s="165" t="s">
        <v>236</v>
      </c>
      <c r="T122" s="191"/>
      <c r="U122" s="165"/>
      <c r="V122" s="165"/>
      <c r="W122" s="165"/>
      <c r="X122" s="165"/>
      <c r="Y122" s="165" t="str">
        <f t="shared" si="6"/>
        <v>ACT190010GRAN</v>
      </c>
      <c r="Z122" s="165">
        <f t="shared" si="7"/>
        <v>8</v>
      </c>
      <c r="AA122" s="165" t="str">
        <f>VLOOKUP(R122,NIVEAUXADMIN!A:B,2,FALSE)</f>
        <v>HT08</v>
      </c>
      <c r="AB122" s="165" t="str">
        <f>VLOOKUP(S122,NIVEAUXADMIN!E:F,2,FALSE)</f>
        <v>HT08821</v>
      </c>
      <c r="AC122" s="165" t="e">
        <f>VLOOKUP(T122,NIVEAUXADMIN!I:J,2,FALSE)</f>
        <v>#N/A</v>
      </c>
      <c r="AD122" s="165">
        <f>IF(SUMPRODUCT(($A$4:$A122=A122)*($S$4:$S122=S122))&gt;1,0,1)</f>
        <v>0</v>
      </c>
    </row>
    <row r="123" spans="1:30" ht="15" customHeight="1">
      <c r="A123" s="185" t="s">
        <v>28</v>
      </c>
      <c r="B123" s="76"/>
      <c r="C123" s="76" t="s">
        <v>48</v>
      </c>
      <c r="D123" s="165" t="s">
        <v>19</v>
      </c>
      <c r="E123" s="187"/>
      <c r="F123" s="95" t="s">
        <v>1050</v>
      </c>
      <c r="G123" s="165" t="s">
        <v>1029</v>
      </c>
      <c r="H123" s="165" t="s">
        <v>1267</v>
      </c>
      <c r="I123" s="186"/>
      <c r="J123" s="85" t="str">
        <f>IFERROR(VLOOKUP(H123,REFERENCES!R:S,2,FALSE),"")</f>
        <v>Nombre de personnes</v>
      </c>
      <c r="K123" s="79"/>
      <c r="L123" s="79"/>
      <c r="M123" s="79"/>
      <c r="N123" s="79"/>
      <c r="O123" s="84" t="s">
        <v>1902</v>
      </c>
      <c r="P123" s="207"/>
      <c r="Q123" s="96"/>
      <c r="R123" s="165" t="s">
        <v>17</v>
      </c>
      <c r="S123" s="165" t="s">
        <v>2524</v>
      </c>
      <c r="T123" s="191"/>
      <c r="U123" s="165"/>
      <c r="V123" s="165"/>
      <c r="W123" s="165"/>
      <c r="X123" s="165"/>
      <c r="Y123" s="165" t="str">
        <f t="shared" si="6"/>
        <v>ACT190010GRLE</v>
      </c>
      <c r="Z123" s="165">
        <f t="shared" si="7"/>
        <v>7</v>
      </c>
      <c r="AA123" s="165" t="str">
        <f>VLOOKUP(R123,NIVEAUXADMIN!A:B,2,FALSE)</f>
        <v>HT08</v>
      </c>
      <c r="AB123" s="165" t="str">
        <f>VLOOKUP(S123,NIVEAUXADMIN!E:F,2,FALSE)</f>
        <v>HT08823</v>
      </c>
      <c r="AC123" s="165" t="e">
        <f>VLOOKUP(T123,NIVEAUXADMIN!I:J,2,FALSE)</f>
        <v>#N/A</v>
      </c>
      <c r="AD123" s="165">
        <f>IF(SUMPRODUCT(($A$4:$A123=A123)*($S$4:$S123=S123))&gt;1,0,1)</f>
        <v>0</v>
      </c>
    </row>
    <row r="124" spans="1:30" ht="15" customHeight="1">
      <c r="A124" s="98" t="s">
        <v>2595</v>
      </c>
      <c r="B124" s="192" t="s">
        <v>68</v>
      </c>
      <c r="C124" s="192" t="s">
        <v>48</v>
      </c>
      <c r="D124" s="165" t="s">
        <v>16</v>
      </c>
      <c r="E124" s="189">
        <v>42744</v>
      </c>
      <c r="F124" s="95" t="s">
        <v>1049</v>
      </c>
      <c r="G124" s="165" t="s">
        <v>1053</v>
      </c>
      <c r="H124" s="165" t="s">
        <v>1048</v>
      </c>
      <c r="I124" s="192" t="s">
        <v>2526</v>
      </c>
      <c r="J124" s="85" t="str">
        <f>IFERROR(VLOOKUP(H124,REFERENCES!R:S,2,FALSE),"")</f>
        <v>Nombre</v>
      </c>
      <c r="K124" s="79">
        <v>250</v>
      </c>
      <c r="L124" s="79"/>
      <c r="M124" s="79"/>
      <c r="N124" s="79"/>
      <c r="O124" s="84"/>
      <c r="P124" s="208"/>
      <c r="Q124" s="96"/>
      <c r="R124" s="165" t="s">
        <v>20</v>
      </c>
      <c r="S124" s="165" t="s">
        <v>22</v>
      </c>
      <c r="T124" s="98" t="s">
        <v>1282</v>
      </c>
      <c r="U124" s="165"/>
      <c r="V124" s="192" t="s">
        <v>2596</v>
      </c>
      <c r="W124" s="192" t="s">
        <v>2597</v>
      </c>
      <c r="X124" s="192" t="s">
        <v>2598</v>
      </c>
      <c r="Y124" s="87"/>
      <c r="Z124" s="87"/>
      <c r="AA124" s="87"/>
      <c r="AB124" s="87"/>
      <c r="AC124" s="87"/>
      <c r="AD124" s="87"/>
    </row>
    <row r="125" spans="1:30" ht="15" customHeight="1">
      <c r="A125" s="98" t="s">
        <v>2595</v>
      </c>
      <c r="B125" s="192" t="s">
        <v>2594</v>
      </c>
      <c r="C125" s="165"/>
      <c r="D125" s="165" t="s">
        <v>16</v>
      </c>
      <c r="E125" s="189">
        <v>42750</v>
      </c>
      <c r="F125" s="95" t="s">
        <v>1051</v>
      </c>
      <c r="G125" s="165" t="s">
        <v>1052</v>
      </c>
      <c r="H125" s="165" t="s">
        <v>1062</v>
      </c>
      <c r="I125" s="192" t="s">
        <v>2599</v>
      </c>
      <c r="J125" s="85" t="str">
        <f>IFERROR(VLOOKUP(H125,REFERENCES!R:S,2,FALSE),"")</f>
        <v>Nombre</v>
      </c>
      <c r="K125" s="79">
        <v>100</v>
      </c>
      <c r="L125" s="79"/>
      <c r="M125" s="79"/>
      <c r="N125" s="79"/>
      <c r="O125" s="84"/>
      <c r="P125" s="208"/>
      <c r="Q125" s="96"/>
      <c r="R125" s="165" t="s">
        <v>20</v>
      </c>
      <c r="S125" s="165" t="s">
        <v>22</v>
      </c>
      <c r="T125" s="98" t="s">
        <v>1273</v>
      </c>
      <c r="U125" s="165"/>
      <c r="V125" s="192" t="s">
        <v>2596</v>
      </c>
      <c r="W125" s="192" t="s">
        <v>2597</v>
      </c>
      <c r="X125" s="165"/>
      <c r="Y125" s="87"/>
      <c r="Z125" s="87"/>
      <c r="AA125" s="87"/>
      <c r="AB125" s="87"/>
      <c r="AC125" s="87"/>
      <c r="AD125" s="87"/>
    </row>
    <row r="126" spans="1:30" ht="15" customHeight="1">
      <c r="A126" s="98" t="s">
        <v>2540</v>
      </c>
      <c r="B126" s="165" t="s">
        <v>68</v>
      </c>
      <c r="C126" s="165" t="s">
        <v>48</v>
      </c>
      <c r="D126" s="165" t="s">
        <v>16</v>
      </c>
      <c r="E126" s="189">
        <v>42670</v>
      </c>
      <c r="F126" s="95" t="s">
        <v>1049</v>
      </c>
      <c r="G126" s="165" t="s">
        <v>1053</v>
      </c>
      <c r="H126" s="165" t="s">
        <v>1048</v>
      </c>
      <c r="I126" s="165" t="s">
        <v>2526</v>
      </c>
      <c r="J126" s="85" t="str">
        <f>IFERROR(VLOOKUP(H126,REFERENCES!R:S,2,FALSE),"")</f>
        <v>Nombre</v>
      </c>
      <c r="K126" s="79">
        <v>900</v>
      </c>
      <c r="L126" s="79"/>
      <c r="M126" s="79"/>
      <c r="N126" s="79"/>
      <c r="O126" s="84"/>
      <c r="P126" s="207"/>
      <c r="Q126" s="96"/>
      <c r="R126" s="165" t="s">
        <v>17</v>
      </c>
      <c r="S126" s="165" t="s">
        <v>142</v>
      </c>
      <c r="T126" s="98" t="s">
        <v>1541</v>
      </c>
      <c r="U126" s="165"/>
      <c r="V126" s="165"/>
      <c r="W126" s="165"/>
      <c r="X126" s="165" t="s">
        <v>2533</v>
      </c>
      <c r="Y126" s="165" t="str">
        <f>UPPER(LEFT(A126,3)&amp;YEAR(E126)&amp;MONTH(E126)&amp;DAY((E126))&amp;LEFT(R126,2)&amp;LEFT(S126,2)&amp;LEFT(T126,2))</f>
        <v>ACT20161027GRAB3E</v>
      </c>
      <c r="Z126" s="165">
        <f>COUNTIF($Y$4:$Y$1907,Y126)</f>
        <v>2</v>
      </c>
      <c r="AA126" s="165" t="str">
        <f>VLOOKUP(R126,NIVEAUXADMIN!A:B,2,FALSE)</f>
        <v>HT08</v>
      </c>
      <c r="AB126" s="165" t="str">
        <f>VLOOKUP(S126,NIVEAUXADMIN!E:F,2,FALSE)</f>
        <v>HT08812</v>
      </c>
      <c r="AC126" s="165" t="str">
        <f>VLOOKUP(T126,NIVEAUXADMIN!I:J,2,FALSE)</f>
        <v>HT08812-03</v>
      </c>
      <c r="AD126" s="165">
        <f>IF(SUMPRODUCT(($A$4:$A126=A126)*($S$4:$S126=S126))&gt;1,0,1)</f>
        <v>1</v>
      </c>
    </row>
    <row r="127" spans="1:30" ht="15" customHeight="1">
      <c r="A127" s="98" t="s">
        <v>2540</v>
      </c>
      <c r="B127" s="165" t="s">
        <v>68</v>
      </c>
      <c r="C127" s="165" t="s">
        <v>48</v>
      </c>
      <c r="D127" s="165" t="s">
        <v>16</v>
      </c>
      <c r="E127" s="189">
        <v>42670</v>
      </c>
      <c r="F127" s="95" t="s">
        <v>1051</v>
      </c>
      <c r="G127" s="165" t="s">
        <v>1052</v>
      </c>
      <c r="H127" s="165" t="s">
        <v>1054</v>
      </c>
      <c r="I127" s="165" t="s">
        <v>2526</v>
      </c>
      <c r="J127" s="85" t="str">
        <f>IFERROR(VLOOKUP(H127,REFERENCES!R:S,2,FALSE),"")</f>
        <v>Nombre</v>
      </c>
      <c r="K127" s="79">
        <v>900</v>
      </c>
      <c r="L127" s="79"/>
      <c r="M127" s="79"/>
      <c r="N127" s="79"/>
      <c r="O127" s="84"/>
      <c r="P127" s="207"/>
      <c r="Q127" s="96"/>
      <c r="R127" s="165" t="s">
        <v>17</v>
      </c>
      <c r="S127" s="165" t="s">
        <v>142</v>
      </c>
      <c r="T127" s="98" t="s">
        <v>1541</v>
      </c>
      <c r="U127" s="165" t="s">
        <v>2541</v>
      </c>
      <c r="V127" s="165"/>
      <c r="W127" s="165"/>
      <c r="X127" s="165"/>
      <c r="Y127" s="165" t="str">
        <f>UPPER(LEFT(A127,3)&amp;YEAR(E127)&amp;MONTH(E127)&amp;DAY((E127))&amp;LEFT(R127,2)&amp;LEFT(S127,2)&amp;LEFT(T127,2))</f>
        <v>ACT20161027GRAB3E</v>
      </c>
      <c r="Z127" s="165">
        <f>COUNTIF($Y$4:$Y$1907,Y127)</f>
        <v>2</v>
      </c>
      <c r="AA127" s="165" t="str">
        <f>VLOOKUP(R127,NIVEAUXADMIN!A:B,2,FALSE)</f>
        <v>HT08</v>
      </c>
      <c r="AB127" s="165" t="str">
        <f>VLOOKUP(S127,NIVEAUXADMIN!E:F,2,FALSE)</f>
        <v>HT08812</v>
      </c>
      <c r="AC127" s="165" t="str">
        <f>VLOOKUP(T127,NIVEAUXADMIN!I:J,2,FALSE)</f>
        <v>HT08812-03</v>
      </c>
      <c r="AD127" s="165">
        <f>IF(SUMPRODUCT(($A$4:$A127=A127)*($S$4:$S127=S127))&gt;1,0,1)</f>
        <v>0</v>
      </c>
    </row>
    <row r="128" spans="1:30" ht="15" customHeight="1">
      <c r="A128" s="98" t="s">
        <v>2540</v>
      </c>
      <c r="B128" s="165" t="s">
        <v>68</v>
      </c>
      <c r="C128" s="165" t="s">
        <v>48</v>
      </c>
      <c r="D128" s="165" t="s">
        <v>16</v>
      </c>
      <c r="E128" s="189">
        <v>42670</v>
      </c>
      <c r="F128" s="95" t="s">
        <v>1051</v>
      </c>
      <c r="G128" s="165" t="s">
        <v>1052</v>
      </c>
      <c r="H128" s="165" t="s">
        <v>1062</v>
      </c>
      <c r="I128" s="165" t="s">
        <v>2527</v>
      </c>
      <c r="J128" s="85" t="str">
        <f>IFERROR(VLOOKUP(H128,REFERENCES!R:S,2,FALSE),"")</f>
        <v>Nombre</v>
      </c>
      <c r="K128" s="79">
        <v>900</v>
      </c>
      <c r="L128" s="79"/>
      <c r="M128" s="79"/>
      <c r="N128" s="79"/>
      <c r="O128" s="84"/>
      <c r="P128" s="207"/>
      <c r="Q128" s="96"/>
      <c r="R128" s="165" t="s">
        <v>17</v>
      </c>
      <c r="S128" s="165" t="s">
        <v>142</v>
      </c>
      <c r="T128" s="98" t="s">
        <v>1635</v>
      </c>
      <c r="U128" s="165" t="s">
        <v>2542</v>
      </c>
      <c r="V128" s="165"/>
      <c r="W128" s="165"/>
      <c r="X128" s="165"/>
      <c r="Y128" s="165" t="str">
        <f>UPPER(LEFT(A128,3)&amp;YEAR(E128)&amp;MONTH(E128)&amp;DAY((E128))&amp;LEFT(R128,2)&amp;LEFT(S128,2)&amp;LEFT(T128,2))</f>
        <v>ACT20161027GRAB4E</v>
      </c>
      <c r="Z128" s="165">
        <f>COUNTIF($Y$4:$Y$1907,Y128)</f>
        <v>1</v>
      </c>
      <c r="AA128" s="165" t="str">
        <f>VLOOKUP(R128,NIVEAUXADMIN!A:B,2,FALSE)</f>
        <v>HT08</v>
      </c>
      <c r="AB128" s="165" t="str">
        <f>VLOOKUP(S128,NIVEAUXADMIN!E:F,2,FALSE)</f>
        <v>HT08812</v>
      </c>
      <c r="AC128" s="165" t="str">
        <f>VLOOKUP(T128,NIVEAUXADMIN!I:J,2,FALSE)</f>
        <v>HT08812-04</v>
      </c>
      <c r="AD128" s="165">
        <f>IF(SUMPRODUCT(($A$4:$A128=A128)*($S$4:$S128=S128))&gt;1,0,1)</f>
        <v>0</v>
      </c>
    </row>
    <row r="129" spans="1:30" s="165" customFormat="1" ht="15" customHeight="1">
      <c r="A129" s="98" t="s">
        <v>2625</v>
      </c>
      <c r="B129" s="165" t="s">
        <v>2626</v>
      </c>
      <c r="D129" s="165" t="s">
        <v>16</v>
      </c>
      <c r="E129" s="203" t="s">
        <v>2627</v>
      </c>
      <c r="F129" s="95" t="s">
        <v>1049</v>
      </c>
      <c r="G129" s="165" t="s">
        <v>1053</v>
      </c>
      <c r="H129" s="165" t="s">
        <v>1065</v>
      </c>
      <c r="I129" s="165" t="s">
        <v>2628</v>
      </c>
      <c r="J129" s="85" t="str">
        <f>IFERROR(VLOOKUP(H129,REFERENCES!R:S,2,FALSE),"")</f>
        <v>N/A</v>
      </c>
      <c r="K129" s="79"/>
      <c r="L129" s="79"/>
      <c r="M129" s="79"/>
      <c r="N129" s="79"/>
      <c r="O129" s="84"/>
      <c r="P129" s="207"/>
      <c r="Q129" s="96"/>
      <c r="R129" s="165" t="s">
        <v>17</v>
      </c>
      <c r="S129" s="165" t="s">
        <v>142</v>
      </c>
      <c r="T129" s="98" t="s">
        <v>1304</v>
      </c>
      <c r="X129" s="165" t="s">
        <v>2629</v>
      </c>
      <c r="Y129" s="87"/>
      <c r="Z129" s="87"/>
      <c r="AA129" s="87"/>
      <c r="AB129" s="87"/>
      <c r="AC129" s="87"/>
      <c r="AD129" s="87"/>
    </row>
    <row r="130" spans="1:30" ht="15" customHeight="1">
      <c r="A130" s="98" t="s">
        <v>2625</v>
      </c>
      <c r="B130" s="165" t="s">
        <v>2626</v>
      </c>
      <c r="C130" s="165"/>
      <c r="D130" s="165" t="s">
        <v>16</v>
      </c>
      <c r="E130" s="203" t="s">
        <v>2627</v>
      </c>
      <c r="F130" s="95" t="s">
        <v>1049</v>
      </c>
      <c r="G130" s="165" t="s">
        <v>1053</v>
      </c>
      <c r="H130" s="165" t="s">
        <v>1065</v>
      </c>
      <c r="I130" s="165" t="s">
        <v>2628</v>
      </c>
      <c r="J130" s="85" t="str">
        <f>IFERROR(VLOOKUP(H130,REFERENCES!R:S,2,FALSE),"")</f>
        <v>N/A</v>
      </c>
      <c r="K130" s="79"/>
      <c r="L130" s="79"/>
      <c r="M130" s="79"/>
      <c r="N130" s="79"/>
      <c r="O130" s="84"/>
      <c r="P130" s="207"/>
      <c r="Q130" s="96"/>
      <c r="R130" s="165" t="s">
        <v>17</v>
      </c>
      <c r="S130" s="165" t="s">
        <v>142</v>
      </c>
      <c r="T130" s="98" t="s">
        <v>1427</v>
      </c>
      <c r="U130" s="165"/>
      <c r="V130" s="165"/>
      <c r="W130" s="165"/>
      <c r="X130" s="165" t="s">
        <v>2629</v>
      </c>
      <c r="Y130" s="87"/>
      <c r="Z130" s="87"/>
      <c r="AA130" s="87"/>
      <c r="AB130" s="87"/>
      <c r="AC130" s="87"/>
      <c r="AD130" s="87"/>
    </row>
    <row r="131" spans="1:30" ht="15" customHeight="1">
      <c r="A131" s="98" t="s">
        <v>2625</v>
      </c>
      <c r="B131" s="165" t="s">
        <v>2626</v>
      </c>
      <c r="C131" s="165"/>
      <c r="D131" s="165" t="s">
        <v>16</v>
      </c>
      <c r="E131" s="203" t="s">
        <v>2627</v>
      </c>
      <c r="F131" s="95" t="s">
        <v>1049</v>
      </c>
      <c r="G131" s="165" t="s">
        <v>1053</v>
      </c>
      <c r="H131" s="165" t="s">
        <v>1065</v>
      </c>
      <c r="I131" s="165" t="s">
        <v>2628</v>
      </c>
      <c r="J131" s="85" t="str">
        <f>IFERROR(VLOOKUP(H131,REFERENCES!R:S,2,FALSE),"")</f>
        <v>N/A</v>
      </c>
      <c r="K131" s="79"/>
      <c r="L131" s="79"/>
      <c r="M131" s="79"/>
      <c r="N131" s="79"/>
      <c r="O131" s="84"/>
      <c r="P131" s="207"/>
      <c r="Q131" s="96"/>
      <c r="R131" s="165" t="s">
        <v>17</v>
      </c>
      <c r="S131" s="165" t="s">
        <v>142</v>
      </c>
      <c r="T131" s="98" t="s">
        <v>1541</v>
      </c>
      <c r="U131" s="165"/>
      <c r="V131" s="165"/>
      <c r="W131" s="165"/>
      <c r="X131" s="165" t="s">
        <v>2629</v>
      </c>
      <c r="Y131" s="87"/>
      <c r="Z131" s="87"/>
      <c r="AA131" s="87"/>
      <c r="AB131" s="87"/>
      <c r="AC131" s="87"/>
      <c r="AD131" s="87"/>
    </row>
    <row r="132" spans="1:30" s="165" customFormat="1" ht="15" customHeight="1">
      <c r="A132" s="98" t="s">
        <v>2625</v>
      </c>
      <c r="B132" s="165" t="s">
        <v>2626</v>
      </c>
      <c r="D132" s="165" t="s">
        <v>16</v>
      </c>
      <c r="E132" s="203" t="s">
        <v>2627</v>
      </c>
      <c r="F132" s="95" t="s">
        <v>1049</v>
      </c>
      <c r="G132" s="165" t="s">
        <v>1053</v>
      </c>
      <c r="H132" s="165" t="s">
        <v>1065</v>
      </c>
      <c r="I132" s="165" t="s">
        <v>2628</v>
      </c>
      <c r="J132" s="85" t="str">
        <f>IFERROR(VLOOKUP(H132,REFERENCES!R:S,2,FALSE),"")</f>
        <v>N/A</v>
      </c>
      <c r="K132" s="79"/>
      <c r="L132" s="79"/>
      <c r="M132" s="79"/>
      <c r="N132" s="79"/>
      <c r="O132" s="84"/>
      <c r="P132" s="207"/>
      <c r="Q132" s="96"/>
      <c r="R132" s="165" t="s">
        <v>17</v>
      </c>
      <c r="S132" s="165" t="s">
        <v>142</v>
      </c>
      <c r="T132" s="98" t="s">
        <v>1635</v>
      </c>
      <c r="X132" s="165" t="s">
        <v>2629</v>
      </c>
      <c r="Y132" s="87"/>
      <c r="Z132" s="87"/>
      <c r="AA132" s="87"/>
      <c r="AB132" s="87"/>
      <c r="AC132" s="87"/>
      <c r="AD132" s="87"/>
    </row>
    <row r="133" spans="1:30" ht="15" customHeight="1">
      <c r="A133" s="98" t="s">
        <v>2625</v>
      </c>
      <c r="B133" s="165" t="s">
        <v>2626</v>
      </c>
      <c r="C133" s="165"/>
      <c r="D133" s="165" t="s">
        <v>16</v>
      </c>
      <c r="E133" s="203" t="s">
        <v>2627</v>
      </c>
      <c r="F133" s="95" t="s">
        <v>1049</v>
      </c>
      <c r="G133" s="165" t="s">
        <v>1053</v>
      </c>
      <c r="H133" s="165" t="s">
        <v>1065</v>
      </c>
      <c r="I133" s="165" t="s">
        <v>2628</v>
      </c>
      <c r="J133" s="85" t="str">
        <f>IFERROR(VLOOKUP(H133,REFERENCES!R:S,2,FALSE),"")</f>
        <v>N/A</v>
      </c>
      <c r="K133" s="79"/>
      <c r="L133" s="79"/>
      <c r="M133" s="79"/>
      <c r="N133" s="79"/>
      <c r="O133" s="84"/>
      <c r="P133" s="207"/>
      <c r="Q133" s="96"/>
      <c r="R133" s="165" t="s">
        <v>17</v>
      </c>
      <c r="S133" s="165" t="s">
        <v>248</v>
      </c>
      <c r="T133" s="98" t="s">
        <v>1643</v>
      </c>
      <c r="U133" s="165"/>
      <c r="V133" s="165"/>
      <c r="W133" s="165"/>
      <c r="X133" s="165" t="s">
        <v>2629</v>
      </c>
      <c r="Y133" s="87"/>
      <c r="Z133" s="87"/>
      <c r="AA133" s="87"/>
      <c r="AB133" s="87"/>
      <c r="AC133" s="87"/>
      <c r="AD133" s="87"/>
    </row>
    <row r="134" spans="1:30" ht="15" customHeight="1">
      <c r="A134" s="98" t="s">
        <v>2625</v>
      </c>
      <c r="B134" s="165" t="s">
        <v>2626</v>
      </c>
      <c r="C134" s="165"/>
      <c r="D134" s="165" t="s">
        <v>16</v>
      </c>
      <c r="E134" s="203" t="s">
        <v>2627</v>
      </c>
      <c r="F134" s="95" t="s">
        <v>1049</v>
      </c>
      <c r="G134" s="165" t="s">
        <v>1053</v>
      </c>
      <c r="H134" s="165" t="s">
        <v>1065</v>
      </c>
      <c r="I134" s="165" t="s">
        <v>2628</v>
      </c>
      <c r="J134" s="85" t="str">
        <f>IFERROR(VLOOKUP(H134,REFERENCES!R:S,2,FALSE),"")</f>
        <v>N/A</v>
      </c>
      <c r="K134" s="79"/>
      <c r="L134" s="79"/>
      <c r="M134" s="79"/>
      <c r="N134" s="79"/>
      <c r="O134" s="84"/>
      <c r="P134" s="207"/>
      <c r="Q134" s="96"/>
      <c r="R134" s="165" t="s">
        <v>17</v>
      </c>
      <c r="S134" s="165" t="s">
        <v>248</v>
      </c>
      <c r="T134" s="98" t="s">
        <v>1566</v>
      </c>
      <c r="U134" s="165"/>
      <c r="V134" s="165"/>
      <c r="W134" s="165"/>
      <c r="X134" s="165" t="s">
        <v>2629</v>
      </c>
      <c r="Y134" s="87"/>
      <c r="Z134" s="87"/>
      <c r="AA134" s="87"/>
      <c r="AB134" s="87"/>
      <c r="AC134" s="87"/>
      <c r="AD134" s="87"/>
    </row>
    <row r="135" spans="1:30" ht="15" customHeight="1">
      <c r="A135" s="98" t="s">
        <v>2625</v>
      </c>
      <c r="B135" s="165" t="s">
        <v>2626</v>
      </c>
      <c r="C135" s="165"/>
      <c r="D135" s="165" t="s">
        <v>16</v>
      </c>
      <c r="E135" s="203" t="s">
        <v>2627</v>
      </c>
      <c r="F135" s="95" t="s">
        <v>1049</v>
      </c>
      <c r="G135" s="165" t="s">
        <v>1053</v>
      </c>
      <c r="H135" s="165" t="s">
        <v>1065</v>
      </c>
      <c r="I135" s="165" t="s">
        <v>2628</v>
      </c>
      <c r="J135" s="85" t="str">
        <f>IFERROR(VLOOKUP(H135,REFERENCES!R:S,2,FALSE),"")</f>
        <v>N/A</v>
      </c>
      <c r="K135" s="79"/>
      <c r="L135" s="79"/>
      <c r="M135" s="79"/>
      <c r="N135" s="79"/>
      <c r="O135" s="84"/>
      <c r="P135" s="207"/>
      <c r="Q135" s="96"/>
      <c r="R135" s="165" t="s">
        <v>17</v>
      </c>
      <c r="S135" s="165" t="s">
        <v>248</v>
      </c>
      <c r="T135" s="98" t="s">
        <v>1514</v>
      </c>
      <c r="U135" s="165"/>
      <c r="V135" s="165"/>
      <c r="W135" s="165"/>
      <c r="X135" s="165" t="s">
        <v>2629</v>
      </c>
      <c r="Y135" s="87"/>
      <c r="Z135" s="87"/>
      <c r="AA135" s="87"/>
      <c r="AB135" s="87"/>
      <c r="AC135" s="87"/>
      <c r="AD135" s="87"/>
    </row>
    <row r="136" spans="1:30" ht="15" customHeight="1">
      <c r="A136" s="98" t="s">
        <v>2625</v>
      </c>
      <c r="B136" s="165" t="s">
        <v>2626</v>
      </c>
      <c r="C136" s="165"/>
      <c r="D136" s="165" t="s">
        <v>16</v>
      </c>
      <c r="E136" s="203" t="s">
        <v>2627</v>
      </c>
      <c r="F136" s="95" t="s">
        <v>1049</v>
      </c>
      <c r="G136" s="165" t="s">
        <v>1053</v>
      </c>
      <c r="H136" s="165" t="s">
        <v>1065</v>
      </c>
      <c r="I136" s="165" t="s">
        <v>2628</v>
      </c>
      <c r="J136" s="85" t="str">
        <f>IFERROR(VLOOKUP(H136,REFERENCES!R:S,2,FALSE),"")</f>
        <v>N/A</v>
      </c>
      <c r="K136" s="79"/>
      <c r="L136" s="79"/>
      <c r="M136" s="79"/>
      <c r="N136" s="79"/>
      <c r="O136" s="84"/>
      <c r="P136" s="207"/>
      <c r="Q136" s="96"/>
      <c r="R136" s="165" t="s">
        <v>17</v>
      </c>
      <c r="S136" s="165" t="s">
        <v>275</v>
      </c>
      <c r="T136" s="98" t="s">
        <v>1339</v>
      </c>
      <c r="U136" s="165"/>
      <c r="V136" s="165"/>
      <c r="W136" s="165"/>
      <c r="X136" s="165" t="s">
        <v>2629</v>
      </c>
      <c r="Y136" s="87"/>
      <c r="Z136" s="87"/>
      <c r="AA136" s="87"/>
      <c r="AB136" s="87"/>
      <c r="AC136" s="87"/>
      <c r="AD136" s="87"/>
    </row>
    <row r="137" spans="1:30" ht="15" customHeight="1">
      <c r="A137" s="98" t="s">
        <v>2625</v>
      </c>
      <c r="B137" s="165" t="s">
        <v>2626</v>
      </c>
      <c r="C137" s="165"/>
      <c r="D137" s="165" t="s">
        <v>16</v>
      </c>
      <c r="E137" s="203" t="s">
        <v>2627</v>
      </c>
      <c r="F137" s="95" t="s">
        <v>1049</v>
      </c>
      <c r="G137" s="165" t="s">
        <v>1053</v>
      </c>
      <c r="H137" s="165" t="s">
        <v>1065</v>
      </c>
      <c r="I137" s="165" t="s">
        <v>2628</v>
      </c>
      <c r="J137" s="85" t="str">
        <f>IFERROR(VLOOKUP(H137,REFERENCES!R:S,2,FALSE),"")</f>
        <v>N/A</v>
      </c>
      <c r="K137" s="79"/>
      <c r="L137" s="79"/>
      <c r="M137" s="79"/>
      <c r="N137" s="79"/>
      <c r="O137" s="84"/>
      <c r="P137" s="207"/>
      <c r="Q137" s="96"/>
      <c r="R137" s="165" t="s">
        <v>17</v>
      </c>
      <c r="S137" s="165" t="s">
        <v>275</v>
      </c>
      <c r="T137" s="98" t="s">
        <v>1430</v>
      </c>
      <c r="U137" s="165"/>
      <c r="V137" s="165"/>
      <c r="W137" s="165"/>
      <c r="X137" s="165" t="s">
        <v>2629</v>
      </c>
      <c r="Y137" s="87"/>
      <c r="Z137" s="87"/>
      <c r="AA137" s="87"/>
      <c r="AB137" s="87"/>
      <c r="AC137" s="87"/>
      <c r="AD137" s="87"/>
    </row>
    <row r="138" spans="1:30" ht="15" customHeight="1">
      <c r="A138" s="98" t="s">
        <v>2625</v>
      </c>
      <c r="B138" s="165" t="s">
        <v>2626</v>
      </c>
      <c r="C138" s="165"/>
      <c r="D138" s="165" t="s">
        <v>16</v>
      </c>
      <c r="E138" s="203" t="s">
        <v>2627</v>
      </c>
      <c r="F138" s="95" t="s">
        <v>1049</v>
      </c>
      <c r="G138" s="165" t="s">
        <v>1053</v>
      </c>
      <c r="H138" s="165" t="s">
        <v>1065</v>
      </c>
      <c r="I138" s="165" t="s">
        <v>2628</v>
      </c>
      <c r="J138" s="85" t="str">
        <f>IFERROR(VLOOKUP(H138,REFERENCES!R:S,2,FALSE),"")</f>
        <v>N/A</v>
      </c>
      <c r="K138" s="79"/>
      <c r="L138" s="79"/>
      <c r="M138" s="79"/>
      <c r="N138" s="79"/>
      <c r="O138" s="84"/>
      <c r="P138" s="207"/>
      <c r="Q138" s="96"/>
      <c r="R138" s="165" t="s">
        <v>17</v>
      </c>
      <c r="S138" s="165" t="s">
        <v>275</v>
      </c>
      <c r="T138" s="98" t="s">
        <v>1543</v>
      </c>
      <c r="U138" s="165"/>
      <c r="V138" s="165"/>
      <c r="W138" s="165"/>
      <c r="X138" s="165" t="s">
        <v>2629</v>
      </c>
      <c r="Y138" s="87"/>
      <c r="Z138" s="87"/>
      <c r="AA138" s="87"/>
      <c r="AB138" s="87"/>
      <c r="AC138" s="87"/>
      <c r="AD138" s="87"/>
    </row>
    <row r="139" spans="1:30" s="165" customFormat="1" ht="15" customHeight="1">
      <c r="A139" s="98" t="s">
        <v>2625</v>
      </c>
      <c r="B139" s="165" t="s">
        <v>2626</v>
      </c>
      <c r="D139" s="165" t="s">
        <v>16</v>
      </c>
      <c r="E139" s="203" t="s">
        <v>2627</v>
      </c>
      <c r="F139" s="95" t="s">
        <v>1049</v>
      </c>
      <c r="G139" s="165" t="s">
        <v>1053</v>
      </c>
      <c r="H139" s="165" t="s">
        <v>1065</v>
      </c>
      <c r="I139" s="165" t="s">
        <v>2628</v>
      </c>
      <c r="J139" s="85" t="str">
        <f>IFERROR(VLOOKUP(H139,REFERENCES!R:S,2,FALSE),"")</f>
        <v>N/A</v>
      </c>
      <c r="K139" s="79"/>
      <c r="L139" s="79"/>
      <c r="M139" s="79"/>
      <c r="N139" s="79"/>
      <c r="O139" s="84"/>
      <c r="P139" s="207"/>
      <c r="Q139" s="96"/>
      <c r="R139" s="165" t="s">
        <v>17</v>
      </c>
      <c r="S139" s="165" t="s">
        <v>275</v>
      </c>
      <c r="T139" s="98" t="s">
        <v>1636</v>
      </c>
      <c r="X139" s="165" t="s">
        <v>2629</v>
      </c>
      <c r="Y139" s="87"/>
      <c r="Z139" s="87"/>
      <c r="AA139" s="87"/>
      <c r="AB139" s="87"/>
      <c r="AC139" s="87"/>
      <c r="AD139" s="87"/>
    </row>
    <row r="140" spans="1:30" ht="15" customHeight="1">
      <c r="A140" s="98" t="s">
        <v>2625</v>
      </c>
      <c r="B140" s="165" t="s">
        <v>2626</v>
      </c>
      <c r="C140" s="165"/>
      <c r="D140" s="165" t="s">
        <v>16</v>
      </c>
      <c r="E140" s="203" t="s">
        <v>2627</v>
      </c>
      <c r="F140" s="95" t="s">
        <v>1049</v>
      </c>
      <c r="G140" s="165" t="s">
        <v>1053</v>
      </c>
      <c r="H140" s="165" t="s">
        <v>1065</v>
      </c>
      <c r="I140" s="165" t="s">
        <v>2628</v>
      </c>
      <c r="J140" s="85" t="str">
        <f>IFERROR(VLOOKUP(H140,REFERENCES!R:S,2,FALSE),"")</f>
        <v>N/A</v>
      </c>
      <c r="K140" s="79"/>
      <c r="L140" s="79"/>
      <c r="M140" s="79"/>
      <c r="N140" s="79"/>
      <c r="O140" s="84"/>
      <c r="P140" s="207"/>
      <c r="Q140" s="96"/>
      <c r="R140" s="165" t="s">
        <v>17</v>
      </c>
      <c r="S140" s="165" t="s">
        <v>18</v>
      </c>
      <c r="T140" s="98" t="s">
        <v>1816</v>
      </c>
      <c r="U140" s="165"/>
      <c r="V140" s="165"/>
      <c r="W140" s="165"/>
      <c r="X140" s="165" t="s">
        <v>2629</v>
      </c>
      <c r="Y140" s="87"/>
      <c r="Z140" s="87"/>
      <c r="AA140" s="87"/>
      <c r="AB140" s="87"/>
      <c r="AC140" s="87"/>
      <c r="AD140" s="87"/>
    </row>
    <row r="141" spans="1:30" ht="15" customHeight="1">
      <c r="A141" s="98" t="s">
        <v>2625</v>
      </c>
      <c r="B141" s="165" t="s">
        <v>2626</v>
      </c>
      <c r="C141" s="165"/>
      <c r="D141" s="165" t="s">
        <v>16</v>
      </c>
      <c r="E141" s="189">
        <v>42380</v>
      </c>
      <c r="F141" s="95" t="s">
        <v>1050</v>
      </c>
      <c r="G141" s="165" t="s">
        <v>1033</v>
      </c>
      <c r="H141" s="165" t="s">
        <v>1033</v>
      </c>
      <c r="I141" s="165"/>
      <c r="J141" s="85" t="str">
        <f>IFERROR(VLOOKUP(H141,REFERENCES!R:S,2,FALSE),"")</f>
        <v>N/A</v>
      </c>
      <c r="K141" s="79"/>
      <c r="L141" s="79"/>
      <c r="M141" s="79"/>
      <c r="N141" s="79"/>
      <c r="O141" s="84"/>
      <c r="P141" s="207"/>
      <c r="Q141" s="96"/>
      <c r="R141" s="165" t="s">
        <v>17</v>
      </c>
      <c r="S141" s="165" t="s">
        <v>142</v>
      </c>
      <c r="T141" s="191"/>
      <c r="U141" s="165"/>
      <c r="V141" s="165"/>
      <c r="W141" s="165"/>
      <c r="X141" s="165" t="s">
        <v>2630</v>
      </c>
      <c r="Y141" s="87"/>
      <c r="Z141" s="87"/>
      <c r="AA141" s="87"/>
      <c r="AB141" s="87"/>
      <c r="AC141" s="87"/>
      <c r="AD141" s="87"/>
    </row>
    <row r="142" spans="1:30" ht="15" customHeight="1">
      <c r="A142" s="98" t="s">
        <v>2625</v>
      </c>
      <c r="B142" s="165" t="s">
        <v>2626</v>
      </c>
      <c r="C142" s="165"/>
      <c r="D142" s="165" t="s">
        <v>16</v>
      </c>
      <c r="E142" s="189">
        <v>42380</v>
      </c>
      <c r="F142" s="95" t="s">
        <v>1050</v>
      </c>
      <c r="G142" s="165" t="s">
        <v>1033</v>
      </c>
      <c r="H142" s="165" t="s">
        <v>1033</v>
      </c>
      <c r="I142" s="165"/>
      <c r="J142" s="85" t="str">
        <f>IFERROR(VLOOKUP(H142,REFERENCES!R:S,2,FALSE),"")</f>
        <v>N/A</v>
      </c>
      <c r="K142" s="79"/>
      <c r="L142" s="79"/>
      <c r="M142" s="79"/>
      <c r="N142" s="79"/>
      <c r="O142" s="84"/>
      <c r="P142" s="207"/>
      <c r="Q142" s="96"/>
      <c r="R142" s="165" t="s">
        <v>17</v>
      </c>
      <c r="S142" s="165" t="s">
        <v>248</v>
      </c>
      <c r="T142" s="191"/>
      <c r="U142" s="165"/>
      <c r="V142" s="165"/>
      <c r="W142" s="165"/>
      <c r="X142" s="165" t="s">
        <v>2630</v>
      </c>
      <c r="Y142" s="87"/>
      <c r="Z142" s="87"/>
      <c r="AA142" s="87"/>
      <c r="AB142" s="87"/>
      <c r="AC142" s="87"/>
      <c r="AD142" s="87"/>
    </row>
    <row r="143" spans="1:30" ht="15" customHeight="1">
      <c r="A143" s="98" t="s">
        <v>2625</v>
      </c>
      <c r="B143" s="165" t="s">
        <v>2626</v>
      </c>
      <c r="C143" s="165"/>
      <c r="D143" s="165" t="s">
        <v>16</v>
      </c>
      <c r="E143" s="189">
        <v>42380</v>
      </c>
      <c r="F143" s="95" t="s">
        <v>1050</v>
      </c>
      <c r="G143" s="165" t="s">
        <v>1033</v>
      </c>
      <c r="H143" s="165" t="s">
        <v>1033</v>
      </c>
      <c r="I143" s="165"/>
      <c r="J143" s="85" t="str">
        <f>IFERROR(VLOOKUP(H143,REFERENCES!R:S,2,FALSE),"")</f>
        <v>N/A</v>
      </c>
      <c r="K143" s="79"/>
      <c r="L143" s="79"/>
      <c r="M143" s="79"/>
      <c r="N143" s="79"/>
      <c r="O143" s="84"/>
      <c r="P143" s="207"/>
      <c r="Q143" s="96"/>
      <c r="R143" s="165" t="s">
        <v>17</v>
      </c>
      <c r="S143" s="165" t="s">
        <v>18</v>
      </c>
      <c r="T143" s="191"/>
      <c r="U143" s="165"/>
      <c r="V143" s="165"/>
      <c r="W143" s="165"/>
      <c r="X143" s="165" t="s">
        <v>2630</v>
      </c>
      <c r="Y143" s="87"/>
      <c r="Z143" s="87"/>
      <c r="AA143" s="87"/>
      <c r="AB143" s="87"/>
      <c r="AC143" s="87"/>
      <c r="AD143" s="87"/>
    </row>
    <row r="144" spans="1:30" ht="15" customHeight="1">
      <c r="A144" s="98" t="s">
        <v>2625</v>
      </c>
      <c r="B144" s="165" t="s">
        <v>2631</v>
      </c>
      <c r="C144" s="165"/>
      <c r="D144" s="165" t="s">
        <v>16</v>
      </c>
      <c r="E144" s="203" t="s">
        <v>2632</v>
      </c>
      <c r="F144" s="95" t="s">
        <v>1050</v>
      </c>
      <c r="G144" s="165" t="s">
        <v>1029</v>
      </c>
      <c r="H144" s="165" t="s">
        <v>1268</v>
      </c>
      <c r="I144" s="165"/>
      <c r="J144" s="85" t="str">
        <f>IFERROR(VLOOKUP(H144,REFERENCES!R:S,2,FALSE),"")</f>
        <v>Nombre de personnes</v>
      </c>
      <c r="K144" s="77">
        <v>50</v>
      </c>
      <c r="L144" s="79"/>
      <c r="M144" s="79"/>
      <c r="N144" s="79"/>
      <c r="O144" s="84"/>
      <c r="P144" s="208"/>
      <c r="Q144" s="79"/>
      <c r="R144" s="165" t="s">
        <v>17</v>
      </c>
      <c r="S144" s="165" t="s">
        <v>18</v>
      </c>
      <c r="T144" s="191"/>
      <c r="U144" s="165" t="s">
        <v>2633</v>
      </c>
      <c r="V144" s="165"/>
      <c r="W144" s="165"/>
      <c r="X144" s="165" t="s">
        <v>2634</v>
      </c>
      <c r="Y144" s="87"/>
      <c r="Z144" s="87"/>
      <c r="AA144" s="87"/>
      <c r="AB144" s="87"/>
      <c r="AC144" s="87"/>
      <c r="AD144" s="87"/>
    </row>
    <row r="145" spans="1:30" ht="15" customHeight="1">
      <c r="A145" s="98" t="s">
        <v>2625</v>
      </c>
      <c r="B145" s="165" t="s">
        <v>2631</v>
      </c>
      <c r="C145" s="165"/>
      <c r="D145" s="165" t="s">
        <v>16</v>
      </c>
      <c r="E145" s="203" t="s">
        <v>2635</v>
      </c>
      <c r="F145" s="95" t="s">
        <v>1050</v>
      </c>
      <c r="G145" s="165" t="s">
        <v>1029</v>
      </c>
      <c r="H145" s="165" t="s">
        <v>1268</v>
      </c>
      <c r="I145" s="165"/>
      <c r="J145" s="85" t="str">
        <f>IFERROR(VLOOKUP(H145,REFERENCES!R:S,2,FALSE),"")</f>
        <v>Nombre de personnes</v>
      </c>
      <c r="K145" s="77">
        <v>20</v>
      </c>
      <c r="L145" s="79"/>
      <c r="M145" s="79"/>
      <c r="N145" s="79"/>
      <c r="O145" s="84"/>
      <c r="P145" s="207"/>
      <c r="Q145" s="96"/>
      <c r="R145" s="165" t="s">
        <v>17</v>
      </c>
      <c r="S145" s="165" t="s">
        <v>18</v>
      </c>
      <c r="T145" s="191"/>
      <c r="U145" s="165" t="s">
        <v>2633</v>
      </c>
      <c r="V145" s="165"/>
      <c r="W145" s="165"/>
      <c r="X145" s="165" t="s">
        <v>2634</v>
      </c>
      <c r="Y145" s="87"/>
      <c r="Z145" s="87"/>
      <c r="AA145" s="87"/>
      <c r="AB145" s="87"/>
      <c r="AC145" s="87"/>
      <c r="AD145" s="87"/>
    </row>
    <row r="146" spans="1:30" ht="15" customHeight="1">
      <c r="A146" s="87" t="s">
        <v>1093</v>
      </c>
      <c r="B146" s="90"/>
      <c r="C146" s="90"/>
      <c r="D146" s="165" t="s">
        <v>16</v>
      </c>
      <c r="E146" s="189">
        <v>42677</v>
      </c>
      <c r="F146" s="88" t="s">
        <v>1049</v>
      </c>
      <c r="G146" s="87" t="s">
        <v>1053</v>
      </c>
      <c r="H146" s="87" t="s">
        <v>1048</v>
      </c>
      <c r="I146" s="176"/>
      <c r="J146" s="85" t="str">
        <f>IFERROR(VLOOKUP(H146,REFERENCES!R:S,2,FALSE),"")</f>
        <v>Nombre</v>
      </c>
      <c r="K146" s="168">
        <v>80</v>
      </c>
      <c r="L146" s="167"/>
      <c r="M146" s="167"/>
      <c r="N146" s="167"/>
      <c r="O146" s="84" t="s">
        <v>1902</v>
      </c>
      <c r="P146" s="82">
        <v>40</v>
      </c>
      <c r="Q146" s="89"/>
      <c r="R146" s="165" t="s">
        <v>20</v>
      </c>
      <c r="S146" s="87" t="s">
        <v>542</v>
      </c>
      <c r="T146" s="86" t="s">
        <v>1320</v>
      </c>
      <c r="U146" s="165"/>
      <c r="V146" s="86"/>
      <c r="W146" s="97"/>
      <c r="X146" s="87" t="s">
        <v>1122</v>
      </c>
      <c r="Y146" s="165" t="str">
        <f t="shared" ref="Y146:Y172" si="8">UPPER(LEFT(A146,3)&amp;YEAR(E146)&amp;MONTH(E146)&amp;DAY((E146))&amp;LEFT(R146,2)&amp;LEFT(S146,2)&amp;LEFT(T146,2))</f>
        <v>ADR2016113SURO1È</v>
      </c>
      <c r="Z146" s="165">
        <f t="shared" ref="Z146:Z209" si="9">COUNTIF($Y$4:$Y$1907,Y146)</f>
        <v>2</v>
      </c>
      <c r="AA146" s="165" t="str">
        <f>VLOOKUP(R146,NIVEAUXADMIN!A:B,2,FALSE)</f>
        <v>HT07</v>
      </c>
      <c r="AB146" s="165" t="str">
        <f>VLOOKUP(S146,NIVEAUXADMIN!E:F,2,FALSE)</f>
        <v>HT07743</v>
      </c>
      <c r="AC146" s="165" t="str">
        <f>VLOOKUP(T146,NIVEAUXADMIN!I:J,2,FALSE)</f>
        <v>HT07743-01</v>
      </c>
      <c r="AD146" s="87">
        <f>IF(SUMPRODUCT(($A$4:$A146=A146)*($S$4:$S146=S146))&gt;1,0,1)</f>
        <v>1</v>
      </c>
    </row>
    <row r="147" spans="1:30" ht="15" customHeight="1">
      <c r="A147" s="45" t="s">
        <v>1093</v>
      </c>
      <c r="B147" s="90"/>
      <c r="C147" s="90"/>
      <c r="D147" s="165" t="s">
        <v>16</v>
      </c>
      <c r="E147" s="189">
        <v>42677</v>
      </c>
      <c r="F147" s="88" t="s">
        <v>1049</v>
      </c>
      <c r="G147" s="87" t="s">
        <v>1053</v>
      </c>
      <c r="H147" s="87" t="s">
        <v>1064</v>
      </c>
      <c r="I147" s="176" t="s">
        <v>1177</v>
      </c>
      <c r="J147" s="85" t="str">
        <f>IFERROR(VLOOKUP(H147,REFERENCES!R:S,2,FALSE),"")</f>
        <v>Nombre</v>
      </c>
      <c r="K147" s="168">
        <v>40</v>
      </c>
      <c r="L147" s="167"/>
      <c r="M147" s="167"/>
      <c r="N147" s="167"/>
      <c r="O147" s="84" t="s">
        <v>1902</v>
      </c>
      <c r="P147" s="82">
        <v>40</v>
      </c>
      <c r="Q147" s="96" t="s">
        <v>1040</v>
      </c>
      <c r="R147" s="165" t="s">
        <v>20</v>
      </c>
      <c r="S147" s="87" t="s">
        <v>542</v>
      </c>
      <c r="T147" s="86" t="s">
        <v>1320</v>
      </c>
      <c r="U147" s="165"/>
      <c r="V147" s="86"/>
      <c r="W147" s="97"/>
      <c r="X147" s="87" t="s">
        <v>1122</v>
      </c>
      <c r="Y147" s="165" t="str">
        <f t="shared" si="8"/>
        <v>ADR2016113SURO1È</v>
      </c>
      <c r="Z147" s="165">
        <f t="shared" si="9"/>
        <v>2</v>
      </c>
      <c r="AA147" s="165" t="str">
        <f>VLOOKUP(R147,NIVEAUXADMIN!A:B,2,FALSE)</f>
        <v>HT07</v>
      </c>
      <c r="AB147" s="165" t="str">
        <f>VLOOKUP(S147,NIVEAUXADMIN!E:F,2,FALSE)</f>
        <v>HT07743</v>
      </c>
      <c r="AC147" s="165" t="str">
        <f>VLOOKUP(T147,NIVEAUXADMIN!I:J,2,FALSE)</f>
        <v>HT07743-01</v>
      </c>
      <c r="AD147" s="87">
        <f>IF(SUMPRODUCT(($A$4:$A147=A147)*($S$4:$S147=S147))&gt;1,0,1)</f>
        <v>0</v>
      </c>
    </row>
    <row r="148" spans="1:30" ht="15" customHeight="1">
      <c r="A148" s="87" t="s">
        <v>1093</v>
      </c>
      <c r="B148" s="90"/>
      <c r="C148" s="90"/>
      <c r="D148" s="165" t="s">
        <v>16</v>
      </c>
      <c r="E148" s="189">
        <v>42677</v>
      </c>
      <c r="F148" s="88" t="s">
        <v>1049</v>
      </c>
      <c r="G148" s="87" t="s">
        <v>1053</v>
      </c>
      <c r="H148" s="87" t="s">
        <v>1048</v>
      </c>
      <c r="I148" s="176"/>
      <c r="J148" s="85" t="str">
        <f>IFERROR(VLOOKUP(H148,REFERENCES!R:S,2,FALSE),"")</f>
        <v>Nombre</v>
      </c>
      <c r="K148" s="168">
        <v>90</v>
      </c>
      <c r="L148" s="167"/>
      <c r="M148" s="167"/>
      <c r="N148" s="167"/>
      <c r="O148" s="84" t="s">
        <v>1902</v>
      </c>
      <c r="P148" s="82">
        <v>45</v>
      </c>
      <c r="Q148" s="89"/>
      <c r="R148" s="165" t="s">
        <v>20</v>
      </c>
      <c r="S148" s="87" t="s">
        <v>542</v>
      </c>
      <c r="T148" s="86" t="s">
        <v>1526</v>
      </c>
      <c r="U148" s="165"/>
      <c r="V148" s="86"/>
      <c r="W148" s="97"/>
      <c r="X148" s="87" t="s">
        <v>1123</v>
      </c>
      <c r="Y148" s="165" t="str">
        <f t="shared" si="8"/>
        <v>ADR2016113SURO2È</v>
      </c>
      <c r="Z148" s="165">
        <f t="shared" si="9"/>
        <v>2</v>
      </c>
      <c r="AA148" s="165" t="str">
        <f>VLOOKUP(R148,NIVEAUXADMIN!A:B,2,FALSE)</f>
        <v>HT07</v>
      </c>
      <c r="AB148" s="165" t="str">
        <f>VLOOKUP(S148,NIVEAUXADMIN!E:F,2,FALSE)</f>
        <v>HT07743</v>
      </c>
      <c r="AC148" s="165" t="str">
        <f>VLOOKUP(T148,NIVEAUXADMIN!I:J,2,FALSE)</f>
        <v>HT07743-02</v>
      </c>
      <c r="AD148" s="87">
        <f>IF(SUMPRODUCT(($A$4:$A148=A148)*($S$4:$S148=S148))&gt;1,0,1)</f>
        <v>0</v>
      </c>
    </row>
    <row r="149" spans="1:30" ht="15" customHeight="1">
      <c r="A149" s="87" t="s">
        <v>1093</v>
      </c>
      <c r="B149" s="90"/>
      <c r="C149" s="90"/>
      <c r="D149" s="165" t="s">
        <v>16</v>
      </c>
      <c r="E149" s="189">
        <v>42677</v>
      </c>
      <c r="F149" s="88" t="s">
        <v>1049</v>
      </c>
      <c r="G149" s="87" t="s">
        <v>1053</v>
      </c>
      <c r="H149" s="87" t="s">
        <v>1048</v>
      </c>
      <c r="I149" s="176"/>
      <c r="J149" s="85" t="str">
        <f>IFERROR(VLOOKUP(H149,REFERENCES!R:S,2,FALSE),"")</f>
        <v>Nombre</v>
      </c>
      <c r="K149" s="168">
        <v>80</v>
      </c>
      <c r="L149" s="167"/>
      <c r="M149" s="167"/>
      <c r="N149" s="167"/>
      <c r="O149" s="84" t="s">
        <v>1902</v>
      </c>
      <c r="P149" s="82">
        <v>40</v>
      </c>
      <c r="Q149" s="89"/>
      <c r="R149" s="165" t="s">
        <v>20</v>
      </c>
      <c r="S149" s="87" t="s">
        <v>542</v>
      </c>
      <c r="T149" s="86" t="s">
        <v>1556</v>
      </c>
      <c r="U149" s="165"/>
      <c r="V149" s="86"/>
      <c r="W149" s="97"/>
      <c r="X149" s="87" t="s">
        <v>1121</v>
      </c>
      <c r="Y149" s="165" t="str">
        <f t="shared" si="8"/>
        <v>ADR2016113SURO3È</v>
      </c>
      <c r="Z149" s="165">
        <f t="shared" si="9"/>
        <v>2</v>
      </c>
      <c r="AA149" s="165" t="str">
        <f>VLOOKUP(R149,NIVEAUXADMIN!A:B,2,FALSE)</f>
        <v>HT07</v>
      </c>
      <c r="AB149" s="165" t="str">
        <f>VLOOKUP(S149,NIVEAUXADMIN!E:F,2,FALSE)</f>
        <v>HT07743</v>
      </c>
      <c r="AC149" s="165" t="str">
        <f>VLOOKUP(T149,NIVEAUXADMIN!I:J,2,FALSE)</f>
        <v>HT07743-03</v>
      </c>
      <c r="AD149" s="87">
        <f>IF(SUMPRODUCT(($A$4:$A149=A149)*($S$4:$S149=S149))&gt;1,0,1)</f>
        <v>0</v>
      </c>
    </row>
    <row r="150" spans="1:30" ht="15" customHeight="1">
      <c r="A150" s="45" t="s">
        <v>1093</v>
      </c>
      <c r="B150" s="90"/>
      <c r="C150" s="90"/>
      <c r="D150" s="165" t="s">
        <v>16</v>
      </c>
      <c r="E150" s="189">
        <v>42677</v>
      </c>
      <c r="F150" s="88" t="s">
        <v>1049</v>
      </c>
      <c r="G150" s="87" t="s">
        <v>1053</v>
      </c>
      <c r="H150" s="87" t="s">
        <v>1064</v>
      </c>
      <c r="I150" s="176" t="s">
        <v>1177</v>
      </c>
      <c r="J150" s="85" t="str">
        <f>IFERROR(VLOOKUP(H150,REFERENCES!R:S,2,FALSE),"")</f>
        <v>Nombre</v>
      </c>
      <c r="K150" s="168">
        <v>40</v>
      </c>
      <c r="L150" s="167"/>
      <c r="M150" s="167"/>
      <c r="N150" s="167"/>
      <c r="O150" s="84" t="s">
        <v>1902</v>
      </c>
      <c r="P150" s="82">
        <v>40</v>
      </c>
      <c r="Q150" s="96" t="s">
        <v>1040</v>
      </c>
      <c r="R150" s="165" t="s">
        <v>20</v>
      </c>
      <c r="S150" s="87" t="s">
        <v>542</v>
      </c>
      <c r="T150" s="86" t="s">
        <v>1556</v>
      </c>
      <c r="U150" s="165"/>
      <c r="V150" s="86"/>
      <c r="W150" s="97"/>
      <c r="X150" s="87" t="s">
        <v>1121</v>
      </c>
      <c r="Y150" s="165" t="str">
        <f t="shared" si="8"/>
        <v>ADR2016113SURO3È</v>
      </c>
      <c r="Z150" s="165">
        <f t="shared" si="9"/>
        <v>2</v>
      </c>
      <c r="AA150" s="165" t="str">
        <f>VLOOKUP(R150,NIVEAUXADMIN!A:B,2,FALSE)</f>
        <v>HT07</v>
      </c>
      <c r="AB150" s="165" t="str">
        <f>VLOOKUP(S150,NIVEAUXADMIN!E:F,2,FALSE)</f>
        <v>HT07743</v>
      </c>
      <c r="AC150" s="165" t="str">
        <f>VLOOKUP(T150,NIVEAUXADMIN!I:J,2,FALSE)</f>
        <v>HT07743-03</v>
      </c>
      <c r="AD150" s="87">
        <f>IF(SUMPRODUCT(($A$4:$A150=A150)*($S$4:$S150=S150))&gt;1,0,1)</f>
        <v>0</v>
      </c>
    </row>
    <row r="151" spans="1:30" ht="15" customHeight="1">
      <c r="A151" s="45" t="s">
        <v>1093</v>
      </c>
      <c r="B151" s="90"/>
      <c r="C151" s="90"/>
      <c r="D151" s="165" t="s">
        <v>16</v>
      </c>
      <c r="E151" s="189">
        <v>42677</v>
      </c>
      <c r="F151" s="88" t="s">
        <v>1049</v>
      </c>
      <c r="G151" s="87" t="s">
        <v>1053</v>
      </c>
      <c r="H151" s="87" t="s">
        <v>1064</v>
      </c>
      <c r="I151" s="176" t="s">
        <v>1178</v>
      </c>
      <c r="J151" s="85" t="str">
        <f>IFERROR(VLOOKUP(H151,REFERENCES!R:S,2,FALSE),"")</f>
        <v>Nombre</v>
      </c>
      <c r="K151" s="168">
        <v>45</v>
      </c>
      <c r="L151" s="167"/>
      <c r="M151" s="167"/>
      <c r="N151" s="167"/>
      <c r="O151" s="84" t="s">
        <v>1902</v>
      </c>
      <c r="P151" s="82">
        <v>45</v>
      </c>
      <c r="Q151" s="96" t="s">
        <v>1040</v>
      </c>
      <c r="R151" s="165" t="s">
        <v>20</v>
      </c>
      <c r="S151" s="87" t="s">
        <v>542</v>
      </c>
      <c r="T151" s="86" t="s">
        <v>1526</v>
      </c>
      <c r="U151" s="165"/>
      <c r="V151" s="86"/>
      <c r="W151" s="97"/>
      <c r="X151" s="87" t="s">
        <v>1123</v>
      </c>
      <c r="Y151" s="165" t="str">
        <f t="shared" si="8"/>
        <v>ADR2016113SURO2È</v>
      </c>
      <c r="Z151" s="165">
        <f t="shared" si="9"/>
        <v>2</v>
      </c>
      <c r="AA151" s="165" t="str">
        <f>VLOOKUP(R151,NIVEAUXADMIN!A:B,2,FALSE)</f>
        <v>HT07</v>
      </c>
      <c r="AB151" s="165" t="str">
        <f>VLOOKUP(S151,NIVEAUXADMIN!E:F,2,FALSE)</f>
        <v>HT07743</v>
      </c>
      <c r="AC151" s="165" t="str">
        <f>VLOOKUP(T151,NIVEAUXADMIN!I:J,2,FALSE)</f>
        <v>HT07743-02</v>
      </c>
      <c r="AD151" s="87">
        <f>IF(SUMPRODUCT(($A$4:$A151=A151)*($S$4:$S151=S151))&gt;1,0,1)</f>
        <v>0</v>
      </c>
    </row>
    <row r="152" spans="1:30" ht="15" customHeight="1">
      <c r="A152" s="87" t="s">
        <v>1093</v>
      </c>
      <c r="B152" s="90"/>
      <c r="C152" s="90"/>
      <c r="D152" s="165" t="s">
        <v>16</v>
      </c>
      <c r="E152" s="189">
        <v>42678</v>
      </c>
      <c r="F152" s="88" t="s">
        <v>1049</v>
      </c>
      <c r="G152" s="87" t="s">
        <v>1053</v>
      </c>
      <c r="H152" s="87" t="s">
        <v>1048</v>
      </c>
      <c r="I152" s="176"/>
      <c r="J152" s="85" t="str">
        <f>IFERROR(VLOOKUP(H152,REFERENCES!R:S,2,FALSE),"")</f>
        <v>Nombre</v>
      </c>
      <c r="K152" s="168">
        <v>42</v>
      </c>
      <c r="L152" s="167"/>
      <c r="M152" s="167"/>
      <c r="N152" s="167"/>
      <c r="O152" s="84" t="s">
        <v>1902</v>
      </c>
      <c r="P152" s="82">
        <v>21</v>
      </c>
      <c r="Q152" s="89"/>
      <c r="R152" s="165" t="s">
        <v>20</v>
      </c>
      <c r="S152" s="165" t="s">
        <v>21</v>
      </c>
      <c r="T152" s="86" t="s">
        <v>1788</v>
      </c>
      <c r="U152" s="165"/>
      <c r="V152" s="86"/>
      <c r="W152" s="97"/>
      <c r="X152" s="87"/>
      <c r="Y152" s="165" t="str">
        <f t="shared" si="8"/>
        <v>ADR2016114SULE7È</v>
      </c>
      <c r="Z152" s="165">
        <f t="shared" si="9"/>
        <v>2</v>
      </c>
      <c r="AA152" s="165" t="str">
        <f>VLOOKUP(R152,NIVEAUXADMIN!A:B,2,FALSE)</f>
        <v>HT07</v>
      </c>
      <c r="AB152" s="165" t="str">
        <f>VLOOKUP(S152,NIVEAUXADMIN!E:F,2,FALSE)</f>
        <v>HT07711</v>
      </c>
      <c r="AC152" s="165" t="str">
        <f>VLOOKUP(T152,NIVEAUXADMIN!I:J,2,FALSE)</f>
        <v>HT07711-04</v>
      </c>
      <c r="AD152" s="87">
        <f>IF(SUMPRODUCT(($A$4:$A152=A152)*($S$4:$S152=S152))&gt;1,0,1)</f>
        <v>1</v>
      </c>
    </row>
    <row r="153" spans="1:30" ht="15" customHeight="1">
      <c r="A153" s="45" t="s">
        <v>1093</v>
      </c>
      <c r="B153" s="90"/>
      <c r="C153" s="90"/>
      <c r="D153" s="165" t="s">
        <v>16</v>
      </c>
      <c r="E153" s="189">
        <v>42678</v>
      </c>
      <c r="F153" s="88" t="s">
        <v>1049</v>
      </c>
      <c r="G153" s="87" t="s">
        <v>1053</v>
      </c>
      <c r="H153" s="87" t="s">
        <v>1064</v>
      </c>
      <c r="I153" s="176" t="s">
        <v>1178</v>
      </c>
      <c r="J153" s="85" t="str">
        <f>IFERROR(VLOOKUP(H153,REFERENCES!R:S,2,FALSE),"")</f>
        <v>Nombre</v>
      </c>
      <c r="K153" s="168">
        <v>21</v>
      </c>
      <c r="L153" s="167"/>
      <c r="M153" s="167"/>
      <c r="N153" s="167"/>
      <c r="O153" s="84" t="s">
        <v>1902</v>
      </c>
      <c r="P153" s="82">
        <v>21</v>
      </c>
      <c r="Q153" s="96" t="s">
        <v>1040</v>
      </c>
      <c r="R153" s="165" t="s">
        <v>20</v>
      </c>
      <c r="S153" s="165" t="s">
        <v>21</v>
      </c>
      <c r="T153" s="86" t="s">
        <v>1788</v>
      </c>
      <c r="U153" s="165"/>
      <c r="V153" s="86"/>
      <c r="W153" s="97"/>
      <c r="X153" s="87"/>
      <c r="Y153" s="165" t="str">
        <f t="shared" si="8"/>
        <v>ADR2016114SULE7È</v>
      </c>
      <c r="Z153" s="165">
        <f t="shared" si="9"/>
        <v>2</v>
      </c>
      <c r="AA153" s="165" t="str">
        <f>VLOOKUP(R153,NIVEAUXADMIN!A:B,2,FALSE)</f>
        <v>HT07</v>
      </c>
      <c r="AB153" s="165" t="str">
        <f>VLOOKUP(S153,NIVEAUXADMIN!E:F,2,FALSE)</f>
        <v>HT07711</v>
      </c>
      <c r="AC153" s="165" t="str">
        <f>VLOOKUP(T153,NIVEAUXADMIN!I:J,2,FALSE)</f>
        <v>HT07711-04</v>
      </c>
      <c r="AD153" s="87">
        <f>IF(SUMPRODUCT(($A$4:$A153=A153)*($S$4:$S153=S153))&gt;1,0,1)</f>
        <v>0</v>
      </c>
    </row>
    <row r="154" spans="1:30" ht="15" customHeight="1">
      <c r="A154" s="87" t="s">
        <v>1093</v>
      </c>
      <c r="B154" s="90"/>
      <c r="C154" s="90"/>
      <c r="D154" s="165" t="s">
        <v>16</v>
      </c>
      <c r="E154" s="189">
        <v>42682</v>
      </c>
      <c r="F154" s="88" t="s">
        <v>1049</v>
      </c>
      <c r="G154" s="87" t="s">
        <v>1053</v>
      </c>
      <c r="H154" s="87" t="s">
        <v>1048</v>
      </c>
      <c r="I154" s="176"/>
      <c r="J154" s="85" t="str">
        <f>IFERROR(VLOOKUP(H154,REFERENCES!R:S,2,FALSE),"")</f>
        <v>Nombre</v>
      </c>
      <c r="K154" s="168">
        <v>116</v>
      </c>
      <c r="L154" s="167"/>
      <c r="M154" s="167"/>
      <c r="N154" s="167"/>
      <c r="O154" s="84" t="s">
        <v>1902</v>
      </c>
      <c r="P154" s="82">
        <v>58</v>
      </c>
      <c r="Q154" s="89"/>
      <c r="R154" s="165" t="s">
        <v>20</v>
      </c>
      <c r="S154" s="164" t="s">
        <v>22</v>
      </c>
      <c r="T154" s="86" t="s">
        <v>1273</v>
      </c>
      <c r="U154" s="165"/>
      <c r="V154" s="86"/>
      <c r="W154" s="97"/>
      <c r="X154" s="87" t="s">
        <v>1124</v>
      </c>
      <c r="Y154" s="165" t="str">
        <f t="shared" si="8"/>
        <v>ADR2016118SUMA10</v>
      </c>
      <c r="Z154" s="165">
        <f t="shared" si="9"/>
        <v>2</v>
      </c>
      <c r="AA154" s="165" t="str">
        <f>VLOOKUP(R154,NIVEAUXADMIN!A:B,2,FALSE)</f>
        <v>HT07</v>
      </c>
      <c r="AB154" s="165" t="str">
        <f>VLOOKUP(S154,NIVEAUXADMIN!E:F,2,FALSE)</f>
        <v>HT07715</v>
      </c>
      <c r="AC154" s="165" t="str">
        <f>VLOOKUP(T154,NIVEAUXADMIN!I:J,2,FALSE)</f>
        <v>HT07715-02</v>
      </c>
      <c r="AD154" s="87">
        <f>IF(SUMPRODUCT(($A$4:$A154=A154)*($S$4:$S154=S154))&gt;1,0,1)</f>
        <v>1</v>
      </c>
    </row>
    <row r="155" spans="1:30" ht="15" customHeight="1">
      <c r="A155" s="87" t="s">
        <v>1093</v>
      </c>
      <c r="B155" s="90"/>
      <c r="C155" s="90"/>
      <c r="D155" s="100"/>
      <c r="E155" s="189">
        <v>42682</v>
      </c>
      <c r="F155" s="88" t="s">
        <v>1049</v>
      </c>
      <c r="G155" s="87" t="s">
        <v>1053</v>
      </c>
      <c r="H155" s="87" t="s">
        <v>1048</v>
      </c>
      <c r="I155" s="176"/>
      <c r="J155" s="85" t="str">
        <f>IFERROR(VLOOKUP(H155,REFERENCES!R:S,2,FALSE),"")</f>
        <v>Nombre</v>
      </c>
      <c r="K155" s="168">
        <v>118</v>
      </c>
      <c r="L155" s="167"/>
      <c r="M155" s="167"/>
      <c r="N155" s="167"/>
      <c r="O155" s="84" t="s">
        <v>1902</v>
      </c>
      <c r="P155" s="82">
        <v>59</v>
      </c>
      <c r="Q155" s="89"/>
      <c r="R155" s="165" t="s">
        <v>20</v>
      </c>
      <c r="S155" s="164" t="s">
        <v>22</v>
      </c>
      <c r="T155" s="86" t="s">
        <v>1384</v>
      </c>
      <c r="U155" s="165" t="s">
        <v>1103</v>
      </c>
      <c r="V155" s="86"/>
      <c r="W155" s="97"/>
      <c r="X155" s="87" t="s">
        <v>1125</v>
      </c>
      <c r="Y155" s="165" t="str">
        <f t="shared" si="8"/>
        <v>ADR2016118SUMA1È</v>
      </c>
      <c r="Z155" s="165">
        <f t="shared" si="9"/>
        <v>2</v>
      </c>
      <c r="AA155" s="165" t="str">
        <f>VLOOKUP(R155,NIVEAUXADMIN!A:B,2,FALSE)</f>
        <v>HT07</v>
      </c>
      <c r="AB155" s="165" t="str">
        <f>VLOOKUP(S155,NIVEAUXADMIN!E:F,2,FALSE)</f>
        <v>HT07715</v>
      </c>
      <c r="AC155" s="165" t="str">
        <f>VLOOKUP(T155,NIVEAUXADMIN!I:J,2,FALSE)</f>
        <v>HT07715-01</v>
      </c>
      <c r="AD155" s="87">
        <f>IF(SUMPRODUCT(($A$4:$A155=A155)*($S$4:$S155=S155))&gt;1,0,1)</f>
        <v>0</v>
      </c>
    </row>
    <row r="156" spans="1:30" ht="15" customHeight="1">
      <c r="A156" s="45" t="s">
        <v>1093</v>
      </c>
      <c r="B156" s="90"/>
      <c r="C156" s="90"/>
      <c r="D156" s="165" t="s">
        <v>16</v>
      </c>
      <c r="E156" s="189">
        <v>42682</v>
      </c>
      <c r="F156" s="88" t="s">
        <v>1049</v>
      </c>
      <c r="G156" s="87" t="s">
        <v>1053</v>
      </c>
      <c r="H156" s="87" t="s">
        <v>1064</v>
      </c>
      <c r="I156" s="176" t="s">
        <v>1177</v>
      </c>
      <c r="J156" s="85" t="str">
        <f>IFERROR(VLOOKUP(H156,REFERENCES!R:S,2,FALSE),"")</f>
        <v>Nombre</v>
      </c>
      <c r="K156" s="168">
        <v>58</v>
      </c>
      <c r="L156" s="167"/>
      <c r="M156" s="167"/>
      <c r="N156" s="167"/>
      <c r="O156" s="84" t="s">
        <v>1902</v>
      </c>
      <c r="P156" s="82">
        <v>58</v>
      </c>
      <c r="Q156" s="96" t="s">
        <v>1040</v>
      </c>
      <c r="R156" s="165" t="s">
        <v>20</v>
      </c>
      <c r="S156" s="164" t="s">
        <v>22</v>
      </c>
      <c r="T156" s="86" t="s">
        <v>1273</v>
      </c>
      <c r="U156" s="165"/>
      <c r="V156" s="86"/>
      <c r="W156" s="97"/>
      <c r="X156" s="87" t="s">
        <v>1124</v>
      </c>
      <c r="Y156" s="165" t="str">
        <f t="shared" si="8"/>
        <v>ADR2016118SUMA10</v>
      </c>
      <c r="Z156" s="165">
        <f t="shared" si="9"/>
        <v>2</v>
      </c>
      <c r="AA156" s="165" t="str">
        <f>VLOOKUP(R156,NIVEAUXADMIN!A:B,2,FALSE)</f>
        <v>HT07</v>
      </c>
      <c r="AB156" s="165" t="str">
        <f>VLOOKUP(S156,NIVEAUXADMIN!E:F,2,FALSE)</f>
        <v>HT07715</v>
      </c>
      <c r="AC156" s="165" t="str">
        <f>VLOOKUP(T156,NIVEAUXADMIN!I:J,2,FALSE)</f>
        <v>HT07715-02</v>
      </c>
      <c r="AD156" s="87">
        <f>IF(SUMPRODUCT(($A$4:$A156=A156)*($S$4:$S156=S156))&gt;1,0,1)</f>
        <v>0</v>
      </c>
    </row>
    <row r="157" spans="1:30" ht="15" customHeight="1">
      <c r="A157" s="45" t="s">
        <v>1093</v>
      </c>
      <c r="B157" s="90"/>
      <c r="C157" s="90"/>
      <c r="D157" s="100"/>
      <c r="E157" s="189">
        <v>42682</v>
      </c>
      <c r="F157" s="88" t="s">
        <v>1049</v>
      </c>
      <c r="G157" s="87" t="s">
        <v>1053</v>
      </c>
      <c r="H157" s="87" t="s">
        <v>1064</v>
      </c>
      <c r="I157" s="176" t="s">
        <v>1177</v>
      </c>
      <c r="J157" s="85" t="str">
        <f>IFERROR(VLOOKUP(H157,REFERENCES!R:S,2,FALSE),"")</f>
        <v>Nombre</v>
      </c>
      <c r="K157" s="168">
        <v>59</v>
      </c>
      <c r="L157" s="167"/>
      <c r="M157" s="167"/>
      <c r="N157" s="167"/>
      <c r="O157" s="84" t="s">
        <v>1902</v>
      </c>
      <c r="P157" s="82">
        <v>59</v>
      </c>
      <c r="Q157" s="96" t="s">
        <v>1040</v>
      </c>
      <c r="R157" s="165" t="s">
        <v>20</v>
      </c>
      <c r="S157" s="164" t="s">
        <v>22</v>
      </c>
      <c r="T157" s="86" t="s">
        <v>1384</v>
      </c>
      <c r="U157" s="165" t="s">
        <v>1103</v>
      </c>
      <c r="V157" s="86"/>
      <c r="W157" s="97"/>
      <c r="X157" s="87" t="s">
        <v>1125</v>
      </c>
      <c r="Y157" s="165" t="str">
        <f t="shared" si="8"/>
        <v>ADR2016118SUMA1È</v>
      </c>
      <c r="Z157" s="165">
        <f t="shared" si="9"/>
        <v>2</v>
      </c>
      <c r="AA157" s="165" t="str">
        <f>VLOOKUP(R157,NIVEAUXADMIN!A:B,2,FALSE)</f>
        <v>HT07</v>
      </c>
      <c r="AB157" s="165" t="str">
        <f>VLOOKUP(S157,NIVEAUXADMIN!E:F,2,FALSE)</f>
        <v>HT07715</v>
      </c>
      <c r="AC157" s="165" t="str">
        <f>VLOOKUP(T157,NIVEAUXADMIN!I:J,2,FALSE)</f>
        <v>HT07715-01</v>
      </c>
      <c r="AD157" s="87">
        <f>IF(SUMPRODUCT(($A$4:$A157=A157)*($S$4:$S157=S157))&gt;1,0,1)</f>
        <v>0</v>
      </c>
    </row>
    <row r="158" spans="1:30" ht="15" customHeight="1">
      <c r="A158" s="87" t="s">
        <v>1093</v>
      </c>
      <c r="B158" s="90"/>
      <c r="C158" s="90"/>
      <c r="D158" s="165" t="s">
        <v>16</v>
      </c>
      <c r="E158" s="189">
        <v>42688</v>
      </c>
      <c r="F158" s="88" t="s">
        <v>1049</v>
      </c>
      <c r="G158" s="87" t="s">
        <v>1053</v>
      </c>
      <c r="H158" s="87" t="s">
        <v>1048</v>
      </c>
      <c r="I158" s="176"/>
      <c r="J158" s="85" t="str">
        <f>IFERROR(VLOOKUP(H158,REFERENCES!R:S,2,FALSE),"")</f>
        <v>Nombre</v>
      </c>
      <c r="K158" s="168">
        <v>114</v>
      </c>
      <c r="L158" s="167"/>
      <c r="M158" s="167"/>
      <c r="N158" s="167"/>
      <c r="O158" s="84" t="s">
        <v>1902</v>
      </c>
      <c r="P158" s="82">
        <v>115</v>
      </c>
      <c r="Q158" s="89"/>
      <c r="R158" s="165" t="s">
        <v>20</v>
      </c>
      <c r="S158" s="87" t="s">
        <v>310</v>
      </c>
      <c r="T158" s="86" t="s">
        <v>1379</v>
      </c>
      <c r="U158" s="165"/>
      <c r="V158" s="86"/>
      <c r="W158" s="97"/>
      <c r="X158" s="87" t="s">
        <v>1126</v>
      </c>
      <c r="Y158" s="165" t="str">
        <f t="shared" si="8"/>
        <v>ADR20161114SUAR1È</v>
      </c>
      <c r="Z158" s="165">
        <f t="shared" si="9"/>
        <v>2</v>
      </c>
      <c r="AA158" s="165" t="str">
        <f>VLOOKUP(R158,NIVEAUXADMIN!A:B,2,FALSE)</f>
        <v>HT07</v>
      </c>
      <c r="AB158" s="165" t="str">
        <f>VLOOKUP(S158,NIVEAUXADMIN!E:F,2,FALSE)</f>
        <v>HT07723</v>
      </c>
      <c r="AC158" s="165" t="str">
        <f>VLOOKUP(T158,NIVEAUXADMIN!I:J,2,FALSE)</f>
        <v>HT07723-01</v>
      </c>
      <c r="AD158" s="87">
        <f>IF(SUMPRODUCT(($A$4:$A158=A158)*($S$4:$S158=S158))&gt;1,0,1)</f>
        <v>1</v>
      </c>
    </row>
    <row r="159" spans="1:30" ht="15" customHeight="1">
      <c r="A159" s="45" t="s">
        <v>1093</v>
      </c>
      <c r="B159" s="90"/>
      <c r="C159" s="90"/>
      <c r="D159" s="165" t="s">
        <v>16</v>
      </c>
      <c r="E159" s="189">
        <v>42688</v>
      </c>
      <c r="F159" s="88" t="s">
        <v>1049</v>
      </c>
      <c r="G159" s="87" t="s">
        <v>1053</v>
      </c>
      <c r="H159" s="87" t="s">
        <v>1064</v>
      </c>
      <c r="I159" s="176" t="s">
        <v>1177</v>
      </c>
      <c r="J159" s="85" t="str">
        <f>IFERROR(VLOOKUP(H159,REFERENCES!R:S,2,FALSE),"")</f>
        <v>Nombre</v>
      </c>
      <c r="K159" s="168">
        <v>114</v>
      </c>
      <c r="L159" s="167"/>
      <c r="M159" s="167"/>
      <c r="N159" s="167"/>
      <c r="O159" s="84" t="s">
        <v>1902</v>
      </c>
      <c r="P159" s="82">
        <v>115</v>
      </c>
      <c r="Q159" s="96" t="s">
        <v>1040</v>
      </c>
      <c r="R159" s="165" t="s">
        <v>20</v>
      </c>
      <c r="S159" s="87" t="s">
        <v>310</v>
      </c>
      <c r="T159" s="86" t="s">
        <v>1379</v>
      </c>
      <c r="U159" s="165"/>
      <c r="V159" s="86"/>
      <c r="W159" s="97"/>
      <c r="X159" s="87" t="s">
        <v>1126</v>
      </c>
      <c r="Y159" s="165" t="str">
        <f t="shared" si="8"/>
        <v>ADR20161114SUAR1È</v>
      </c>
      <c r="Z159" s="165">
        <f t="shared" si="9"/>
        <v>2</v>
      </c>
      <c r="AA159" s="165" t="str">
        <f>VLOOKUP(R159,NIVEAUXADMIN!A:B,2,FALSE)</f>
        <v>HT07</v>
      </c>
      <c r="AB159" s="165" t="str">
        <f>VLOOKUP(S159,NIVEAUXADMIN!E:F,2,FALSE)</f>
        <v>HT07723</v>
      </c>
      <c r="AC159" s="165" t="str">
        <f>VLOOKUP(T159,NIVEAUXADMIN!I:J,2,FALSE)</f>
        <v>HT07723-01</v>
      </c>
      <c r="AD159" s="87">
        <f>IF(SUMPRODUCT(($A$4:$A159=A159)*($S$4:$S159=S159))&gt;1,0,1)</f>
        <v>0</v>
      </c>
    </row>
    <row r="160" spans="1:30" ht="15" customHeight="1">
      <c r="A160" s="87" t="s">
        <v>1093</v>
      </c>
      <c r="B160" s="90"/>
      <c r="C160" s="90"/>
      <c r="D160" s="100" t="s">
        <v>19</v>
      </c>
      <c r="E160" s="189">
        <v>42690</v>
      </c>
      <c r="F160" s="88" t="s">
        <v>1049</v>
      </c>
      <c r="G160" s="87" t="s">
        <v>1053</v>
      </c>
      <c r="H160" s="87" t="s">
        <v>1048</v>
      </c>
      <c r="I160" s="176"/>
      <c r="J160" s="85" t="str">
        <f>IFERROR(VLOOKUP(H160,REFERENCES!R:S,2,FALSE),"")</f>
        <v>Nombre</v>
      </c>
      <c r="K160" s="168">
        <v>114</v>
      </c>
      <c r="L160" s="167"/>
      <c r="M160" s="167"/>
      <c r="N160" s="167"/>
      <c r="O160" s="84" t="s">
        <v>1902</v>
      </c>
      <c r="P160" s="82">
        <v>123</v>
      </c>
      <c r="Q160" s="89"/>
      <c r="R160" s="165" t="s">
        <v>20</v>
      </c>
      <c r="S160" s="87" t="s">
        <v>554</v>
      </c>
      <c r="T160" s="86" t="s">
        <v>1453</v>
      </c>
      <c r="U160" s="165"/>
      <c r="V160" s="86"/>
      <c r="W160" s="97"/>
      <c r="X160" s="87" t="s">
        <v>1127</v>
      </c>
      <c r="Y160" s="165" t="str">
        <f t="shared" si="8"/>
        <v>ADR20161116SUTO2È</v>
      </c>
      <c r="Z160" s="165">
        <f t="shared" si="9"/>
        <v>2</v>
      </c>
      <c r="AA160" s="165" t="str">
        <f>VLOOKUP(R160,NIVEAUXADMIN!A:B,2,FALSE)</f>
        <v>HT07</v>
      </c>
      <c r="AB160" s="165" t="str">
        <f>VLOOKUP(S160,NIVEAUXADMIN!E:F,2,FALSE)</f>
        <v>HT07712</v>
      </c>
      <c r="AC160" s="165" t="str">
        <f>VLOOKUP(T160,NIVEAUXADMIN!I:J,2,FALSE)</f>
        <v>HT07712-02</v>
      </c>
      <c r="AD160" s="87">
        <f>IF(SUMPRODUCT(($A$4:$A160=A160)*($S$4:$S160=S160))&gt;1,0,1)</f>
        <v>1</v>
      </c>
    </row>
    <row r="161" spans="1:30" ht="15" customHeight="1">
      <c r="A161" s="45" t="s">
        <v>1093</v>
      </c>
      <c r="B161" s="90"/>
      <c r="C161" s="90"/>
      <c r="D161" s="100" t="s">
        <v>19</v>
      </c>
      <c r="E161" s="189">
        <v>42690</v>
      </c>
      <c r="F161" s="88" t="s">
        <v>1049</v>
      </c>
      <c r="G161" s="87" t="s">
        <v>1053</v>
      </c>
      <c r="H161" s="87" t="s">
        <v>1064</v>
      </c>
      <c r="I161" s="176" t="s">
        <v>1177</v>
      </c>
      <c r="J161" s="85" t="str">
        <f>IFERROR(VLOOKUP(H161,REFERENCES!R:S,2,FALSE),"")</f>
        <v>Nombre</v>
      </c>
      <c r="K161" s="168">
        <v>114</v>
      </c>
      <c r="L161" s="167"/>
      <c r="M161" s="167"/>
      <c r="N161" s="167"/>
      <c r="O161" s="84" t="s">
        <v>1902</v>
      </c>
      <c r="P161" s="82">
        <v>123</v>
      </c>
      <c r="Q161" s="96" t="s">
        <v>1040</v>
      </c>
      <c r="R161" s="165" t="s">
        <v>20</v>
      </c>
      <c r="S161" s="87" t="s">
        <v>554</v>
      </c>
      <c r="T161" s="86" t="s">
        <v>1453</v>
      </c>
      <c r="U161" s="165"/>
      <c r="V161" s="86"/>
      <c r="W161" s="97"/>
      <c r="X161" s="87" t="s">
        <v>1127</v>
      </c>
      <c r="Y161" s="165" t="str">
        <f t="shared" si="8"/>
        <v>ADR20161116SUTO2È</v>
      </c>
      <c r="Z161" s="165">
        <f t="shared" si="9"/>
        <v>2</v>
      </c>
      <c r="AA161" s="165" t="str">
        <f>VLOOKUP(R161,NIVEAUXADMIN!A:B,2,FALSE)</f>
        <v>HT07</v>
      </c>
      <c r="AB161" s="165" t="str">
        <f>VLOOKUP(S161,NIVEAUXADMIN!E:F,2,FALSE)</f>
        <v>HT07712</v>
      </c>
      <c r="AC161" s="165" t="str">
        <f>VLOOKUP(T161,NIVEAUXADMIN!I:J,2,FALSE)</f>
        <v>HT07712-02</v>
      </c>
      <c r="AD161" s="87">
        <f>IF(SUMPRODUCT(($A$4:$A161=A161)*($S$4:$S161=S161))&gt;1,0,1)</f>
        <v>0</v>
      </c>
    </row>
    <row r="162" spans="1:30" ht="15" customHeight="1">
      <c r="A162" s="45" t="s">
        <v>1093</v>
      </c>
      <c r="B162" s="90"/>
      <c r="C162" s="90"/>
      <c r="D162" s="87" t="s">
        <v>19</v>
      </c>
      <c r="E162" s="114" t="s">
        <v>1980</v>
      </c>
      <c r="F162" s="95" t="s">
        <v>1049</v>
      </c>
      <c r="G162" s="165" t="s">
        <v>1053</v>
      </c>
      <c r="H162" s="165" t="s">
        <v>1064</v>
      </c>
      <c r="I162" s="176"/>
      <c r="J162" s="85" t="str">
        <f>IFERROR(VLOOKUP(H162,REFERENCES!R:S,2,FALSE),"")</f>
        <v>Nombre</v>
      </c>
      <c r="K162" s="168">
        <v>120</v>
      </c>
      <c r="L162" s="167"/>
      <c r="M162" s="167"/>
      <c r="N162" s="167"/>
      <c r="O162" s="84" t="s">
        <v>1902</v>
      </c>
      <c r="P162" s="207"/>
      <c r="Q162" s="96" t="s">
        <v>1040</v>
      </c>
      <c r="R162" s="165" t="s">
        <v>20</v>
      </c>
      <c r="S162" s="87" t="s">
        <v>310</v>
      </c>
      <c r="T162" s="101"/>
      <c r="U162" s="165"/>
      <c r="V162" s="86"/>
      <c r="W162" s="97"/>
      <c r="X162" s="87"/>
      <c r="Y162" s="165" t="e">
        <f t="shared" si="8"/>
        <v>#VALUE!</v>
      </c>
      <c r="Z162" s="165">
        <f t="shared" si="9"/>
        <v>179</v>
      </c>
      <c r="AA162" s="165" t="str">
        <f>VLOOKUP(R162,NIVEAUXADMIN!A:B,2,FALSE)</f>
        <v>HT07</v>
      </c>
      <c r="AB162" s="165" t="str">
        <f>VLOOKUP(S162,NIVEAUXADMIN!E:F,2,FALSE)</f>
        <v>HT07723</v>
      </c>
      <c r="AC162" s="165" t="e">
        <f>VLOOKUP(T162,NIVEAUXADMIN!I:J,2,FALSE)</f>
        <v>#N/A</v>
      </c>
      <c r="AD162" s="87">
        <f>IF(SUMPRODUCT(($A$4:$A162=A162)*($S$4:$S162=S162))&gt;1,0,1)</f>
        <v>0</v>
      </c>
    </row>
    <row r="163" spans="1:30" ht="15" customHeight="1">
      <c r="A163" s="45" t="s">
        <v>1093</v>
      </c>
      <c r="B163" s="90"/>
      <c r="C163" s="90"/>
      <c r="D163" s="87" t="s">
        <v>19</v>
      </c>
      <c r="E163" s="114" t="s">
        <v>1980</v>
      </c>
      <c r="F163" s="95" t="s">
        <v>1049</v>
      </c>
      <c r="G163" s="165" t="s">
        <v>1053</v>
      </c>
      <c r="H163" s="165" t="s">
        <v>1064</v>
      </c>
      <c r="I163" s="176"/>
      <c r="J163" s="85" t="str">
        <f>IFERROR(VLOOKUP(H163,REFERENCES!R:S,2,FALSE),"")</f>
        <v>Nombre</v>
      </c>
      <c r="K163" s="168">
        <v>31</v>
      </c>
      <c r="L163" s="167"/>
      <c r="M163" s="167"/>
      <c r="N163" s="167"/>
      <c r="O163" s="84" t="s">
        <v>1902</v>
      </c>
      <c r="P163" s="207"/>
      <c r="Q163" s="96" t="s">
        <v>1040</v>
      </c>
      <c r="R163" s="165" t="s">
        <v>20</v>
      </c>
      <c r="S163" s="165" t="s">
        <v>21</v>
      </c>
      <c r="T163" s="101"/>
      <c r="U163" s="165"/>
      <c r="V163" s="86"/>
      <c r="W163" s="97"/>
      <c r="X163" s="87"/>
      <c r="Y163" s="165" t="e">
        <f t="shared" si="8"/>
        <v>#VALUE!</v>
      </c>
      <c r="Z163" s="165">
        <f t="shared" si="9"/>
        <v>179</v>
      </c>
      <c r="AA163" s="165" t="str">
        <f>VLOOKUP(R163,NIVEAUXADMIN!A:B,2,FALSE)</f>
        <v>HT07</v>
      </c>
      <c r="AB163" s="165" t="str">
        <f>VLOOKUP(S163,NIVEAUXADMIN!E:F,2,FALSE)</f>
        <v>HT07711</v>
      </c>
      <c r="AC163" s="165" t="e">
        <f>VLOOKUP(T163,NIVEAUXADMIN!I:J,2,FALSE)</f>
        <v>#N/A</v>
      </c>
      <c r="AD163" s="87">
        <f>IF(SUMPRODUCT(($A$4:$A163=A163)*($S$4:$S163=S163))&gt;1,0,1)</f>
        <v>0</v>
      </c>
    </row>
    <row r="164" spans="1:30" ht="15" customHeight="1">
      <c r="A164" s="45" t="s">
        <v>1093</v>
      </c>
      <c r="B164" s="90"/>
      <c r="C164" s="90"/>
      <c r="D164" s="87" t="s">
        <v>19</v>
      </c>
      <c r="E164" s="114" t="s">
        <v>1980</v>
      </c>
      <c r="F164" s="95" t="s">
        <v>1049</v>
      </c>
      <c r="G164" s="165" t="s">
        <v>1053</v>
      </c>
      <c r="H164" s="165" t="s">
        <v>1064</v>
      </c>
      <c r="I164" s="176"/>
      <c r="J164" s="85" t="str">
        <f>IFERROR(VLOOKUP(H164,REFERENCES!R:S,2,FALSE),"")</f>
        <v>Nombre</v>
      </c>
      <c r="K164" s="168">
        <v>120</v>
      </c>
      <c r="L164" s="167"/>
      <c r="M164" s="167"/>
      <c r="N164" s="167"/>
      <c r="O164" s="84" t="s">
        <v>1902</v>
      </c>
      <c r="P164" s="207"/>
      <c r="Q164" s="96" t="s">
        <v>1040</v>
      </c>
      <c r="R164" s="165" t="s">
        <v>20</v>
      </c>
      <c r="S164" s="164" t="s">
        <v>22</v>
      </c>
      <c r="T164" s="101"/>
      <c r="U164" s="165"/>
      <c r="V164" s="86"/>
      <c r="W164" s="97"/>
      <c r="X164" s="87"/>
      <c r="Y164" s="165" t="e">
        <f t="shared" si="8"/>
        <v>#VALUE!</v>
      </c>
      <c r="Z164" s="165">
        <f t="shared" si="9"/>
        <v>179</v>
      </c>
      <c r="AA164" s="165" t="str">
        <f>VLOOKUP(R164,NIVEAUXADMIN!A:B,2,FALSE)</f>
        <v>HT07</v>
      </c>
      <c r="AB164" s="165" t="str">
        <f>VLOOKUP(S164,NIVEAUXADMIN!E:F,2,FALSE)</f>
        <v>HT07715</v>
      </c>
      <c r="AC164" s="165" t="e">
        <f>VLOOKUP(T164,NIVEAUXADMIN!I:J,2,FALSE)</f>
        <v>#N/A</v>
      </c>
      <c r="AD164" s="87">
        <f>IF(SUMPRODUCT(($A$4:$A164=A164)*($S$4:$S164=S164))&gt;1,0,1)</f>
        <v>0</v>
      </c>
    </row>
    <row r="165" spans="1:30" ht="15" customHeight="1">
      <c r="A165" s="45" t="s">
        <v>1093</v>
      </c>
      <c r="B165" s="90"/>
      <c r="C165" s="90"/>
      <c r="D165" s="87" t="s">
        <v>19</v>
      </c>
      <c r="E165" s="114" t="s">
        <v>1980</v>
      </c>
      <c r="F165" s="95" t="s">
        <v>1049</v>
      </c>
      <c r="G165" s="165" t="s">
        <v>1053</v>
      </c>
      <c r="H165" s="165" t="s">
        <v>1064</v>
      </c>
      <c r="I165" s="176"/>
      <c r="J165" s="85" t="str">
        <f>IFERROR(VLOOKUP(H165,REFERENCES!R:S,2,FALSE),"")</f>
        <v>Nombre</v>
      </c>
      <c r="K165" s="168">
        <v>209</v>
      </c>
      <c r="L165" s="167"/>
      <c r="M165" s="167"/>
      <c r="N165" s="167"/>
      <c r="O165" s="84" t="s">
        <v>1902</v>
      </c>
      <c r="P165" s="207"/>
      <c r="Q165" s="96" t="s">
        <v>1040</v>
      </c>
      <c r="R165" s="165" t="s">
        <v>20</v>
      </c>
      <c r="S165" s="87" t="s">
        <v>542</v>
      </c>
      <c r="T165" s="101"/>
      <c r="U165" s="165"/>
      <c r="V165" s="86"/>
      <c r="W165" s="97"/>
      <c r="X165" s="87"/>
      <c r="Y165" s="165" t="e">
        <f t="shared" si="8"/>
        <v>#VALUE!</v>
      </c>
      <c r="Z165" s="165">
        <f t="shared" si="9"/>
        <v>179</v>
      </c>
      <c r="AA165" s="165" t="str">
        <f>VLOOKUP(R165,NIVEAUXADMIN!A:B,2,FALSE)</f>
        <v>HT07</v>
      </c>
      <c r="AB165" s="165" t="str">
        <f>VLOOKUP(S165,NIVEAUXADMIN!E:F,2,FALSE)</f>
        <v>HT07743</v>
      </c>
      <c r="AC165" s="165" t="e">
        <f>VLOOKUP(T165,NIVEAUXADMIN!I:J,2,FALSE)</f>
        <v>#N/A</v>
      </c>
      <c r="AD165" s="87">
        <f>IF(SUMPRODUCT(($A$4:$A165=A165)*($S$4:$S165=S165))&gt;1,0,1)</f>
        <v>0</v>
      </c>
    </row>
    <row r="166" spans="1:30" ht="15" customHeight="1">
      <c r="A166" s="45" t="s">
        <v>1093</v>
      </c>
      <c r="B166" s="90"/>
      <c r="C166" s="90"/>
      <c r="D166" s="87" t="s">
        <v>19</v>
      </c>
      <c r="E166" s="114" t="s">
        <v>1980</v>
      </c>
      <c r="F166" s="95" t="s">
        <v>1049</v>
      </c>
      <c r="G166" s="165" t="s">
        <v>1053</v>
      </c>
      <c r="H166" s="165" t="s">
        <v>1064</v>
      </c>
      <c r="I166" s="176"/>
      <c r="J166" s="85" t="str">
        <f>IFERROR(VLOOKUP(H166,REFERENCES!R:S,2,FALSE),"")</f>
        <v>Nombre</v>
      </c>
      <c r="K166" s="168">
        <v>120</v>
      </c>
      <c r="L166" s="167"/>
      <c r="M166" s="167"/>
      <c r="N166" s="167"/>
      <c r="O166" s="84" t="s">
        <v>1902</v>
      </c>
      <c r="P166" s="207"/>
      <c r="Q166" s="96" t="s">
        <v>1040</v>
      </c>
      <c r="R166" s="165" t="s">
        <v>20</v>
      </c>
      <c r="S166" s="87" t="s">
        <v>554</v>
      </c>
      <c r="T166" s="101"/>
      <c r="U166" s="165"/>
      <c r="V166" s="86"/>
      <c r="W166" s="97"/>
      <c r="X166" s="87"/>
      <c r="Y166" s="165" t="e">
        <f t="shared" si="8"/>
        <v>#VALUE!</v>
      </c>
      <c r="Z166" s="165">
        <f t="shared" si="9"/>
        <v>179</v>
      </c>
      <c r="AA166" s="165" t="str">
        <f>VLOOKUP(R166,NIVEAUXADMIN!A:B,2,FALSE)</f>
        <v>HT07</v>
      </c>
      <c r="AB166" s="165" t="str">
        <f>VLOOKUP(S166,NIVEAUXADMIN!E:F,2,FALSE)</f>
        <v>HT07712</v>
      </c>
      <c r="AC166" s="165" t="e">
        <f>VLOOKUP(T166,NIVEAUXADMIN!I:J,2,FALSE)</f>
        <v>#N/A</v>
      </c>
      <c r="AD166" s="87">
        <f>IF(SUMPRODUCT(($A$4:$A166=A166)*($S$4:$S166=S166))&gt;1,0,1)</f>
        <v>0</v>
      </c>
    </row>
    <row r="167" spans="1:30" ht="15" customHeight="1">
      <c r="A167" s="87" t="s">
        <v>1100</v>
      </c>
      <c r="B167" s="87" t="s">
        <v>1202</v>
      </c>
      <c r="C167" s="90"/>
      <c r="D167" s="165" t="s">
        <v>16</v>
      </c>
      <c r="E167" s="189">
        <v>42655</v>
      </c>
      <c r="F167" s="88" t="s">
        <v>1051</v>
      </c>
      <c r="G167" s="87" t="s">
        <v>1052</v>
      </c>
      <c r="H167" s="87" t="s">
        <v>1063</v>
      </c>
      <c r="I167" s="87"/>
      <c r="J167" s="85" t="str">
        <f>IFERROR(VLOOKUP(H167,REFERENCES!R:S,2,FALSE),"")</f>
        <v>Nombre</v>
      </c>
      <c r="K167" s="168">
        <v>32</v>
      </c>
      <c r="L167" s="167"/>
      <c r="M167" s="167"/>
      <c r="N167" s="167"/>
      <c r="O167" s="84" t="s">
        <v>1902</v>
      </c>
      <c r="P167" s="82">
        <v>32</v>
      </c>
      <c r="Q167" s="96" t="s">
        <v>1040</v>
      </c>
      <c r="R167" s="87" t="s">
        <v>169</v>
      </c>
      <c r="S167" s="87" t="s">
        <v>328</v>
      </c>
      <c r="T167" s="101"/>
      <c r="U167" s="165" t="s">
        <v>1139</v>
      </c>
      <c r="V167" s="86"/>
      <c r="W167" s="97"/>
      <c r="X167" s="87"/>
      <c r="Y167" s="165" t="str">
        <f t="shared" si="8"/>
        <v>AME20161012NOBA</v>
      </c>
      <c r="Z167" s="165">
        <f t="shared" si="9"/>
        <v>6</v>
      </c>
      <c r="AA167" s="165" t="str">
        <f>VLOOKUP(R167,NIVEAUXADMIN!A:B,2,FALSE)</f>
        <v>HT09</v>
      </c>
      <c r="AB167" s="165" t="str">
        <f>VLOOKUP(S167,NIVEAUXADMIN!E:F,2,FALSE)</f>
        <v>HT09932</v>
      </c>
      <c r="AC167" s="165" t="e">
        <f>VLOOKUP(T167,NIVEAUXADMIN!I:J,2,FALSE)</f>
        <v>#N/A</v>
      </c>
      <c r="AD167" s="87">
        <f>IF(SUMPRODUCT(($A$4:$A167=A167)*($S$4:$S167=S167))&gt;1,0,1)</f>
        <v>1</v>
      </c>
    </row>
    <row r="168" spans="1:30" ht="15" customHeight="1">
      <c r="A168" s="90" t="s">
        <v>1100</v>
      </c>
      <c r="B168" s="87" t="s">
        <v>1202</v>
      </c>
      <c r="C168" s="90"/>
      <c r="D168" s="165" t="s">
        <v>16</v>
      </c>
      <c r="E168" s="189">
        <v>42655</v>
      </c>
      <c r="F168" s="88" t="s">
        <v>1051</v>
      </c>
      <c r="G168" s="87" t="s">
        <v>1052</v>
      </c>
      <c r="H168" s="87" t="s">
        <v>1062</v>
      </c>
      <c r="I168" s="87"/>
      <c r="J168" s="85" t="str">
        <f>IFERROR(VLOOKUP(H168,REFERENCES!R:S,2,FALSE),"")</f>
        <v>Nombre</v>
      </c>
      <c r="K168" s="168">
        <v>32</v>
      </c>
      <c r="L168" s="167"/>
      <c r="M168" s="167"/>
      <c r="N168" s="167"/>
      <c r="O168" s="84" t="s">
        <v>1902</v>
      </c>
      <c r="P168" s="82">
        <v>32</v>
      </c>
      <c r="Q168" s="96" t="s">
        <v>1040</v>
      </c>
      <c r="R168" s="87" t="s">
        <v>169</v>
      </c>
      <c r="S168" s="87" t="s">
        <v>328</v>
      </c>
      <c r="T168" s="101"/>
      <c r="U168" s="165" t="s">
        <v>1139</v>
      </c>
      <c r="V168" s="86"/>
      <c r="W168" s="97"/>
      <c r="X168" s="87"/>
      <c r="Y168" s="165" t="str">
        <f t="shared" si="8"/>
        <v>AME20161012NOBA</v>
      </c>
      <c r="Z168" s="165">
        <f t="shared" si="9"/>
        <v>6</v>
      </c>
      <c r="AA168" s="165" t="str">
        <f>VLOOKUP(R168,NIVEAUXADMIN!A:B,2,FALSE)</f>
        <v>HT09</v>
      </c>
      <c r="AB168" s="165" t="str">
        <f>VLOOKUP(S168,NIVEAUXADMIN!E:F,2,FALSE)</f>
        <v>HT09932</v>
      </c>
      <c r="AC168" s="165" t="e">
        <f>VLOOKUP(T168,NIVEAUXADMIN!I:J,2,FALSE)</f>
        <v>#N/A</v>
      </c>
      <c r="AD168" s="87">
        <f>IF(SUMPRODUCT(($A$4:$A168=A168)*($S$4:$S168=S168))&gt;1,0,1)</f>
        <v>0</v>
      </c>
    </row>
    <row r="169" spans="1:30" ht="15" customHeight="1">
      <c r="A169" s="90" t="s">
        <v>1100</v>
      </c>
      <c r="B169" s="87" t="s">
        <v>1202</v>
      </c>
      <c r="C169" s="90"/>
      <c r="D169" s="165" t="s">
        <v>16</v>
      </c>
      <c r="E169" s="189">
        <v>42655</v>
      </c>
      <c r="F169" s="95" t="s">
        <v>1051</v>
      </c>
      <c r="G169" s="165" t="s">
        <v>1052</v>
      </c>
      <c r="H169" s="165" t="s">
        <v>1054</v>
      </c>
      <c r="I169" s="87"/>
      <c r="J169" s="85" t="str">
        <f>IFERROR(VLOOKUP(H169,REFERENCES!R:S,2,FALSE),"")</f>
        <v>Nombre</v>
      </c>
      <c r="K169" s="168">
        <v>40</v>
      </c>
      <c r="L169" s="167"/>
      <c r="M169" s="167"/>
      <c r="N169" s="167"/>
      <c r="O169" s="84" t="s">
        <v>1902</v>
      </c>
      <c r="P169" s="82">
        <v>20</v>
      </c>
      <c r="Q169" s="96" t="s">
        <v>1040</v>
      </c>
      <c r="R169" s="87" t="s">
        <v>169</v>
      </c>
      <c r="S169" s="87" t="s">
        <v>328</v>
      </c>
      <c r="T169" s="101"/>
      <c r="U169" s="165" t="s">
        <v>1140</v>
      </c>
      <c r="V169" s="86"/>
      <c r="W169" s="97"/>
      <c r="X169" s="87"/>
      <c r="Y169" s="165" t="str">
        <f t="shared" si="8"/>
        <v>AME20161012NOBA</v>
      </c>
      <c r="Z169" s="165">
        <f t="shared" si="9"/>
        <v>6</v>
      </c>
      <c r="AA169" s="165" t="str">
        <f>VLOOKUP(R169,NIVEAUXADMIN!A:B,2,FALSE)</f>
        <v>HT09</v>
      </c>
      <c r="AB169" s="165" t="str">
        <f>VLOOKUP(S169,NIVEAUXADMIN!E:F,2,FALSE)</f>
        <v>HT09932</v>
      </c>
      <c r="AC169" s="165" t="e">
        <f>VLOOKUP(T169,NIVEAUXADMIN!I:J,2,FALSE)</f>
        <v>#N/A</v>
      </c>
      <c r="AD169" s="87">
        <f>IF(SUMPRODUCT(($A$4:$A169=A169)*($S$4:$S169=S169))&gt;1,0,1)</f>
        <v>0</v>
      </c>
    </row>
    <row r="170" spans="1:30" ht="15" customHeight="1">
      <c r="A170" s="87" t="s">
        <v>1100</v>
      </c>
      <c r="B170" s="87" t="s">
        <v>1202</v>
      </c>
      <c r="C170" s="90"/>
      <c r="D170" s="165" t="s">
        <v>16</v>
      </c>
      <c r="E170" s="189">
        <v>42655</v>
      </c>
      <c r="F170" s="88" t="s">
        <v>1051</v>
      </c>
      <c r="G170" s="87" t="s">
        <v>1052</v>
      </c>
      <c r="H170" s="87" t="s">
        <v>1063</v>
      </c>
      <c r="I170" s="87"/>
      <c r="J170" s="85" t="str">
        <f>IFERROR(VLOOKUP(H170,REFERENCES!R:S,2,FALSE),"")</f>
        <v>Nombre</v>
      </c>
      <c r="K170" s="168">
        <v>20</v>
      </c>
      <c r="L170" s="167"/>
      <c r="M170" s="167"/>
      <c r="N170" s="167"/>
      <c r="O170" s="84" t="s">
        <v>1902</v>
      </c>
      <c r="P170" s="82">
        <v>20</v>
      </c>
      <c r="Q170" s="96" t="s">
        <v>1040</v>
      </c>
      <c r="R170" s="87" t="s">
        <v>169</v>
      </c>
      <c r="S170" s="87" t="s">
        <v>328</v>
      </c>
      <c r="T170" s="101"/>
      <c r="U170" s="165" t="s">
        <v>1140</v>
      </c>
      <c r="V170" s="86"/>
      <c r="W170" s="97"/>
      <c r="X170" s="87"/>
      <c r="Y170" s="165" t="str">
        <f t="shared" si="8"/>
        <v>AME20161012NOBA</v>
      </c>
      <c r="Z170" s="165">
        <f t="shared" si="9"/>
        <v>6</v>
      </c>
      <c r="AA170" s="165" t="str">
        <f>VLOOKUP(R170,NIVEAUXADMIN!A:B,2,FALSE)</f>
        <v>HT09</v>
      </c>
      <c r="AB170" s="165" t="str">
        <f>VLOOKUP(S170,NIVEAUXADMIN!E:F,2,FALSE)</f>
        <v>HT09932</v>
      </c>
      <c r="AC170" s="165" t="e">
        <f>VLOOKUP(T170,NIVEAUXADMIN!I:J,2,FALSE)</f>
        <v>#N/A</v>
      </c>
      <c r="AD170" s="87">
        <f>IF(SUMPRODUCT(($A$4:$A170=A170)*($S$4:$S170=S170))&gt;1,0,1)</f>
        <v>0</v>
      </c>
    </row>
    <row r="171" spans="1:30" ht="15" customHeight="1">
      <c r="A171" s="90" t="s">
        <v>1100</v>
      </c>
      <c r="B171" s="87" t="s">
        <v>1202</v>
      </c>
      <c r="C171" s="90"/>
      <c r="D171" s="165" t="s">
        <v>16</v>
      </c>
      <c r="E171" s="189">
        <v>42655</v>
      </c>
      <c r="F171" s="88" t="s">
        <v>1051</v>
      </c>
      <c r="G171" s="87" t="s">
        <v>1052</v>
      </c>
      <c r="H171" s="87" t="s">
        <v>1062</v>
      </c>
      <c r="I171" s="87"/>
      <c r="J171" s="85" t="str">
        <f>IFERROR(VLOOKUP(H171,REFERENCES!R:S,2,FALSE),"")</f>
        <v>Nombre</v>
      </c>
      <c r="K171" s="168">
        <v>20</v>
      </c>
      <c r="L171" s="167"/>
      <c r="M171" s="167"/>
      <c r="N171" s="167"/>
      <c r="O171" s="84" t="s">
        <v>1902</v>
      </c>
      <c r="P171" s="82">
        <v>20</v>
      </c>
      <c r="Q171" s="96" t="s">
        <v>1040</v>
      </c>
      <c r="R171" s="87" t="s">
        <v>169</v>
      </c>
      <c r="S171" s="87" t="s">
        <v>328</v>
      </c>
      <c r="T171" s="101"/>
      <c r="U171" s="165" t="s">
        <v>1140</v>
      </c>
      <c r="V171" s="86"/>
      <c r="W171" s="97"/>
      <c r="X171" s="87"/>
      <c r="Y171" s="165" t="str">
        <f t="shared" si="8"/>
        <v>AME20161012NOBA</v>
      </c>
      <c r="Z171" s="165">
        <f t="shared" si="9"/>
        <v>6</v>
      </c>
      <c r="AA171" s="165" t="str">
        <f>VLOOKUP(R171,NIVEAUXADMIN!A:B,2,FALSE)</f>
        <v>HT09</v>
      </c>
      <c r="AB171" s="165" t="str">
        <f>VLOOKUP(S171,NIVEAUXADMIN!E:F,2,FALSE)</f>
        <v>HT09932</v>
      </c>
      <c r="AC171" s="165" t="e">
        <f>VLOOKUP(T171,NIVEAUXADMIN!I:J,2,FALSE)</f>
        <v>#N/A</v>
      </c>
      <c r="AD171" s="87">
        <f>IF(SUMPRODUCT(($A$4:$A171=A171)*($S$4:$S171=S171))&gt;1,0,1)</f>
        <v>0</v>
      </c>
    </row>
    <row r="172" spans="1:30" ht="15" customHeight="1">
      <c r="A172" s="90" t="s">
        <v>1100</v>
      </c>
      <c r="B172" s="87" t="s">
        <v>1202</v>
      </c>
      <c r="C172" s="90"/>
      <c r="D172" s="165" t="s">
        <v>16</v>
      </c>
      <c r="E172" s="189">
        <v>42655</v>
      </c>
      <c r="F172" s="95" t="s">
        <v>1051</v>
      </c>
      <c r="G172" s="165" t="s">
        <v>1052</v>
      </c>
      <c r="H172" s="165" t="s">
        <v>1054</v>
      </c>
      <c r="I172" s="87"/>
      <c r="J172" s="85" t="str">
        <f>IFERROR(VLOOKUP(H172,REFERENCES!R:S,2,FALSE),"")</f>
        <v>Nombre</v>
      </c>
      <c r="K172" s="168">
        <v>64</v>
      </c>
      <c r="L172" s="167"/>
      <c r="M172" s="167"/>
      <c r="N172" s="167"/>
      <c r="O172" s="84" t="s">
        <v>1902</v>
      </c>
      <c r="P172" s="82">
        <v>32</v>
      </c>
      <c r="Q172" s="96" t="s">
        <v>1040</v>
      </c>
      <c r="R172" s="87" t="s">
        <v>169</v>
      </c>
      <c r="S172" s="87" t="s">
        <v>328</v>
      </c>
      <c r="T172" s="101"/>
      <c r="U172" s="165" t="s">
        <v>1139</v>
      </c>
      <c r="V172" s="86"/>
      <c r="W172" s="97"/>
      <c r="X172" s="87"/>
      <c r="Y172" s="165" t="str">
        <f t="shared" si="8"/>
        <v>AME20161012NOBA</v>
      </c>
      <c r="Z172" s="165">
        <f t="shared" si="9"/>
        <v>6</v>
      </c>
      <c r="AA172" s="165" t="str">
        <f>VLOOKUP(R172,NIVEAUXADMIN!A:B,2,FALSE)</f>
        <v>HT09</v>
      </c>
      <c r="AB172" s="165" t="str">
        <f>VLOOKUP(S172,NIVEAUXADMIN!E:F,2,FALSE)</f>
        <v>HT09932</v>
      </c>
      <c r="AC172" s="165" t="e">
        <f>VLOOKUP(T172,NIVEAUXADMIN!I:J,2,FALSE)</f>
        <v>#N/A</v>
      </c>
      <c r="AD172" s="87">
        <f>IF(SUMPRODUCT(($A$4:$A172=A172)*($S$4:$S172=S172))&gt;1,0,1)</f>
        <v>0</v>
      </c>
    </row>
    <row r="173" spans="1:30" ht="15" customHeight="1">
      <c r="A173" s="87" t="s">
        <v>1100</v>
      </c>
      <c r="B173" s="90" t="s">
        <v>1202</v>
      </c>
      <c r="C173" s="90"/>
      <c r="D173" s="165" t="s">
        <v>16</v>
      </c>
      <c r="E173" s="189">
        <v>42655</v>
      </c>
      <c r="F173" s="88" t="s">
        <v>1051</v>
      </c>
      <c r="G173" s="87" t="s">
        <v>1052</v>
      </c>
      <c r="H173" s="87" t="s">
        <v>1062</v>
      </c>
      <c r="I173" s="87"/>
      <c r="J173" s="85" t="str">
        <f>IFERROR(VLOOKUP(H173,REFERENCES!R:S,2,FALSE),"")</f>
        <v>Nombre</v>
      </c>
      <c r="K173" s="168">
        <v>71</v>
      </c>
      <c r="L173" s="167"/>
      <c r="M173" s="167"/>
      <c r="N173" s="167"/>
      <c r="O173" s="84" t="s">
        <v>1902</v>
      </c>
      <c r="P173" s="82">
        <v>71</v>
      </c>
      <c r="Q173" s="96" t="s">
        <v>1040</v>
      </c>
      <c r="R173" s="165" t="s">
        <v>20</v>
      </c>
      <c r="S173" s="87" t="s">
        <v>529</v>
      </c>
      <c r="T173" s="101"/>
      <c r="U173" s="165" t="s">
        <v>1166</v>
      </c>
      <c r="V173" s="86"/>
      <c r="W173" s="97"/>
      <c r="X173" s="87"/>
      <c r="Y173" s="165" t="str">
        <f>UPPER(LEFT(A173,3)&amp;YEAR(E173)&amp;MONTH(E173)&amp;DAY((E173))&amp;LEFT(R173,2)&amp;LEFT(S173,2)&amp;LEFT(U173,2))</f>
        <v>AME20161012SULELE</v>
      </c>
      <c r="Z173" s="165">
        <f t="shared" si="9"/>
        <v>1</v>
      </c>
      <c r="AA173" s="165" t="str">
        <f>VLOOKUP(R173,NIVEAUXADMIN!A:B,2,FALSE)</f>
        <v>HT07</v>
      </c>
      <c r="AB173" s="165" t="str">
        <f>VLOOKUP(S173,NIVEAUXADMIN!E:F,2,FALSE)</f>
        <v>HT07752</v>
      </c>
      <c r="AC173" s="165" t="e">
        <f>VLOOKUP(U173,NIVEAUXADMIN!I:J,2,FALSE)</f>
        <v>#N/A</v>
      </c>
      <c r="AD173" s="87">
        <f>IF(SUMPRODUCT(($A$4:$A173=A173)*($S$4:$S173=S173))&gt;1,0,1)</f>
        <v>1</v>
      </c>
    </row>
    <row r="174" spans="1:30" ht="15" customHeight="1">
      <c r="A174" s="87" t="s">
        <v>1100</v>
      </c>
      <c r="B174" s="90" t="s">
        <v>1202</v>
      </c>
      <c r="C174" s="90"/>
      <c r="D174" s="165" t="s">
        <v>16</v>
      </c>
      <c r="E174" s="189">
        <v>42655</v>
      </c>
      <c r="F174" s="95" t="s">
        <v>1051</v>
      </c>
      <c r="G174" s="165" t="s">
        <v>1052</v>
      </c>
      <c r="H174" s="165" t="s">
        <v>1054</v>
      </c>
      <c r="I174" s="87"/>
      <c r="J174" s="85" t="str">
        <f>IFERROR(VLOOKUP(H174,REFERENCES!R:S,2,FALSE),"")</f>
        <v>Nombre</v>
      </c>
      <c r="K174" s="168">
        <v>448</v>
      </c>
      <c r="L174" s="167"/>
      <c r="M174" s="167"/>
      <c r="N174" s="167"/>
      <c r="O174" s="84" t="s">
        <v>1902</v>
      </c>
      <c r="P174" s="82">
        <v>224</v>
      </c>
      <c r="Q174" s="89"/>
      <c r="R174" s="165" t="s">
        <v>20</v>
      </c>
      <c r="S174" s="165" t="s">
        <v>21</v>
      </c>
      <c r="T174" s="101"/>
      <c r="U174" s="165"/>
      <c r="V174" s="86"/>
      <c r="W174" s="97"/>
      <c r="X174" s="87"/>
      <c r="Y174" s="165" t="str">
        <f t="shared" ref="Y174:Y237" si="10">UPPER(LEFT(A174,3)&amp;YEAR(E174)&amp;MONTH(E174)&amp;DAY((E174))&amp;LEFT(R174,2)&amp;LEFT(S174,2)&amp;LEFT(T174,2))</f>
        <v>AME20161012SULE</v>
      </c>
      <c r="Z174" s="165">
        <f t="shared" si="9"/>
        <v>4</v>
      </c>
      <c r="AA174" s="165" t="str">
        <f>VLOOKUP(R174,NIVEAUXADMIN!A:B,2,FALSE)</f>
        <v>HT07</v>
      </c>
      <c r="AB174" s="165" t="str">
        <f>VLOOKUP(S174,NIVEAUXADMIN!E:F,2,FALSE)</f>
        <v>HT07711</v>
      </c>
      <c r="AC174" s="165" t="e">
        <f>VLOOKUP(T174,NIVEAUXADMIN!I:J,2,FALSE)</f>
        <v>#N/A</v>
      </c>
      <c r="AD174" s="87">
        <f>IF(SUMPRODUCT(($A$4:$A174=A174)*($S$4:$S174=S174))&gt;1,0,1)</f>
        <v>1</v>
      </c>
    </row>
    <row r="175" spans="1:30" ht="15" customHeight="1">
      <c r="A175" s="87" t="s">
        <v>1100</v>
      </c>
      <c r="B175" s="90" t="s">
        <v>1202</v>
      </c>
      <c r="C175" s="90"/>
      <c r="D175" s="165" t="s">
        <v>16</v>
      </c>
      <c r="E175" s="189">
        <v>42656</v>
      </c>
      <c r="F175" s="95" t="s">
        <v>1051</v>
      </c>
      <c r="G175" s="165" t="s">
        <v>1052</v>
      </c>
      <c r="H175" s="165" t="s">
        <v>1054</v>
      </c>
      <c r="I175" s="87"/>
      <c r="J175" s="85" t="str">
        <f>IFERROR(VLOOKUP(H175,REFERENCES!R:S,2,FALSE),"")</f>
        <v>Nombre</v>
      </c>
      <c r="K175" s="168">
        <v>323</v>
      </c>
      <c r="L175" s="167"/>
      <c r="M175" s="167"/>
      <c r="N175" s="167"/>
      <c r="O175" s="84" t="s">
        <v>1902</v>
      </c>
      <c r="P175" s="82">
        <v>323</v>
      </c>
      <c r="Q175" s="89"/>
      <c r="R175" s="87" t="s">
        <v>169</v>
      </c>
      <c r="S175" s="87" t="s">
        <v>328</v>
      </c>
      <c r="T175" s="101"/>
      <c r="U175" s="165"/>
      <c r="V175" s="86"/>
      <c r="W175" s="97"/>
      <c r="X175" s="87"/>
      <c r="Y175" s="165" t="str">
        <f t="shared" si="10"/>
        <v>AME20161013NOBA</v>
      </c>
      <c r="Z175" s="165">
        <f t="shared" si="9"/>
        <v>6</v>
      </c>
      <c r="AA175" s="165" t="str">
        <f>VLOOKUP(R175,NIVEAUXADMIN!A:B,2,FALSE)</f>
        <v>HT09</v>
      </c>
      <c r="AB175" s="165" t="str">
        <f>VLOOKUP(S175,NIVEAUXADMIN!E:F,2,FALSE)</f>
        <v>HT09932</v>
      </c>
      <c r="AC175" s="165" t="e">
        <f>VLOOKUP(T175,NIVEAUXADMIN!I:J,2,FALSE)</f>
        <v>#N/A</v>
      </c>
      <c r="AD175" s="87">
        <f>IF(SUMPRODUCT(($A$4:$A175=A175)*($S$4:$S175=S175))&gt;1,0,1)</f>
        <v>0</v>
      </c>
    </row>
    <row r="176" spans="1:30" ht="15" customHeight="1">
      <c r="A176" s="87" t="s">
        <v>1100</v>
      </c>
      <c r="B176" s="90" t="s">
        <v>1202</v>
      </c>
      <c r="C176" s="90"/>
      <c r="D176" s="165" t="s">
        <v>16</v>
      </c>
      <c r="E176" s="189">
        <v>42656</v>
      </c>
      <c r="F176" s="95" t="s">
        <v>1051</v>
      </c>
      <c r="G176" s="165" t="s">
        <v>1052</v>
      </c>
      <c r="H176" s="165" t="s">
        <v>1054</v>
      </c>
      <c r="I176" s="87"/>
      <c r="J176" s="85" t="str">
        <f>IFERROR(VLOOKUP(H176,REFERENCES!R:S,2,FALSE),"")</f>
        <v>Nombre</v>
      </c>
      <c r="K176" s="168">
        <v>100</v>
      </c>
      <c r="L176" s="167"/>
      <c r="M176" s="167"/>
      <c r="N176" s="167"/>
      <c r="O176" s="84" t="s">
        <v>1902</v>
      </c>
      <c r="P176" s="82">
        <v>100</v>
      </c>
      <c r="Q176" s="89"/>
      <c r="R176" s="87" t="s">
        <v>169</v>
      </c>
      <c r="S176" s="87" t="s">
        <v>433</v>
      </c>
      <c r="T176" s="101"/>
      <c r="U176" s="165"/>
      <c r="V176" s="86"/>
      <c r="W176" s="97"/>
      <c r="X176" s="87"/>
      <c r="Y176" s="165" t="str">
        <f t="shared" si="10"/>
        <v>AME20161013NOJE</v>
      </c>
      <c r="Z176" s="165">
        <f t="shared" si="9"/>
        <v>6</v>
      </c>
      <c r="AA176" s="165" t="str">
        <f>VLOOKUP(R176,NIVEAUXADMIN!A:B,2,FALSE)</f>
        <v>HT09</v>
      </c>
      <c r="AB176" s="165" t="str">
        <f>VLOOKUP(S176,NIVEAUXADMIN!E:F,2,FALSE)</f>
        <v>HT09934</v>
      </c>
      <c r="AC176" s="165" t="e">
        <f>VLOOKUP(T176,NIVEAUXADMIN!I:J,2,FALSE)</f>
        <v>#N/A</v>
      </c>
      <c r="AD176" s="87">
        <f>IF(SUMPRODUCT(($A$4:$A176=A176)*($S$4:$S176=S176))&gt;1,0,1)</f>
        <v>1</v>
      </c>
    </row>
    <row r="177" spans="1:30" ht="15" customHeight="1">
      <c r="A177" s="87" t="s">
        <v>1100</v>
      </c>
      <c r="B177" s="90" t="s">
        <v>1202</v>
      </c>
      <c r="C177" s="90"/>
      <c r="D177" s="165" t="s">
        <v>16</v>
      </c>
      <c r="E177" s="189">
        <v>42656</v>
      </c>
      <c r="F177" s="95" t="s">
        <v>1051</v>
      </c>
      <c r="G177" s="165" t="s">
        <v>1052</v>
      </c>
      <c r="H177" s="165" t="s">
        <v>1054</v>
      </c>
      <c r="I177" s="87"/>
      <c r="J177" s="85" t="str">
        <f>IFERROR(VLOOKUP(H177,REFERENCES!R:S,2,FALSE),"")</f>
        <v>Nombre</v>
      </c>
      <c r="K177" s="168">
        <v>126</v>
      </c>
      <c r="L177" s="167"/>
      <c r="M177" s="167"/>
      <c r="N177" s="167"/>
      <c r="O177" s="84" t="s">
        <v>1902</v>
      </c>
      <c r="P177" s="82">
        <v>63</v>
      </c>
      <c r="Q177" s="89"/>
      <c r="R177" s="165" t="s">
        <v>20</v>
      </c>
      <c r="S177" s="165" t="s">
        <v>21</v>
      </c>
      <c r="T177" s="101"/>
      <c r="U177" s="165"/>
      <c r="V177" s="86"/>
      <c r="W177" s="97"/>
      <c r="X177" s="87"/>
      <c r="Y177" s="165" t="str">
        <f t="shared" si="10"/>
        <v>AME20161013SULE</v>
      </c>
      <c r="Z177" s="165">
        <f t="shared" si="9"/>
        <v>5</v>
      </c>
      <c r="AA177" s="165" t="str">
        <f>VLOOKUP(R177,NIVEAUXADMIN!A:B,2,FALSE)</f>
        <v>HT07</v>
      </c>
      <c r="AB177" s="165" t="str">
        <f>VLOOKUP(S177,NIVEAUXADMIN!E:F,2,FALSE)</f>
        <v>HT07711</v>
      </c>
      <c r="AC177" s="165" t="e">
        <f>VLOOKUP(T177,NIVEAUXADMIN!I:J,2,FALSE)</f>
        <v>#N/A</v>
      </c>
      <c r="AD177" s="87">
        <f>IF(SUMPRODUCT(($A$4:$A177=A177)*($S$4:$S177=S177))&gt;1,0,1)</f>
        <v>0</v>
      </c>
    </row>
    <row r="178" spans="1:30" ht="15" customHeight="1">
      <c r="A178" s="87" t="s">
        <v>1100</v>
      </c>
      <c r="B178" s="87" t="s">
        <v>1202</v>
      </c>
      <c r="C178" s="90"/>
      <c r="D178" s="165" t="s">
        <v>16</v>
      </c>
      <c r="E178" s="189">
        <v>42656</v>
      </c>
      <c r="F178" s="88" t="s">
        <v>1051</v>
      </c>
      <c r="G178" s="87" t="s">
        <v>1052</v>
      </c>
      <c r="H178" s="87" t="s">
        <v>1063</v>
      </c>
      <c r="I178" s="87"/>
      <c r="J178" s="85" t="str">
        <f>IFERROR(VLOOKUP(H178,REFERENCES!R:S,2,FALSE),"")</f>
        <v>Nombre</v>
      </c>
      <c r="K178" s="168">
        <v>323</v>
      </c>
      <c r="L178" s="167"/>
      <c r="M178" s="167"/>
      <c r="N178" s="167"/>
      <c r="O178" s="84" t="s">
        <v>1902</v>
      </c>
      <c r="P178" s="82">
        <v>323</v>
      </c>
      <c r="Q178" s="89"/>
      <c r="R178" s="87" t="s">
        <v>169</v>
      </c>
      <c r="S178" s="87" t="s">
        <v>328</v>
      </c>
      <c r="T178" s="101"/>
      <c r="U178" s="165"/>
      <c r="V178" s="86"/>
      <c r="W178" s="97"/>
      <c r="X178" s="87"/>
      <c r="Y178" s="165" t="str">
        <f t="shared" si="10"/>
        <v>AME20161013NOBA</v>
      </c>
      <c r="Z178" s="165">
        <f t="shared" si="9"/>
        <v>6</v>
      </c>
      <c r="AA178" s="165" t="str">
        <f>VLOOKUP(R178,NIVEAUXADMIN!A:B,2,FALSE)</f>
        <v>HT09</v>
      </c>
      <c r="AB178" s="165" t="str">
        <f>VLOOKUP(S178,NIVEAUXADMIN!E:F,2,FALSE)</f>
        <v>HT09932</v>
      </c>
      <c r="AC178" s="165" t="e">
        <f>VLOOKUP(T178,NIVEAUXADMIN!I:J,2,FALSE)</f>
        <v>#N/A</v>
      </c>
      <c r="AD178" s="87">
        <f>IF(SUMPRODUCT(($A$4:$A178=A178)*($S$4:$S178=S178))&gt;1,0,1)</f>
        <v>0</v>
      </c>
    </row>
    <row r="179" spans="1:30" ht="15" customHeight="1">
      <c r="A179" s="87" t="s">
        <v>1100</v>
      </c>
      <c r="B179" s="87" t="s">
        <v>1202</v>
      </c>
      <c r="C179" s="90"/>
      <c r="D179" s="165" t="s">
        <v>16</v>
      </c>
      <c r="E179" s="189">
        <v>42656</v>
      </c>
      <c r="F179" s="88" t="s">
        <v>1051</v>
      </c>
      <c r="G179" s="87" t="s">
        <v>1052</v>
      </c>
      <c r="H179" s="87" t="s">
        <v>1063</v>
      </c>
      <c r="I179" s="87"/>
      <c r="J179" s="85" t="str">
        <f>IFERROR(VLOOKUP(H179,REFERENCES!R:S,2,FALSE),"")</f>
        <v>Nombre</v>
      </c>
      <c r="K179" s="168">
        <v>100</v>
      </c>
      <c r="L179" s="167"/>
      <c r="M179" s="167"/>
      <c r="N179" s="167"/>
      <c r="O179" s="84" t="s">
        <v>1902</v>
      </c>
      <c r="P179" s="82">
        <v>100</v>
      </c>
      <c r="Q179" s="89"/>
      <c r="R179" s="87" t="s">
        <v>169</v>
      </c>
      <c r="S179" s="87" t="s">
        <v>433</v>
      </c>
      <c r="T179" s="101"/>
      <c r="U179" s="165"/>
      <c r="V179" s="86"/>
      <c r="W179" s="97"/>
      <c r="X179" s="87"/>
      <c r="Y179" s="165" t="str">
        <f t="shared" si="10"/>
        <v>AME20161013NOJE</v>
      </c>
      <c r="Z179" s="165">
        <f t="shared" si="9"/>
        <v>6</v>
      </c>
      <c r="AA179" s="165" t="str">
        <f>VLOOKUP(R179,NIVEAUXADMIN!A:B,2,FALSE)</f>
        <v>HT09</v>
      </c>
      <c r="AB179" s="165" t="str">
        <f>VLOOKUP(S179,NIVEAUXADMIN!E:F,2,FALSE)</f>
        <v>HT09934</v>
      </c>
      <c r="AC179" s="165" t="e">
        <f>VLOOKUP(T179,NIVEAUXADMIN!I:J,2,FALSE)</f>
        <v>#N/A</v>
      </c>
      <c r="AD179" s="87">
        <f>IF(SUMPRODUCT(($A$4:$A179=A179)*($S$4:$S179=S179))&gt;1,0,1)</f>
        <v>0</v>
      </c>
    </row>
    <row r="180" spans="1:30" ht="15" customHeight="1">
      <c r="A180" s="87" t="s">
        <v>1100</v>
      </c>
      <c r="B180" s="87" t="s">
        <v>1202</v>
      </c>
      <c r="C180" s="90"/>
      <c r="D180" s="165" t="s">
        <v>16</v>
      </c>
      <c r="E180" s="189">
        <v>42656</v>
      </c>
      <c r="F180" s="88" t="s">
        <v>1051</v>
      </c>
      <c r="G180" s="87" t="s">
        <v>1052</v>
      </c>
      <c r="H180" s="87" t="s">
        <v>1063</v>
      </c>
      <c r="I180" s="87"/>
      <c r="J180" s="85" t="str">
        <f>IFERROR(VLOOKUP(H180,REFERENCES!R:S,2,FALSE),"")</f>
        <v>Nombre</v>
      </c>
      <c r="K180" s="168">
        <v>63</v>
      </c>
      <c r="L180" s="167"/>
      <c r="M180" s="167"/>
      <c r="N180" s="167"/>
      <c r="O180" s="84" t="s">
        <v>1902</v>
      </c>
      <c r="P180" s="82">
        <v>63</v>
      </c>
      <c r="Q180" s="89"/>
      <c r="R180" s="165" t="s">
        <v>20</v>
      </c>
      <c r="S180" s="165" t="s">
        <v>21</v>
      </c>
      <c r="T180" s="101"/>
      <c r="U180" s="165"/>
      <c r="V180" s="86"/>
      <c r="W180" s="97"/>
      <c r="X180" s="87"/>
      <c r="Y180" s="165" t="str">
        <f t="shared" si="10"/>
        <v>AME20161013SULE</v>
      </c>
      <c r="Z180" s="165">
        <f t="shared" si="9"/>
        <v>5</v>
      </c>
      <c r="AA180" s="165" t="str">
        <f>VLOOKUP(R180,NIVEAUXADMIN!A:B,2,FALSE)</f>
        <v>HT07</v>
      </c>
      <c r="AB180" s="165" t="str">
        <f>VLOOKUP(S180,NIVEAUXADMIN!E:F,2,FALSE)</f>
        <v>HT07711</v>
      </c>
      <c r="AC180" s="165" t="e">
        <f>VLOOKUP(T180,NIVEAUXADMIN!I:J,2,FALSE)</f>
        <v>#N/A</v>
      </c>
      <c r="AD180" s="87">
        <f>IF(SUMPRODUCT(($A$4:$A180=A180)*($S$4:$S180=S180))&gt;1,0,1)</f>
        <v>0</v>
      </c>
    </row>
    <row r="181" spans="1:30" ht="15" customHeight="1">
      <c r="A181" s="87" t="s">
        <v>1100</v>
      </c>
      <c r="B181" s="87" t="s">
        <v>1202</v>
      </c>
      <c r="C181" s="90"/>
      <c r="D181" s="165" t="s">
        <v>16</v>
      </c>
      <c r="E181" s="189">
        <v>42656</v>
      </c>
      <c r="F181" s="88" t="s">
        <v>1051</v>
      </c>
      <c r="G181" s="87" t="s">
        <v>1052</v>
      </c>
      <c r="H181" s="87" t="s">
        <v>1063</v>
      </c>
      <c r="I181" s="87"/>
      <c r="J181" s="85" t="str">
        <f>IFERROR(VLOOKUP(H181,REFERENCES!R:S,2,FALSE),"")</f>
        <v>Nombre</v>
      </c>
      <c r="K181" s="168">
        <v>125</v>
      </c>
      <c r="L181" s="167"/>
      <c r="M181" s="167"/>
      <c r="N181" s="167"/>
      <c r="O181" s="84" t="s">
        <v>1902</v>
      </c>
      <c r="P181" s="82">
        <v>125</v>
      </c>
      <c r="Q181" s="89"/>
      <c r="R181" s="165" t="s">
        <v>20</v>
      </c>
      <c r="S181" s="165" t="s">
        <v>21</v>
      </c>
      <c r="T181" s="101"/>
      <c r="U181" s="165"/>
      <c r="V181" s="86"/>
      <c r="W181" s="97"/>
      <c r="X181" s="87"/>
      <c r="Y181" s="165" t="str">
        <f t="shared" si="10"/>
        <v>AME20161013SULE</v>
      </c>
      <c r="Z181" s="165">
        <f t="shared" si="9"/>
        <v>5</v>
      </c>
      <c r="AA181" s="165" t="str">
        <f>VLOOKUP(R181,NIVEAUXADMIN!A:B,2,FALSE)</f>
        <v>HT07</v>
      </c>
      <c r="AB181" s="165" t="str">
        <f>VLOOKUP(S181,NIVEAUXADMIN!E:F,2,FALSE)</f>
        <v>HT07711</v>
      </c>
      <c r="AC181" s="165" t="e">
        <f>VLOOKUP(T181,NIVEAUXADMIN!I:J,2,FALSE)</f>
        <v>#N/A</v>
      </c>
      <c r="AD181" s="87">
        <f>IF(SUMPRODUCT(($A$4:$A181=A181)*($S$4:$S181=S181))&gt;1,0,1)</f>
        <v>0</v>
      </c>
    </row>
    <row r="182" spans="1:30" ht="15" customHeight="1">
      <c r="A182" s="166" t="s">
        <v>1100</v>
      </c>
      <c r="B182" s="87" t="s">
        <v>1202</v>
      </c>
      <c r="C182" s="90"/>
      <c r="D182" s="165" t="s">
        <v>16</v>
      </c>
      <c r="E182" s="189">
        <v>42721</v>
      </c>
      <c r="F182" s="166" t="s">
        <v>1049</v>
      </c>
      <c r="G182" s="166" t="s">
        <v>1053</v>
      </c>
      <c r="H182" s="166" t="s">
        <v>1048</v>
      </c>
      <c r="I182" s="176"/>
      <c r="J182" s="85" t="str">
        <f>IFERROR(VLOOKUP(H182,REFERENCES!R:S,2,FALSE),"")</f>
        <v>Nombre</v>
      </c>
      <c r="K182" s="168">
        <v>304</v>
      </c>
      <c r="L182" s="167"/>
      <c r="M182" s="167"/>
      <c r="N182" s="167"/>
      <c r="O182" s="84" t="s">
        <v>1902</v>
      </c>
      <c r="P182" s="178">
        <v>304</v>
      </c>
      <c r="Q182" s="96" t="s">
        <v>1040</v>
      </c>
      <c r="R182" s="165" t="s">
        <v>20</v>
      </c>
      <c r="S182" s="87" t="s">
        <v>310</v>
      </c>
      <c r="T182" s="166" t="s">
        <v>1550</v>
      </c>
      <c r="U182" s="165"/>
      <c r="V182" s="86"/>
      <c r="W182" s="97"/>
      <c r="X182" s="166"/>
      <c r="Y182" s="165" t="str">
        <f t="shared" si="10"/>
        <v>AME20161217SUAR3È</v>
      </c>
      <c r="Z182" s="165">
        <f t="shared" si="9"/>
        <v>1</v>
      </c>
      <c r="AA182" s="165" t="str">
        <f>VLOOKUP(R182,NIVEAUXADMIN!A:B,2,FALSE)</f>
        <v>HT07</v>
      </c>
      <c r="AB182" s="165" t="str">
        <f>VLOOKUP(S182,NIVEAUXADMIN!E:F,2,FALSE)</f>
        <v>HT07723</v>
      </c>
      <c r="AC182" s="165" t="str">
        <f>VLOOKUP(T182,NIVEAUXADMIN!I:J,2,FALSE)</f>
        <v>HT07723-03</v>
      </c>
      <c r="AD182" s="87">
        <f>IF(SUMPRODUCT(($A$4:$A182=A182)*($S$4:$S182=S182))&gt;1,0,1)</f>
        <v>1</v>
      </c>
    </row>
    <row r="183" spans="1:30" ht="15" customHeight="1">
      <c r="A183" s="87" t="s">
        <v>1100</v>
      </c>
      <c r="B183" s="90" t="s">
        <v>1202</v>
      </c>
      <c r="C183" s="90"/>
      <c r="D183" s="165" t="s">
        <v>16</v>
      </c>
      <c r="E183" s="189">
        <v>42656</v>
      </c>
      <c r="F183" s="88" t="s">
        <v>1051</v>
      </c>
      <c r="G183" s="87" t="s">
        <v>1052</v>
      </c>
      <c r="H183" s="87" t="s">
        <v>1062</v>
      </c>
      <c r="I183" s="87"/>
      <c r="J183" s="85" t="str">
        <f>IFERROR(VLOOKUP(H183,REFERENCES!R:S,2,FALSE),"")</f>
        <v>Nombre</v>
      </c>
      <c r="K183" s="168">
        <v>646</v>
      </c>
      <c r="L183" s="167"/>
      <c r="M183" s="167"/>
      <c r="N183" s="167"/>
      <c r="O183" s="84" t="s">
        <v>1902</v>
      </c>
      <c r="P183" s="82">
        <v>323</v>
      </c>
      <c r="Q183" s="89"/>
      <c r="R183" s="87" t="s">
        <v>169</v>
      </c>
      <c r="S183" s="87" t="s">
        <v>328</v>
      </c>
      <c r="T183" s="101"/>
      <c r="U183" s="165"/>
      <c r="V183" s="86"/>
      <c r="W183" s="97"/>
      <c r="X183" s="87"/>
      <c r="Y183" s="165" t="str">
        <f t="shared" si="10"/>
        <v>AME20161013NOBA</v>
      </c>
      <c r="Z183" s="165">
        <f t="shared" si="9"/>
        <v>6</v>
      </c>
      <c r="AA183" s="165" t="str">
        <f>VLOOKUP(R183,NIVEAUXADMIN!A:B,2,FALSE)</f>
        <v>HT09</v>
      </c>
      <c r="AB183" s="165" t="str">
        <f>VLOOKUP(S183,NIVEAUXADMIN!E:F,2,FALSE)</f>
        <v>HT09932</v>
      </c>
      <c r="AC183" s="165" t="e">
        <f>VLOOKUP(T183,NIVEAUXADMIN!I:J,2,FALSE)</f>
        <v>#N/A</v>
      </c>
      <c r="AD183" s="87">
        <f>IF(SUMPRODUCT(($A$4:$A183=A183)*($S$4:$S183=S183))&gt;1,0,1)</f>
        <v>0</v>
      </c>
    </row>
    <row r="184" spans="1:30" ht="15" customHeight="1">
      <c r="A184" s="87" t="s">
        <v>1100</v>
      </c>
      <c r="B184" s="90" t="s">
        <v>1202</v>
      </c>
      <c r="C184" s="90"/>
      <c r="D184" s="165" t="s">
        <v>16</v>
      </c>
      <c r="E184" s="189">
        <v>42656</v>
      </c>
      <c r="F184" s="88" t="s">
        <v>1051</v>
      </c>
      <c r="G184" s="87" t="s">
        <v>1052</v>
      </c>
      <c r="H184" s="87" t="s">
        <v>1062</v>
      </c>
      <c r="I184" s="87"/>
      <c r="J184" s="85" t="str">
        <f>IFERROR(VLOOKUP(H184,REFERENCES!R:S,2,FALSE),"")</f>
        <v>Nombre</v>
      </c>
      <c r="K184" s="168">
        <v>200</v>
      </c>
      <c r="L184" s="167"/>
      <c r="M184" s="167"/>
      <c r="N184" s="167"/>
      <c r="O184" s="84" t="s">
        <v>1902</v>
      </c>
      <c r="P184" s="82">
        <v>100</v>
      </c>
      <c r="Q184" s="89"/>
      <c r="R184" s="87" t="s">
        <v>169</v>
      </c>
      <c r="S184" s="87" t="s">
        <v>433</v>
      </c>
      <c r="T184" s="101"/>
      <c r="U184" s="165"/>
      <c r="V184" s="86"/>
      <c r="W184" s="97"/>
      <c r="X184" s="87"/>
      <c r="Y184" s="165" t="str">
        <f t="shared" si="10"/>
        <v>AME20161013NOJE</v>
      </c>
      <c r="Z184" s="165">
        <f t="shared" si="9"/>
        <v>6</v>
      </c>
      <c r="AA184" s="165" t="str">
        <f>VLOOKUP(R184,NIVEAUXADMIN!A:B,2,FALSE)</f>
        <v>HT09</v>
      </c>
      <c r="AB184" s="165" t="str">
        <f>VLOOKUP(S184,NIVEAUXADMIN!E:F,2,FALSE)</f>
        <v>HT09934</v>
      </c>
      <c r="AC184" s="165" t="e">
        <f>VLOOKUP(T184,NIVEAUXADMIN!I:J,2,FALSE)</f>
        <v>#N/A</v>
      </c>
      <c r="AD184" s="87">
        <f>IF(SUMPRODUCT(($A$4:$A184=A184)*($S$4:$S184=S184))&gt;1,0,1)</f>
        <v>0</v>
      </c>
    </row>
    <row r="185" spans="1:30" ht="15" customHeight="1">
      <c r="A185" s="90" t="s">
        <v>1100</v>
      </c>
      <c r="B185" s="87" t="s">
        <v>1202</v>
      </c>
      <c r="C185" s="90"/>
      <c r="D185" s="165" t="s">
        <v>16</v>
      </c>
      <c r="E185" s="189">
        <v>42656</v>
      </c>
      <c r="F185" s="95" t="s">
        <v>1051</v>
      </c>
      <c r="G185" s="165" t="s">
        <v>1052</v>
      </c>
      <c r="H185" s="165" t="s">
        <v>1054</v>
      </c>
      <c r="I185" s="87"/>
      <c r="J185" s="85" t="str">
        <f>IFERROR(VLOOKUP(H185,REFERENCES!R:S,2,FALSE),"")</f>
        <v>Nombre</v>
      </c>
      <c r="K185" s="168">
        <v>610</v>
      </c>
      <c r="L185" s="167"/>
      <c r="M185" s="167"/>
      <c r="N185" s="167"/>
      <c r="O185" s="84" t="s">
        <v>1902</v>
      </c>
      <c r="P185" s="82">
        <v>305</v>
      </c>
      <c r="Q185" s="96" t="s">
        <v>1040</v>
      </c>
      <c r="R185" s="87" t="s">
        <v>169</v>
      </c>
      <c r="S185" s="87" t="s">
        <v>328</v>
      </c>
      <c r="T185" s="101"/>
      <c r="U185" s="165" t="s">
        <v>328</v>
      </c>
      <c r="V185" s="86"/>
      <c r="W185" s="97"/>
      <c r="X185" s="87"/>
      <c r="Y185" s="165" t="str">
        <f t="shared" si="10"/>
        <v>AME20161013NOBA</v>
      </c>
      <c r="Z185" s="165">
        <f t="shared" si="9"/>
        <v>6</v>
      </c>
      <c r="AA185" s="165" t="str">
        <f>VLOOKUP(R185,NIVEAUXADMIN!A:B,2,FALSE)</f>
        <v>HT09</v>
      </c>
      <c r="AB185" s="165" t="str">
        <f>VLOOKUP(S185,NIVEAUXADMIN!E:F,2,FALSE)</f>
        <v>HT09932</v>
      </c>
      <c r="AC185" s="165" t="e">
        <f>VLOOKUP(T185,NIVEAUXADMIN!I:J,2,FALSE)</f>
        <v>#N/A</v>
      </c>
      <c r="AD185" s="87">
        <f>IF(SUMPRODUCT(($A$4:$A185=A185)*($S$4:$S185=S185))&gt;1,0,1)</f>
        <v>0</v>
      </c>
    </row>
    <row r="186" spans="1:30" ht="15" customHeight="1">
      <c r="A186" s="87" t="s">
        <v>1100</v>
      </c>
      <c r="B186" s="87" t="s">
        <v>1202</v>
      </c>
      <c r="C186" s="90"/>
      <c r="D186" s="165" t="s">
        <v>16</v>
      </c>
      <c r="E186" s="189">
        <v>42656</v>
      </c>
      <c r="F186" s="88" t="s">
        <v>1051</v>
      </c>
      <c r="G186" s="87" t="s">
        <v>1052</v>
      </c>
      <c r="H186" s="87" t="s">
        <v>1063</v>
      </c>
      <c r="I186" s="87"/>
      <c r="J186" s="85" t="str">
        <f>IFERROR(VLOOKUP(H186,REFERENCES!R:S,2,FALSE),"")</f>
        <v>Nombre</v>
      </c>
      <c r="K186" s="168">
        <v>305</v>
      </c>
      <c r="L186" s="167"/>
      <c r="M186" s="167"/>
      <c r="N186" s="167"/>
      <c r="O186" s="84" t="s">
        <v>1902</v>
      </c>
      <c r="P186" s="82">
        <v>305</v>
      </c>
      <c r="Q186" s="96" t="s">
        <v>1040</v>
      </c>
      <c r="R186" s="87" t="s">
        <v>169</v>
      </c>
      <c r="S186" s="87" t="s">
        <v>328</v>
      </c>
      <c r="T186" s="101"/>
      <c r="U186" s="165" t="s">
        <v>328</v>
      </c>
      <c r="V186" s="86"/>
      <c r="W186" s="97"/>
      <c r="X186" s="87"/>
      <c r="Y186" s="165" t="str">
        <f t="shared" si="10"/>
        <v>AME20161013NOBA</v>
      </c>
      <c r="Z186" s="165">
        <f t="shared" si="9"/>
        <v>6</v>
      </c>
      <c r="AA186" s="165" t="str">
        <f>VLOOKUP(R186,NIVEAUXADMIN!A:B,2,FALSE)</f>
        <v>HT09</v>
      </c>
      <c r="AB186" s="165" t="str">
        <f>VLOOKUP(S186,NIVEAUXADMIN!E:F,2,FALSE)</f>
        <v>HT09932</v>
      </c>
      <c r="AC186" s="165" t="e">
        <f>VLOOKUP(T186,NIVEAUXADMIN!I:J,2,FALSE)</f>
        <v>#N/A</v>
      </c>
      <c r="AD186" s="87">
        <f>IF(SUMPRODUCT(($A$4:$A186=A186)*($S$4:$S186=S186))&gt;1,0,1)</f>
        <v>0</v>
      </c>
    </row>
    <row r="187" spans="1:30" ht="15" customHeight="1">
      <c r="A187" s="87" t="s">
        <v>1100</v>
      </c>
      <c r="B187" s="90" t="s">
        <v>1202</v>
      </c>
      <c r="C187" s="90"/>
      <c r="D187" s="165" t="s">
        <v>16</v>
      </c>
      <c r="E187" s="189">
        <v>42659</v>
      </c>
      <c r="F187" s="88" t="s">
        <v>1051</v>
      </c>
      <c r="G187" s="87" t="s">
        <v>1052</v>
      </c>
      <c r="H187" s="87" t="s">
        <v>1062</v>
      </c>
      <c r="I187" s="87"/>
      <c r="J187" s="85" t="str">
        <f>IFERROR(VLOOKUP(H187,REFERENCES!R:S,2,FALSE),"")</f>
        <v>Nombre</v>
      </c>
      <c r="K187" s="168">
        <v>70</v>
      </c>
      <c r="L187" s="167"/>
      <c r="M187" s="167"/>
      <c r="N187" s="167"/>
      <c r="O187" s="84" t="s">
        <v>1902</v>
      </c>
      <c r="P187" s="82">
        <v>70</v>
      </c>
      <c r="Q187" s="96" t="s">
        <v>1040</v>
      </c>
      <c r="R187" s="165" t="s">
        <v>20</v>
      </c>
      <c r="S187" s="87" t="s">
        <v>523</v>
      </c>
      <c r="T187" s="101"/>
      <c r="U187" s="165"/>
      <c r="V187" s="86"/>
      <c r="W187" s="97"/>
      <c r="X187" s="87"/>
      <c r="Y187" s="165" t="str">
        <f t="shared" si="10"/>
        <v>AME20161016SUCO</v>
      </c>
      <c r="Z187" s="165">
        <f t="shared" si="9"/>
        <v>1</v>
      </c>
      <c r="AA187" s="165" t="str">
        <f>VLOOKUP(R187,NIVEAUXADMIN!A:B,2,FALSE)</f>
        <v>HT07</v>
      </c>
      <c r="AB187" s="165" t="str">
        <f>VLOOKUP(S187,NIVEAUXADMIN!E:F,2,FALSE)</f>
        <v>HT07741</v>
      </c>
      <c r="AC187" s="165" t="e">
        <f>VLOOKUP(T187,NIVEAUXADMIN!I:J,2,FALSE)</f>
        <v>#N/A</v>
      </c>
      <c r="AD187" s="87">
        <f>IF(SUMPRODUCT(($A$4:$A187=A187)*($S$4:$S187=S187))&gt;1,0,1)</f>
        <v>1</v>
      </c>
    </row>
    <row r="188" spans="1:30" ht="15" customHeight="1">
      <c r="A188" s="87" t="s">
        <v>1100</v>
      </c>
      <c r="B188" s="90" t="s">
        <v>1202</v>
      </c>
      <c r="C188" s="90"/>
      <c r="D188" s="165" t="s">
        <v>16</v>
      </c>
      <c r="E188" s="189">
        <v>42661</v>
      </c>
      <c r="F188" s="88" t="s">
        <v>1049</v>
      </c>
      <c r="G188" s="87" t="s">
        <v>1053</v>
      </c>
      <c r="H188" s="87" t="s">
        <v>1048</v>
      </c>
      <c r="I188" s="176"/>
      <c r="J188" s="85" t="str">
        <f>IFERROR(VLOOKUP(H188,REFERENCES!R:S,2,FALSE),"")</f>
        <v>Nombre</v>
      </c>
      <c r="K188" s="168">
        <v>236</v>
      </c>
      <c r="L188" s="167"/>
      <c r="M188" s="167"/>
      <c r="N188" s="167"/>
      <c r="O188" s="84" t="s">
        <v>1902</v>
      </c>
      <c r="P188" s="82">
        <v>118</v>
      </c>
      <c r="Q188" s="89"/>
      <c r="R188" s="165" t="s">
        <v>20</v>
      </c>
      <c r="S188" s="87" t="s">
        <v>545</v>
      </c>
      <c r="T188" s="101"/>
      <c r="U188" s="165"/>
      <c r="V188" s="86"/>
      <c r="W188" s="97"/>
      <c r="X188" s="87"/>
      <c r="Y188" s="165" t="str">
        <f t="shared" si="10"/>
        <v>AME20161018SUST</v>
      </c>
      <c r="Z188" s="165">
        <f t="shared" si="9"/>
        <v>3</v>
      </c>
      <c r="AA188" s="165" t="str">
        <f>VLOOKUP(R188,NIVEAUXADMIN!A:B,2,FALSE)</f>
        <v>HT07</v>
      </c>
      <c r="AB188" s="165" t="str">
        <f>VLOOKUP(S188,NIVEAUXADMIN!E:F,2,FALSE)</f>
        <v>HT07722</v>
      </c>
      <c r="AC188" s="165" t="e">
        <f>VLOOKUP(T188,NIVEAUXADMIN!I:J,2,FALSE)</f>
        <v>#N/A</v>
      </c>
      <c r="AD188" s="87">
        <f>IF(SUMPRODUCT(($A$4:$A188=A188)*($S$4:$S188=S188))&gt;1,0,1)</f>
        <v>1</v>
      </c>
    </row>
    <row r="189" spans="1:30" ht="15" customHeight="1">
      <c r="A189" s="87" t="s">
        <v>1100</v>
      </c>
      <c r="B189" s="90" t="s">
        <v>1202</v>
      </c>
      <c r="C189" s="90"/>
      <c r="D189" s="165" t="s">
        <v>16</v>
      </c>
      <c r="E189" s="189">
        <v>42661</v>
      </c>
      <c r="F189" s="95" t="s">
        <v>1051</v>
      </c>
      <c r="G189" s="165" t="s">
        <v>1052</v>
      </c>
      <c r="H189" s="165" t="s">
        <v>1054</v>
      </c>
      <c r="I189" s="176"/>
      <c r="J189" s="85" t="str">
        <f>IFERROR(VLOOKUP(H189,REFERENCES!R:S,2,FALSE),"")</f>
        <v>Nombre</v>
      </c>
      <c r="K189" s="168">
        <v>118</v>
      </c>
      <c r="L189" s="167"/>
      <c r="M189" s="167"/>
      <c r="N189" s="167"/>
      <c r="O189" s="84" t="s">
        <v>1902</v>
      </c>
      <c r="P189" s="82">
        <v>118</v>
      </c>
      <c r="Q189" s="89"/>
      <c r="R189" s="165" t="s">
        <v>20</v>
      </c>
      <c r="S189" s="87" t="s">
        <v>545</v>
      </c>
      <c r="T189" s="101"/>
      <c r="U189" s="165"/>
      <c r="V189" s="86"/>
      <c r="W189" s="97"/>
      <c r="X189" s="87"/>
      <c r="Y189" s="165" t="str">
        <f t="shared" si="10"/>
        <v>AME20161018SUST</v>
      </c>
      <c r="Z189" s="165">
        <f t="shared" si="9"/>
        <v>3</v>
      </c>
      <c r="AA189" s="165" t="str">
        <f>VLOOKUP(R189,NIVEAUXADMIN!A:B,2,FALSE)</f>
        <v>HT07</v>
      </c>
      <c r="AB189" s="165" t="str">
        <f>VLOOKUP(S189,NIVEAUXADMIN!E:F,2,FALSE)</f>
        <v>HT07722</v>
      </c>
      <c r="AC189" s="165" t="e">
        <f>VLOOKUP(T189,NIVEAUXADMIN!I:J,2,FALSE)</f>
        <v>#N/A</v>
      </c>
      <c r="AD189" s="87">
        <f>IF(SUMPRODUCT(($A$4:$A189=A189)*($S$4:$S189=S189))&gt;1,0,1)</f>
        <v>0</v>
      </c>
    </row>
    <row r="190" spans="1:30" ht="15" customHeight="1">
      <c r="A190" s="90" t="s">
        <v>1100</v>
      </c>
      <c r="B190" s="87" t="s">
        <v>1202</v>
      </c>
      <c r="C190" s="90"/>
      <c r="D190" s="165" t="s">
        <v>16</v>
      </c>
      <c r="E190" s="189">
        <v>42656</v>
      </c>
      <c r="F190" s="88" t="s">
        <v>1051</v>
      </c>
      <c r="G190" s="87" t="s">
        <v>1052</v>
      </c>
      <c r="H190" s="87" t="s">
        <v>1062</v>
      </c>
      <c r="I190" s="87"/>
      <c r="J190" s="85" t="str">
        <f>IFERROR(VLOOKUP(H190,REFERENCES!R:S,2,FALSE),"")</f>
        <v>Nombre</v>
      </c>
      <c r="K190" s="168">
        <v>305</v>
      </c>
      <c r="L190" s="167"/>
      <c r="M190" s="167"/>
      <c r="N190" s="167"/>
      <c r="O190" s="84" t="s">
        <v>1902</v>
      </c>
      <c r="P190" s="82">
        <v>305</v>
      </c>
      <c r="Q190" s="96" t="s">
        <v>1040</v>
      </c>
      <c r="R190" s="87" t="s">
        <v>169</v>
      </c>
      <c r="S190" s="87" t="s">
        <v>328</v>
      </c>
      <c r="T190" s="101"/>
      <c r="U190" s="165" t="s">
        <v>328</v>
      </c>
      <c r="V190" s="86"/>
      <c r="W190" s="97"/>
      <c r="X190" s="87"/>
      <c r="Y190" s="165" t="str">
        <f t="shared" si="10"/>
        <v>AME20161013NOBA</v>
      </c>
      <c r="Z190" s="165">
        <f t="shared" si="9"/>
        <v>6</v>
      </c>
      <c r="AA190" s="165" t="str">
        <f>VLOOKUP(R190,NIVEAUXADMIN!A:B,2,FALSE)</f>
        <v>HT09</v>
      </c>
      <c r="AB190" s="165" t="str">
        <f>VLOOKUP(S190,NIVEAUXADMIN!E:F,2,FALSE)</f>
        <v>HT09932</v>
      </c>
      <c r="AC190" s="165" t="e">
        <f>VLOOKUP(T190,NIVEAUXADMIN!I:J,2,FALSE)</f>
        <v>#N/A</v>
      </c>
      <c r="AD190" s="87">
        <f>IF(SUMPRODUCT(($A$4:$A190=A190)*($S$4:$S190=S190))&gt;1,0,1)</f>
        <v>0</v>
      </c>
    </row>
    <row r="191" spans="1:30" ht="15" customHeight="1">
      <c r="A191" s="87" t="s">
        <v>1100</v>
      </c>
      <c r="B191" s="90" t="s">
        <v>1202</v>
      </c>
      <c r="C191" s="90"/>
      <c r="D191" s="165" t="s">
        <v>16</v>
      </c>
      <c r="E191" s="189">
        <v>42661</v>
      </c>
      <c r="F191" s="88" t="s">
        <v>1049</v>
      </c>
      <c r="G191" s="87" t="s">
        <v>1053</v>
      </c>
      <c r="H191" s="87" t="s">
        <v>1064</v>
      </c>
      <c r="I191" s="176"/>
      <c r="J191" s="85" t="str">
        <f>IFERROR(VLOOKUP(H191,REFERENCES!R:S,2,FALSE),"")</f>
        <v>Nombre</v>
      </c>
      <c r="K191" s="168">
        <v>118</v>
      </c>
      <c r="L191" s="167"/>
      <c r="M191" s="167"/>
      <c r="N191" s="167"/>
      <c r="O191" s="84" t="s">
        <v>1902</v>
      </c>
      <c r="P191" s="82">
        <v>118</v>
      </c>
      <c r="Q191" s="89"/>
      <c r="R191" s="165" t="s">
        <v>20</v>
      </c>
      <c r="S191" s="87" t="s">
        <v>545</v>
      </c>
      <c r="T191" s="101"/>
      <c r="U191" s="165"/>
      <c r="V191" s="86"/>
      <c r="W191" s="97"/>
      <c r="X191" s="87"/>
      <c r="Y191" s="165" t="str">
        <f t="shared" si="10"/>
        <v>AME20161018SUST</v>
      </c>
      <c r="Z191" s="165">
        <f t="shared" si="9"/>
        <v>3</v>
      </c>
      <c r="AA191" s="165" t="str">
        <f>VLOOKUP(R191,NIVEAUXADMIN!A:B,2,FALSE)</f>
        <v>HT07</v>
      </c>
      <c r="AB191" s="165" t="str">
        <f>VLOOKUP(S191,NIVEAUXADMIN!E:F,2,FALSE)</f>
        <v>HT07722</v>
      </c>
      <c r="AC191" s="165" t="e">
        <f>VLOOKUP(T191,NIVEAUXADMIN!I:J,2,FALSE)</f>
        <v>#N/A</v>
      </c>
      <c r="AD191" s="87">
        <f>IF(SUMPRODUCT(($A$4:$A191=A191)*($S$4:$S191=S191))&gt;1,0,1)</f>
        <v>0</v>
      </c>
    </row>
    <row r="192" spans="1:30" ht="15" customHeight="1">
      <c r="A192" s="90" t="s">
        <v>1100</v>
      </c>
      <c r="B192" s="87" t="s">
        <v>1202</v>
      </c>
      <c r="C192" s="90"/>
      <c r="D192" s="165" t="s">
        <v>16</v>
      </c>
      <c r="E192" s="189">
        <v>42662</v>
      </c>
      <c r="F192" s="95" t="s">
        <v>1051</v>
      </c>
      <c r="G192" s="165" t="s">
        <v>1052</v>
      </c>
      <c r="H192" s="165" t="s">
        <v>1054</v>
      </c>
      <c r="I192" s="176"/>
      <c r="J192" s="85" t="str">
        <f>IFERROR(VLOOKUP(H192,REFERENCES!R:S,2,FALSE),"")</f>
        <v>Nombre</v>
      </c>
      <c r="K192" s="168">
        <v>20</v>
      </c>
      <c r="L192" s="167"/>
      <c r="M192" s="167"/>
      <c r="N192" s="167"/>
      <c r="O192" s="84" t="s">
        <v>1902</v>
      </c>
      <c r="P192" s="82">
        <v>10</v>
      </c>
      <c r="Q192" s="96" t="s">
        <v>1040</v>
      </c>
      <c r="R192" s="87" t="s">
        <v>169</v>
      </c>
      <c r="S192" s="87" t="s">
        <v>328</v>
      </c>
      <c r="T192" s="86" t="s">
        <v>1343</v>
      </c>
      <c r="U192" s="165" t="s">
        <v>2677</v>
      </c>
      <c r="V192" s="86"/>
      <c r="W192" s="97"/>
      <c r="X192" s="87"/>
      <c r="Y192" s="165" t="str">
        <f t="shared" si="10"/>
        <v>AME20161019NOBA1È</v>
      </c>
      <c r="Z192" s="165">
        <f t="shared" si="9"/>
        <v>18</v>
      </c>
      <c r="AA192" s="165" t="str">
        <f>VLOOKUP(R192,NIVEAUXADMIN!A:B,2,FALSE)</f>
        <v>HT09</v>
      </c>
      <c r="AB192" s="165" t="str">
        <f>VLOOKUP(S192,NIVEAUXADMIN!E:F,2,FALSE)</f>
        <v>HT09932</v>
      </c>
      <c r="AC192" s="165" t="str">
        <f>VLOOKUP(T192,NIVEAUXADMIN!I:J,2,FALSE)</f>
        <v>HT09932-01</v>
      </c>
      <c r="AD192" s="87">
        <f>IF(SUMPRODUCT(($A$4:$A192=A192)*($S$4:$S192=S192))&gt;1,0,1)</f>
        <v>0</v>
      </c>
    </row>
    <row r="193" spans="1:30" ht="15" customHeight="1">
      <c r="A193" s="90" t="s">
        <v>1100</v>
      </c>
      <c r="B193" s="87" t="s">
        <v>1202</v>
      </c>
      <c r="C193" s="90"/>
      <c r="D193" s="165" t="s">
        <v>16</v>
      </c>
      <c r="E193" s="189">
        <v>42662</v>
      </c>
      <c r="F193" s="95" t="s">
        <v>1051</v>
      </c>
      <c r="G193" s="165" t="s">
        <v>1052</v>
      </c>
      <c r="H193" s="165" t="s">
        <v>1054</v>
      </c>
      <c r="I193" s="176"/>
      <c r="J193" s="85" t="str">
        <f>IFERROR(VLOOKUP(H193,REFERENCES!R:S,2,FALSE),"")</f>
        <v>Nombre</v>
      </c>
      <c r="K193" s="168">
        <v>88</v>
      </c>
      <c r="L193" s="167"/>
      <c r="M193" s="167"/>
      <c r="N193" s="167"/>
      <c r="O193" s="84" t="s">
        <v>1902</v>
      </c>
      <c r="P193" s="82">
        <v>44</v>
      </c>
      <c r="Q193" s="96" t="s">
        <v>1040</v>
      </c>
      <c r="R193" s="87" t="s">
        <v>169</v>
      </c>
      <c r="S193" s="87" t="s">
        <v>328</v>
      </c>
      <c r="T193" s="86" t="s">
        <v>1343</v>
      </c>
      <c r="U193" s="165" t="s">
        <v>1854</v>
      </c>
      <c r="V193" s="86"/>
      <c r="W193" s="97"/>
      <c r="X193" s="87"/>
      <c r="Y193" s="165" t="str">
        <f t="shared" si="10"/>
        <v>AME20161019NOBA1È</v>
      </c>
      <c r="Z193" s="165">
        <f t="shared" si="9"/>
        <v>18</v>
      </c>
      <c r="AA193" s="165" t="str">
        <f>VLOOKUP(R193,NIVEAUXADMIN!A:B,2,FALSE)</f>
        <v>HT09</v>
      </c>
      <c r="AB193" s="165" t="str">
        <f>VLOOKUP(S193,NIVEAUXADMIN!E:F,2,FALSE)</f>
        <v>HT09932</v>
      </c>
      <c r="AC193" s="165" t="str">
        <f>VLOOKUP(T193,NIVEAUXADMIN!I:J,2,FALSE)</f>
        <v>HT09932-01</v>
      </c>
      <c r="AD193" s="87">
        <f>IF(SUMPRODUCT(($A$4:$A193=A193)*($S$4:$S193=S193))&gt;1,0,1)</f>
        <v>0</v>
      </c>
    </row>
    <row r="194" spans="1:30" ht="15" customHeight="1">
      <c r="A194" s="90" t="s">
        <v>1100</v>
      </c>
      <c r="B194" s="87" t="s">
        <v>1202</v>
      </c>
      <c r="C194" s="90"/>
      <c r="D194" s="165" t="s">
        <v>16</v>
      </c>
      <c r="E194" s="189">
        <v>42662</v>
      </c>
      <c r="F194" s="95" t="s">
        <v>1051</v>
      </c>
      <c r="G194" s="165" t="s">
        <v>1052</v>
      </c>
      <c r="H194" s="165" t="s">
        <v>1054</v>
      </c>
      <c r="I194" s="176"/>
      <c r="J194" s="85" t="str">
        <f>IFERROR(VLOOKUP(H194,REFERENCES!R:S,2,FALSE),"")</f>
        <v>Nombre</v>
      </c>
      <c r="K194" s="168">
        <v>20</v>
      </c>
      <c r="L194" s="167"/>
      <c r="M194" s="167"/>
      <c r="N194" s="167"/>
      <c r="O194" s="84" t="s">
        <v>1902</v>
      </c>
      <c r="P194" s="82">
        <v>10</v>
      </c>
      <c r="Q194" s="96" t="s">
        <v>1040</v>
      </c>
      <c r="R194" s="87" t="s">
        <v>169</v>
      </c>
      <c r="S194" s="87" t="s">
        <v>328</v>
      </c>
      <c r="T194" s="86" t="s">
        <v>1343</v>
      </c>
      <c r="U194" s="165" t="s">
        <v>2678</v>
      </c>
      <c r="V194" s="86"/>
      <c r="W194" s="97"/>
      <c r="X194" s="87"/>
      <c r="Y194" s="165" t="str">
        <f t="shared" si="10"/>
        <v>AME20161019NOBA1È</v>
      </c>
      <c r="Z194" s="165">
        <f t="shared" si="9"/>
        <v>18</v>
      </c>
      <c r="AA194" s="165" t="str">
        <f>VLOOKUP(R194,NIVEAUXADMIN!A:B,2,FALSE)</f>
        <v>HT09</v>
      </c>
      <c r="AB194" s="165" t="str">
        <f>VLOOKUP(S194,NIVEAUXADMIN!E:F,2,FALSE)</f>
        <v>HT09932</v>
      </c>
      <c r="AC194" s="165" t="str">
        <f>VLOOKUP(T194,NIVEAUXADMIN!I:J,2,FALSE)</f>
        <v>HT09932-01</v>
      </c>
      <c r="AD194" s="87">
        <f>IF(SUMPRODUCT(($A$4:$A194=A194)*($S$4:$S194=S194))&gt;1,0,1)</f>
        <v>0</v>
      </c>
    </row>
    <row r="195" spans="1:30" ht="15" customHeight="1">
      <c r="A195" s="90" t="s">
        <v>1100</v>
      </c>
      <c r="B195" s="87" t="s">
        <v>1202</v>
      </c>
      <c r="C195" s="90"/>
      <c r="D195" s="165" t="s">
        <v>16</v>
      </c>
      <c r="E195" s="189">
        <v>42662</v>
      </c>
      <c r="F195" s="95" t="s">
        <v>1051</v>
      </c>
      <c r="G195" s="165" t="s">
        <v>1052</v>
      </c>
      <c r="H195" s="165" t="s">
        <v>1054</v>
      </c>
      <c r="I195" s="176"/>
      <c r="J195" s="85" t="str">
        <f>IFERROR(VLOOKUP(H195,REFERENCES!R:S,2,FALSE),"")</f>
        <v>Nombre</v>
      </c>
      <c r="K195" s="168">
        <v>100</v>
      </c>
      <c r="L195" s="167"/>
      <c r="M195" s="167"/>
      <c r="N195" s="167"/>
      <c r="O195" s="84" t="s">
        <v>1902</v>
      </c>
      <c r="P195" s="82">
        <v>50</v>
      </c>
      <c r="Q195" s="96" t="s">
        <v>1040</v>
      </c>
      <c r="R195" s="87" t="s">
        <v>169</v>
      </c>
      <c r="S195" s="87" t="s">
        <v>328</v>
      </c>
      <c r="T195" s="86" t="s">
        <v>1343</v>
      </c>
      <c r="U195" s="165"/>
      <c r="V195" s="86"/>
      <c r="W195" s="97"/>
      <c r="X195" s="87"/>
      <c r="Y195" s="165" t="str">
        <f t="shared" si="10"/>
        <v>AME20161019NOBA1È</v>
      </c>
      <c r="Z195" s="165">
        <f t="shared" si="9"/>
        <v>18</v>
      </c>
      <c r="AA195" s="165" t="str">
        <f>VLOOKUP(R195,NIVEAUXADMIN!A:B,2,FALSE)</f>
        <v>HT09</v>
      </c>
      <c r="AB195" s="165" t="str">
        <f>VLOOKUP(S195,NIVEAUXADMIN!E:F,2,FALSE)</f>
        <v>HT09932</v>
      </c>
      <c r="AC195" s="165" t="str">
        <f>VLOOKUP(T195,NIVEAUXADMIN!I:J,2,FALSE)</f>
        <v>HT09932-01</v>
      </c>
      <c r="AD195" s="87">
        <f>IF(SUMPRODUCT(($A$4:$A195=A195)*($S$4:$S195=S195))&gt;1,0,1)</f>
        <v>0</v>
      </c>
    </row>
    <row r="196" spans="1:30" ht="15" customHeight="1">
      <c r="A196" s="90" t="s">
        <v>1100</v>
      </c>
      <c r="B196" s="87" t="s">
        <v>1202</v>
      </c>
      <c r="C196" s="90"/>
      <c r="D196" s="165" t="s">
        <v>16</v>
      </c>
      <c r="E196" s="189">
        <v>42662</v>
      </c>
      <c r="F196" s="95" t="s">
        <v>1051</v>
      </c>
      <c r="G196" s="165" t="s">
        <v>1052</v>
      </c>
      <c r="H196" s="165" t="s">
        <v>1054</v>
      </c>
      <c r="I196" s="176"/>
      <c r="J196" s="85" t="str">
        <f>IFERROR(VLOOKUP(H196,REFERENCES!R:S,2,FALSE),"")</f>
        <v>Nombre</v>
      </c>
      <c r="K196" s="168">
        <v>20</v>
      </c>
      <c r="L196" s="167"/>
      <c r="M196" s="167"/>
      <c r="N196" s="167"/>
      <c r="O196" s="84" t="s">
        <v>1902</v>
      </c>
      <c r="P196" s="82">
        <v>10</v>
      </c>
      <c r="Q196" s="96" t="s">
        <v>1040</v>
      </c>
      <c r="R196" s="87" t="s">
        <v>169</v>
      </c>
      <c r="S196" s="87" t="s">
        <v>328</v>
      </c>
      <c r="T196" s="86" t="s">
        <v>1343</v>
      </c>
      <c r="U196" s="165" t="s">
        <v>2679</v>
      </c>
      <c r="V196" s="86"/>
      <c r="W196" s="97"/>
      <c r="X196" s="87"/>
      <c r="Y196" s="165" t="str">
        <f t="shared" si="10"/>
        <v>AME20161019NOBA1È</v>
      </c>
      <c r="Z196" s="165">
        <f t="shared" si="9"/>
        <v>18</v>
      </c>
      <c r="AA196" s="165" t="str">
        <f>VLOOKUP(R196,NIVEAUXADMIN!A:B,2,FALSE)</f>
        <v>HT09</v>
      </c>
      <c r="AB196" s="165" t="str">
        <f>VLOOKUP(S196,NIVEAUXADMIN!E:F,2,FALSE)</f>
        <v>HT09932</v>
      </c>
      <c r="AC196" s="165" t="str">
        <f>VLOOKUP(T196,NIVEAUXADMIN!I:J,2,FALSE)</f>
        <v>HT09932-01</v>
      </c>
      <c r="AD196" s="87">
        <f>IF(SUMPRODUCT(($A$4:$A196=A196)*($S$4:$S196=S196))&gt;1,0,1)</f>
        <v>0</v>
      </c>
    </row>
    <row r="197" spans="1:30" ht="15" customHeight="1">
      <c r="A197" s="90" t="s">
        <v>1100</v>
      </c>
      <c r="B197" s="87" t="s">
        <v>1202</v>
      </c>
      <c r="C197" s="90"/>
      <c r="D197" s="165" t="s">
        <v>16</v>
      </c>
      <c r="E197" s="189">
        <v>42662</v>
      </c>
      <c r="F197" s="95" t="s">
        <v>1051</v>
      </c>
      <c r="G197" s="165" t="s">
        <v>1052</v>
      </c>
      <c r="H197" s="165" t="s">
        <v>1054</v>
      </c>
      <c r="I197" s="176"/>
      <c r="J197" s="85" t="str">
        <f>IFERROR(VLOOKUP(H197,REFERENCES!R:S,2,FALSE),"")</f>
        <v>Nombre</v>
      </c>
      <c r="K197" s="168">
        <v>10</v>
      </c>
      <c r="L197" s="167"/>
      <c r="M197" s="167"/>
      <c r="N197" s="167"/>
      <c r="O197" s="84" t="s">
        <v>1902</v>
      </c>
      <c r="P197" s="82">
        <v>5</v>
      </c>
      <c r="Q197" s="96" t="s">
        <v>1040</v>
      </c>
      <c r="R197" s="87" t="s">
        <v>169</v>
      </c>
      <c r="S197" s="87" t="s">
        <v>328</v>
      </c>
      <c r="T197" s="86" t="s">
        <v>1343</v>
      </c>
      <c r="U197" s="165" t="s">
        <v>2680</v>
      </c>
      <c r="V197" s="86"/>
      <c r="W197" s="97"/>
      <c r="X197" s="87"/>
      <c r="Y197" s="165" t="str">
        <f t="shared" si="10"/>
        <v>AME20161019NOBA1È</v>
      </c>
      <c r="Z197" s="165">
        <f t="shared" si="9"/>
        <v>18</v>
      </c>
      <c r="AA197" s="165" t="str">
        <f>VLOOKUP(R197,NIVEAUXADMIN!A:B,2,FALSE)</f>
        <v>HT09</v>
      </c>
      <c r="AB197" s="165" t="str">
        <f>VLOOKUP(S197,NIVEAUXADMIN!E:F,2,FALSE)</f>
        <v>HT09932</v>
      </c>
      <c r="AC197" s="165" t="str">
        <f>VLOOKUP(T197,NIVEAUXADMIN!I:J,2,FALSE)</f>
        <v>HT09932-01</v>
      </c>
      <c r="AD197" s="87">
        <f>IF(SUMPRODUCT(($A$4:$A197=A197)*($S$4:$S197=S197))&gt;1,0,1)</f>
        <v>0</v>
      </c>
    </row>
    <row r="198" spans="1:30" ht="15" customHeight="1">
      <c r="A198" s="90" t="s">
        <v>1100</v>
      </c>
      <c r="B198" s="87" t="s">
        <v>1202</v>
      </c>
      <c r="C198" s="90"/>
      <c r="D198" s="165" t="s">
        <v>16</v>
      </c>
      <c r="E198" s="189">
        <v>42662</v>
      </c>
      <c r="F198" s="95" t="s">
        <v>1051</v>
      </c>
      <c r="G198" s="165" t="s">
        <v>1052</v>
      </c>
      <c r="H198" s="165" t="s">
        <v>1054</v>
      </c>
      <c r="I198" s="176"/>
      <c r="J198" s="85" t="str">
        <f>IFERROR(VLOOKUP(H198,REFERENCES!R:S,2,FALSE),"")</f>
        <v>Nombre</v>
      </c>
      <c r="K198" s="168">
        <v>30</v>
      </c>
      <c r="L198" s="167"/>
      <c r="M198" s="167"/>
      <c r="N198" s="167"/>
      <c r="O198" s="84" t="s">
        <v>1902</v>
      </c>
      <c r="P198" s="82">
        <v>15</v>
      </c>
      <c r="Q198" s="96" t="s">
        <v>1040</v>
      </c>
      <c r="R198" s="87" t="s">
        <v>169</v>
      </c>
      <c r="S198" s="87" t="s">
        <v>328</v>
      </c>
      <c r="T198" s="86" t="s">
        <v>1656</v>
      </c>
      <c r="U198" s="165" t="s">
        <v>2683</v>
      </c>
      <c r="V198" s="86"/>
      <c r="W198" s="97"/>
      <c r="X198" s="87"/>
      <c r="Y198" s="165" t="str">
        <f t="shared" si="10"/>
        <v>AME20161019NOBA4È</v>
      </c>
      <c r="Z198" s="165">
        <f t="shared" si="9"/>
        <v>3</v>
      </c>
      <c r="AA198" s="165" t="str">
        <f>VLOOKUP(R198,NIVEAUXADMIN!A:B,2,FALSE)</f>
        <v>HT09</v>
      </c>
      <c r="AB198" s="165" t="str">
        <f>VLOOKUP(S198,NIVEAUXADMIN!E:F,2,FALSE)</f>
        <v>HT09932</v>
      </c>
      <c r="AC198" s="165" t="str">
        <f>VLOOKUP(T198,NIVEAUXADMIN!I:J,2,FALSE)</f>
        <v>HT09932-04</v>
      </c>
      <c r="AD198" s="87">
        <f>IF(SUMPRODUCT(($A$4:$A198=A198)*($S$4:$S198=S198))&gt;1,0,1)</f>
        <v>0</v>
      </c>
    </row>
    <row r="199" spans="1:30" ht="15" customHeight="1">
      <c r="A199" s="87" t="s">
        <v>1100</v>
      </c>
      <c r="B199" s="90" t="s">
        <v>1202</v>
      </c>
      <c r="C199" s="90"/>
      <c r="D199" s="165" t="s">
        <v>16</v>
      </c>
      <c r="E199" s="189">
        <v>42662</v>
      </c>
      <c r="F199" s="88" t="s">
        <v>1051</v>
      </c>
      <c r="G199" s="87" t="s">
        <v>1052</v>
      </c>
      <c r="H199" s="87" t="s">
        <v>1063</v>
      </c>
      <c r="I199" s="176"/>
      <c r="J199" s="85" t="str">
        <f>IFERROR(VLOOKUP(H199,REFERENCES!R:S,2,FALSE),"")</f>
        <v>Nombre</v>
      </c>
      <c r="K199" s="168">
        <v>10</v>
      </c>
      <c r="L199" s="167"/>
      <c r="M199" s="167"/>
      <c r="N199" s="167"/>
      <c r="O199" s="84" t="s">
        <v>1902</v>
      </c>
      <c r="P199" s="82">
        <v>10</v>
      </c>
      <c r="Q199" s="96" t="s">
        <v>1040</v>
      </c>
      <c r="R199" s="87" t="s">
        <v>169</v>
      </c>
      <c r="S199" s="87" t="s">
        <v>328</v>
      </c>
      <c r="T199" s="86" t="s">
        <v>1343</v>
      </c>
      <c r="U199" s="165" t="s">
        <v>2677</v>
      </c>
      <c r="V199" s="86"/>
      <c r="W199" s="97"/>
      <c r="X199" s="87"/>
      <c r="Y199" s="165" t="str">
        <f t="shared" si="10"/>
        <v>AME20161019NOBA1È</v>
      </c>
      <c r="Z199" s="165">
        <f t="shared" si="9"/>
        <v>18</v>
      </c>
      <c r="AA199" s="165" t="str">
        <f>VLOOKUP(R199,NIVEAUXADMIN!A:B,2,FALSE)</f>
        <v>HT09</v>
      </c>
      <c r="AB199" s="165" t="str">
        <f>VLOOKUP(S199,NIVEAUXADMIN!E:F,2,FALSE)</f>
        <v>HT09932</v>
      </c>
      <c r="AC199" s="165" t="str">
        <f>VLOOKUP(T199,NIVEAUXADMIN!I:J,2,FALSE)</f>
        <v>HT09932-01</v>
      </c>
      <c r="AD199" s="87">
        <f>IF(SUMPRODUCT(($A$4:$A199=A199)*($S$4:$S199=S199))&gt;1,0,1)</f>
        <v>0</v>
      </c>
    </row>
    <row r="200" spans="1:30" ht="15" customHeight="1">
      <c r="A200" s="87" t="s">
        <v>1100</v>
      </c>
      <c r="B200" s="90" t="s">
        <v>1202</v>
      </c>
      <c r="C200" s="90"/>
      <c r="D200" s="165" t="s">
        <v>16</v>
      </c>
      <c r="E200" s="189">
        <v>42662</v>
      </c>
      <c r="F200" s="88" t="s">
        <v>1051</v>
      </c>
      <c r="G200" s="87" t="s">
        <v>1052</v>
      </c>
      <c r="H200" s="87" t="s">
        <v>1063</v>
      </c>
      <c r="I200" s="176"/>
      <c r="J200" s="85" t="str">
        <f>IFERROR(VLOOKUP(H200,REFERENCES!R:S,2,FALSE),"")</f>
        <v>Nombre</v>
      </c>
      <c r="K200" s="168">
        <v>44</v>
      </c>
      <c r="L200" s="167"/>
      <c r="M200" s="167"/>
      <c r="N200" s="167"/>
      <c r="O200" s="84" t="s">
        <v>1902</v>
      </c>
      <c r="P200" s="82">
        <v>44</v>
      </c>
      <c r="Q200" s="96" t="s">
        <v>1040</v>
      </c>
      <c r="R200" s="87" t="s">
        <v>169</v>
      </c>
      <c r="S200" s="87" t="s">
        <v>328</v>
      </c>
      <c r="T200" s="86" t="s">
        <v>1343</v>
      </c>
      <c r="U200" s="165" t="s">
        <v>1854</v>
      </c>
      <c r="V200" s="86"/>
      <c r="W200" s="97"/>
      <c r="X200" s="87"/>
      <c r="Y200" s="165" t="str">
        <f t="shared" si="10"/>
        <v>AME20161019NOBA1È</v>
      </c>
      <c r="Z200" s="165">
        <f t="shared" si="9"/>
        <v>18</v>
      </c>
      <c r="AA200" s="165" t="str">
        <f>VLOOKUP(R200,NIVEAUXADMIN!A:B,2,FALSE)</f>
        <v>HT09</v>
      </c>
      <c r="AB200" s="165" t="str">
        <f>VLOOKUP(S200,NIVEAUXADMIN!E:F,2,FALSE)</f>
        <v>HT09932</v>
      </c>
      <c r="AC200" s="165" t="str">
        <f>VLOOKUP(T200,NIVEAUXADMIN!I:J,2,FALSE)</f>
        <v>HT09932-01</v>
      </c>
      <c r="AD200" s="87">
        <f>IF(SUMPRODUCT(($A$4:$A200=A200)*($S$4:$S200=S200))&gt;1,0,1)</f>
        <v>0</v>
      </c>
    </row>
    <row r="201" spans="1:30" ht="15" customHeight="1">
      <c r="A201" s="87" t="s">
        <v>1100</v>
      </c>
      <c r="B201" s="90" t="s">
        <v>1202</v>
      </c>
      <c r="C201" s="90"/>
      <c r="D201" s="165" t="s">
        <v>16</v>
      </c>
      <c r="E201" s="189">
        <v>42662</v>
      </c>
      <c r="F201" s="88" t="s">
        <v>1051</v>
      </c>
      <c r="G201" s="87" t="s">
        <v>1052</v>
      </c>
      <c r="H201" s="87" t="s">
        <v>1063</v>
      </c>
      <c r="I201" s="176"/>
      <c r="J201" s="85" t="str">
        <f>IFERROR(VLOOKUP(H201,REFERENCES!R:S,2,FALSE),"")</f>
        <v>Nombre</v>
      </c>
      <c r="K201" s="168">
        <v>10</v>
      </c>
      <c r="L201" s="167"/>
      <c r="M201" s="167"/>
      <c r="N201" s="167"/>
      <c r="O201" s="84" t="s">
        <v>1902</v>
      </c>
      <c r="P201" s="82">
        <v>10</v>
      </c>
      <c r="Q201" s="96" t="s">
        <v>1040</v>
      </c>
      <c r="R201" s="87" t="s">
        <v>169</v>
      </c>
      <c r="S201" s="87" t="s">
        <v>328</v>
      </c>
      <c r="T201" s="86" t="s">
        <v>1343</v>
      </c>
      <c r="U201" s="165" t="s">
        <v>2678</v>
      </c>
      <c r="V201" s="86"/>
      <c r="W201" s="97"/>
      <c r="X201" s="87"/>
      <c r="Y201" s="165" t="str">
        <f t="shared" si="10"/>
        <v>AME20161019NOBA1È</v>
      </c>
      <c r="Z201" s="165">
        <f t="shared" si="9"/>
        <v>18</v>
      </c>
      <c r="AA201" s="165" t="str">
        <f>VLOOKUP(R201,NIVEAUXADMIN!A:B,2,FALSE)</f>
        <v>HT09</v>
      </c>
      <c r="AB201" s="165" t="str">
        <f>VLOOKUP(S201,NIVEAUXADMIN!E:F,2,FALSE)</f>
        <v>HT09932</v>
      </c>
      <c r="AC201" s="165" t="str">
        <f>VLOOKUP(T201,NIVEAUXADMIN!I:J,2,FALSE)</f>
        <v>HT09932-01</v>
      </c>
      <c r="AD201" s="87">
        <f>IF(SUMPRODUCT(($A$4:$A201=A201)*($S$4:$S201=S201))&gt;1,0,1)</f>
        <v>0</v>
      </c>
    </row>
    <row r="202" spans="1:30" ht="15" customHeight="1">
      <c r="A202" s="87" t="s">
        <v>1100</v>
      </c>
      <c r="B202" s="90" t="s">
        <v>1202</v>
      </c>
      <c r="C202" s="90"/>
      <c r="D202" s="165" t="s">
        <v>16</v>
      </c>
      <c r="E202" s="189">
        <v>42662</v>
      </c>
      <c r="F202" s="88" t="s">
        <v>1051</v>
      </c>
      <c r="G202" s="87" t="s">
        <v>1052</v>
      </c>
      <c r="H202" s="87" t="s">
        <v>1063</v>
      </c>
      <c r="I202" s="176"/>
      <c r="J202" s="85" t="str">
        <f>IFERROR(VLOOKUP(H202,REFERENCES!R:S,2,FALSE),"")</f>
        <v>Nombre</v>
      </c>
      <c r="K202" s="168">
        <v>100</v>
      </c>
      <c r="L202" s="167"/>
      <c r="M202" s="167"/>
      <c r="N202" s="167"/>
      <c r="O202" s="84" t="s">
        <v>1902</v>
      </c>
      <c r="P202" s="82">
        <v>50</v>
      </c>
      <c r="Q202" s="96" t="s">
        <v>1040</v>
      </c>
      <c r="R202" s="87" t="s">
        <v>169</v>
      </c>
      <c r="S202" s="87" t="s">
        <v>328</v>
      </c>
      <c r="T202" s="86" t="s">
        <v>1343</v>
      </c>
      <c r="U202" s="165"/>
      <c r="V202" s="86"/>
      <c r="W202" s="97"/>
      <c r="X202" s="87"/>
      <c r="Y202" s="165" t="str">
        <f t="shared" si="10"/>
        <v>AME20161019NOBA1È</v>
      </c>
      <c r="Z202" s="165">
        <f t="shared" si="9"/>
        <v>18</v>
      </c>
      <c r="AA202" s="165" t="str">
        <f>VLOOKUP(R202,NIVEAUXADMIN!A:B,2,FALSE)</f>
        <v>HT09</v>
      </c>
      <c r="AB202" s="165" t="str">
        <f>VLOOKUP(S202,NIVEAUXADMIN!E:F,2,FALSE)</f>
        <v>HT09932</v>
      </c>
      <c r="AC202" s="165" t="str">
        <f>VLOOKUP(T202,NIVEAUXADMIN!I:J,2,FALSE)</f>
        <v>HT09932-01</v>
      </c>
      <c r="AD202" s="87">
        <f>IF(SUMPRODUCT(($A$4:$A202=A202)*($S$4:$S202=S202))&gt;1,0,1)</f>
        <v>0</v>
      </c>
    </row>
    <row r="203" spans="1:30" ht="15" customHeight="1">
      <c r="A203" s="87" t="s">
        <v>1100</v>
      </c>
      <c r="B203" s="90" t="s">
        <v>1202</v>
      </c>
      <c r="C203" s="90"/>
      <c r="D203" s="165" t="s">
        <v>16</v>
      </c>
      <c r="E203" s="189">
        <v>42662</v>
      </c>
      <c r="F203" s="88" t="s">
        <v>1051</v>
      </c>
      <c r="G203" s="87" t="s">
        <v>1052</v>
      </c>
      <c r="H203" s="87" t="s">
        <v>1063</v>
      </c>
      <c r="I203" s="176"/>
      <c r="J203" s="85" t="str">
        <f>IFERROR(VLOOKUP(H203,REFERENCES!R:S,2,FALSE),"")</f>
        <v>Nombre</v>
      </c>
      <c r="K203" s="168">
        <v>10</v>
      </c>
      <c r="L203" s="167"/>
      <c r="M203" s="167"/>
      <c r="N203" s="167"/>
      <c r="O203" s="84" t="s">
        <v>1902</v>
      </c>
      <c r="P203" s="82">
        <v>10</v>
      </c>
      <c r="Q203" s="96" t="s">
        <v>1040</v>
      </c>
      <c r="R203" s="87" t="s">
        <v>169</v>
      </c>
      <c r="S203" s="87" t="s">
        <v>328</v>
      </c>
      <c r="T203" s="86" t="s">
        <v>1343</v>
      </c>
      <c r="U203" s="165" t="s">
        <v>2679</v>
      </c>
      <c r="V203" s="86"/>
      <c r="W203" s="97"/>
      <c r="X203" s="87"/>
      <c r="Y203" s="165" t="str">
        <f t="shared" si="10"/>
        <v>AME20161019NOBA1È</v>
      </c>
      <c r="Z203" s="165">
        <f t="shared" si="9"/>
        <v>18</v>
      </c>
      <c r="AA203" s="165" t="str">
        <f>VLOOKUP(R203,NIVEAUXADMIN!A:B,2,FALSE)</f>
        <v>HT09</v>
      </c>
      <c r="AB203" s="165" t="str">
        <f>VLOOKUP(S203,NIVEAUXADMIN!E:F,2,FALSE)</f>
        <v>HT09932</v>
      </c>
      <c r="AC203" s="165" t="str">
        <f>VLOOKUP(T203,NIVEAUXADMIN!I:J,2,FALSE)</f>
        <v>HT09932-01</v>
      </c>
      <c r="AD203" s="87">
        <f>IF(SUMPRODUCT(($A$4:$A203=A203)*($S$4:$S203=S203))&gt;1,0,1)</f>
        <v>0</v>
      </c>
    </row>
    <row r="204" spans="1:30" ht="15" customHeight="1">
      <c r="A204" s="87" t="s">
        <v>1100</v>
      </c>
      <c r="B204" s="90" t="s">
        <v>1202</v>
      </c>
      <c r="C204" s="90"/>
      <c r="D204" s="165" t="s">
        <v>16</v>
      </c>
      <c r="E204" s="189">
        <v>42662</v>
      </c>
      <c r="F204" s="88" t="s">
        <v>1051</v>
      </c>
      <c r="G204" s="87" t="s">
        <v>1052</v>
      </c>
      <c r="H204" s="87" t="s">
        <v>1063</v>
      </c>
      <c r="I204" s="176"/>
      <c r="J204" s="85" t="str">
        <f>IFERROR(VLOOKUP(H204,REFERENCES!R:S,2,FALSE),"")</f>
        <v>Nombre</v>
      </c>
      <c r="K204" s="168">
        <v>5</v>
      </c>
      <c r="L204" s="167"/>
      <c r="M204" s="167"/>
      <c r="N204" s="167"/>
      <c r="O204" s="84" t="s">
        <v>1902</v>
      </c>
      <c r="P204" s="82">
        <v>5</v>
      </c>
      <c r="Q204" s="96" t="s">
        <v>1040</v>
      </c>
      <c r="R204" s="87" t="s">
        <v>169</v>
      </c>
      <c r="S204" s="87" t="s">
        <v>328</v>
      </c>
      <c r="T204" s="86" t="s">
        <v>1343</v>
      </c>
      <c r="U204" s="165" t="s">
        <v>2680</v>
      </c>
      <c r="V204" s="86"/>
      <c r="W204" s="97"/>
      <c r="X204" s="87"/>
      <c r="Y204" s="165" t="str">
        <f t="shared" si="10"/>
        <v>AME20161019NOBA1È</v>
      </c>
      <c r="Z204" s="165">
        <f t="shared" si="9"/>
        <v>18</v>
      </c>
      <c r="AA204" s="165" t="str">
        <f>VLOOKUP(R204,NIVEAUXADMIN!A:B,2,FALSE)</f>
        <v>HT09</v>
      </c>
      <c r="AB204" s="165" t="str">
        <f>VLOOKUP(S204,NIVEAUXADMIN!E:F,2,FALSE)</f>
        <v>HT09932</v>
      </c>
      <c r="AC204" s="165" t="str">
        <f>VLOOKUP(T204,NIVEAUXADMIN!I:J,2,FALSE)</f>
        <v>HT09932-01</v>
      </c>
      <c r="AD204" s="87">
        <f>IF(SUMPRODUCT(($A$4:$A204=A204)*($S$4:$S204=S204))&gt;1,0,1)</f>
        <v>0</v>
      </c>
    </row>
    <row r="205" spans="1:30" ht="15" customHeight="1">
      <c r="A205" s="87" t="s">
        <v>1100</v>
      </c>
      <c r="B205" s="90" t="s">
        <v>1202</v>
      </c>
      <c r="C205" s="90"/>
      <c r="D205" s="165" t="s">
        <v>16</v>
      </c>
      <c r="E205" s="189">
        <v>42662</v>
      </c>
      <c r="F205" s="88" t="s">
        <v>1051</v>
      </c>
      <c r="G205" s="87" t="s">
        <v>1052</v>
      </c>
      <c r="H205" s="87" t="s">
        <v>1063</v>
      </c>
      <c r="I205" s="176"/>
      <c r="J205" s="85" t="str">
        <f>IFERROR(VLOOKUP(H205,REFERENCES!R:S,2,FALSE),"")</f>
        <v>Nombre</v>
      </c>
      <c r="K205" s="168">
        <v>15</v>
      </c>
      <c r="L205" s="167"/>
      <c r="M205" s="167"/>
      <c r="N205" s="167"/>
      <c r="O205" s="84" t="s">
        <v>1902</v>
      </c>
      <c r="P205" s="82">
        <v>15</v>
      </c>
      <c r="Q205" s="96" t="s">
        <v>1040</v>
      </c>
      <c r="R205" s="87" t="s">
        <v>169</v>
      </c>
      <c r="S205" s="87" t="s">
        <v>328</v>
      </c>
      <c r="T205" s="86" t="s">
        <v>1656</v>
      </c>
      <c r="U205" s="165" t="s">
        <v>2683</v>
      </c>
      <c r="V205" s="86"/>
      <c r="W205" s="97"/>
      <c r="X205" s="87"/>
      <c r="Y205" s="165" t="str">
        <f t="shared" si="10"/>
        <v>AME20161019NOBA4È</v>
      </c>
      <c r="Z205" s="165">
        <f t="shared" si="9"/>
        <v>3</v>
      </c>
      <c r="AA205" s="165" t="str">
        <f>VLOOKUP(R205,NIVEAUXADMIN!A:B,2,FALSE)</f>
        <v>HT09</v>
      </c>
      <c r="AB205" s="165" t="str">
        <f>VLOOKUP(S205,NIVEAUXADMIN!E:F,2,FALSE)</f>
        <v>HT09932</v>
      </c>
      <c r="AC205" s="165" t="str">
        <f>VLOOKUP(T205,NIVEAUXADMIN!I:J,2,FALSE)</f>
        <v>HT09932-04</v>
      </c>
      <c r="AD205" s="87">
        <f>IF(SUMPRODUCT(($A$4:$A205=A205)*($S$4:$S205=S205))&gt;1,0,1)</f>
        <v>0</v>
      </c>
    </row>
    <row r="206" spans="1:30" ht="15" customHeight="1">
      <c r="A206" s="90" t="s">
        <v>1100</v>
      </c>
      <c r="B206" s="87" t="s">
        <v>1202</v>
      </c>
      <c r="C206" s="90"/>
      <c r="D206" s="165" t="s">
        <v>16</v>
      </c>
      <c r="E206" s="189">
        <v>42662</v>
      </c>
      <c r="F206" s="88" t="s">
        <v>1051</v>
      </c>
      <c r="G206" s="87" t="s">
        <v>1052</v>
      </c>
      <c r="H206" s="87" t="s">
        <v>1062</v>
      </c>
      <c r="I206" s="176"/>
      <c r="J206" s="85" t="str">
        <f>IFERROR(VLOOKUP(H206,REFERENCES!R:S,2,FALSE),"")</f>
        <v>Nombre</v>
      </c>
      <c r="K206" s="168">
        <v>10</v>
      </c>
      <c r="L206" s="167"/>
      <c r="M206" s="167"/>
      <c r="N206" s="167"/>
      <c r="O206" s="84" t="s">
        <v>1902</v>
      </c>
      <c r="P206" s="82">
        <v>10</v>
      </c>
      <c r="Q206" s="96" t="s">
        <v>1040</v>
      </c>
      <c r="R206" s="87" t="s">
        <v>169</v>
      </c>
      <c r="S206" s="87" t="s">
        <v>328</v>
      </c>
      <c r="T206" s="86" t="s">
        <v>1343</v>
      </c>
      <c r="U206" s="165" t="s">
        <v>2677</v>
      </c>
      <c r="V206" s="86"/>
      <c r="W206" s="97"/>
      <c r="X206" s="87"/>
      <c r="Y206" s="165" t="str">
        <f t="shared" si="10"/>
        <v>AME20161019NOBA1È</v>
      </c>
      <c r="Z206" s="165">
        <f t="shared" si="9"/>
        <v>18</v>
      </c>
      <c r="AA206" s="165" t="str">
        <f>VLOOKUP(R206,NIVEAUXADMIN!A:B,2,FALSE)</f>
        <v>HT09</v>
      </c>
      <c r="AB206" s="165" t="str">
        <f>VLOOKUP(S206,NIVEAUXADMIN!E:F,2,FALSE)</f>
        <v>HT09932</v>
      </c>
      <c r="AC206" s="165" t="str">
        <f>VLOOKUP(T206,NIVEAUXADMIN!I:J,2,FALSE)</f>
        <v>HT09932-01</v>
      </c>
      <c r="AD206" s="87">
        <f>IF(SUMPRODUCT(($A$4:$A206=A206)*($S$4:$S206=S206))&gt;1,0,1)</f>
        <v>0</v>
      </c>
    </row>
    <row r="207" spans="1:30" ht="15" customHeight="1">
      <c r="A207" s="90" t="s">
        <v>1100</v>
      </c>
      <c r="B207" s="87" t="s">
        <v>1202</v>
      </c>
      <c r="C207" s="90"/>
      <c r="D207" s="165" t="s">
        <v>16</v>
      </c>
      <c r="E207" s="189">
        <v>42662</v>
      </c>
      <c r="F207" s="88" t="s">
        <v>1051</v>
      </c>
      <c r="G207" s="87" t="s">
        <v>1052</v>
      </c>
      <c r="H207" s="87" t="s">
        <v>1062</v>
      </c>
      <c r="I207" s="176"/>
      <c r="J207" s="85" t="str">
        <f>IFERROR(VLOOKUP(H207,REFERENCES!R:S,2,FALSE),"")</f>
        <v>Nombre</v>
      </c>
      <c r="K207" s="168">
        <v>44</v>
      </c>
      <c r="L207" s="167"/>
      <c r="M207" s="167"/>
      <c r="N207" s="167"/>
      <c r="O207" s="84" t="s">
        <v>1902</v>
      </c>
      <c r="P207" s="82">
        <v>44</v>
      </c>
      <c r="Q207" s="96" t="s">
        <v>1040</v>
      </c>
      <c r="R207" s="87" t="s">
        <v>169</v>
      </c>
      <c r="S207" s="87" t="s">
        <v>328</v>
      </c>
      <c r="T207" s="86" t="s">
        <v>1343</v>
      </c>
      <c r="U207" s="165" t="s">
        <v>1854</v>
      </c>
      <c r="V207" s="86"/>
      <c r="W207" s="97"/>
      <c r="X207" s="87"/>
      <c r="Y207" s="165" t="str">
        <f t="shared" si="10"/>
        <v>AME20161019NOBA1È</v>
      </c>
      <c r="Z207" s="165">
        <f t="shared" si="9"/>
        <v>18</v>
      </c>
      <c r="AA207" s="165" t="str">
        <f>VLOOKUP(R207,NIVEAUXADMIN!A:B,2,FALSE)</f>
        <v>HT09</v>
      </c>
      <c r="AB207" s="165" t="str">
        <f>VLOOKUP(S207,NIVEAUXADMIN!E:F,2,FALSE)</f>
        <v>HT09932</v>
      </c>
      <c r="AC207" s="165" t="str">
        <f>VLOOKUP(T207,NIVEAUXADMIN!I:J,2,FALSE)</f>
        <v>HT09932-01</v>
      </c>
      <c r="AD207" s="87">
        <f>IF(SUMPRODUCT(($A$4:$A207=A207)*($S$4:$S207=S207))&gt;1,0,1)</f>
        <v>0</v>
      </c>
    </row>
    <row r="208" spans="1:30" ht="15" customHeight="1">
      <c r="A208" s="90" t="s">
        <v>1100</v>
      </c>
      <c r="B208" s="87" t="s">
        <v>1202</v>
      </c>
      <c r="C208" s="90"/>
      <c r="D208" s="165" t="s">
        <v>16</v>
      </c>
      <c r="E208" s="189">
        <v>42662</v>
      </c>
      <c r="F208" s="88" t="s">
        <v>1051</v>
      </c>
      <c r="G208" s="87" t="s">
        <v>1052</v>
      </c>
      <c r="H208" s="87" t="s">
        <v>1062</v>
      </c>
      <c r="I208" s="176"/>
      <c r="J208" s="85" t="str">
        <f>IFERROR(VLOOKUP(H208,REFERENCES!R:S,2,FALSE),"")</f>
        <v>Nombre</v>
      </c>
      <c r="K208" s="168">
        <v>10</v>
      </c>
      <c r="L208" s="167"/>
      <c r="M208" s="167"/>
      <c r="N208" s="167"/>
      <c r="O208" s="84" t="s">
        <v>1902</v>
      </c>
      <c r="P208" s="82">
        <v>10</v>
      </c>
      <c r="Q208" s="96" t="s">
        <v>1040</v>
      </c>
      <c r="R208" s="87" t="s">
        <v>169</v>
      </c>
      <c r="S208" s="87" t="s">
        <v>328</v>
      </c>
      <c r="T208" s="86" t="s">
        <v>1343</v>
      </c>
      <c r="U208" s="165" t="s">
        <v>2678</v>
      </c>
      <c r="V208" s="86"/>
      <c r="W208" s="97"/>
      <c r="X208" s="87"/>
      <c r="Y208" s="165" t="str">
        <f t="shared" si="10"/>
        <v>AME20161019NOBA1È</v>
      </c>
      <c r="Z208" s="165">
        <f t="shared" si="9"/>
        <v>18</v>
      </c>
      <c r="AA208" s="165" t="str">
        <f>VLOOKUP(R208,NIVEAUXADMIN!A:B,2,FALSE)</f>
        <v>HT09</v>
      </c>
      <c r="AB208" s="165" t="str">
        <f>VLOOKUP(S208,NIVEAUXADMIN!E:F,2,FALSE)</f>
        <v>HT09932</v>
      </c>
      <c r="AC208" s="165" t="str">
        <f>VLOOKUP(T208,NIVEAUXADMIN!I:J,2,FALSE)</f>
        <v>HT09932-01</v>
      </c>
      <c r="AD208" s="87">
        <f>IF(SUMPRODUCT(($A$4:$A208=A208)*($S$4:$S208=S208))&gt;1,0,1)</f>
        <v>0</v>
      </c>
    </row>
    <row r="209" spans="1:30" ht="15" customHeight="1">
      <c r="A209" s="90" t="s">
        <v>1100</v>
      </c>
      <c r="B209" s="87" t="s">
        <v>1202</v>
      </c>
      <c r="C209" s="90"/>
      <c r="D209" s="165" t="s">
        <v>16</v>
      </c>
      <c r="E209" s="189">
        <v>42662</v>
      </c>
      <c r="F209" s="88" t="s">
        <v>1051</v>
      </c>
      <c r="G209" s="87" t="s">
        <v>1052</v>
      </c>
      <c r="H209" s="87" t="s">
        <v>1062</v>
      </c>
      <c r="I209" s="176"/>
      <c r="J209" s="85" t="str">
        <f>IFERROR(VLOOKUP(H209,REFERENCES!R:S,2,FALSE),"")</f>
        <v>Nombre</v>
      </c>
      <c r="K209" s="168">
        <v>50</v>
      </c>
      <c r="L209" s="167"/>
      <c r="M209" s="167"/>
      <c r="N209" s="167"/>
      <c r="O209" s="84" t="s">
        <v>1902</v>
      </c>
      <c r="P209" s="82">
        <v>50</v>
      </c>
      <c r="Q209" s="96" t="s">
        <v>1040</v>
      </c>
      <c r="R209" s="87" t="s">
        <v>169</v>
      </c>
      <c r="S209" s="87" t="s">
        <v>328</v>
      </c>
      <c r="T209" s="86" t="s">
        <v>1343</v>
      </c>
      <c r="U209" s="165"/>
      <c r="V209" s="86"/>
      <c r="W209" s="97"/>
      <c r="X209" s="87"/>
      <c r="Y209" s="165" t="str">
        <f t="shared" si="10"/>
        <v>AME20161019NOBA1È</v>
      </c>
      <c r="Z209" s="165">
        <f t="shared" si="9"/>
        <v>18</v>
      </c>
      <c r="AA209" s="165" t="str">
        <f>VLOOKUP(R209,NIVEAUXADMIN!A:B,2,FALSE)</f>
        <v>HT09</v>
      </c>
      <c r="AB209" s="165" t="str">
        <f>VLOOKUP(S209,NIVEAUXADMIN!E:F,2,FALSE)</f>
        <v>HT09932</v>
      </c>
      <c r="AC209" s="165" t="str">
        <f>VLOOKUP(T209,NIVEAUXADMIN!I:J,2,FALSE)</f>
        <v>HT09932-01</v>
      </c>
      <c r="AD209" s="87">
        <f>IF(SUMPRODUCT(($A$4:$A209=A209)*($S$4:$S209=S209))&gt;1,0,1)</f>
        <v>0</v>
      </c>
    </row>
    <row r="210" spans="1:30" ht="15" customHeight="1">
      <c r="A210" s="90" t="s">
        <v>1100</v>
      </c>
      <c r="B210" s="87" t="s">
        <v>1202</v>
      </c>
      <c r="C210" s="90"/>
      <c r="D210" s="165" t="s">
        <v>16</v>
      </c>
      <c r="E210" s="189">
        <v>42662</v>
      </c>
      <c r="F210" s="88" t="s">
        <v>1051</v>
      </c>
      <c r="G210" s="87" t="s">
        <v>1052</v>
      </c>
      <c r="H210" s="87" t="s">
        <v>1062</v>
      </c>
      <c r="I210" s="176"/>
      <c r="J210" s="85" t="str">
        <f>IFERROR(VLOOKUP(H210,REFERENCES!R:S,2,FALSE),"")</f>
        <v>Nombre</v>
      </c>
      <c r="K210" s="168">
        <v>10</v>
      </c>
      <c r="L210" s="167"/>
      <c r="M210" s="167"/>
      <c r="N210" s="167"/>
      <c r="O210" s="84" t="s">
        <v>1902</v>
      </c>
      <c r="P210" s="82">
        <v>10</v>
      </c>
      <c r="Q210" s="96" t="s">
        <v>1040</v>
      </c>
      <c r="R210" s="87" t="s">
        <v>169</v>
      </c>
      <c r="S210" s="87" t="s">
        <v>328</v>
      </c>
      <c r="T210" s="86" t="s">
        <v>1343</v>
      </c>
      <c r="U210" s="165" t="s">
        <v>2679</v>
      </c>
      <c r="V210" s="86"/>
      <c r="W210" s="97"/>
      <c r="X210" s="87"/>
      <c r="Y210" s="165" t="str">
        <f t="shared" si="10"/>
        <v>AME20161019NOBA1È</v>
      </c>
      <c r="Z210" s="165">
        <f t="shared" ref="Z210:Z273" si="11">COUNTIF($Y$4:$Y$1907,Y210)</f>
        <v>18</v>
      </c>
      <c r="AA210" s="165" t="str">
        <f>VLOOKUP(R210,NIVEAUXADMIN!A:B,2,FALSE)</f>
        <v>HT09</v>
      </c>
      <c r="AB210" s="165" t="str">
        <f>VLOOKUP(S210,NIVEAUXADMIN!E:F,2,FALSE)</f>
        <v>HT09932</v>
      </c>
      <c r="AC210" s="165" t="str">
        <f>VLOOKUP(T210,NIVEAUXADMIN!I:J,2,FALSE)</f>
        <v>HT09932-01</v>
      </c>
      <c r="AD210" s="87">
        <f>IF(SUMPRODUCT(($A$4:$A210=A210)*($S$4:$S210=S210))&gt;1,0,1)</f>
        <v>0</v>
      </c>
    </row>
    <row r="211" spans="1:30" ht="15" customHeight="1">
      <c r="A211" s="90" t="s">
        <v>1100</v>
      </c>
      <c r="B211" s="87" t="s">
        <v>1202</v>
      </c>
      <c r="C211" s="90"/>
      <c r="D211" s="165" t="s">
        <v>16</v>
      </c>
      <c r="E211" s="189">
        <v>42662</v>
      </c>
      <c r="F211" s="88" t="s">
        <v>1051</v>
      </c>
      <c r="G211" s="87" t="s">
        <v>1052</v>
      </c>
      <c r="H211" s="87" t="s">
        <v>1062</v>
      </c>
      <c r="I211" s="176"/>
      <c r="J211" s="85" t="str">
        <f>IFERROR(VLOOKUP(H211,REFERENCES!R:S,2,FALSE),"")</f>
        <v>Nombre</v>
      </c>
      <c r="K211" s="168">
        <v>5</v>
      </c>
      <c r="L211" s="167"/>
      <c r="M211" s="167"/>
      <c r="N211" s="167"/>
      <c r="O211" s="84" t="s">
        <v>1902</v>
      </c>
      <c r="P211" s="82">
        <v>5</v>
      </c>
      <c r="Q211" s="96" t="s">
        <v>1040</v>
      </c>
      <c r="R211" s="87" t="s">
        <v>169</v>
      </c>
      <c r="S211" s="87" t="s">
        <v>328</v>
      </c>
      <c r="T211" s="86" t="s">
        <v>1343</v>
      </c>
      <c r="U211" s="165" t="s">
        <v>2680</v>
      </c>
      <c r="V211" s="86"/>
      <c r="W211" s="97"/>
      <c r="X211" s="87"/>
      <c r="Y211" s="165" t="str">
        <f t="shared" si="10"/>
        <v>AME20161019NOBA1È</v>
      </c>
      <c r="Z211" s="165">
        <f t="shared" si="11"/>
        <v>18</v>
      </c>
      <c r="AA211" s="165" t="str">
        <f>VLOOKUP(R211,NIVEAUXADMIN!A:B,2,FALSE)</f>
        <v>HT09</v>
      </c>
      <c r="AB211" s="165" t="str">
        <f>VLOOKUP(S211,NIVEAUXADMIN!E:F,2,FALSE)</f>
        <v>HT09932</v>
      </c>
      <c r="AC211" s="165" t="str">
        <f>VLOOKUP(T211,NIVEAUXADMIN!I:J,2,FALSE)</f>
        <v>HT09932-01</v>
      </c>
      <c r="AD211" s="87">
        <f>IF(SUMPRODUCT(($A$4:$A211=A211)*($S$4:$S211=S211))&gt;1,0,1)</f>
        <v>0</v>
      </c>
    </row>
    <row r="212" spans="1:30" ht="15" customHeight="1">
      <c r="A212" s="90" t="s">
        <v>1100</v>
      </c>
      <c r="B212" s="87" t="s">
        <v>1202</v>
      </c>
      <c r="C212" s="90"/>
      <c r="D212" s="165" t="s">
        <v>16</v>
      </c>
      <c r="E212" s="189">
        <v>42662</v>
      </c>
      <c r="F212" s="88" t="s">
        <v>1051</v>
      </c>
      <c r="G212" s="87" t="s">
        <v>1052</v>
      </c>
      <c r="H212" s="87" t="s">
        <v>1062</v>
      </c>
      <c r="I212" s="176"/>
      <c r="J212" s="85" t="str">
        <f>IFERROR(VLOOKUP(H212,REFERENCES!R:S,2,FALSE),"")</f>
        <v>Nombre</v>
      </c>
      <c r="K212" s="168">
        <v>15</v>
      </c>
      <c r="L212" s="167"/>
      <c r="M212" s="167"/>
      <c r="N212" s="167"/>
      <c r="O212" s="84" t="s">
        <v>1902</v>
      </c>
      <c r="P212" s="82">
        <v>15</v>
      </c>
      <c r="Q212" s="96" t="s">
        <v>1040</v>
      </c>
      <c r="R212" s="87" t="s">
        <v>169</v>
      </c>
      <c r="S212" s="87" t="s">
        <v>328</v>
      </c>
      <c r="T212" s="86" t="s">
        <v>1656</v>
      </c>
      <c r="U212" s="165" t="s">
        <v>2683</v>
      </c>
      <c r="V212" s="86"/>
      <c r="W212" s="97"/>
      <c r="X212" s="87"/>
      <c r="Y212" s="165" t="str">
        <f t="shared" si="10"/>
        <v>AME20161019NOBA4È</v>
      </c>
      <c r="Z212" s="165">
        <f t="shared" si="11"/>
        <v>3</v>
      </c>
      <c r="AA212" s="165" t="str">
        <f>VLOOKUP(R212,NIVEAUXADMIN!A:B,2,FALSE)</f>
        <v>HT09</v>
      </c>
      <c r="AB212" s="165" t="str">
        <f>VLOOKUP(S212,NIVEAUXADMIN!E:F,2,FALSE)</f>
        <v>HT09932</v>
      </c>
      <c r="AC212" s="165" t="str">
        <f>VLOOKUP(T212,NIVEAUXADMIN!I:J,2,FALSE)</f>
        <v>HT09932-04</v>
      </c>
      <c r="AD212" s="87">
        <f>IF(SUMPRODUCT(($A$4:$A212=A212)*($S$4:$S212=S212))&gt;1,0,1)</f>
        <v>0</v>
      </c>
    </row>
    <row r="213" spans="1:30" ht="15" customHeight="1">
      <c r="A213" s="87" t="s">
        <v>1100</v>
      </c>
      <c r="B213" s="90" t="s">
        <v>1202</v>
      </c>
      <c r="C213" s="90"/>
      <c r="D213" s="165" t="s">
        <v>16</v>
      </c>
      <c r="E213" s="189">
        <v>42663</v>
      </c>
      <c r="F213" s="88" t="s">
        <v>1049</v>
      </c>
      <c r="G213" s="87" t="s">
        <v>1053</v>
      </c>
      <c r="H213" s="87" t="s">
        <v>1048</v>
      </c>
      <c r="I213" s="176"/>
      <c r="J213" s="85" t="str">
        <f>IFERROR(VLOOKUP(H213,REFERENCES!R:S,2,FALSE),"")</f>
        <v>Nombre</v>
      </c>
      <c r="K213" s="168">
        <v>478</v>
      </c>
      <c r="L213" s="167"/>
      <c r="M213" s="167"/>
      <c r="N213" s="167"/>
      <c r="O213" s="84" t="s">
        <v>1902</v>
      </c>
      <c r="P213" s="82">
        <v>239</v>
      </c>
      <c r="Q213" s="89"/>
      <c r="R213" s="165" t="s">
        <v>20</v>
      </c>
      <c r="S213" s="87" t="s">
        <v>545</v>
      </c>
      <c r="T213" s="101"/>
      <c r="U213" s="165"/>
      <c r="V213" s="86"/>
      <c r="W213" s="97"/>
      <c r="X213" s="87"/>
      <c r="Y213" s="165" t="str">
        <f t="shared" si="10"/>
        <v>AME20161020SUST</v>
      </c>
      <c r="Z213" s="165">
        <f t="shared" si="11"/>
        <v>4</v>
      </c>
      <c r="AA213" s="165" t="str">
        <f>VLOOKUP(R213,NIVEAUXADMIN!A:B,2,FALSE)</f>
        <v>HT07</v>
      </c>
      <c r="AB213" s="165" t="str">
        <f>VLOOKUP(S213,NIVEAUXADMIN!E:F,2,FALSE)</f>
        <v>HT07722</v>
      </c>
      <c r="AC213" s="165" t="e">
        <f>VLOOKUP(T213,NIVEAUXADMIN!I:J,2,FALSE)</f>
        <v>#N/A</v>
      </c>
      <c r="AD213" s="87">
        <f>IF(SUMPRODUCT(($A$4:$A213=A213)*($S$4:$S213=S213))&gt;1,0,1)</f>
        <v>0</v>
      </c>
    </row>
    <row r="214" spans="1:30" ht="15" customHeight="1">
      <c r="A214" s="90" t="s">
        <v>1100</v>
      </c>
      <c r="B214" s="87" t="s">
        <v>1202</v>
      </c>
      <c r="C214" s="90"/>
      <c r="D214" s="165" t="s">
        <v>16</v>
      </c>
      <c r="E214" s="189">
        <v>42663</v>
      </c>
      <c r="F214" s="95" t="s">
        <v>1051</v>
      </c>
      <c r="G214" s="165" t="s">
        <v>1052</v>
      </c>
      <c r="H214" s="165" t="s">
        <v>1054</v>
      </c>
      <c r="I214" s="176"/>
      <c r="J214" s="85" t="str">
        <f>IFERROR(VLOOKUP(H214,REFERENCES!R:S,2,FALSE),"")</f>
        <v>Nombre</v>
      </c>
      <c r="K214" s="168">
        <v>20</v>
      </c>
      <c r="L214" s="167"/>
      <c r="M214" s="167"/>
      <c r="N214" s="167"/>
      <c r="O214" s="84" t="s">
        <v>1902</v>
      </c>
      <c r="P214" s="82">
        <v>10</v>
      </c>
      <c r="Q214" s="96" t="s">
        <v>1040</v>
      </c>
      <c r="R214" s="87" t="s">
        <v>169</v>
      </c>
      <c r="S214" s="87" t="s">
        <v>427</v>
      </c>
      <c r="T214" s="86" t="s">
        <v>1399</v>
      </c>
      <c r="U214" s="165" t="s">
        <v>2681</v>
      </c>
      <c r="V214" s="86"/>
      <c r="W214" s="97"/>
      <c r="X214" s="87"/>
      <c r="Y214" s="165" t="str">
        <f t="shared" si="10"/>
        <v>AME20161020NOBO1È</v>
      </c>
      <c r="Z214" s="165">
        <f t="shared" si="11"/>
        <v>3</v>
      </c>
      <c r="AA214" s="165" t="str">
        <f>VLOOKUP(R214,NIVEAUXADMIN!A:B,2,FALSE)</f>
        <v>HT09</v>
      </c>
      <c r="AB214" s="165" t="str">
        <f>VLOOKUP(S214,NIVEAUXADMIN!E:F,2,FALSE)</f>
        <v>HT09933</v>
      </c>
      <c r="AC214" s="165" t="str">
        <f>VLOOKUP(T214,NIVEAUXADMIN!I:J,2,FALSE)</f>
        <v>HT09933-01</v>
      </c>
      <c r="AD214" s="87">
        <f>IF(SUMPRODUCT(($A$4:$A214=A214)*($S$4:$S214=S214))&gt;1,0,1)</f>
        <v>1</v>
      </c>
    </row>
    <row r="215" spans="1:30" ht="15" customHeight="1">
      <c r="A215" s="90" t="s">
        <v>1100</v>
      </c>
      <c r="B215" s="87" t="s">
        <v>1202</v>
      </c>
      <c r="C215" s="90"/>
      <c r="D215" s="165" t="s">
        <v>16</v>
      </c>
      <c r="E215" s="189">
        <v>42663</v>
      </c>
      <c r="F215" s="95" t="s">
        <v>1051</v>
      </c>
      <c r="G215" s="165" t="s">
        <v>1052</v>
      </c>
      <c r="H215" s="165" t="s">
        <v>1054</v>
      </c>
      <c r="I215" s="176"/>
      <c r="J215" s="85" t="str">
        <f>IFERROR(VLOOKUP(H215,REFERENCES!R:S,2,FALSE),"")</f>
        <v>Nombre</v>
      </c>
      <c r="K215" s="168">
        <v>20</v>
      </c>
      <c r="L215" s="167"/>
      <c r="M215" s="167"/>
      <c r="N215" s="167"/>
      <c r="O215" s="84" t="s">
        <v>1902</v>
      </c>
      <c r="P215" s="82">
        <v>10</v>
      </c>
      <c r="Q215" s="96" t="s">
        <v>1040</v>
      </c>
      <c r="R215" s="87" t="s">
        <v>169</v>
      </c>
      <c r="S215" s="87" t="s">
        <v>427</v>
      </c>
      <c r="T215" s="86" t="s">
        <v>1480</v>
      </c>
      <c r="U215" s="165" t="s">
        <v>2682</v>
      </c>
      <c r="V215" s="86"/>
      <c r="W215" s="97"/>
      <c r="X215" s="87"/>
      <c r="Y215" s="165" t="str">
        <f t="shared" si="10"/>
        <v>AME20161020NOBO2È</v>
      </c>
      <c r="Z215" s="165">
        <f t="shared" si="11"/>
        <v>6</v>
      </c>
      <c r="AA215" s="165" t="str">
        <f>VLOOKUP(R215,NIVEAUXADMIN!A:B,2,FALSE)</f>
        <v>HT09</v>
      </c>
      <c r="AB215" s="165" t="str">
        <f>VLOOKUP(S215,NIVEAUXADMIN!E:F,2,FALSE)</f>
        <v>HT09933</v>
      </c>
      <c r="AC215" s="165" t="str">
        <f>VLOOKUP(T215,NIVEAUXADMIN!I:J,2,FALSE)</f>
        <v>HT09933-02</v>
      </c>
      <c r="AD215" s="87">
        <f>IF(SUMPRODUCT(($A$4:$A215=A215)*($S$4:$S215=S215))&gt;1,0,1)</f>
        <v>0</v>
      </c>
    </row>
    <row r="216" spans="1:30" ht="15" customHeight="1">
      <c r="A216" s="90" t="s">
        <v>1100</v>
      </c>
      <c r="B216" s="87" t="s">
        <v>1202</v>
      </c>
      <c r="C216" s="90"/>
      <c r="D216" s="165" t="s">
        <v>16</v>
      </c>
      <c r="E216" s="189">
        <v>42663</v>
      </c>
      <c r="F216" s="95" t="s">
        <v>1051</v>
      </c>
      <c r="G216" s="165" t="s">
        <v>1052</v>
      </c>
      <c r="H216" s="165" t="s">
        <v>1054</v>
      </c>
      <c r="I216" s="176"/>
      <c r="J216" s="85" t="str">
        <f>IFERROR(VLOOKUP(H216,REFERENCES!R:S,2,FALSE),"")</f>
        <v>Nombre</v>
      </c>
      <c r="K216" s="168">
        <v>20</v>
      </c>
      <c r="L216" s="167"/>
      <c r="M216" s="167"/>
      <c r="N216" s="167"/>
      <c r="O216" s="84" t="s">
        <v>1902</v>
      </c>
      <c r="P216" s="82">
        <v>10</v>
      </c>
      <c r="Q216" s="96" t="s">
        <v>1040</v>
      </c>
      <c r="R216" s="87" t="s">
        <v>169</v>
      </c>
      <c r="S216" s="87" t="s">
        <v>427</v>
      </c>
      <c r="T216" s="86" t="s">
        <v>1480</v>
      </c>
      <c r="U216" s="165"/>
      <c r="V216" s="86"/>
      <c r="W216" s="97"/>
      <c r="X216" s="87"/>
      <c r="Y216" s="165" t="str">
        <f t="shared" si="10"/>
        <v>AME20161020NOBO2È</v>
      </c>
      <c r="Z216" s="165">
        <f t="shared" si="11"/>
        <v>6</v>
      </c>
      <c r="AA216" s="165" t="str">
        <f>VLOOKUP(R216,NIVEAUXADMIN!A:B,2,FALSE)</f>
        <v>HT09</v>
      </c>
      <c r="AB216" s="165" t="str">
        <f>VLOOKUP(S216,NIVEAUXADMIN!E:F,2,FALSE)</f>
        <v>HT09933</v>
      </c>
      <c r="AC216" s="165" t="str">
        <f>VLOOKUP(T216,NIVEAUXADMIN!I:J,2,FALSE)</f>
        <v>HT09933-02</v>
      </c>
      <c r="AD216" s="87">
        <f>IF(SUMPRODUCT(($A$4:$A216=A216)*($S$4:$S216=S216))&gt;1,0,1)</f>
        <v>0</v>
      </c>
    </row>
    <row r="217" spans="1:30" ht="15" customHeight="1">
      <c r="A217" s="87" t="s">
        <v>1100</v>
      </c>
      <c r="B217" s="90" t="s">
        <v>1202</v>
      </c>
      <c r="C217" s="90"/>
      <c r="D217" s="165" t="s">
        <v>16</v>
      </c>
      <c r="E217" s="189">
        <v>42663</v>
      </c>
      <c r="F217" s="95" t="s">
        <v>1051</v>
      </c>
      <c r="G217" s="165" t="s">
        <v>1052</v>
      </c>
      <c r="H217" s="165" t="s">
        <v>1054</v>
      </c>
      <c r="I217" s="176"/>
      <c r="J217" s="85" t="str">
        <f>IFERROR(VLOOKUP(H217,REFERENCES!R:S,2,FALSE),"")</f>
        <v>Nombre</v>
      </c>
      <c r="K217" s="168">
        <v>239</v>
      </c>
      <c r="L217" s="167"/>
      <c r="M217" s="167"/>
      <c r="N217" s="167"/>
      <c r="O217" s="84" t="s">
        <v>1902</v>
      </c>
      <c r="P217" s="82">
        <v>239</v>
      </c>
      <c r="Q217" s="89"/>
      <c r="R217" s="165" t="s">
        <v>20</v>
      </c>
      <c r="S217" s="87" t="s">
        <v>545</v>
      </c>
      <c r="T217" s="101"/>
      <c r="U217" s="165"/>
      <c r="V217" s="86"/>
      <c r="W217" s="97"/>
      <c r="X217" s="87"/>
      <c r="Y217" s="165" t="str">
        <f t="shared" si="10"/>
        <v>AME20161020SUST</v>
      </c>
      <c r="Z217" s="165">
        <f t="shared" si="11"/>
        <v>4</v>
      </c>
      <c r="AA217" s="165" t="str">
        <f>VLOOKUP(R217,NIVEAUXADMIN!A:B,2,FALSE)</f>
        <v>HT07</v>
      </c>
      <c r="AB217" s="165" t="str">
        <f>VLOOKUP(S217,NIVEAUXADMIN!E:F,2,FALSE)</f>
        <v>HT07722</v>
      </c>
      <c r="AC217" s="165" t="e">
        <f>VLOOKUP(T217,NIVEAUXADMIN!I:J,2,FALSE)</f>
        <v>#N/A</v>
      </c>
      <c r="AD217" s="87">
        <f>IF(SUMPRODUCT(($A$4:$A217=A217)*($S$4:$S217=S217))&gt;1,0,1)</f>
        <v>0</v>
      </c>
    </row>
    <row r="218" spans="1:30" ht="15" customHeight="1">
      <c r="A218" s="90" t="s">
        <v>1100</v>
      </c>
      <c r="B218" s="87" t="s">
        <v>1202</v>
      </c>
      <c r="C218" s="90"/>
      <c r="D218" s="165" t="s">
        <v>16</v>
      </c>
      <c r="E218" s="189">
        <v>42663</v>
      </c>
      <c r="F218" s="95" t="s">
        <v>1051</v>
      </c>
      <c r="G218" s="165" t="s">
        <v>1052</v>
      </c>
      <c r="H218" s="165" t="s">
        <v>1054</v>
      </c>
      <c r="I218" s="176"/>
      <c r="J218" s="85" t="str">
        <f>IFERROR(VLOOKUP(H218,REFERENCES!R:S,2,FALSE),"")</f>
        <v>Nombre</v>
      </c>
      <c r="K218" s="168">
        <v>21</v>
      </c>
      <c r="L218" s="167"/>
      <c r="M218" s="167"/>
      <c r="N218" s="167"/>
      <c r="O218" s="84" t="s">
        <v>1902</v>
      </c>
      <c r="P218" s="82">
        <v>10</v>
      </c>
      <c r="Q218" s="96" t="s">
        <v>1040</v>
      </c>
      <c r="R218" s="87" t="s">
        <v>169</v>
      </c>
      <c r="S218" s="87" t="s">
        <v>427</v>
      </c>
      <c r="T218" s="101"/>
      <c r="U218" s="165" t="s">
        <v>1147</v>
      </c>
      <c r="V218" s="86"/>
      <c r="W218" s="97"/>
      <c r="X218" s="87"/>
      <c r="Y218" s="165" t="str">
        <f t="shared" si="10"/>
        <v>AME20161020NOBO</v>
      </c>
      <c r="Z218" s="165">
        <f t="shared" si="11"/>
        <v>6</v>
      </c>
      <c r="AA218" s="165" t="str">
        <f>VLOOKUP(R218,NIVEAUXADMIN!A:B,2,FALSE)</f>
        <v>HT09</v>
      </c>
      <c r="AB218" s="165" t="str">
        <f>VLOOKUP(S218,NIVEAUXADMIN!E:F,2,FALSE)</f>
        <v>HT09933</v>
      </c>
      <c r="AC218" s="165" t="e">
        <f>VLOOKUP(T218,NIVEAUXADMIN!I:J,2,FALSE)</f>
        <v>#N/A</v>
      </c>
      <c r="AD218" s="87">
        <f>IF(SUMPRODUCT(($A$4:$A218=A218)*($S$4:$S218=S218))&gt;1,0,1)</f>
        <v>0</v>
      </c>
    </row>
    <row r="219" spans="1:30" ht="15" customHeight="1">
      <c r="A219" s="87" t="s">
        <v>1100</v>
      </c>
      <c r="B219" s="90" t="s">
        <v>1202</v>
      </c>
      <c r="C219" s="90"/>
      <c r="D219" s="165" t="s">
        <v>16</v>
      </c>
      <c r="E219" s="189">
        <v>42663</v>
      </c>
      <c r="F219" s="88" t="s">
        <v>1051</v>
      </c>
      <c r="G219" s="87" t="s">
        <v>1052</v>
      </c>
      <c r="H219" s="87" t="s">
        <v>1063</v>
      </c>
      <c r="I219" s="176"/>
      <c r="J219" s="85" t="str">
        <f>IFERROR(VLOOKUP(H219,REFERENCES!R:S,2,FALSE),"")</f>
        <v>Nombre</v>
      </c>
      <c r="K219" s="168">
        <v>10</v>
      </c>
      <c r="L219" s="167"/>
      <c r="M219" s="167"/>
      <c r="N219" s="167"/>
      <c r="O219" s="84" t="s">
        <v>1902</v>
      </c>
      <c r="P219" s="82">
        <v>10</v>
      </c>
      <c r="Q219" s="96" t="s">
        <v>1040</v>
      </c>
      <c r="R219" s="87" t="s">
        <v>169</v>
      </c>
      <c r="S219" s="87" t="s">
        <v>427</v>
      </c>
      <c r="T219" s="86" t="s">
        <v>1399</v>
      </c>
      <c r="U219" s="165" t="s">
        <v>2681</v>
      </c>
      <c r="V219" s="86"/>
      <c r="W219" s="97"/>
      <c r="X219" s="87"/>
      <c r="Y219" s="165" t="str">
        <f t="shared" si="10"/>
        <v>AME20161020NOBO1È</v>
      </c>
      <c r="Z219" s="165">
        <f t="shared" si="11"/>
        <v>3</v>
      </c>
      <c r="AA219" s="165" t="str">
        <f>VLOOKUP(R219,NIVEAUXADMIN!A:B,2,FALSE)</f>
        <v>HT09</v>
      </c>
      <c r="AB219" s="165" t="str">
        <f>VLOOKUP(S219,NIVEAUXADMIN!E:F,2,FALSE)</f>
        <v>HT09933</v>
      </c>
      <c r="AC219" s="165" t="str">
        <f>VLOOKUP(T219,NIVEAUXADMIN!I:J,2,FALSE)</f>
        <v>HT09933-01</v>
      </c>
      <c r="AD219" s="87">
        <f>IF(SUMPRODUCT(($A$4:$A219=A219)*($S$4:$S219=S219))&gt;1,0,1)</f>
        <v>0</v>
      </c>
    </row>
    <row r="220" spans="1:30" ht="15" customHeight="1">
      <c r="A220" s="87" t="s">
        <v>1100</v>
      </c>
      <c r="B220" s="90" t="s">
        <v>1202</v>
      </c>
      <c r="C220" s="90"/>
      <c r="D220" s="165" t="s">
        <v>16</v>
      </c>
      <c r="E220" s="189">
        <v>42663</v>
      </c>
      <c r="F220" s="88" t="s">
        <v>1051</v>
      </c>
      <c r="G220" s="87" t="s">
        <v>1052</v>
      </c>
      <c r="H220" s="87" t="s">
        <v>1063</v>
      </c>
      <c r="I220" s="176"/>
      <c r="J220" s="85" t="str">
        <f>IFERROR(VLOOKUP(H220,REFERENCES!R:S,2,FALSE),"")</f>
        <v>Nombre</v>
      </c>
      <c r="K220" s="168">
        <v>10</v>
      </c>
      <c r="L220" s="167"/>
      <c r="M220" s="167"/>
      <c r="N220" s="167"/>
      <c r="O220" s="84" t="s">
        <v>1902</v>
      </c>
      <c r="P220" s="82">
        <v>10</v>
      </c>
      <c r="Q220" s="96" t="s">
        <v>1040</v>
      </c>
      <c r="R220" s="87" t="s">
        <v>169</v>
      </c>
      <c r="S220" s="87" t="s">
        <v>427</v>
      </c>
      <c r="T220" s="86" t="s">
        <v>1480</v>
      </c>
      <c r="U220" s="165" t="s">
        <v>2682</v>
      </c>
      <c r="V220" s="86"/>
      <c r="W220" s="97"/>
      <c r="X220" s="87"/>
      <c r="Y220" s="165" t="str">
        <f t="shared" si="10"/>
        <v>AME20161020NOBO2È</v>
      </c>
      <c r="Z220" s="165">
        <f t="shared" si="11"/>
        <v>6</v>
      </c>
      <c r="AA220" s="165" t="str">
        <f>VLOOKUP(R220,NIVEAUXADMIN!A:B,2,FALSE)</f>
        <v>HT09</v>
      </c>
      <c r="AB220" s="165" t="str">
        <f>VLOOKUP(S220,NIVEAUXADMIN!E:F,2,FALSE)</f>
        <v>HT09933</v>
      </c>
      <c r="AC220" s="165" t="str">
        <f>VLOOKUP(T220,NIVEAUXADMIN!I:J,2,FALSE)</f>
        <v>HT09933-02</v>
      </c>
      <c r="AD220" s="87">
        <f>IF(SUMPRODUCT(($A$4:$A220=A220)*($S$4:$S220=S220))&gt;1,0,1)</f>
        <v>0</v>
      </c>
    </row>
    <row r="221" spans="1:30" ht="15" customHeight="1">
      <c r="A221" s="87" t="s">
        <v>1100</v>
      </c>
      <c r="B221" s="90" t="s">
        <v>1202</v>
      </c>
      <c r="C221" s="90"/>
      <c r="D221" s="165" t="s">
        <v>16</v>
      </c>
      <c r="E221" s="189">
        <v>42663</v>
      </c>
      <c r="F221" s="88" t="s">
        <v>1051</v>
      </c>
      <c r="G221" s="87" t="s">
        <v>1052</v>
      </c>
      <c r="H221" s="87" t="s">
        <v>1063</v>
      </c>
      <c r="I221" s="176"/>
      <c r="J221" s="85" t="str">
        <f>IFERROR(VLOOKUP(H221,REFERENCES!R:S,2,FALSE),"")</f>
        <v>Nombre</v>
      </c>
      <c r="K221" s="168">
        <v>10</v>
      </c>
      <c r="L221" s="167"/>
      <c r="M221" s="167"/>
      <c r="N221" s="167"/>
      <c r="O221" s="84" t="s">
        <v>1902</v>
      </c>
      <c r="P221" s="82">
        <v>10</v>
      </c>
      <c r="Q221" s="96" t="s">
        <v>1040</v>
      </c>
      <c r="R221" s="87" t="s">
        <v>169</v>
      </c>
      <c r="S221" s="87" t="s">
        <v>427</v>
      </c>
      <c r="T221" s="86" t="s">
        <v>1480</v>
      </c>
      <c r="U221" s="165"/>
      <c r="V221" s="86"/>
      <c r="W221" s="97"/>
      <c r="X221" s="87"/>
      <c r="Y221" s="165" t="str">
        <f t="shared" si="10"/>
        <v>AME20161020NOBO2È</v>
      </c>
      <c r="Z221" s="165">
        <f t="shared" si="11"/>
        <v>6</v>
      </c>
      <c r="AA221" s="165" t="str">
        <f>VLOOKUP(R221,NIVEAUXADMIN!A:B,2,FALSE)</f>
        <v>HT09</v>
      </c>
      <c r="AB221" s="165" t="str">
        <f>VLOOKUP(S221,NIVEAUXADMIN!E:F,2,FALSE)</f>
        <v>HT09933</v>
      </c>
      <c r="AC221" s="165" t="str">
        <f>VLOOKUP(T221,NIVEAUXADMIN!I:J,2,FALSE)</f>
        <v>HT09933-02</v>
      </c>
      <c r="AD221" s="87">
        <f>IF(SUMPRODUCT(($A$4:$A221=A221)*($S$4:$S221=S221))&gt;1,0,1)</f>
        <v>0</v>
      </c>
    </row>
    <row r="222" spans="1:30" ht="15" customHeight="1">
      <c r="A222" s="90" t="s">
        <v>1100</v>
      </c>
      <c r="B222" s="87" t="s">
        <v>1202</v>
      </c>
      <c r="C222" s="90"/>
      <c r="D222" s="165" t="s">
        <v>16</v>
      </c>
      <c r="E222" s="189">
        <v>42663</v>
      </c>
      <c r="F222" s="88" t="s">
        <v>1051</v>
      </c>
      <c r="G222" s="87" t="s">
        <v>1052</v>
      </c>
      <c r="H222" s="87" t="s">
        <v>1063</v>
      </c>
      <c r="I222" s="176"/>
      <c r="J222" s="85" t="str">
        <f>IFERROR(VLOOKUP(H222,REFERENCES!R:S,2,FALSE),"")</f>
        <v>Nombre</v>
      </c>
      <c r="K222" s="168">
        <v>11</v>
      </c>
      <c r="L222" s="167"/>
      <c r="M222" s="167"/>
      <c r="N222" s="167"/>
      <c r="O222" s="84" t="s">
        <v>1902</v>
      </c>
      <c r="P222" s="82">
        <v>10</v>
      </c>
      <c r="Q222" s="96" t="s">
        <v>1040</v>
      </c>
      <c r="R222" s="87" t="s">
        <v>169</v>
      </c>
      <c r="S222" s="87" t="s">
        <v>427</v>
      </c>
      <c r="T222" s="101"/>
      <c r="U222" s="165" t="s">
        <v>1147</v>
      </c>
      <c r="V222" s="86"/>
      <c r="W222" s="97"/>
      <c r="X222" s="87"/>
      <c r="Y222" s="165" t="str">
        <f t="shared" si="10"/>
        <v>AME20161020NOBO</v>
      </c>
      <c r="Z222" s="165">
        <f t="shared" si="11"/>
        <v>6</v>
      </c>
      <c r="AA222" s="165" t="str">
        <f>VLOOKUP(R222,NIVEAUXADMIN!A:B,2,FALSE)</f>
        <v>HT09</v>
      </c>
      <c r="AB222" s="165" t="str">
        <f>VLOOKUP(S222,NIVEAUXADMIN!E:F,2,FALSE)</f>
        <v>HT09933</v>
      </c>
      <c r="AC222" s="165" t="e">
        <f>VLOOKUP(T222,NIVEAUXADMIN!I:J,2,FALSE)</f>
        <v>#N/A</v>
      </c>
      <c r="AD222" s="87">
        <f>IF(SUMPRODUCT(($A$4:$A222=A222)*($S$4:$S222=S222))&gt;1,0,1)</f>
        <v>0</v>
      </c>
    </row>
    <row r="223" spans="1:30" ht="15" customHeight="1">
      <c r="A223" s="90" t="s">
        <v>1100</v>
      </c>
      <c r="B223" s="87" t="s">
        <v>1202</v>
      </c>
      <c r="C223" s="90"/>
      <c r="D223" s="165" t="s">
        <v>16</v>
      </c>
      <c r="E223" s="189">
        <v>42663</v>
      </c>
      <c r="F223" s="88" t="s">
        <v>1051</v>
      </c>
      <c r="G223" s="87" t="s">
        <v>1052</v>
      </c>
      <c r="H223" s="87" t="s">
        <v>1062</v>
      </c>
      <c r="I223" s="176"/>
      <c r="J223" s="85" t="str">
        <f>IFERROR(VLOOKUP(H223,REFERENCES!R:S,2,FALSE),"")</f>
        <v>Nombre</v>
      </c>
      <c r="K223" s="168">
        <v>10</v>
      </c>
      <c r="L223" s="167"/>
      <c r="M223" s="167"/>
      <c r="N223" s="167"/>
      <c r="O223" s="84" t="s">
        <v>1902</v>
      </c>
      <c r="P223" s="82">
        <v>10</v>
      </c>
      <c r="Q223" s="96" t="s">
        <v>1040</v>
      </c>
      <c r="R223" s="87" t="s">
        <v>169</v>
      </c>
      <c r="S223" s="87" t="s">
        <v>427</v>
      </c>
      <c r="T223" s="101"/>
      <c r="U223" s="165" t="s">
        <v>1147</v>
      </c>
      <c r="V223" s="86"/>
      <c r="W223" s="97"/>
      <c r="X223" s="87"/>
      <c r="Y223" s="165" t="str">
        <f t="shared" si="10"/>
        <v>AME20161020NOBO</v>
      </c>
      <c r="Z223" s="165">
        <f t="shared" si="11"/>
        <v>6</v>
      </c>
      <c r="AA223" s="165" t="str">
        <f>VLOOKUP(R223,NIVEAUXADMIN!A:B,2,FALSE)</f>
        <v>HT09</v>
      </c>
      <c r="AB223" s="165" t="str">
        <f>VLOOKUP(S223,NIVEAUXADMIN!E:F,2,FALSE)</f>
        <v>HT09933</v>
      </c>
      <c r="AC223" s="165" t="e">
        <f>VLOOKUP(T223,NIVEAUXADMIN!I:J,2,FALSE)</f>
        <v>#N/A</v>
      </c>
      <c r="AD223" s="87">
        <f>IF(SUMPRODUCT(($A$4:$A223=A223)*($S$4:$S223=S223))&gt;1,0,1)</f>
        <v>0</v>
      </c>
    </row>
    <row r="224" spans="1:30" ht="15" customHeight="1">
      <c r="A224" s="90" t="s">
        <v>1100</v>
      </c>
      <c r="B224" s="87" t="s">
        <v>1202</v>
      </c>
      <c r="C224" s="90"/>
      <c r="D224" s="165" t="s">
        <v>16</v>
      </c>
      <c r="E224" s="189">
        <v>42663</v>
      </c>
      <c r="F224" s="88" t="s">
        <v>1051</v>
      </c>
      <c r="G224" s="87" t="s">
        <v>1052</v>
      </c>
      <c r="H224" s="87" t="s">
        <v>1062</v>
      </c>
      <c r="I224" s="176"/>
      <c r="J224" s="85" t="str">
        <f>IFERROR(VLOOKUP(H224,REFERENCES!R:S,2,FALSE),"")</f>
        <v>Nombre</v>
      </c>
      <c r="K224" s="168">
        <v>10</v>
      </c>
      <c r="L224" s="167"/>
      <c r="M224" s="167"/>
      <c r="N224" s="167"/>
      <c r="O224" s="84" t="s">
        <v>1902</v>
      </c>
      <c r="P224" s="82">
        <v>10</v>
      </c>
      <c r="Q224" s="96" t="s">
        <v>1040</v>
      </c>
      <c r="R224" s="87" t="s">
        <v>169</v>
      </c>
      <c r="S224" s="87" t="s">
        <v>427</v>
      </c>
      <c r="T224" s="86" t="s">
        <v>1399</v>
      </c>
      <c r="U224" s="165" t="s">
        <v>2681</v>
      </c>
      <c r="V224" s="86"/>
      <c r="W224" s="97"/>
      <c r="X224" s="87"/>
      <c r="Y224" s="165" t="str">
        <f t="shared" si="10"/>
        <v>AME20161020NOBO1È</v>
      </c>
      <c r="Z224" s="165">
        <f t="shared" si="11"/>
        <v>3</v>
      </c>
      <c r="AA224" s="165" t="str">
        <f>VLOOKUP(R224,NIVEAUXADMIN!A:B,2,FALSE)</f>
        <v>HT09</v>
      </c>
      <c r="AB224" s="165" t="str">
        <f>VLOOKUP(S224,NIVEAUXADMIN!E:F,2,FALSE)</f>
        <v>HT09933</v>
      </c>
      <c r="AC224" s="165" t="str">
        <f>VLOOKUP(T224,NIVEAUXADMIN!I:J,2,FALSE)</f>
        <v>HT09933-01</v>
      </c>
      <c r="AD224" s="87">
        <f>IF(SUMPRODUCT(($A$4:$A224=A224)*($S$4:$S224=S224))&gt;1,0,1)</f>
        <v>0</v>
      </c>
    </row>
    <row r="225" spans="1:30" ht="15" customHeight="1">
      <c r="A225" s="90" t="s">
        <v>1100</v>
      </c>
      <c r="B225" s="87" t="s">
        <v>1202</v>
      </c>
      <c r="C225" s="90"/>
      <c r="D225" s="165" t="s">
        <v>16</v>
      </c>
      <c r="E225" s="189">
        <v>42663</v>
      </c>
      <c r="F225" s="88" t="s">
        <v>1051</v>
      </c>
      <c r="G225" s="87" t="s">
        <v>1052</v>
      </c>
      <c r="H225" s="87" t="s">
        <v>1062</v>
      </c>
      <c r="I225" s="176"/>
      <c r="J225" s="85" t="str">
        <f>IFERROR(VLOOKUP(H225,REFERENCES!R:S,2,FALSE),"")</f>
        <v>Nombre</v>
      </c>
      <c r="K225" s="168">
        <v>10</v>
      </c>
      <c r="L225" s="167"/>
      <c r="M225" s="167"/>
      <c r="N225" s="167"/>
      <c r="O225" s="84" t="s">
        <v>1902</v>
      </c>
      <c r="P225" s="82">
        <v>10</v>
      </c>
      <c r="Q225" s="96" t="s">
        <v>1040</v>
      </c>
      <c r="R225" s="87" t="s">
        <v>169</v>
      </c>
      <c r="S225" s="87" t="s">
        <v>427</v>
      </c>
      <c r="T225" s="86" t="s">
        <v>1480</v>
      </c>
      <c r="U225" s="165" t="s">
        <v>2682</v>
      </c>
      <c r="V225" s="86"/>
      <c r="W225" s="97"/>
      <c r="X225" s="87"/>
      <c r="Y225" s="165" t="str">
        <f t="shared" si="10"/>
        <v>AME20161020NOBO2È</v>
      </c>
      <c r="Z225" s="165">
        <f t="shared" si="11"/>
        <v>6</v>
      </c>
      <c r="AA225" s="165" t="str">
        <f>VLOOKUP(R225,NIVEAUXADMIN!A:B,2,FALSE)</f>
        <v>HT09</v>
      </c>
      <c r="AB225" s="165" t="str">
        <f>VLOOKUP(S225,NIVEAUXADMIN!E:F,2,FALSE)</f>
        <v>HT09933</v>
      </c>
      <c r="AC225" s="165" t="str">
        <f>VLOOKUP(T225,NIVEAUXADMIN!I:J,2,FALSE)</f>
        <v>HT09933-02</v>
      </c>
      <c r="AD225" s="87">
        <f>IF(SUMPRODUCT(($A$4:$A225=A225)*($S$4:$S225=S225))&gt;1,0,1)</f>
        <v>0</v>
      </c>
    </row>
    <row r="226" spans="1:30" ht="15" customHeight="1">
      <c r="A226" s="90" t="s">
        <v>1100</v>
      </c>
      <c r="B226" s="87" t="s">
        <v>1202</v>
      </c>
      <c r="C226" s="90"/>
      <c r="D226" s="165" t="s">
        <v>16</v>
      </c>
      <c r="E226" s="189">
        <v>42663</v>
      </c>
      <c r="F226" s="88" t="s">
        <v>1051</v>
      </c>
      <c r="G226" s="87" t="s">
        <v>1052</v>
      </c>
      <c r="H226" s="87" t="s">
        <v>1062</v>
      </c>
      <c r="I226" s="176"/>
      <c r="J226" s="85" t="str">
        <f>IFERROR(VLOOKUP(H226,REFERENCES!R:S,2,FALSE),"")</f>
        <v>Nombre</v>
      </c>
      <c r="K226" s="168">
        <v>10</v>
      </c>
      <c r="L226" s="167"/>
      <c r="M226" s="167"/>
      <c r="N226" s="167"/>
      <c r="O226" s="84" t="s">
        <v>1902</v>
      </c>
      <c r="P226" s="82">
        <v>10</v>
      </c>
      <c r="Q226" s="96" t="s">
        <v>1040</v>
      </c>
      <c r="R226" s="87" t="s">
        <v>169</v>
      </c>
      <c r="S226" s="87" t="s">
        <v>427</v>
      </c>
      <c r="T226" s="86" t="s">
        <v>1480</v>
      </c>
      <c r="U226" s="165"/>
      <c r="V226" s="86"/>
      <c r="W226" s="97"/>
      <c r="X226" s="87"/>
      <c r="Y226" s="165" t="str">
        <f t="shared" si="10"/>
        <v>AME20161020NOBO2È</v>
      </c>
      <c r="Z226" s="165">
        <f t="shared" si="11"/>
        <v>6</v>
      </c>
      <c r="AA226" s="165" t="str">
        <f>VLOOKUP(R226,NIVEAUXADMIN!A:B,2,FALSE)</f>
        <v>HT09</v>
      </c>
      <c r="AB226" s="165" t="str">
        <f>VLOOKUP(S226,NIVEAUXADMIN!E:F,2,FALSE)</f>
        <v>HT09933</v>
      </c>
      <c r="AC226" s="165" t="str">
        <f>VLOOKUP(T226,NIVEAUXADMIN!I:J,2,FALSE)</f>
        <v>HT09933-02</v>
      </c>
      <c r="AD226" s="87">
        <f>IF(SUMPRODUCT(($A$4:$A226=A226)*($S$4:$S226=S226))&gt;1,0,1)</f>
        <v>0</v>
      </c>
    </row>
    <row r="227" spans="1:30" ht="15" customHeight="1">
      <c r="A227" s="87" t="s">
        <v>1100</v>
      </c>
      <c r="B227" s="90" t="s">
        <v>1202</v>
      </c>
      <c r="C227" s="90"/>
      <c r="D227" s="165" t="s">
        <v>16</v>
      </c>
      <c r="E227" s="189">
        <v>42664</v>
      </c>
      <c r="F227" s="88" t="s">
        <v>1051</v>
      </c>
      <c r="G227" s="87" t="s">
        <v>1052</v>
      </c>
      <c r="H227" s="87" t="s">
        <v>1056</v>
      </c>
      <c r="I227" s="176"/>
      <c r="J227" s="85" t="str">
        <f>IFERROR(VLOOKUP(H227,REFERENCES!R:S,2,FALSE),"")</f>
        <v>Nombre</v>
      </c>
      <c r="K227" s="168">
        <v>120</v>
      </c>
      <c r="L227" s="167"/>
      <c r="M227" s="167"/>
      <c r="N227" s="167"/>
      <c r="O227" s="84" t="s">
        <v>1902</v>
      </c>
      <c r="P227" s="82">
        <v>120</v>
      </c>
      <c r="Q227" s="89"/>
      <c r="R227" s="87" t="s">
        <v>169</v>
      </c>
      <c r="S227" s="87" t="s">
        <v>433</v>
      </c>
      <c r="T227" s="101"/>
      <c r="U227" s="165"/>
      <c r="V227" s="86"/>
      <c r="W227" s="97"/>
      <c r="X227" s="87"/>
      <c r="Y227" s="165" t="str">
        <f t="shared" si="10"/>
        <v>AME20161021NOJE</v>
      </c>
      <c r="Z227" s="165">
        <f t="shared" si="11"/>
        <v>4</v>
      </c>
      <c r="AA227" s="165" t="str">
        <f>VLOOKUP(R227,NIVEAUXADMIN!A:B,2,FALSE)</f>
        <v>HT09</v>
      </c>
      <c r="AB227" s="165" t="str">
        <f>VLOOKUP(S227,NIVEAUXADMIN!E:F,2,FALSE)</f>
        <v>HT09934</v>
      </c>
      <c r="AC227" s="165" t="e">
        <f>VLOOKUP(T227,NIVEAUXADMIN!I:J,2,FALSE)</f>
        <v>#N/A</v>
      </c>
      <c r="AD227" s="87">
        <f>IF(SUMPRODUCT(($A$4:$A227=A227)*($S$4:$S227=S227))&gt;1,0,1)</f>
        <v>0</v>
      </c>
    </row>
    <row r="228" spans="1:30" ht="15" customHeight="1">
      <c r="A228" s="87" t="s">
        <v>1100</v>
      </c>
      <c r="B228" s="90" t="s">
        <v>1202</v>
      </c>
      <c r="C228" s="90"/>
      <c r="D228" s="165" t="s">
        <v>16</v>
      </c>
      <c r="E228" s="189">
        <v>42664</v>
      </c>
      <c r="F228" s="95" t="s">
        <v>1051</v>
      </c>
      <c r="G228" s="165" t="s">
        <v>1052</v>
      </c>
      <c r="H228" s="165" t="s">
        <v>1054</v>
      </c>
      <c r="I228" s="176"/>
      <c r="J228" s="85" t="str">
        <f>IFERROR(VLOOKUP(H228,REFERENCES!R:S,2,FALSE),"")</f>
        <v>Nombre</v>
      </c>
      <c r="K228" s="168">
        <v>240</v>
      </c>
      <c r="L228" s="167"/>
      <c r="M228" s="167"/>
      <c r="N228" s="167"/>
      <c r="O228" s="84" t="s">
        <v>1902</v>
      </c>
      <c r="P228" s="82">
        <v>120</v>
      </c>
      <c r="Q228" s="89"/>
      <c r="R228" s="87" t="s">
        <v>169</v>
      </c>
      <c r="S228" s="87" t="s">
        <v>433</v>
      </c>
      <c r="T228" s="101"/>
      <c r="U228" s="165"/>
      <c r="V228" s="86"/>
      <c r="W228" s="97"/>
      <c r="X228" s="87"/>
      <c r="Y228" s="165" t="str">
        <f t="shared" si="10"/>
        <v>AME20161021NOJE</v>
      </c>
      <c r="Z228" s="165">
        <f t="shared" si="11"/>
        <v>4</v>
      </c>
      <c r="AA228" s="165" t="str">
        <f>VLOOKUP(R228,NIVEAUXADMIN!A:B,2,FALSE)</f>
        <v>HT09</v>
      </c>
      <c r="AB228" s="165" t="str">
        <f>VLOOKUP(S228,NIVEAUXADMIN!E:F,2,FALSE)</f>
        <v>HT09934</v>
      </c>
      <c r="AC228" s="165" t="e">
        <f>VLOOKUP(T228,NIVEAUXADMIN!I:J,2,FALSE)</f>
        <v>#N/A</v>
      </c>
      <c r="AD228" s="87">
        <f>IF(SUMPRODUCT(($A$4:$A228=A228)*($S$4:$S228=S228))&gt;1,0,1)</f>
        <v>0</v>
      </c>
    </row>
    <row r="229" spans="1:30" ht="15" customHeight="1">
      <c r="A229" s="87" t="s">
        <v>1100</v>
      </c>
      <c r="B229" s="87" t="s">
        <v>1202</v>
      </c>
      <c r="C229" s="90"/>
      <c r="D229" s="165" t="s">
        <v>16</v>
      </c>
      <c r="E229" s="189">
        <v>42664</v>
      </c>
      <c r="F229" s="88" t="s">
        <v>1051</v>
      </c>
      <c r="G229" s="87" t="s">
        <v>1052</v>
      </c>
      <c r="H229" s="87" t="s">
        <v>1063</v>
      </c>
      <c r="I229" s="176"/>
      <c r="J229" s="85" t="str">
        <f>IFERROR(VLOOKUP(H229,REFERENCES!R:S,2,FALSE),"")</f>
        <v>Nombre</v>
      </c>
      <c r="K229" s="168">
        <v>120</v>
      </c>
      <c r="L229" s="167"/>
      <c r="M229" s="167"/>
      <c r="N229" s="167"/>
      <c r="O229" s="84" t="s">
        <v>1902</v>
      </c>
      <c r="P229" s="82">
        <v>120</v>
      </c>
      <c r="Q229" s="89"/>
      <c r="R229" s="87" t="s">
        <v>169</v>
      </c>
      <c r="S229" s="87" t="s">
        <v>433</v>
      </c>
      <c r="T229" s="101"/>
      <c r="U229" s="165"/>
      <c r="V229" s="86"/>
      <c r="W229" s="97"/>
      <c r="X229" s="87"/>
      <c r="Y229" s="165" t="str">
        <f t="shared" si="10"/>
        <v>AME20161021NOJE</v>
      </c>
      <c r="Z229" s="165">
        <f t="shared" si="11"/>
        <v>4</v>
      </c>
      <c r="AA229" s="165" t="str">
        <f>VLOOKUP(R229,NIVEAUXADMIN!A:B,2,FALSE)</f>
        <v>HT09</v>
      </c>
      <c r="AB229" s="165" t="str">
        <f>VLOOKUP(S229,NIVEAUXADMIN!E:F,2,FALSE)</f>
        <v>HT09934</v>
      </c>
      <c r="AC229" s="165" t="e">
        <f>VLOOKUP(T229,NIVEAUXADMIN!I:J,2,FALSE)</f>
        <v>#N/A</v>
      </c>
      <c r="AD229" s="87">
        <f>IF(SUMPRODUCT(($A$4:$A229=A229)*($S$4:$S229=S229))&gt;1,0,1)</f>
        <v>0</v>
      </c>
    </row>
    <row r="230" spans="1:30" ht="15" customHeight="1">
      <c r="A230" s="87" t="s">
        <v>1100</v>
      </c>
      <c r="B230" s="90" t="s">
        <v>1202</v>
      </c>
      <c r="C230" s="90"/>
      <c r="D230" s="165" t="s">
        <v>16</v>
      </c>
      <c r="E230" s="189">
        <v>42664</v>
      </c>
      <c r="F230" s="88" t="s">
        <v>1051</v>
      </c>
      <c r="G230" s="87" t="s">
        <v>1052</v>
      </c>
      <c r="H230" s="87" t="s">
        <v>1062</v>
      </c>
      <c r="I230" s="176"/>
      <c r="J230" s="85" t="str">
        <f>IFERROR(VLOOKUP(H230,REFERENCES!R:S,2,FALSE),"")</f>
        <v>Nombre</v>
      </c>
      <c r="K230" s="168">
        <v>120</v>
      </c>
      <c r="L230" s="167"/>
      <c r="M230" s="167"/>
      <c r="N230" s="167"/>
      <c r="O230" s="84" t="s">
        <v>1902</v>
      </c>
      <c r="P230" s="82">
        <v>120</v>
      </c>
      <c r="Q230" s="89"/>
      <c r="R230" s="87" t="s">
        <v>169</v>
      </c>
      <c r="S230" s="87" t="s">
        <v>433</v>
      </c>
      <c r="T230" s="101"/>
      <c r="U230" s="165"/>
      <c r="V230" s="86"/>
      <c r="W230" s="97"/>
      <c r="X230" s="87"/>
      <c r="Y230" s="165" t="str">
        <f t="shared" si="10"/>
        <v>AME20161021NOJE</v>
      </c>
      <c r="Z230" s="165">
        <f t="shared" si="11"/>
        <v>4</v>
      </c>
      <c r="AA230" s="165" t="str">
        <f>VLOOKUP(R230,NIVEAUXADMIN!A:B,2,FALSE)</f>
        <v>HT09</v>
      </c>
      <c r="AB230" s="165" t="str">
        <f>VLOOKUP(S230,NIVEAUXADMIN!E:F,2,FALSE)</f>
        <v>HT09934</v>
      </c>
      <c r="AC230" s="165" t="e">
        <f>VLOOKUP(T230,NIVEAUXADMIN!I:J,2,FALSE)</f>
        <v>#N/A</v>
      </c>
      <c r="AD230" s="87">
        <f>IF(SUMPRODUCT(($A$4:$A230=A230)*($S$4:$S230=S230))&gt;1,0,1)</f>
        <v>0</v>
      </c>
    </row>
    <row r="231" spans="1:30" ht="15" customHeight="1">
      <c r="A231" s="87" t="s">
        <v>1100</v>
      </c>
      <c r="B231" s="90" t="s">
        <v>1202</v>
      </c>
      <c r="C231" s="90"/>
      <c r="D231" s="165" t="s">
        <v>16</v>
      </c>
      <c r="E231" s="189">
        <v>42666</v>
      </c>
      <c r="F231" s="88" t="s">
        <v>1049</v>
      </c>
      <c r="G231" s="87" t="s">
        <v>1053</v>
      </c>
      <c r="H231" s="87" t="s">
        <v>1048</v>
      </c>
      <c r="I231" s="176"/>
      <c r="J231" s="85" t="str">
        <f>IFERROR(VLOOKUP(H231,REFERENCES!R:S,2,FALSE),"")</f>
        <v>Nombre</v>
      </c>
      <c r="K231" s="168">
        <v>618</v>
      </c>
      <c r="L231" s="167"/>
      <c r="M231" s="167"/>
      <c r="N231" s="167"/>
      <c r="O231" s="84" t="s">
        <v>1902</v>
      </c>
      <c r="P231" s="82">
        <v>309</v>
      </c>
      <c r="Q231" s="89"/>
      <c r="R231" s="165" t="s">
        <v>20</v>
      </c>
      <c r="S231" s="87" t="s">
        <v>310</v>
      </c>
      <c r="T231" s="101"/>
      <c r="U231" s="165"/>
      <c r="V231" s="86"/>
      <c r="W231" s="97"/>
      <c r="X231" s="87"/>
      <c r="Y231" s="165" t="str">
        <f t="shared" si="10"/>
        <v>AME20161023SUAR</v>
      </c>
      <c r="Z231" s="165">
        <f t="shared" si="11"/>
        <v>4</v>
      </c>
      <c r="AA231" s="165" t="str">
        <f>VLOOKUP(R231,NIVEAUXADMIN!A:B,2,FALSE)</f>
        <v>HT07</v>
      </c>
      <c r="AB231" s="165" t="str">
        <f>VLOOKUP(S231,NIVEAUXADMIN!E:F,2,FALSE)</f>
        <v>HT07723</v>
      </c>
      <c r="AC231" s="165" t="e">
        <f>VLOOKUP(T231,NIVEAUXADMIN!I:J,2,FALSE)</f>
        <v>#N/A</v>
      </c>
      <c r="AD231" s="87">
        <f>IF(SUMPRODUCT(($A$4:$A231=A231)*($S$4:$S231=S231))&gt;1,0,1)</f>
        <v>0</v>
      </c>
    </row>
    <row r="232" spans="1:30" ht="15" customHeight="1">
      <c r="A232" s="87" t="s">
        <v>1100</v>
      </c>
      <c r="B232" s="90" t="s">
        <v>1202</v>
      </c>
      <c r="C232" s="90"/>
      <c r="D232" s="165" t="s">
        <v>16</v>
      </c>
      <c r="E232" s="189">
        <v>42666</v>
      </c>
      <c r="F232" s="88" t="s">
        <v>1049</v>
      </c>
      <c r="G232" s="87" t="s">
        <v>1053</v>
      </c>
      <c r="H232" s="87" t="s">
        <v>1048</v>
      </c>
      <c r="I232" s="176"/>
      <c r="J232" s="85" t="str">
        <f>IFERROR(VLOOKUP(H232,REFERENCES!R:S,2,FALSE),"")</f>
        <v>Nombre</v>
      </c>
      <c r="K232" s="168">
        <v>4</v>
      </c>
      <c r="L232" s="167"/>
      <c r="M232" s="167"/>
      <c r="N232" s="167"/>
      <c r="O232" s="84" t="s">
        <v>1902</v>
      </c>
      <c r="P232" s="82">
        <v>632</v>
      </c>
      <c r="Q232" s="89"/>
      <c r="R232" s="165" t="s">
        <v>20</v>
      </c>
      <c r="S232" s="87" t="s">
        <v>545</v>
      </c>
      <c r="T232" s="101"/>
      <c r="U232" s="165"/>
      <c r="V232" s="86"/>
      <c r="W232" s="97"/>
      <c r="X232" s="87"/>
      <c r="Y232" s="165" t="str">
        <f t="shared" si="10"/>
        <v>AME20161023SUST</v>
      </c>
      <c r="Z232" s="165">
        <f t="shared" si="11"/>
        <v>8</v>
      </c>
      <c r="AA232" s="165" t="str">
        <f>VLOOKUP(R232,NIVEAUXADMIN!A:B,2,FALSE)</f>
        <v>HT07</v>
      </c>
      <c r="AB232" s="165" t="str">
        <f>VLOOKUP(S232,NIVEAUXADMIN!E:F,2,FALSE)</f>
        <v>HT07722</v>
      </c>
      <c r="AC232" s="165" t="e">
        <f>VLOOKUP(T232,NIVEAUXADMIN!I:J,2,FALSE)</f>
        <v>#N/A</v>
      </c>
      <c r="AD232" s="87">
        <f>IF(SUMPRODUCT(($A$4:$A232=A232)*($S$4:$S232=S232))&gt;1,0,1)</f>
        <v>0</v>
      </c>
    </row>
    <row r="233" spans="1:30" ht="15" customHeight="1">
      <c r="A233" s="87" t="s">
        <v>1100</v>
      </c>
      <c r="B233" s="90" t="s">
        <v>1202</v>
      </c>
      <c r="C233" s="90"/>
      <c r="D233" s="165" t="s">
        <v>16</v>
      </c>
      <c r="E233" s="189">
        <v>42666</v>
      </c>
      <c r="F233" s="88" t="s">
        <v>1051</v>
      </c>
      <c r="G233" s="87" t="s">
        <v>1052</v>
      </c>
      <c r="H233" s="87" t="s">
        <v>1056</v>
      </c>
      <c r="I233" s="176"/>
      <c r="J233" s="85" t="str">
        <f>IFERROR(VLOOKUP(H233,REFERENCES!R:S,2,FALSE),"")</f>
        <v>Nombre</v>
      </c>
      <c r="K233" s="168">
        <v>184</v>
      </c>
      <c r="L233" s="167"/>
      <c r="M233" s="167"/>
      <c r="N233" s="167"/>
      <c r="O233" s="84" t="s">
        <v>1902</v>
      </c>
      <c r="P233" s="82">
        <v>309</v>
      </c>
      <c r="Q233" s="89"/>
      <c r="R233" s="165" t="s">
        <v>20</v>
      </c>
      <c r="S233" s="87" t="s">
        <v>310</v>
      </c>
      <c r="T233" s="101"/>
      <c r="U233" s="165"/>
      <c r="V233" s="86"/>
      <c r="W233" s="97"/>
      <c r="X233" s="87"/>
      <c r="Y233" s="165" t="str">
        <f t="shared" si="10"/>
        <v>AME20161023SUAR</v>
      </c>
      <c r="Z233" s="165">
        <f t="shared" si="11"/>
        <v>4</v>
      </c>
      <c r="AA233" s="165" t="str">
        <f>VLOOKUP(R233,NIVEAUXADMIN!A:B,2,FALSE)</f>
        <v>HT07</v>
      </c>
      <c r="AB233" s="165" t="str">
        <f>VLOOKUP(S233,NIVEAUXADMIN!E:F,2,FALSE)</f>
        <v>HT07723</v>
      </c>
      <c r="AC233" s="165" t="e">
        <f>VLOOKUP(T233,NIVEAUXADMIN!I:J,2,FALSE)</f>
        <v>#N/A</v>
      </c>
      <c r="AD233" s="87">
        <f>IF(SUMPRODUCT(($A$4:$A233=A233)*($S$4:$S233=S233))&gt;1,0,1)</f>
        <v>0</v>
      </c>
    </row>
    <row r="234" spans="1:30" ht="15" customHeight="1">
      <c r="A234" s="87" t="s">
        <v>1100</v>
      </c>
      <c r="B234" s="90" t="s">
        <v>1202</v>
      </c>
      <c r="C234" s="90"/>
      <c r="D234" s="165" t="s">
        <v>16</v>
      </c>
      <c r="E234" s="189">
        <v>42666</v>
      </c>
      <c r="F234" s="88" t="s">
        <v>1051</v>
      </c>
      <c r="G234" s="87" t="s">
        <v>1052</v>
      </c>
      <c r="H234" s="87" t="s">
        <v>1056</v>
      </c>
      <c r="I234" s="176"/>
      <c r="J234" s="85" t="str">
        <f>IFERROR(VLOOKUP(H234,REFERENCES!R:S,2,FALSE),"")</f>
        <v>Nombre</v>
      </c>
      <c r="K234" s="168">
        <v>89</v>
      </c>
      <c r="L234" s="167"/>
      <c r="M234" s="167"/>
      <c r="N234" s="167"/>
      <c r="O234" s="84" t="s">
        <v>1902</v>
      </c>
      <c r="P234" s="82">
        <v>632</v>
      </c>
      <c r="Q234" s="89"/>
      <c r="R234" s="165" t="s">
        <v>20</v>
      </c>
      <c r="S234" s="87" t="s">
        <v>545</v>
      </c>
      <c r="T234" s="101"/>
      <c r="U234" s="165"/>
      <c r="V234" s="86"/>
      <c r="W234" s="97"/>
      <c r="X234" s="87"/>
      <c r="Y234" s="165" t="str">
        <f t="shared" si="10"/>
        <v>AME20161023SUST</v>
      </c>
      <c r="Z234" s="165">
        <f t="shared" si="11"/>
        <v>8</v>
      </c>
      <c r="AA234" s="165" t="str">
        <f>VLOOKUP(R234,NIVEAUXADMIN!A:B,2,FALSE)</f>
        <v>HT07</v>
      </c>
      <c r="AB234" s="165" t="str">
        <f>VLOOKUP(S234,NIVEAUXADMIN!E:F,2,FALSE)</f>
        <v>HT07722</v>
      </c>
      <c r="AC234" s="165" t="e">
        <f>VLOOKUP(T234,NIVEAUXADMIN!I:J,2,FALSE)</f>
        <v>#N/A</v>
      </c>
      <c r="AD234" s="87">
        <f>IF(SUMPRODUCT(($A$4:$A234=A234)*($S$4:$S234=S234))&gt;1,0,1)</f>
        <v>0</v>
      </c>
    </row>
    <row r="235" spans="1:30" ht="15" customHeight="1">
      <c r="A235" s="87" t="s">
        <v>1100</v>
      </c>
      <c r="B235" s="90" t="s">
        <v>1202</v>
      </c>
      <c r="C235" s="90"/>
      <c r="D235" s="165" t="s">
        <v>16</v>
      </c>
      <c r="E235" s="189">
        <v>42666</v>
      </c>
      <c r="F235" s="88" t="s">
        <v>1049</v>
      </c>
      <c r="G235" s="87" t="s">
        <v>1053</v>
      </c>
      <c r="H235" s="87" t="s">
        <v>1064</v>
      </c>
      <c r="I235" s="176"/>
      <c r="J235" s="85" t="str">
        <f>IFERROR(VLOOKUP(H235,REFERENCES!R:S,2,FALSE),"")</f>
        <v>Nombre</v>
      </c>
      <c r="K235" s="168">
        <v>309</v>
      </c>
      <c r="L235" s="167"/>
      <c r="M235" s="167"/>
      <c r="N235" s="167"/>
      <c r="O235" s="84" t="s">
        <v>1902</v>
      </c>
      <c r="P235" s="82">
        <v>309</v>
      </c>
      <c r="Q235" s="89"/>
      <c r="R235" s="165" t="s">
        <v>20</v>
      </c>
      <c r="S235" s="87" t="s">
        <v>310</v>
      </c>
      <c r="T235" s="101"/>
      <c r="U235" s="165"/>
      <c r="V235" s="86"/>
      <c r="W235" s="97"/>
      <c r="X235" s="87"/>
      <c r="Y235" s="165" t="str">
        <f t="shared" si="10"/>
        <v>AME20161023SUAR</v>
      </c>
      <c r="Z235" s="165">
        <f t="shared" si="11"/>
        <v>4</v>
      </c>
      <c r="AA235" s="165" t="str">
        <f>VLOOKUP(R235,NIVEAUXADMIN!A:B,2,FALSE)</f>
        <v>HT07</v>
      </c>
      <c r="AB235" s="165" t="str">
        <f>VLOOKUP(S235,NIVEAUXADMIN!E:F,2,FALSE)</f>
        <v>HT07723</v>
      </c>
      <c r="AC235" s="165" t="e">
        <f>VLOOKUP(T235,NIVEAUXADMIN!I:J,2,FALSE)</f>
        <v>#N/A</v>
      </c>
      <c r="AD235" s="87">
        <f>IF(SUMPRODUCT(($A$4:$A235=A235)*($S$4:$S235=S235))&gt;1,0,1)</f>
        <v>0</v>
      </c>
    </row>
    <row r="236" spans="1:30" ht="15" customHeight="1">
      <c r="A236" s="87" t="s">
        <v>1100</v>
      </c>
      <c r="B236" s="87" t="s">
        <v>1202</v>
      </c>
      <c r="C236" s="90"/>
      <c r="D236" s="165" t="s">
        <v>16</v>
      </c>
      <c r="E236" s="189">
        <v>42666</v>
      </c>
      <c r="F236" s="88" t="s">
        <v>1051</v>
      </c>
      <c r="G236" s="87" t="s">
        <v>1052</v>
      </c>
      <c r="H236" s="87" t="s">
        <v>1063</v>
      </c>
      <c r="I236" s="176"/>
      <c r="J236" s="85" t="str">
        <f>IFERROR(VLOOKUP(H236,REFERENCES!R:S,2,FALSE),"")</f>
        <v>Nombre</v>
      </c>
      <c r="K236" s="168">
        <v>630</v>
      </c>
      <c r="L236" s="167"/>
      <c r="M236" s="167"/>
      <c r="N236" s="167"/>
      <c r="O236" s="84" t="s">
        <v>1902</v>
      </c>
      <c r="P236" s="82">
        <v>632</v>
      </c>
      <c r="Q236" s="89"/>
      <c r="R236" s="165" t="s">
        <v>20</v>
      </c>
      <c r="S236" s="87" t="s">
        <v>545</v>
      </c>
      <c r="T236" s="101"/>
      <c r="U236" s="165"/>
      <c r="V236" s="86"/>
      <c r="W236" s="97"/>
      <c r="X236" s="87"/>
      <c r="Y236" s="165" t="str">
        <f t="shared" si="10"/>
        <v>AME20161023SUST</v>
      </c>
      <c r="Z236" s="165">
        <f t="shared" si="11"/>
        <v>8</v>
      </c>
      <c r="AA236" s="165" t="str">
        <f>VLOOKUP(R236,NIVEAUXADMIN!A:B,2,FALSE)</f>
        <v>HT07</v>
      </c>
      <c r="AB236" s="165" t="str">
        <f>VLOOKUP(S236,NIVEAUXADMIN!E:F,2,FALSE)</f>
        <v>HT07722</v>
      </c>
      <c r="AC236" s="165" t="e">
        <f>VLOOKUP(T236,NIVEAUXADMIN!I:J,2,FALSE)</f>
        <v>#N/A</v>
      </c>
      <c r="AD236" s="87">
        <f>IF(SUMPRODUCT(($A$4:$A236=A236)*($S$4:$S236=S236))&gt;1,0,1)</f>
        <v>0</v>
      </c>
    </row>
    <row r="237" spans="1:30" ht="15" customHeight="1">
      <c r="A237" s="87" t="s">
        <v>1100</v>
      </c>
      <c r="B237" s="90" t="s">
        <v>1202</v>
      </c>
      <c r="C237" s="90"/>
      <c r="D237" s="165" t="s">
        <v>16</v>
      </c>
      <c r="E237" s="189">
        <v>42666</v>
      </c>
      <c r="F237" s="88" t="s">
        <v>1051</v>
      </c>
      <c r="G237" s="87" t="s">
        <v>1052</v>
      </c>
      <c r="H237" s="87" t="s">
        <v>1062</v>
      </c>
      <c r="I237" s="176"/>
      <c r="J237" s="85" t="str">
        <f>IFERROR(VLOOKUP(H237,REFERENCES!R:S,2,FALSE),"")</f>
        <v>Nombre</v>
      </c>
      <c r="K237" s="168">
        <v>200</v>
      </c>
      <c r="L237" s="167"/>
      <c r="M237" s="167"/>
      <c r="N237" s="167"/>
      <c r="O237" s="84" t="s">
        <v>1902</v>
      </c>
      <c r="P237" s="82">
        <v>632</v>
      </c>
      <c r="Q237" s="89"/>
      <c r="R237" s="165" t="s">
        <v>20</v>
      </c>
      <c r="S237" s="87" t="s">
        <v>545</v>
      </c>
      <c r="T237" s="101"/>
      <c r="U237" s="165"/>
      <c r="V237" s="86"/>
      <c r="W237" s="97"/>
      <c r="X237" s="87"/>
      <c r="Y237" s="165" t="str">
        <f t="shared" si="10"/>
        <v>AME20161023SUST</v>
      </c>
      <c r="Z237" s="165">
        <f t="shared" si="11"/>
        <v>8</v>
      </c>
      <c r="AA237" s="165" t="str">
        <f>VLOOKUP(R237,NIVEAUXADMIN!A:B,2,FALSE)</f>
        <v>HT07</v>
      </c>
      <c r="AB237" s="165" t="str">
        <f>VLOOKUP(S237,NIVEAUXADMIN!E:F,2,FALSE)</f>
        <v>HT07722</v>
      </c>
      <c r="AC237" s="165" t="e">
        <f>VLOOKUP(T237,NIVEAUXADMIN!I:J,2,FALSE)</f>
        <v>#N/A</v>
      </c>
      <c r="AD237" s="87">
        <f>IF(SUMPRODUCT(($A$4:$A237=A237)*($S$4:$S237=S237))&gt;1,0,1)</f>
        <v>0</v>
      </c>
    </row>
    <row r="238" spans="1:30" ht="15" customHeight="1">
      <c r="A238" s="90" t="s">
        <v>1100</v>
      </c>
      <c r="B238" s="87" t="s">
        <v>1202</v>
      </c>
      <c r="C238" s="90"/>
      <c r="D238" s="165" t="s">
        <v>16</v>
      </c>
      <c r="E238" s="189">
        <v>42667</v>
      </c>
      <c r="F238" s="88" t="s">
        <v>1051</v>
      </c>
      <c r="G238" s="87" t="s">
        <v>1052</v>
      </c>
      <c r="H238" s="87" t="s">
        <v>1062</v>
      </c>
      <c r="I238" s="176"/>
      <c r="J238" s="85" t="str">
        <f>IFERROR(VLOOKUP(H238,REFERENCES!R:S,2,FALSE),"")</f>
        <v>Nombre</v>
      </c>
      <c r="K238" s="168">
        <v>80</v>
      </c>
      <c r="L238" s="167"/>
      <c r="M238" s="167"/>
      <c r="N238" s="167"/>
      <c r="O238" s="84" t="s">
        <v>1902</v>
      </c>
      <c r="P238" s="82">
        <v>80</v>
      </c>
      <c r="Q238" s="96" t="s">
        <v>1040</v>
      </c>
      <c r="R238" s="165" t="s">
        <v>20</v>
      </c>
      <c r="S238" s="87" t="s">
        <v>542</v>
      </c>
      <c r="T238" s="101"/>
      <c r="U238" s="165"/>
      <c r="V238" s="86"/>
      <c r="W238" s="97"/>
      <c r="X238" s="87"/>
      <c r="Y238" s="165" t="str">
        <f t="shared" ref="Y238:Y301" si="12">UPPER(LEFT(A238,3)&amp;YEAR(E238)&amp;MONTH(E238)&amp;DAY((E238))&amp;LEFT(R238,2)&amp;LEFT(S238,2)&amp;LEFT(T238,2))</f>
        <v>AME20161024SURO</v>
      </c>
      <c r="Z238" s="165">
        <f t="shared" si="11"/>
        <v>1</v>
      </c>
      <c r="AA238" s="165" t="str">
        <f>VLOOKUP(R238,NIVEAUXADMIN!A:B,2,FALSE)</f>
        <v>HT07</v>
      </c>
      <c r="AB238" s="165" t="str">
        <f>VLOOKUP(S238,NIVEAUXADMIN!E:F,2,FALSE)</f>
        <v>HT07743</v>
      </c>
      <c r="AC238" s="165" t="e">
        <f>VLOOKUP(T238,NIVEAUXADMIN!I:J,2,FALSE)</f>
        <v>#N/A</v>
      </c>
      <c r="AD238" s="87">
        <f>IF(SUMPRODUCT(($A$4:$A238=A238)*($S$4:$S238=S238))&gt;1,0,1)</f>
        <v>1</v>
      </c>
    </row>
    <row r="239" spans="1:30" ht="15" customHeight="1">
      <c r="A239" s="166" t="s">
        <v>1100</v>
      </c>
      <c r="B239" s="87" t="s">
        <v>1202</v>
      </c>
      <c r="C239" s="90"/>
      <c r="D239" s="165" t="s">
        <v>16</v>
      </c>
      <c r="E239" s="189">
        <v>42721</v>
      </c>
      <c r="F239" s="95" t="s">
        <v>1051</v>
      </c>
      <c r="G239" s="165" t="s">
        <v>1052</v>
      </c>
      <c r="H239" s="165" t="s">
        <v>1054</v>
      </c>
      <c r="I239" s="176"/>
      <c r="J239" s="85" t="str">
        <f>IFERROR(VLOOKUP(H239,REFERENCES!R:S,2,FALSE),"")</f>
        <v>Nombre</v>
      </c>
      <c r="K239" s="168">
        <v>91</v>
      </c>
      <c r="L239" s="167"/>
      <c r="M239" s="167"/>
      <c r="N239" s="167"/>
      <c r="O239" s="84" t="s">
        <v>1902</v>
      </c>
      <c r="P239" s="178">
        <v>91</v>
      </c>
      <c r="Q239" s="96" t="s">
        <v>1040</v>
      </c>
      <c r="R239" s="165" t="s">
        <v>20</v>
      </c>
      <c r="S239" s="87" t="s">
        <v>542</v>
      </c>
      <c r="T239" s="166" t="s">
        <v>1556</v>
      </c>
      <c r="U239" s="165"/>
      <c r="V239" s="86"/>
      <c r="W239" s="97"/>
      <c r="X239" s="166"/>
      <c r="Y239" s="165" t="str">
        <f t="shared" si="12"/>
        <v>AME20161217SURO3È</v>
      </c>
      <c r="Z239" s="165">
        <f t="shared" si="11"/>
        <v>3</v>
      </c>
      <c r="AA239" s="165" t="str">
        <f>VLOOKUP(R239,NIVEAUXADMIN!A:B,2,FALSE)</f>
        <v>HT07</v>
      </c>
      <c r="AB239" s="165" t="str">
        <f>VLOOKUP(S239,NIVEAUXADMIN!E:F,2,FALSE)</f>
        <v>HT07743</v>
      </c>
      <c r="AC239" s="165" t="str">
        <f>VLOOKUP(T239,NIVEAUXADMIN!I:J,2,FALSE)</f>
        <v>HT07743-03</v>
      </c>
      <c r="AD239" s="87">
        <f>IF(SUMPRODUCT(($A$4:$A239=A239)*($S$4:$S239=S239))&gt;1,0,1)</f>
        <v>0</v>
      </c>
    </row>
    <row r="240" spans="1:30" ht="15" customHeight="1">
      <c r="A240" s="166" t="s">
        <v>1100</v>
      </c>
      <c r="B240" s="87" t="s">
        <v>1202</v>
      </c>
      <c r="C240" s="90"/>
      <c r="D240" s="165" t="s">
        <v>16</v>
      </c>
      <c r="E240" s="189">
        <v>42721</v>
      </c>
      <c r="F240" s="88" t="s">
        <v>1051</v>
      </c>
      <c r="G240" s="87" t="s">
        <v>1052</v>
      </c>
      <c r="H240" s="87" t="s">
        <v>1062</v>
      </c>
      <c r="I240" s="176"/>
      <c r="J240" s="85" t="str">
        <f>IFERROR(VLOOKUP(H240,REFERENCES!R:S,2,FALSE),"")</f>
        <v>Nombre</v>
      </c>
      <c r="K240" s="168">
        <v>91</v>
      </c>
      <c r="L240" s="167"/>
      <c r="M240" s="167"/>
      <c r="N240" s="167"/>
      <c r="O240" s="84" t="s">
        <v>1902</v>
      </c>
      <c r="P240" s="178">
        <v>91</v>
      </c>
      <c r="Q240" s="96" t="s">
        <v>1040</v>
      </c>
      <c r="R240" s="165" t="s">
        <v>20</v>
      </c>
      <c r="S240" s="87" t="s">
        <v>542</v>
      </c>
      <c r="T240" s="166" t="s">
        <v>1556</v>
      </c>
      <c r="U240" s="165"/>
      <c r="V240" s="86"/>
      <c r="W240" s="97"/>
      <c r="X240" s="166"/>
      <c r="Y240" s="165" t="str">
        <f t="shared" si="12"/>
        <v>AME20161217SURO3È</v>
      </c>
      <c r="Z240" s="165">
        <f t="shared" si="11"/>
        <v>3</v>
      </c>
      <c r="AA240" s="165" t="str">
        <f>VLOOKUP(R240,NIVEAUXADMIN!A:B,2,FALSE)</f>
        <v>HT07</v>
      </c>
      <c r="AB240" s="165" t="str">
        <f>VLOOKUP(S240,NIVEAUXADMIN!E:F,2,FALSE)</f>
        <v>HT07743</v>
      </c>
      <c r="AC240" s="165" t="str">
        <f>VLOOKUP(T240,NIVEAUXADMIN!I:J,2,FALSE)</f>
        <v>HT07743-03</v>
      </c>
      <c r="AD240" s="87">
        <f>IF(SUMPRODUCT(($A$4:$A240=A240)*($S$4:$S240=S240))&gt;1,0,1)</f>
        <v>0</v>
      </c>
    </row>
    <row r="241" spans="1:30" ht="15" customHeight="1">
      <c r="A241" s="166" t="s">
        <v>1100</v>
      </c>
      <c r="B241" s="87" t="s">
        <v>1202</v>
      </c>
      <c r="C241" s="90"/>
      <c r="D241" s="165" t="s">
        <v>16</v>
      </c>
      <c r="E241" s="189">
        <v>42721</v>
      </c>
      <c r="F241" s="95" t="s">
        <v>1051</v>
      </c>
      <c r="G241" s="165" t="s">
        <v>1052</v>
      </c>
      <c r="H241" s="165" t="s">
        <v>1058</v>
      </c>
      <c r="I241" s="176"/>
      <c r="J241" s="85" t="str">
        <f>IFERROR(VLOOKUP(H241,REFERENCES!R:S,2,FALSE),"")</f>
        <v>Nombre</v>
      </c>
      <c r="K241" s="168">
        <v>182</v>
      </c>
      <c r="L241" s="167"/>
      <c r="M241" s="167"/>
      <c r="N241" s="167"/>
      <c r="O241" s="84" t="s">
        <v>1902</v>
      </c>
      <c r="P241" s="178">
        <v>91</v>
      </c>
      <c r="Q241" s="96" t="s">
        <v>1040</v>
      </c>
      <c r="R241" s="165" t="s">
        <v>20</v>
      </c>
      <c r="S241" s="87" t="s">
        <v>542</v>
      </c>
      <c r="T241" s="166" t="s">
        <v>1556</v>
      </c>
      <c r="U241" s="165"/>
      <c r="V241" s="86"/>
      <c r="W241" s="97"/>
      <c r="X241" s="166"/>
      <c r="Y241" s="165" t="str">
        <f t="shared" si="12"/>
        <v>AME20161217SURO3È</v>
      </c>
      <c r="Z241" s="165">
        <f t="shared" si="11"/>
        <v>3</v>
      </c>
      <c r="AA241" s="165" t="str">
        <f>VLOOKUP(R241,NIVEAUXADMIN!A:B,2,FALSE)</f>
        <v>HT07</v>
      </c>
      <c r="AB241" s="165" t="str">
        <f>VLOOKUP(S241,NIVEAUXADMIN!E:F,2,FALSE)</f>
        <v>HT07743</v>
      </c>
      <c r="AC241" s="165" t="str">
        <f>VLOOKUP(T241,NIVEAUXADMIN!I:J,2,FALSE)</f>
        <v>HT07743-03</v>
      </c>
      <c r="AD241" s="87">
        <f>IF(SUMPRODUCT(($A$4:$A241=A241)*($S$4:$S241=S241))&gt;1,0,1)</f>
        <v>0</v>
      </c>
    </row>
    <row r="242" spans="1:30" ht="15" customHeight="1">
      <c r="A242" s="87" t="s">
        <v>1100</v>
      </c>
      <c r="B242" s="90" t="s">
        <v>1202</v>
      </c>
      <c r="C242" s="90"/>
      <c r="D242" s="165" t="s">
        <v>16</v>
      </c>
      <c r="E242" s="189">
        <v>42669</v>
      </c>
      <c r="F242" s="88" t="s">
        <v>1049</v>
      </c>
      <c r="G242" s="87" t="s">
        <v>1053</v>
      </c>
      <c r="H242" s="87" t="s">
        <v>1064</v>
      </c>
      <c r="I242" s="176" t="s">
        <v>1186</v>
      </c>
      <c r="J242" s="85" t="str">
        <f>IFERROR(VLOOKUP(H242,REFERENCES!R:S,2,FALSE),"")</f>
        <v>Nombre</v>
      </c>
      <c r="K242" s="168">
        <v>180</v>
      </c>
      <c r="L242" s="167"/>
      <c r="M242" s="167"/>
      <c r="N242" s="167"/>
      <c r="O242" s="84" t="s">
        <v>1902</v>
      </c>
      <c r="P242" s="82">
        <v>180</v>
      </c>
      <c r="Q242" s="89"/>
      <c r="R242" s="165" t="s">
        <v>20</v>
      </c>
      <c r="S242" s="87" t="s">
        <v>310</v>
      </c>
      <c r="T242" s="101"/>
      <c r="U242" s="165"/>
      <c r="V242" s="86"/>
      <c r="W242" s="97"/>
      <c r="X242" s="87"/>
      <c r="Y242" s="165" t="str">
        <f t="shared" si="12"/>
        <v>AME20161026SUAR</v>
      </c>
      <c r="Z242" s="165">
        <f t="shared" si="11"/>
        <v>9</v>
      </c>
      <c r="AA242" s="165" t="str">
        <f>VLOOKUP(R242,NIVEAUXADMIN!A:B,2,FALSE)</f>
        <v>HT07</v>
      </c>
      <c r="AB242" s="165" t="str">
        <f>VLOOKUP(S242,NIVEAUXADMIN!E:F,2,FALSE)</f>
        <v>HT07723</v>
      </c>
      <c r="AC242" s="165" t="e">
        <f>VLOOKUP(T242,NIVEAUXADMIN!I:J,2,FALSE)</f>
        <v>#N/A</v>
      </c>
      <c r="AD242" s="87">
        <f>IF(SUMPRODUCT(($A$4:$A242=A242)*($S$4:$S242=S242))&gt;1,0,1)</f>
        <v>0</v>
      </c>
    </row>
    <row r="243" spans="1:30" ht="15" customHeight="1">
      <c r="A243" s="90" t="s">
        <v>1100</v>
      </c>
      <c r="B243" s="87" t="s">
        <v>1202</v>
      </c>
      <c r="C243" s="90"/>
      <c r="D243" s="165" t="s">
        <v>16</v>
      </c>
      <c r="E243" s="189">
        <v>42672</v>
      </c>
      <c r="F243" s="88" t="s">
        <v>1051</v>
      </c>
      <c r="G243" s="87" t="s">
        <v>1052</v>
      </c>
      <c r="H243" s="87" t="s">
        <v>1056</v>
      </c>
      <c r="I243" s="176"/>
      <c r="J243" s="85" t="str">
        <f>IFERROR(VLOOKUP(H243,REFERENCES!R:S,2,FALSE),"")</f>
        <v>Nombre</v>
      </c>
      <c r="K243" s="168">
        <v>1</v>
      </c>
      <c r="L243" s="167"/>
      <c r="M243" s="167"/>
      <c r="N243" s="167"/>
      <c r="O243" s="84" t="s">
        <v>1902</v>
      </c>
      <c r="P243" s="82">
        <v>168</v>
      </c>
      <c r="Q243" s="96" t="s">
        <v>1040</v>
      </c>
      <c r="R243" s="87" t="s">
        <v>169</v>
      </c>
      <c r="S243" s="87" t="s">
        <v>439</v>
      </c>
      <c r="T243" s="86" t="s">
        <v>1347</v>
      </c>
      <c r="U243" s="165" t="s">
        <v>1854</v>
      </c>
      <c r="V243" s="86"/>
      <c r="W243" s="97"/>
      <c r="X243" s="87"/>
      <c r="Y243" s="165" t="str">
        <f t="shared" si="12"/>
        <v>AME20161029NOMO1È</v>
      </c>
      <c r="Z243" s="165">
        <f t="shared" si="11"/>
        <v>4</v>
      </c>
      <c r="AA243" s="165" t="str">
        <f>VLOOKUP(R243,NIVEAUXADMIN!A:B,2,FALSE)</f>
        <v>HT09</v>
      </c>
      <c r="AB243" s="165" t="str">
        <f>VLOOKUP(S243,NIVEAUXADMIN!E:F,2,FALSE)</f>
        <v>HT09931</v>
      </c>
      <c r="AC243" s="165" t="str">
        <f>VLOOKUP(T243,NIVEAUXADMIN!I:J,2,FALSE)</f>
        <v>HT09931-01</v>
      </c>
      <c r="AD243" s="87">
        <f>IF(SUMPRODUCT(($A$4:$A243=A243)*($S$4:$S243=S243))&gt;1,0,1)</f>
        <v>1</v>
      </c>
    </row>
    <row r="244" spans="1:30" ht="15" customHeight="1">
      <c r="A244" s="90" t="s">
        <v>1100</v>
      </c>
      <c r="B244" s="87" t="s">
        <v>1202</v>
      </c>
      <c r="C244" s="90"/>
      <c r="D244" s="165" t="s">
        <v>16</v>
      </c>
      <c r="E244" s="189">
        <v>42672</v>
      </c>
      <c r="F244" s="95" t="s">
        <v>1051</v>
      </c>
      <c r="G244" s="165" t="s">
        <v>1052</v>
      </c>
      <c r="H244" s="165" t="s">
        <v>1054</v>
      </c>
      <c r="I244" s="176"/>
      <c r="J244" s="85" t="str">
        <f>IFERROR(VLOOKUP(H244,REFERENCES!R:S,2,FALSE),"")</f>
        <v>Nombre</v>
      </c>
      <c r="K244" s="168">
        <v>336</v>
      </c>
      <c r="L244" s="167"/>
      <c r="M244" s="167"/>
      <c r="N244" s="167"/>
      <c r="O244" s="84" t="s">
        <v>1902</v>
      </c>
      <c r="P244" s="82">
        <v>168</v>
      </c>
      <c r="Q244" s="96" t="s">
        <v>1040</v>
      </c>
      <c r="R244" s="87" t="s">
        <v>169</v>
      </c>
      <c r="S244" s="87" t="s">
        <v>439</v>
      </c>
      <c r="T244" s="86" t="s">
        <v>1347</v>
      </c>
      <c r="U244" s="165" t="s">
        <v>1854</v>
      </c>
      <c r="V244" s="86"/>
      <c r="W244" s="97"/>
      <c r="X244" s="87"/>
      <c r="Y244" s="165" t="str">
        <f t="shared" si="12"/>
        <v>AME20161029NOMO1È</v>
      </c>
      <c r="Z244" s="165">
        <f t="shared" si="11"/>
        <v>4</v>
      </c>
      <c r="AA244" s="165" t="str">
        <f>VLOOKUP(R244,NIVEAUXADMIN!A:B,2,FALSE)</f>
        <v>HT09</v>
      </c>
      <c r="AB244" s="165" t="str">
        <f>VLOOKUP(S244,NIVEAUXADMIN!E:F,2,FALSE)</f>
        <v>HT09931</v>
      </c>
      <c r="AC244" s="165" t="str">
        <f>VLOOKUP(T244,NIVEAUXADMIN!I:J,2,FALSE)</f>
        <v>HT09931-01</v>
      </c>
      <c r="AD244" s="87">
        <f>IF(SUMPRODUCT(($A$4:$A244=A244)*($S$4:$S244=S244))&gt;1,0,1)</f>
        <v>0</v>
      </c>
    </row>
    <row r="245" spans="1:30" ht="15" customHeight="1">
      <c r="A245" s="87" t="s">
        <v>1100</v>
      </c>
      <c r="B245" s="90" t="s">
        <v>1202</v>
      </c>
      <c r="C245" s="90"/>
      <c r="D245" s="165" t="s">
        <v>16</v>
      </c>
      <c r="E245" s="189">
        <v>42672</v>
      </c>
      <c r="F245" s="88" t="s">
        <v>1051</v>
      </c>
      <c r="G245" s="87" t="s">
        <v>1052</v>
      </c>
      <c r="H245" s="87" t="s">
        <v>1063</v>
      </c>
      <c r="I245" s="176"/>
      <c r="J245" s="85" t="str">
        <f>IFERROR(VLOOKUP(H245,REFERENCES!R:S,2,FALSE),"")</f>
        <v>Nombre</v>
      </c>
      <c r="K245" s="168">
        <v>168</v>
      </c>
      <c r="L245" s="167"/>
      <c r="M245" s="167"/>
      <c r="N245" s="167"/>
      <c r="O245" s="84" t="s">
        <v>1902</v>
      </c>
      <c r="P245" s="82">
        <v>168</v>
      </c>
      <c r="Q245" s="96" t="s">
        <v>1040</v>
      </c>
      <c r="R245" s="87" t="s">
        <v>169</v>
      </c>
      <c r="S245" s="87" t="s">
        <v>439</v>
      </c>
      <c r="T245" s="86" t="s">
        <v>1347</v>
      </c>
      <c r="U245" s="165" t="s">
        <v>1854</v>
      </c>
      <c r="V245" s="86"/>
      <c r="W245" s="97"/>
      <c r="X245" s="87"/>
      <c r="Y245" s="165" t="str">
        <f t="shared" si="12"/>
        <v>AME20161029NOMO1È</v>
      </c>
      <c r="Z245" s="165">
        <f t="shared" si="11"/>
        <v>4</v>
      </c>
      <c r="AA245" s="165" t="str">
        <f>VLOOKUP(R245,NIVEAUXADMIN!A:B,2,FALSE)</f>
        <v>HT09</v>
      </c>
      <c r="AB245" s="165" t="str">
        <f>VLOOKUP(S245,NIVEAUXADMIN!E:F,2,FALSE)</f>
        <v>HT09931</v>
      </c>
      <c r="AC245" s="165" t="str">
        <f>VLOOKUP(T245,NIVEAUXADMIN!I:J,2,FALSE)</f>
        <v>HT09931-01</v>
      </c>
      <c r="AD245" s="87">
        <f>IF(SUMPRODUCT(($A$4:$A245=A245)*($S$4:$S245=S245))&gt;1,0,1)</f>
        <v>0</v>
      </c>
    </row>
    <row r="246" spans="1:30" ht="15" customHeight="1">
      <c r="A246" s="90" t="s">
        <v>1100</v>
      </c>
      <c r="B246" s="87" t="s">
        <v>1202</v>
      </c>
      <c r="C246" s="90"/>
      <c r="D246" s="165" t="s">
        <v>16</v>
      </c>
      <c r="E246" s="189">
        <v>42672</v>
      </c>
      <c r="F246" s="88" t="s">
        <v>1051</v>
      </c>
      <c r="G246" s="87" t="s">
        <v>1052</v>
      </c>
      <c r="H246" s="87" t="s">
        <v>1062</v>
      </c>
      <c r="I246" s="176"/>
      <c r="J246" s="85" t="str">
        <f>IFERROR(VLOOKUP(H246,REFERENCES!R:S,2,FALSE),"")</f>
        <v>Nombre</v>
      </c>
      <c r="K246" s="168">
        <v>168</v>
      </c>
      <c r="L246" s="167"/>
      <c r="M246" s="167"/>
      <c r="N246" s="167"/>
      <c r="O246" s="84" t="s">
        <v>1902</v>
      </c>
      <c r="P246" s="82">
        <v>168</v>
      </c>
      <c r="Q246" s="96" t="s">
        <v>1040</v>
      </c>
      <c r="R246" s="87" t="s">
        <v>169</v>
      </c>
      <c r="S246" s="87" t="s">
        <v>439</v>
      </c>
      <c r="T246" s="86" t="s">
        <v>1347</v>
      </c>
      <c r="U246" s="165" t="s">
        <v>1854</v>
      </c>
      <c r="V246" s="86"/>
      <c r="W246" s="97"/>
      <c r="X246" s="87"/>
      <c r="Y246" s="165" t="str">
        <f t="shared" si="12"/>
        <v>AME20161029NOMO1È</v>
      </c>
      <c r="Z246" s="165">
        <f t="shared" si="11"/>
        <v>4</v>
      </c>
      <c r="AA246" s="165" t="str">
        <f>VLOOKUP(R246,NIVEAUXADMIN!A:B,2,FALSE)</f>
        <v>HT09</v>
      </c>
      <c r="AB246" s="165" t="str">
        <f>VLOOKUP(S246,NIVEAUXADMIN!E:F,2,FALSE)</f>
        <v>HT09931</v>
      </c>
      <c r="AC246" s="165" t="str">
        <f>VLOOKUP(T246,NIVEAUXADMIN!I:J,2,FALSE)</f>
        <v>HT09931-01</v>
      </c>
      <c r="AD246" s="87">
        <f>IF(SUMPRODUCT(($A$4:$A246=A246)*($S$4:$S246=S246))&gt;1,0,1)</f>
        <v>0</v>
      </c>
    </row>
    <row r="247" spans="1:30" ht="15" customHeight="1">
      <c r="A247" s="90" t="s">
        <v>1100</v>
      </c>
      <c r="B247" s="87" t="s">
        <v>1202</v>
      </c>
      <c r="C247" s="90"/>
      <c r="D247" s="165" t="s">
        <v>16</v>
      </c>
      <c r="E247" s="189">
        <v>42673</v>
      </c>
      <c r="F247" s="88" t="s">
        <v>1051</v>
      </c>
      <c r="G247" s="87" t="s">
        <v>1052</v>
      </c>
      <c r="H247" s="87" t="s">
        <v>1059</v>
      </c>
      <c r="I247" s="176"/>
      <c r="J247" s="85" t="str">
        <f>IFERROR(VLOOKUP(H247,REFERENCES!R:S,2,FALSE),"")</f>
        <v>Nombre</v>
      </c>
      <c r="K247" s="168">
        <v>4000</v>
      </c>
      <c r="L247" s="167"/>
      <c r="M247" s="167"/>
      <c r="N247" s="167"/>
      <c r="O247" s="84" t="s">
        <v>1902</v>
      </c>
      <c r="P247" s="82">
        <v>200</v>
      </c>
      <c r="Q247" s="96" t="s">
        <v>1040</v>
      </c>
      <c r="R247" s="87" t="s">
        <v>169</v>
      </c>
      <c r="S247" s="87" t="s">
        <v>427</v>
      </c>
      <c r="T247" s="101"/>
      <c r="U247" s="165"/>
      <c r="V247" s="86"/>
      <c r="W247" s="97"/>
      <c r="X247" s="87"/>
      <c r="Y247" s="165" t="str">
        <f t="shared" si="12"/>
        <v>AME20161030NOBO</v>
      </c>
      <c r="Z247" s="165">
        <f t="shared" si="11"/>
        <v>8</v>
      </c>
      <c r="AA247" s="165" t="str">
        <f>VLOOKUP(R247,NIVEAUXADMIN!A:B,2,FALSE)</f>
        <v>HT09</v>
      </c>
      <c r="AB247" s="165" t="str">
        <f>VLOOKUP(S247,NIVEAUXADMIN!E:F,2,FALSE)</f>
        <v>HT09933</v>
      </c>
      <c r="AC247" s="165" t="e">
        <f>VLOOKUP(T247,NIVEAUXADMIN!I:J,2,FALSE)</f>
        <v>#N/A</v>
      </c>
      <c r="AD247" s="87">
        <f>IF(SUMPRODUCT(($A$4:$A247=A247)*($S$4:$S247=S247))&gt;1,0,1)</f>
        <v>0</v>
      </c>
    </row>
    <row r="248" spans="1:30" ht="15" customHeight="1">
      <c r="A248" s="90" t="s">
        <v>1100</v>
      </c>
      <c r="B248" s="87" t="s">
        <v>1202</v>
      </c>
      <c r="C248" s="90"/>
      <c r="D248" s="165" t="s">
        <v>16</v>
      </c>
      <c r="E248" s="189">
        <v>42673</v>
      </c>
      <c r="F248" s="88" t="s">
        <v>1049</v>
      </c>
      <c r="G248" s="87" t="s">
        <v>1053</v>
      </c>
      <c r="H248" s="87" t="s">
        <v>1048</v>
      </c>
      <c r="I248" s="176"/>
      <c r="J248" s="85" t="str">
        <f>IFERROR(VLOOKUP(H248,REFERENCES!R:S,2,FALSE),"")</f>
        <v>Nombre</v>
      </c>
      <c r="K248" s="168">
        <v>400</v>
      </c>
      <c r="L248" s="167"/>
      <c r="M248" s="167"/>
      <c r="N248" s="167"/>
      <c r="O248" s="84" t="s">
        <v>1902</v>
      </c>
      <c r="P248" s="82">
        <v>200</v>
      </c>
      <c r="Q248" s="89"/>
      <c r="R248" s="87" t="s">
        <v>169</v>
      </c>
      <c r="S248" s="87" t="s">
        <v>427</v>
      </c>
      <c r="T248" s="101"/>
      <c r="U248" s="165"/>
      <c r="V248" s="86"/>
      <c r="W248" s="97"/>
      <c r="X248" s="87"/>
      <c r="Y248" s="165" t="str">
        <f t="shared" si="12"/>
        <v>AME20161030NOBO</v>
      </c>
      <c r="Z248" s="165">
        <f t="shared" si="11"/>
        <v>8</v>
      </c>
      <c r="AA248" s="165" t="str">
        <f>VLOOKUP(R248,NIVEAUXADMIN!A:B,2,FALSE)</f>
        <v>HT09</v>
      </c>
      <c r="AB248" s="165" t="str">
        <f>VLOOKUP(S248,NIVEAUXADMIN!E:F,2,FALSE)</f>
        <v>HT09933</v>
      </c>
      <c r="AC248" s="165" t="e">
        <f>VLOOKUP(T248,NIVEAUXADMIN!I:J,2,FALSE)</f>
        <v>#N/A</v>
      </c>
      <c r="AD248" s="87">
        <f>IF(SUMPRODUCT(($A$4:$A248=A248)*($S$4:$S248=S248))&gt;1,0,1)</f>
        <v>0</v>
      </c>
    </row>
    <row r="249" spans="1:30" ht="15" customHeight="1">
      <c r="A249" s="90" t="s">
        <v>1100</v>
      </c>
      <c r="B249" s="87" t="s">
        <v>1202</v>
      </c>
      <c r="C249" s="90"/>
      <c r="D249" s="165" t="s">
        <v>16</v>
      </c>
      <c r="E249" s="189">
        <v>42673</v>
      </c>
      <c r="F249" s="88" t="s">
        <v>1051</v>
      </c>
      <c r="G249" s="87" t="s">
        <v>1052</v>
      </c>
      <c r="H249" s="87" t="s">
        <v>1056</v>
      </c>
      <c r="I249" s="176"/>
      <c r="J249" s="85" t="str">
        <f>IFERROR(VLOOKUP(H249,REFERENCES!R:S,2,FALSE),"")</f>
        <v>Nombre</v>
      </c>
      <c r="K249" s="168">
        <v>400</v>
      </c>
      <c r="L249" s="167"/>
      <c r="M249" s="167"/>
      <c r="N249" s="167"/>
      <c r="O249" s="84" t="s">
        <v>1902</v>
      </c>
      <c r="P249" s="82">
        <v>200</v>
      </c>
      <c r="Q249" s="96" t="s">
        <v>1040</v>
      </c>
      <c r="R249" s="87" t="s">
        <v>169</v>
      </c>
      <c r="S249" s="87" t="s">
        <v>427</v>
      </c>
      <c r="T249" s="101"/>
      <c r="U249" s="165"/>
      <c r="V249" s="86"/>
      <c r="W249" s="97"/>
      <c r="X249" s="87"/>
      <c r="Y249" s="165" t="str">
        <f t="shared" si="12"/>
        <v>AME20161030NOBO</v>
      </c>
      <c r="Z249" s="165">
        <f t="shared" si="11"/>
        <v>8</v>
      </c>
      <c r="AA249" s="165" t="str">
        <f>VLOOKUP(R249,NIVEAUXADMIN!A:B,2,FALSE)</f>
        <v>HT09</v>
      </c>
      <c r="AB249" s="165" t="str">
        <f>VLOOKUP(S249,NIVEAUXADMIN!E:F,2,FALSE)</f>
        <v>HT09933</v>
      </c>
      <c r="AC249" s="165" t="e">
        <f>VLOOKUP(T249,NIVEAUXADMIN!I:J,2,FALSE)</f>
        <v>#N/A</v>
      </c>
      <c r="AD249" s="87">
        <f>IF(SUMPRODUCT(($A$4:$A249=A249)*($S$4:$S249=S249))&gt;1,0,1)</f>
        <v>0</v>
      </c>
    </row>
    <row r="250" spans="1:30" ht="15" customHeight="1">
      <c r="A250" s="90" t="s">
        <v>1100</v>
      </c>
      <c r="B250" s="87" t="s">
        <v>1202</v>
      </c>
      <c r="C250" s="90"/>
      <c r="D250" s="165" t="s">
        <v>16</v>
      </c>
      <c r="E250" s="189">
        <v>42673</v>
      </c>
      <c r="F250" s="88" t="s">
        <v>1049</v>
      </c>
      <c r="G250" s="87" t="s">
        <v>1053</v>
      </c>
      <c r="H250" s="87" t="s">
        <v>1064</v>
      </c>
      <c r="I250" s="176"/>
      <c r="J250" s="85" t="str">
        <f>IFERROR(VLOOKUP(H250,REFERENCES!R:S,2,FALSE),"")</f>
        <v>Nombre</v>
      </c>
      <c r="K250" s="168">
        <v>200</v>
      </c>
      <c r="L250" s="167"/>
      <c r="M250" s="167"/>
      <c r="N250" s="167"/>
      <c r="O250" s="84" t="s">
        <v>1902</v>
      </c>
      <c r="P250" s="82">
        <v>200</v>
      </c>
      <c r="Q250" s="96" t="s">
        <v>1040</v>
      </c>
      <c r="R250" s="87" t="s">
        <v>169</v>
      </c>
      <c r="S250" s="87" t="s">
        <v>427</v>
      </c>
      <c r="T250" s="101"/>
      <c r="U250" s="165"/>
      <c r="V250" s="86"/>
      <c r="W250" s="97"/>
      <c r="X250" s="87"/>
      <c r="Y250" s="165" t="str">
        <f t="shared" si="12"/>
        <v>AME20161030NOBO</v>
      </c>
      <c r="Z250" s="165">
        <f t="shared" si="11"/>
        <v>8</v>
      </c>
      <c r="AA250" s="165" t="str">
        <f>VLOOKUP(R250,NIVEAUXADMIN!A:B,2,FALSE)</f>
        <v>HT09</v>
      </c>
      <c r="AB250" s="165" t="str">
        <f>VLOOKUP(S250,NIVEAUXADMIN!E:F,2,FALSE)</f>
        <v>HT09933</v>
      </c>
      <c r="AC250" s="165" t="e">
        <f>VLOOKUP(T250,NIVEAUXADMIN!I:J,2,FALSE)</f>
        <v>#N/A</v>
      </c>
      <c r="AD250" s="87">
        <f>IF(SUMPRODUCT(($A$4:$A250=A250)*($S$4:$S250=S250))&gt;1,0,1)</f>
        <v>0</v>
      </c>
    </row>
    <row r="251" spans="1:30" ht="15" customHeight="1">
      <c r="A251" s="90" t="s">
        <v>1100</v>
      </c>
      <c r="B251" s="87" t="s">
        <v>1202</v>
      </c>
      <c r="C251" s="90"/>
      <c r="D251" s="165" t="s">
        <v>16</v>
      </c>
      <c r="E251" s="189">
        <v>42673</v>
      </c>
      <c r="F251" s="88" t="s">
        <v>1049</v>
      </c>
      <c r="G251" s="87" t="s">
        <v>1053</v>
      </c>
      <c r="H251" s="87" t="s">
        <v>1064</v>
      </c>
      <c r="I251" s="176"/>
      <c r="J251" s="85" t="str">
        <f>IFERROR(VLOOKUP(H251,REFERENCES!R:S,2,FALSE),"")</f>
        <v>Nombre</v>
      </c>
      <c r="K251" s="168">
        <v>115</v>
      </c>
      <c r="L251" s="167"/>
      <c r="M251" s="167"/>
      <c r="N251" s="167"/>
      <c r="O251" s="84" t="s">
        <v>1902</v>
      </c>
      <c r="P251" s="82">
        <v>115</v>
      </c>
      <c r="Q251" s="96" t="s">
        <v>1040</v>
      </c>
      <c r="R251" s="87" t="s">
        <v>169</v>
      </c>
      <c r="S251" s="87" t="s">
        <v>439</v>
      </c>
      <c r="T251" s="101"/>
      <c r="U251" s="165"/>
      <c r="V251" s="86"/>
      <c r="W251" s="97"/>
      <c r="X251" s="87"/>
      <c r="Y251" s="165" t="str">
        <f t="shared" si="12"/>
        <v>AME20161030NOMO</v>
      </c>
      <c r="Z251" s="165">
        <f t="shared" si="11"/>
        <v>2</v>
      </c>
      <c r="AA251" s="165" t="str">
        <f>VLOOKUP(R251,NIVEAUXADMIN!A:B,2,FALSE)</f>
        <v>HT09</v>
      </c>
      <c r="AB251" s="165" t="str">
        <f>VLOOKUP(S251,NIVEAUXADMIN!E:F,2,FALSE)</f>
        <v>HT09931</v>
      </c>
      <c r="AC251" s="165" t="e">
        <f>VLOOKUP(T251,NIVEAUXADMIN!I:J,2,FALSE)</f>
        <v>#N/A</v>
      </c>
      <c r="AD251" s="87">
        <f>IF(SUMPRODUCT(($A$4:$A251=A251)*($S$4:$S251=S251))&gt;1,0,1)</f>
        <v>0</v>
      </c>
    </row>
    <row r="252" spans="1:30" ht="15" customHeight="1">
      <c r="A252" s="90" t="s">
        <v>1100</v>
      </c>
      <c r="B252" s="87" t="s">
        <v>1202</v>
      </c>
      <c r="C252" s="90"/>
      <c r="D252" s="165" t="s">
        <v>16</v>
      </c>
      <c r="E252" s="189">
        <v>42673</v>
      </c>
      <c r="F252" s="88" t="s">
        <v>1051</v>
      </c>
      <c r="G252" s="87" t="s">
        <v>1052</v>
      </c>
      <c r="H252" s="87" t="s">
        <v>1063</v>
      </c>
      <c r="I252" s="176"/>
      <c r="J252" s="85" t="str">
        <f>IFERROR(VLOOKUP(H252,REFERENCES!R:S,2,FALSE),"")</f>
        <v>Nombre</v>
      </c>
      <c r="K252" s="168">
        <v>200</v>
      </c>
      <c r="L252" s="167"/>
      <c r="M252" s="167"/>
      <c r="N252" s="167"/>
      <c r="O252" s="84" t="s">
        <v>1902</v>
      </c>
      <c r="P252" s="82">
        <v>200</v>
      </c>
      <c r="Q252" s="96" t="s">
        <v>1040</v>
      </c>
      <c r="R252" s="87" t="s">
        <v>169</v>
      </c>
      <c r="S252" s="87" t="s">
        <v>427</v>
      </c>
      <c r="T252" s="101"/>
      <c r="U252" s="165"/>
      <c r="V252" s="86"/>
      <c r="W252" s="97"/>
      <c r="X252" s="87"/>
      <c r="Y252" s="165" t="str">
        <f t="shared" si="12"/>
        <v>AME20161030NOBO</v>
      </c>
      <c r="Z252" s="165">
        <f t="shared" si="11"/>
        <v>8</v>
      </c>
      <c r="AA252" s="165" t="str">
        <f>VLOOKUP(R252,NIVEAUXADMIN!A:B,2,FALSE)</f>
        <v>HT09</v>
      </c>
      <c r="AB252" s="165" t="str">
        <f>VLOOKUP(S252,NIVEAUXADMIN!E:F,2,FALSE)</f>
        <v>HT09933</v>
      </c>
      <c r="AC252" s="165" t="e">
        <f>VLOOKUP(T252,NIVEAUXADMIN!I:J,2,FALSE)</f>
        <v>#N/A</v>
      </c>
      <c r="AD252" s="87">
        <f>IF(SUMPRODUCT(($A$4:$A252=A252)*($S$4:$S252=S252))&gt;1,0,1)</f>
        <v>0</v>
      </c>
    </row>
    <row r="253" spans="1:30" ht="15" customHeight="1">
      <c r="A253" s="90" t="s">
        <v>1100</v>
      </c>
      <c r="B253" s="87" t="s">
        <v>1202</v>
      </c>
      <c r="C253" s="90"/>
      <c r="D253" s="165" t="s">
        <v>16</v>
      </c>
      <c r="E253" s="189">
        <v>42673</v>
      </c>
      <c r="F253" s="88" t="s">
        <v>1051</v>
      </c>
      <c r="G253" s="87" t="s">
        <v>1052</v>
      </c>
      <c r="H253" s="87" t="s">
        <v>1063</v>
      </c>
      <c r="I253" s="176"/>
      <c r="J253" s="85" t="str">
        <f>IFERROR(VLOOKUP(H253,REFERENCES!R:S,2,FALSE),"")</f>
        <v>Nombre</v>
      </c>
      <c r="K253" s="168">
        <v>115</v>
      </c>
      <c r="L253" s="167"/>
      <c r="M253" s="167"/>
      <c r="N253" s="167"/>
      <c r="O253" s="84" t="s">
        <v>1902</v>
      </c>
      <c r="P253" s="82">
        <v>115</v>
      </c>
      <c r="Q253" s="96" t="s">
        <v>1040</v>
      </c>
      <c r="R253" s="87" t="s">
        <v>169</v>
      </c>
      <c r="S253" s="87" t="s">
        <v>439</v>
      </c>
      <c r="T253" s="101"/>
      <c r="U253" s="165"/>
      <c r="V253" s="86"/>
      <c r="W253" s="97"/>
      <c r="X253" s="87"/>
      <c r="Y253" s="165" t="str">
        <f t="shared" si="12"/>
        <v>AME20161030NOMO</v>
      </c>
      <c r="Z253" s="165">
        <f t="shared" si="11"/>
        <v>2</v>
      </c>
      <c r="AA253" s="165" t="str">
        <f>VLOOKUP(R253,NIVEAUXADMIN!A:B,2,FALSE)</f>
        <v>HT09</v>
      </c>
      <c r="AB253" s="165" t="str">
        <f>VLOOKUP(S253,NIVEAUXADMIN!E:F,2,FALSE)</f>
        <v>HT09931</v>
      </c>
      <c r="AC253" s="165" t="e">
        <f>VLOOKUP(T253,NIVEAUXADMIN!I:J,2,FALSE)</f>
        <v>#N/A</v>
      </c>
      <c r="AD253" s="87">
        <f>IF(SUMPRODUCT(($A$4:$A253=A253)*($S$4:$S253=S253))&gt;1,0,1)</f>
        <v>0</v>
      </c>
    </row>
    <row r="254" spans="1:30" ht="15" customHeight="1">
      <c r="A254" s="90" t="s">
        <v>1100</v>
      </c>
      <c r="B254" s="87" t="s">
        <v>1202</v>
      </c>
      <c r="C254" s="90"/>
      <c r="D254" s="165" t="s">
        <v>16</v>
      </c>
      <c r="E254" s="189">
        <v>42673</v>
      </c>
      <c r="F254" s="88" t="s">
        <v>1051</v>
      </c>
      <c r="G254" s="87" t="s">
        <v>1052</v>
      </c>
      <c r="H254" s="87" t="s">
        <v>1062</v>
      </c>
      <c r="I254" s="176"/>
      <c r="J254" s="85" t="str">
        <f>IFERROR(VLOOKUP(H254,REFERENCES!R:S,2,FALSE),"")</f>
        <v>Nombre</v>
      </c>
      <c r="K254" s="168">
        <v>200</v>
      </c>
      <c r="L254" s="167"/>
      <c r="M254" s="167"/>
      <c r="N254" s="167"/>
      <c r="O254" s="84" t="s">
        <v>1902</v>
      </c>
      <c r="P254" s="82">
        <v>200</v>
      </c>
      <c r="Q254" s="96" t="s">
        <v>1040</v>
      </c>
      <c r="R254" s="87" t="s">
        <v>169</v>
      </c>
      <c r="S254" s="87" t="s">
        <v>427</v>
      </c>
      <c r="T254" s="101"/>
      <c r="U254" s="165"/>
      <c r="V254" s="86"/>
      <c r="W254" s="97"/>
      <c r="X254" s="87"/>
      <c r="Y254" s="165" t="str">
        <f t="shared" si="12"/>
        <v>AME20161030NOBO</v>
      </c>
      <c r="Z254" s="165">
        <f t="shared" si="11"/>
        <v>8</v>
      </c>
      <c r="AA254" s="165" t="str">
        <f>VLOOKUP(R254,NIVEAUXADMIN!A:B,2,FALSE)</f>
        <v>HT09</v>
      </c>
      <c r="AB254" s="165" t="str">
        <f>VLOOKUP(S254,NIVEAUXADMIN!E:F,2,FALSE)</f>
        <v>HT09933</v>
      </c>
      <c r="AC254" s="165" t="e">
        <f>VLOOKUP(T254,NIVEAUXADMIN!I:J,2,FALSE)</f>
        <v>#N/A</v>
      </c>
      <c r="AD254" s="87">
        <f>IF(SUMPRODUCT(($A$4:$A254=A254)*($S$4:$S254=S254))&gt;1,0,1)</f>
        <v>0</v>
      </c>
    </row>
    <row r="255" spans="1:30" ht="15" customHeight="1">
      <c r="A255" s="90" t="s">
        <v>1100</v>
      </c>
      <c r="B255" s="87" t="s">
        <v>1202</v>
      </c>
      <c r="C255" s="90"/>
      <c r="D255" s="165" t="s">
        <v>16</v>
      </c>
      <c r="E255" s="189">
        <v>42673</v>
      </c>
      <c r="F255" s="88" t="s">
        <v>1051</v>
      </c>
      <c r="G255" s="87" t="s">
        <v>1052</v>
      </c>
      <c r="H255" s="87" t="s">
        <v>1058</v>
      </c>
      <c r="I255" s="176"/>
      <c r="J255" s="85" t="str">
        <f>IFERROR(VLOOKUP(H255,REFERENCES!R:S,2,FALSE),"")</f>
        <v>Nombre</v>
      </c>
      <c r="K255" s="168">
        <v>400</v>
      </c>
      <c r="L255" s="167"/>
      <c r="M255" s="167"/>
      <c r="N255" s="167"/>
      <c r="O255" s="84" t="s">
        <v>1902</v>
      </c>
      <c r="P255" s="82">
        <v>200</v>
      </c>
      <c r="Q255" s="96" t="s">
        <v>1040</v>
      </c>
      <c r="R255" s="87" t="s">
        <v>169</v>
      </c>
      <c r="S255" s="87" t="s">
        <v>427</v>
      </c>
      <c r="T255" s="101"/>
      <c r="U255" s="165"/>
      <c r="V255" s="86"/>
      <c r="W255" s="97"/>
      <c r="X255" s="87"/>
      <c r="Y255" s="165" t="str">
        <f t="shared" si="12"/>
        <v>AME20161030NOBO</v>
      </c>
      <c r="Z255" s="165">
        <f t="shared" si="11"/>
        <v>8</v>
      </c>
      <c r="AA255" s="165" t="str">
        <f>VLOOKUP(R255,NIVEAUXADMIN!A:B,2,FALSE)</f>
        <v>HT09</v>
      </c>
      <c r="AB255" s="165" t="str">
        <f>VLOOKUP(S255,NIVEAUXADMIN!E:F,2,FALSE)</f>
        <v>HT09933</v>
      </c>
      <c r="AC255" s="165" t="e">
        <f>VLOOKUP(T255,NIVEAUXADMIN!I:J,2,FALSE)</f>
        <v>#N/A</v>
      </c>
      <c r="AD255" s="87">
        <f>IF(SUMPRODUCT(($A$4:$A255=A255)*($S$4:$S255=S255))&gt;1,0,1)</f>
        <v>0</v>
      </c>
    </row>
    <row r="256" spans="1:30" ht="15" customHeight="1">
      <c r="A256" s="90" t="s">
        <v>1100</v>
      </c>
      <c r="B256" s="87" t="s">
        <v>1202</v>
      </c>
      <c r="C256" s="90"/>
      <c r="D256" s="165" t="s">
        <v>16</v>
      </c>
      <c r="E256" s="189">
        <v>42673</v>
      </c>
      <c r="F256" s="88" t="s">
        <v>1051</v>
      </c>
      <c r="G256" s="87" t="s">
        <v>1052</v>
      </c>
      <c r="H256" s="87" t="s">
        <v>1057</v>
      </c>
      <c r="I256" s="176"/>
      <c r="J256" s="85" t="str">
        <f>IFERROR(VLOOKUP(H256,REFERENCES!R:S,2,FALSE),"")</f>
        <v>Nombre</v>
      </c>
      <c r="K256" s="168">
        <v>200</v>
      </c>
      <c r="L256" s="167"/>
      <c r="M256" s="167"/>
      <c r="N256" s="167"/>
      <c r="O256" s="84" t="s">
        <v>1902</v>
      </c>
      <c r="P256" s="82">
        <v>200</v>
      </c>
      <c r="Q256" s="96" t="s">
        <v>1040</v>
      </c>
      <c r="R256" s="87" t="s">
        <v>169</v>
      </c>
      <c r="S256" s="87" t="s">
        <v>427</v>
      </c>
      <c r="T256" s="101"/>
      <c r="U256" s="165"/>
      <c r="V256" s="86"/>
      <c r="W256" s="97"/>
      <c r="X256" s="87"/>
      <c r="Y256" s="165" t="str">
        <f t="shared" si="12"/>
        <v>AME20161030NOBO</v>
      </c>
      <c r="Z256" s="165">
        <f t="shared" si="11"/>
        <v>8</v>
      </c>
      <c r="AA256" s="165" t="str">
        <f>VLOOKUP(R256,NIVEAUXADMIN!A:B,2,FALSE)</f>
        <v>HT09</v>
      </c>
      <c r="AB256" s="165" t="str">
        <f>VLOOKUP(S256,NIVEAUXADMIN!E:F,2,FALSE)</f>
        <v>HT09933</v>
      </c>
      <c r="AC256" s="165" t="e">
        <f>VLOOKUP(T256,NIVEAUXADMIN!I:J,2,FALSE)</f>
        <v>#N/A</v>
      </c>
      <c r="AD256" s="87">
        <f>IF(SUMPRODUCT(($A$4:$A256=A256)*($S$4:$S256=S256))&gt;1,0,1)</f>
        <v>0</v>
      </c>
    </row>
    <row r="257" spans="1:30" ht="15" customHeight="1">
      <c r="A257" s="90" t="s">
        <v>1100</v>
      </c>
      <c r="B257" s="87" t="s">
        <v>1202</v>
      </c>
      <c r="C257" s="90"/>
      <c r="D257" s="165" t="s">
        <v>16</v>
      </c>
      <c r="E257" s="189">
        <v>42678</v>
      </c>
      <c r="F257" s="88" t="s">
        <v>1049</v>
      </c>
      <c r="G257" s="87" t="s">
        <v>1053</v>
      </c>
      <c r="H257" s="87" t="s">
        <v>1048</v>
      </c>
      <c r="I257" s="176"/>
      <c r="J257" s="85" t="str">
        <f>IFERROR(VLOOKUP(H257,REFERENCES!R:S,2,FALSE),"")</f>
        <v>Nombre</v>
      </c>
      <c r="K257" s="168">
        <v>557</v>
      </c>
      <c r="L257" s="167"/>
      <c r="M257" s="167"/>
      <c r="N257" s="167"/>
      <c r="O257" s="84" t="s">
        <v>1902</v>
      </c>
      <c r="P257" s="82">
        <v>277</v>
      </c>
      <c r="Q257" s="89"/>
      <c r="R257" s="165" t="s">
        <v>20</v>
      </c>
      <c r="S257" s="87" t="s">
        <v>554</v>
      </c>
      <c r="T257" s="101"/>
      <c r="U257" s="165"/>
      <c r="V257" s="86"/>
      <c r="W257" s="97"/>
      <c r="X257" s="87"/>
      <c r="Y257" s="165" t="str">
        <f t="shared" si="12"/>
        <v>AME2016114SUTO</v>
      </c>
      <c r="Z257" s="165">
        <f t="shared" si="11"/>
        <v>7</v>
      </c>
      <c r="AA257" s="165" t="str">
        <f>VLOOKUP(R257,NIVEAUXADMIN!A:B,2,FALSE)</f>
        <v>HT07</v>
      </c>
      <c r="AB257" s="165" t="str">
        <f>VLOOKUP(S257,NIVEAUXADMIN!E:F,2,FALSE)</f>
        <v>HT07712</v>
      </c>
      <c r="AC257" s="165" t="e">
        <f>VLOOKUP(T257,NIVEAUXADMIN!I:J,2,FALSE)</f>
        <v>#N/A</v>
      </c>
      <c r="AD257" s="87">
        <f>IF(SUMPRODUCT(($A$4:$A257=A257)*($S$4:$S257=S257))&gt;1,0,1)</f>
        <v>1</v>
      </c>
    </row>
    <row r="258" spans="1:30" ht="15" customHeight="1">
      <c r="A258" s="90" t="s">
        <v>1100</v>
      </c>
      <c r="B258" s="87" t="s">
        <v>1202</v>
      </c>
      <c r="C258" s="90"/>
      <c r="D258" s="165" t="s">
        <v>16</v>
      </c>
      <c r="E258" s="189">
        <v>42678</v>
      </c>
      <c r="F258" s="88" t="s">
        <v>1051</v>
      </c>
      <c r="G258" s="87" t="s">
        <v>1052</v>
      </c>
      <c r="H258" s="87" t="s">
        <v>1056</v>
      </c>
      <c r="I258" s="176"/>
      <c r="J258" s="85" t="str">
        <f>IFERROR(VLOOKUP(H258,REFERENCES!R:S,2,FALSE),"")</f>
        <v>Nombre</v>
      </c>
      <c r="K258" s="168">
        <v>400</v>
      </c>
      <c r="L258" s="167"/>
      <c r="M258" s="167"/>
      <c r="N258" s="167"/>
      <c r="O258" s="84" t="s">
        <v>1902</v>
      </c>
      <c r="P258" s="82">
        <v>277</v>
      </c>
      <c r="Q258" s="96" t="s">
        <v>1040</v>
      </c>
      <c r="R258" s="165" t="s">
        <v>20</v>
      </c>
      <c r="S258" s="87" t="s">
        <v>554</v>
      </c>
      <c r="T258" s="101"/>
      <c r="U258" s="165"/>
      <c r="V258" s="86"/>
      <c r="W258" s="97"/>
      <c r="X258" s="87"/>
      <c r="Y258" s="165" t="str">
        <f t="shared" si="12"/>
        <v>AME2016114SUTO</v>
      </c>
      <c r="Z258" s="165">
        <f t="shared" si="11"/>
        <v>7</v>
      </c>
      <c r="AA258" s="165" t="str">
        <f>VLOOKUP(R258,NIVEAUXADMIN!A:B,2,FALSE)</f>
        <v>HT07</v>
      </c>
      <c r="AB258" s="165" t="str">
        <f>VLOOKUP(S258,NIVEAUXADMIN!E:F,2,FALSE)</f>
        <v>HT07712</v>
      </c>
      <c r="AC258" s="165" t="e">
        <f>VLOOKUP(T258,NIVEAUXADMIN!I:J,2,FALSE)</f>
        <v>#N/A</v>
      </c>
      <c r="AD258" s="87">
        <f>IF(SUMPRODUCT(($A$4:$A258=A258)*($S$4:$S258=S258))&gt;1,0,1)</f>
        <v>0</v>
      </c>
    </row>
    <row r="259" spans="1:30" ht="15" customHeight="1">
      <c r="A259" s="90" t="s">
        <v>1100</v>
      </c>
      <c r="B259" s="87" t="s">
        <v>1202</v>
      </c>
      <c r="C259" s="90"/>
      <c r="D259" s="165" t="s">
        <v>16</v>
      </c>
      <c r="E259" s="189">
        <v>42678</v>
      </c>
      <c r="F259" s="88" t="s">
        <v>1049</v>
      </c>
      <c r="G259" s="87" t="s">
        <v>1053</v>
      </c>
      <c r="H259" s="87" t="s">
        <v>1064</v>
      </c>
      <c r="I259" s="176"/>
      <c r="J259" s="85" t="str">
        <f>IFERROR(VLOOKUP(H259,REFERENCES!R:S,2,FALSE),"")</f>
        <v>Nombre</v>
      </c>
      <c r="K259" s="168">
        <v>90</v>
      </c>
      <c r="L259" s="167"/>
      <c r="M259" s="167"/>
      <c r="N259" s="167"/>
      <c r="O259" s="84" t="s">
        <v>1902</v>
      </c>
      <c r="P259" s="82">
        <v>277</v>
      </c>
      <c r="Q259" s="96" t="s">
        <v>1040</v>
      </c>
      <c r="R259" s="165" t="s">
        <v>20</v>
      </c>
      <c r="S259" s="87" t="s">
        <v>554</v>
      </c>
      <c r="T259" s="101"/>
      <c r="U259" s="165"/>
      <c r="V259" s="86"/>
      <c r="W259" s="97"/>
      <c r="X259" s="87"/>
      <c r="Y259" s="165" t="str">
        <f t="shared" si="12"/>
        <v>AME2016114SUTO</v>
      </c>
      <c r="Z259" s="165">
        <f t="shared" si="11"/>
        <v>7</v>
      </c>
      <c r="AA259" s="165" t="str">
        <f>VLOOKUP(R259,NIVEAUXADMIN!A:B,2,FALSE)</f>
        <v>HT07</v>
      </c>
      <c r="AB259" s="165" t="str">
        <f>VLOOKUP(S259,NIVEAUXADMIN!E:F,2,FALSE)</f>
        <v>HT07712</v>
      </c>
      <c r="AC259" s="165" t="e">
        <f>VLOOKUP(T259,NIVEAUXADMIN!I:J,2,FALSE)</f>
        <v>#N/A</v>
      </c>
      <c r="AD259" s="87">
        <f>IF(SUMPRODUCT(($A$4:$A259=A259)*($S$4:$S259=S259))&gt;1,0,1)</f>
        <v>0</v>
      </c>
    </row>
    <row r="260" spans="1:30" ht="15" customHeight="1">
      <c r="A260" s="90" t="s">
        <v>1100</v>
      </c>
      <c r="B260" s="87" t="s">
        <v>1202</v>
      </c>
      <c r="C260" s="90"/>
      <c r="D260" s="165" t="s">
        <v>16</v>
      </c>
      <c r="E260" s="189">
        <v>42678</v>
      </c>
      <c r="F260" s="88" t="s">
        <v>1051</v>
      </c>
      <c r="G260" s="87" t="s">
        <v>1052</v>
      </c>
      <c r="H260" s="87" t="s">
        <v>1063</v>
      </c>
      <c r="I260" s="176"/>
      <c r="J260" s="85" t="str">
        <f>IFERROR(VLOOKUP(H260,REFERENCES!R:S,2,FALSE),"")</f>
        <v>Nombre</v>
      </c>
      <c r="K260" s="168">
        <v>200</v>
      </c>
      <c r="L260" s="167"/>
      <c r="M260" s="167"/>
      <c r="N260" s="167"/>
      <c r="O260" s="84" t="s">
        <v>1902</v>
      </c>
      <c r="P260" s="82">
        <v>277</v>
      </c>
      <c r="Q260" s="96" t="s">
        <v>1040</v>
      </c>
      <c r="R260" s="165" t="s">
        <v>20</v>
      </c>
      <c r="S260" s="87" t="s">
        <v>554</v>
      </c>
      <c r="T260" s="101"/>
      <c r="U260" s="165"/>
      <c r="V260" s="86"/>
      <c r="W260" s="97"/>
      <c r="X260" s="87"/>
      <c r="Y260" s="165" t="str">
        <f t="shared" si="12"/>
        <v>AME2016114SUTO</v>
      </c>
      <c r="Z260" s="165">
        <f t="shared" si="11"/>
        <v>7</v>
      </c>
      <c r="AA260" s="165" t="str">
        <f>VLOOKUP(R260,NIVEAUXADMIN!A:B,2,FALSE)</f>
        <v>HT07</v>
      </c>
      <c r="AB260" s="165" t="str">
        <f>VLOOKUP(S260,NIVEAUXADMIN!E:F,2,FALSE)</f>
        <v>HT07712</v>
      </c>
      <c r="AC260" s="165" t="e">
        <f>VLOOKUP(T260,NIVEAUXADMIN!I:J,2,FALSE)</f>
        <v>#N/A</v>
      </c>
      <c r="AD260" s="87">
        <f>IF(SUMPRODUCT(($A$4:$A260=A260)*($S$4:$S260=S260))&gt;1,0,1)</f>
        <v>0</v>
      </c>
    </row>
    <row r="261" spans="1:30" ht="15" customHeight="1">
      <c r="A261" s="90" t="s">
        <v>1100</v>
      </c>
      <c r="B261" s="87" t="s">
        <v>1202</v>
      </c>
      <c r="C261" s="90"/>
      <c r="D261" s="165" t="s">
        <v>16</v>
      </c>
      <c r="E261" s="189">
        <v>42678</v>
      </c>
      <c r="F261" s="88" t="s">
        <v>1051</v>
      </c>
      <c r="G261" s="87" t="s">
        <v>1052</v>
      </c>
      <c r="H261" s="87" t="s">
        <v>1062</v>
      </c>
      <c r="I261" s="176"/>
      <c r="J261" s="85" t="str">
        <f>IFERROR(VLOOKUP(H261,REFERENCES!R:S,2,FALSE),"")</f>
        <v>Nombre</v>
      </c>
      <c r="K261" s="168">
        <v>205</v>
      </c>
      <c r="L261" s="167"/>
      <c r="M261" s="167"/>
      <c r="N261" s="167"/>
      <c r="O261" s="84" t="s">
        <v>1902</v>
      </c>
      <c r="P261" s="82">
        <v>277</v>
      </c>
      <c r="Q261" s="96" t="s">
        <v>1040</v>
      </c>
      <c r="R261" s="165" t="s">
        <v>20</v>
      </c>
      <c r="S261" s="87" t="s">
        <v>554</v>
      </c>
      <c r="T261" s="101"/>
      <c r="U261" s="165"/>
      <c r="V261" s="86"/>
      <c r="W261" s="97"/>
      <c r="X261" s="87"/>
      <c r="Y261" s="165" t="str">
        <f t="shared" si="12"/>
        <v>AME2016114SUTO</v>
      </c>
      <c r="Z261" s="165">
        <f t="shared" si="11"/>
        <v>7</v>
      </c>
      <c r="AA261" s="165" t="str">
        <f>VLOOKUP(R261,NIVEAUXADMIN!A:B,2,FALSE)</f>
        <v>HT07</v>
      </c>
      <c r="AB261" s="165" t="str">
        <f>VLOOKUP(S261,NIVEAUXADMIN!E:F,2,FALSE)</f>
        <v>HT07712</v>
      </c>
      <c r="AC261" s="165" t="e">
        <f>VLOOKUP(T261,NIVEAUXADMIN!I:J,2,FALSE)</f>
        <v>#N/A</v>
      </c>
      <c r="AD261" s="87">
        <f>IF(SUMPRODUCT(($A$4:$A261=A261)*($S$4:$S261=S261))&gt;1,0,1)</f>
        <v>0</v>
      </c>
    </row>
    <row r="262" spans="1:30" ht="15" customHeight="1">
      <c r="A262" s="90" t="s">
        <v>1100</v>
      </c>
      <c r="B262" s="87" t="s">
        <v>1202</v>
      </c>
      <c r="C262" s="90"/>
      <c r="D262" s="165" t="s">
        <v>16</v>
      </c>
      <c r="E262" s="189">
        <v>42678</v>
      </c>
      <c r="F262" s="88" t="s">
        <v>1051</v>
      </c>
      <c r="G262" s="87" t="s">
        <v>1052</v>
      </c>
      <c r="H262" s="87" t="s">
        <v>1058</v>
      </c>
      <c r="I262" s="176"/>
      <c r="J262" s="85" t="str">
        <f>IFERROR(VLOOKUP(H262,REFERENCES!R:S,2,FALSE),"")</f>
        <v>Nombre</v>
      </c>
      <c r="K262" s="168">
        <v>410</v>
      </c>
      <c r="L262" s="167"/>
      <c r="M262" s="167"/>
      <c r="N262" s="167"/>
      <c r="O262" s="84" t="s">
        <v>1902</v>
      </c>
      <c r="P262" s="82">
        <v>277</v>
      </c>
      <c r="Q262" s="96" t="s">
        <v>1040</v>
      </c>
      <c r="R262" s="165" t="s">
        <v>20</v>
      </c>
      <c r="S262" s="87" t="s">
        <v>554</v>
      </c>
      <c r="T262" s="101"/>
      <c r="U262" s="165"/>
      <c r="V262" s="86"/>
      <c r="W262" s="97"/>
      <c r="X262" s="87"/>
      <c r="Y262" s="165" t="str">
        <f t="shared" si="12"/>
        <v>AME2016114SUTO</v>
      </c>
      <c r="Z262" s="165">
        <f t="shared" si="11"/>
        <v>7</v>
      </c>
      <c r="AA262" s="165" t="str">
        <f>VLOOKUP(R262,NIVEAUXADMIN!A:B,2,FALSE)</f>
        <v>HT07</v>
      </c>
      <c r="AB262" s="165" t="str">
        <f>VLOOKUP(S262,NIVEAUXADMIN!E:F,2,FALSE)</f>
        <v>HT07712</v>
      </c>
      <c r="AC262" s="165" t="e">
        <f>VLOOKUP(T262,NIVEAUXADMIN!I:J,2,FALSE)</f>
        <v>#N/A</v>
      </c>
      <c r="AD262" s="87">
        <f>IF(SUMPRODUCT(($A$4:$A262=A262)*($S$4:$S262=S262))&gt;1,0,1)</f>
        <v>0</v>
      </c>
    </row>
    <row r="263" spans="1:30" ht="15" customHeight="1">
      <c r="A263" s="90" t="s">
        <v>1100</v>
      </c>
      <c r="B263" s="87" t="s">
        <v>1202</v>
      </c>
      <c r="C263" s="90"/>
      <c r="D263" s="165" t="s">
        <v>16</v>
      </c>
      <c r="E263" s="189">
        <v>42678</v>
      </c>
      <c r="F263" s="88" t="s">
        <v>1051</v>
      </c>
      <c r="G263" s="87" t="s">
        <v>1052</v>
      </c>
      <c r="H263" s="87" t="s">
        <v>1057</v>
      </c>
      <c r="I263" s="176"/>
      <c r="J263" s="85" t="str">
        <f>IFERROR(VLOOKUP(H263,REFERENCES!R:S,2,FALSE),"")</f>
        <v>Nombre</v>
      </c>
      <c r="K263" s="168">
        <v>200</v>
      </c>
      <c r="L263" s="167"/>
      <c r="M263" s="167"/>
      <c r="N263" s="167"/>
      <c r="O263" s="84" t="s">
        <v>1902</v>
      </c>
      <c r="P263" s="82">
        <v>277</v>
      </c>
      <c r="Q263" s="96" t="s">
        <v>1040</v>
      </c>
      <c r="R263" s="165" t="s">
        <v>20</v>
      </c>
      <c r="S263" s="87" t="s">
        <v>554</v>
      </c>
      <c r="T263" s="101"/>
      <c r="U263" s="165"/>
      <c r="V263" s="86"/>
      <c r="W263" s="97"/>
      <c r="X263" s="87"/>
      <c r="Y263" s="165" t="str">
        <f t="shared" si="12"/>
        <v>AME2016114SUTO</v>
      </c>
      <c r="Z263" s="165">
        <f t="shared" si="11"/>
        <v>7</v>
      </c>
      <c r="AA263" s="165" t="str">
        <f>VLOOKUP(R263,NIVEAUXADMIN!A:B,2,FALSE)</f>
        <v>HT07</v>
      </c>
      <c r="AB263" s="165" t="str">
        <f>VLOOKUP(S263,NIVEAUXADMIN!E:F,2,FALSE)</f>
        <v>HT07712</v>
      </c>
      <c r="AC263" s="165" t="e">
        <f>VLOOKUP(T263,NIVEAUXADMIN!I:J,2,FALSE)</f>
        <v>#N/A</v>
      </c>
      <c r="AD263" s="87">
        <f>IF(SUMPRODUCT(($A$4:$A263=A263)*($S$4:$S263=S263))&gt;1,0,1)</f>
        <v>0</v>
      </c>
    </row>
    <row r="264" spans="1:30" ht="15" customHeight="1">
      <c r="A264" s="90" t="s">
        <v>1100</v>
      </c>
      <c r="B264" s="87" t="s">
        <v>1202</v>
      </c>
      <c r="C264" s="90"/>
      <c r="D264" s="165" t="s">
        <v>16</v>
      </c>
      <c r="E264" s="189">
        <v>42679</v>
      </c>
      <c r="F264" s="88" t="s">
        <v>1049</v>
      </c>
      <c r="G264" s="87" t="s">
        <v>1053</v>
      </c>
      <c r="H264" s="87" t="s">
        <v>1048</v>
      </c>
      <c r="I264" s="176"/>
      <c r="J264" s="85" t="str">
        <f>IFERROR(VLOOKUP(H264,REFERENCES!R:S,2,FALSE),"")</f>
        <v>Nombre</v>
      </c>
      <c r="K264" s="168">
        <v>204</v>
      </c>
      <c r="L264" s="167"/>
      <c r="M264" s="167"/>
      <c r="N264" s="167"/>
      <c r="O264" s="84" t="s">
        <v>1902</v>
      </c>
      <c r="P264" s="82">
        <v>204</v>
      </c>
      <c r="Q264" s="89"/>
      <c r="R264" s="165" t="s">
        <v>20</v>
      </c>
      <c r="S264" s="87" t="s">
        <v>517</v>
      </c>
      <c r="T264" s="101"/>
      <c r="U264" s="165"/>
      <c r="V264" s="86"/>
      <c r="W264" s="97"/>
      <c r="X264" s="87"/>
      <c r="Y264" s="165" t="str">
        <f t="shared" si="12"/>
        <v>AME2016115SUCH</v>
      </c>
      <c r="Z264" s="165">
        <f t="shared" si="11"/>
        <v>4</v>
      </c>
      <c r="AA264" s="165" t="str">
        <f>VLOOKUP(R264,NIVEAUXADMIN!A:B,2,FALSE)</f>
        <v>HT07</v>
      </c>
      <c r="AB264" s="165" t="str">
        <f>VLOOKUP(S264,NIVEAUXADMIN!E:F,2,FALSE)</f>
        <v>HT07713</v>
      </c>
      <c r="AC264" s="165" t="e">
        <f>VLOOKUP(T264,NIVEAUXADMIN!I:J,2,FALSE)</f>
        <v>#N/A</v>
      </c>
      <c r="AD264" s="87">
        <f>IF(SUMPRODUCT(($A$4:$A264=A264)*($S$4:$S264=S264))&gt;1,0,1)</f>
        <v>1</v>
      </c>
    </row>
    <row r="265" spans="1:30" ht="15" customHeight="1">
      <c r="A265" s="90" t="s">
        <v>1100</v>
      </c>
      <c r="B265" s="87" t="s">
        <v>1202</v>
      </c>
      <c r="C265" s="90"/>
      <c r="D265" s="165" t="s">
        <v>16</v>
      </c>
      <c r="E265" s="189">
        <v>42679</v>
      </c>
      <c r="F265" s="88" t="s">
        <v>1051</v>
      </c>
      <c r="G265" s="87" t="s">
        <v>1052</v>
      </c>
      <c r="H265" s="87" t="s">
        <v>1056</v>
      </c>
      <c r="I265" s="176"/>
      <c r="J265" s="85" t="str">
        <f>IFERROR(VLOOKUP(H265,REFERENCES!R:S,2,FALSE),"")</f>
        <v>Nombre</v>
      </c>
      <c r="K265" s="168">
        <v>408</v>
      </c>
      <c r="L265" s="167"/>
      <c r="M265" s="167"/>
      <c r="N265" s="167"/>
      <c r="O265" s="84" t="s">
        <v>1902</v>
      </c>
      <c r="P265" s="82">
        <v>204</v>
      </c>
      <c r="Q265" s="96" t="s">
        <v>1040</v>
      </c>
      <c r="R265" s="165" t="s">
        <v>20</v>
      </c>
      <c r="S265" s="87" t="s">
        <v>517</v>
      </c>
      <c r="T265" s="101"/>
      <c r="U265" s="165"/>
      <c r="V265" s="86"/>
      <c r="W265" s="97"/>
      <c r="X265" s="87"/>
      <c r="Y265" s="165" t="str">
        <f t="shared" si="12"/>
        <v>AME2016115SUCH</v>
      </c>
      <c r="Z265" s="165">
        <f t="shared" si="11"/>
        <v>4</v>
      </c>
      <c r="AA265" s="165" t="str">
        <f>VLOOKUP(R265,NIVEAUXADMIN!A:B,2,FALSE)</f>
        <v>HT07</v>
      </c>
      <c r="AB265" s="165" t="str">
        <f>VLOOKUP(S265,NIVEAUXADMIN!E:F,2,FALSE)</f>
        <v>HT07713</v>
      </c>
      <c r="AC265" s="165" t="e">
        <f>VLOOKUP(T265,NIVEAUXADMIN!I:J,2,FALSE)</f>
        <v>#N/A</v>
      </c>
      <c r="AD265" s="87">
        <f>IF(SUMPRODUCT(($A$4:$A265=A265)*($S$4:$S265=S265))&gt;1,0,1)</f>
        <v>0</v>
      </c>
    </row>
    <row r="266" spans="1:30" ht="15" customHeight="1">
      <c r="A266" s="90" t="s">
        <v>1100</v>
      </c>
      <c r="B266" s="87" t="s">
        <v>1202</v>
      </c>
      <c r="C266" s="90"/>
      <c r="D266" s="165" t="s">
        <v>16</v>
      </c>
      <c r="E266" s="189">
        <v>42679</v>
      </c>
      <c r="F266" s="88" t="s">
        <v>1049</v>
      </c>
      <c r="G266" s="87" t="s">
        <v>1053</v>
      </c>
      <c r="H266" s="87" t="s">
        <v>1064</v>
      </c>
      <c r="I266" s="176"/>
      <c r="J266" s="85" t="str">
        <f>IFERROR(VLOOKUP(H266,REFERENCES!R:S,2,FALSE),"")</f>
        <v>Nombre</v>
      </c>
      <c r="K266" s="168">
        <v>204</v>
      </c>
      <c r="L266" s="167"/>
      <c r="M266" s="167"/>
      <c r="N266" s="167"/>
      <c r="O266" s="84" t="s">
        <v>1902</v>
      </c>
      <c r="P266" s="82">
        <v>204</v>
      </c>
      <c r="Q266" s="96" t="s">
        <v>1040</v>
      </c>
      <c r="R266" s="165" t="s">
        <v>20</v>
      </c>
      <c r="S266" s="87" t="s">
        <v>517</v>
      </c>
      <c r="T266" s="101"/>
      <c r="U266" s="165"/>
      <c r="V266" s="86"/>
      <c r="W266" s="97"/>
      <c r="X266" s="87"/>
      <c r="Y266" s="165" t="str">
        <f t="shared" si="12"/>
        <v>AME2016115SUCH</v>
      </c>
      <c r="Z266" s="165">
        <f t="shared" si="11"/>
        <v>4</v>
      </c>
      <c r="AA266" s="165" t="str">
        <f>VLOOKUP(R266,NIVEAUXADMIN!A:B,2,FALSE)</f>
        <v>HT07</v>
      </c>
      <c r="AB266" s="165" t="str">
        <f>VLOOKUP(S266,NIVEAUXADMIN!E:F,2,FALSE)</f>
        <v>HT07713</v>
      </c>
      <c r="AC266" s="165" t="e">
        <f>VLOOKUP(T266,NIVEAUXADMIN!I:J,2,FALSE)</f>
        <v>#N/A</v>
      </c>
      <c r="AD266" s="87">
        <f>IF(SUMPRODUCT(($A$4:$A266=A266)*($S$4:$S266=S266))&gt;1,0,1)</f>
        <v>0</v>
      </c>
    </row>
    <row r="267" spans="1:30" ht="15" customHeight="1">
      <c r="A267" s="90" t="s">
        <v>1100</v>
      </c>
      <c r="B267" s="87" t="s">
        <v>1202</v>
      </c>
      <c r="C267" s="90"/>
      <c r="D267" s="165" t="s">
        <v>16</v>
      </c>
      <c r="E267" s="189">
        <v>42679</v>
      </c>
      <c r="F267" s="88" t="s">
        <v>1051</v>
      </c>
      <c r="G267" s="87" t="s">
        <v>1052</v>
      </c>
      <c r="H267" s="87" t="s">
        <v>1063</v>
      </c>
      <c r="I267" s="176"/>
      <c r="J267" s="85" t="str">
        <f>IFERROR(VLOOKUP(H267,REFERENCES!R:S,2,FALSE),"")</f>
        <v>Nombre</v>
      </c>
      <c r="K267" s="168">
        <v>204</v>
      </c>
      <c r="L267" s="167"/>
      <c r="M267" s="167"/>
      <c r="N267" s="167"/>
      <c r="O267" s="84" t="s">
        <v>1902</v>
      </c>
      <c r="P267" s="82">
        <v>204</v>
      </c>
      <c r="Q267" s="96" t="s">
        <v>1040</v>
      </c>
      <c r="R267" s="165" t="s">
        <v>20</v>
      </c>
      <c r="S267" s="87" t="s">
        <v>517</v>
      </c>
      <c r="T267" s="101"/>
      <c r="U267" s="165"/>
      <c r="V267" s="86"/>
      <c r="W267" s="97"/>
      <c r="X267" s="87"/>
      <c r="Y267" s="165" t="str">
        <f t="shared" si="12"/>
        <v>AME2016115SUCH</v>
      </c>
      <c r="Z267" s="165">
        <f t="shared" si="11"/>
        <v>4</v>
      </c>
      <c r="AA267" s="165" t="str">
        <f>VLOOKUP(R267,NIVEAUXADMIN!A:B,2,FALSE)</f>
        <v>HT07</v>
      </c>
      <c r="AB267" s="165" t="str">
        <f>VLOOKUP(S267,NIVEAUXADMIN!E:F,2,FALSE)</f>
        <v>HT07713</v>
      </c>
      <c r="AC267" s="165" t="e">
        <f>VLOOKUP(T267,NIVEAUXADMIN!I:J,2,FALSE)</f>
        <v>#N/A</v>
      </c>
      <c r="AD267" s="87">
        <f>IF(SUMPRODUCT(($A$4:$A267=A267)*($S$4:$S267=S267))&gt;1,0,1)</f>
        <v>0</v>
      </c>
    </row>
    <row r="268" spans="1:30" ht="15" customHeight="1">
      <c r="A268" s="90" t="s">
        <v>1100</v>
      </c>
      <c r="B268" s="87" t="s">
        <v>1202</v>
      </c>
      <c r="C268" s="90"/>
      <c r="D268" s="165" t="s">
        <v>16</v>
      </c>
      <c r="E268" s="189">
        <v>42681</v>
      </c>
      <c r="F268" s="88" t="s">
        <v>1049</v>
      </c>
      <c r="G268" s="87" t="s">
        <v>1053</v>
      </c>
      <c r="H268" s="87" t="s">
        <v>1048</v>
      </c>
      <c r="I268" s="176"/>
      <c r="J268" s="85" t="str">
        <f>IFERROR(VLOOKUP(H268,REFERENCES!R:S,2,FALSE),"")</f>
        <v>Nombre</v>
      </c>
      <c r="K268" s="168">
        <v>445</v>
      </c>
      <c r="L268" s="167"/>
      <c r="M268" s="167"/>
      <c r="N268" s="167"/>
      <c r="O268" s="84" t="s">
        <v>1902</v>
      </c>
      <c r="P268" s="82">
        <v>445</v>
      </c>
      <c r="Q268" s="89"/>
      <c r="R268" s="165" t="s">
        <v>20</v>
      </c>
      <c r="S268" s="87" t="s">
        <v>554</v>
      </c>
      <c r="T268" s="101"/>
      <c r="U268" s="165"/>
      <c r="V268" s="86"/>
      <c r="W268" s="97"/>
      <c r="X268" s="87"/>
      <c r="Y268" s="165" t="str">
        <f t="shared" si="12"/>
        <v>AME2016117SUTO</v>
      </c>
      <c r="Z268" s="165">
        <f t="shared" si="11"/>
        <v>3</v>
      </c>
      <c r="AA268" s="165" t="str">
        <f>VLOOKUP(R268,NIVEAUXADMIN!A:B,2,FALSE)</f>
        <v>HT07</v>
      </c>
      <c r="AB268" s="165" t="str">
        <f>VLOOKUP(S268,NIVEAUXADMIN!E:F,2,FALSE)</f>
        <v>HT07712</v>
      </c>
      <c r="AC268" s="165" t="e">
        <f>VLOOKUP(T268,NIVEAUXADMIN!I:J,2,FALSE)</f>
        <v>#N/A</v>
      </c>
      <c r="AD268" s="87">
        <f>IF(SUMPRODUCT(($A$4:$A268=A268)*($S$4:$S268=S268))&gt;1,0,1)</f>
        <v>0</v>
      </c>
    </row>
    <row r="269" spans="1:30" ht="15" customHeight="1">
      <c r="A269" s="90" t="s">
        <v>1100</v>
      </c>
      <c r="B269" s="87" t="s">
        <v>1202</v>
      </c>
      <c r="C269" s="90"/>
      <c r="D269" s="165" t="s">
        <v>16</v>
      </c>
      <c r="E269" s="189">
        <v>42681</v>
      </c>
      <c r="F269" s="88" t="s">
        <v>1051</v>
      </c>
      <c r="G269" s="87" t="s">
        <v>1052</v>
      </c>
      <c r="H269" s="87" t="s">
        <v>1056</v>
      </c>
      <c r="I269" s="176"/>
      <c r="J269" s="85" t="str">
        <f>IFERROR(VLOOKUP(H269,REFERENCES!R:S,2,FALSE),"")</f>
        <v>Nombre</v>
      </c>
      <c r="K269" s="168">
        <v>150</v>
      </c>
      <c r="L269" s="167"/>
      <c r="M269" s="167"/>
      <c r="N269" s="167"/>
      <c r="O269" s="84" t="s">
        <v>1902</v>
      </c>
      <c r="P269" s="82">
        <v>60</v>
      </c>
      <c r="Q269" s="96" t="s">
        <v>1040</v>
      </c>
      <c r="R269" s="87" t="s">
        <v>169</v>
      </c>
      <c r="S269" s="87" t="s">
        <v>436</v>
      </c>
      <c r="T269" s="101"/>
      <c r="U269" s="165"/>
      <c r="V269" s="86"/>
      <c r="W269" s="97"/>
      <c r="X269" s="87"/>
      <c r="Y269" s="165" t="str">
        <f t="shared" si="12"/>
        <v>AME2016117NOLA</v>
      </c>
      <c r="Z269" s="165">
        <f t="shared" si="11"/>
        <v>3</v>
      </c>
      <c r="AA269" s="165" t="str">
        <f>VLOOKUP(R269,NIVEAUXADMIN!A:B,2,FALSE)</f>
        <v>HT09</v>
      </c>
      <c r="AB269" s="165" t="str">
        <f>VLOOKUP(S269,NIVEAUXADMIN!E:F,2,FALSE)</f>
        <v>HT09912</v>
      </c>
      <c r="AC269" s="165" t="e">
        <f>VLOOKUP(T269,NIVEAUXADMIN!I:J,2,FALSE)</f>
        <v>#N/A</v>
      </c>
      <c r="AD269" s="87">
        <f>IF(SUMPRODUCT(($A$4:$A269=A269)*($S$4:$S269=S269))&gt;1,0,1)</f>
        <v>1</v>
      </c>
    </row>
    <row r="270" spans="1:30" ht="15" customHeight="1">
      <c r="A270" s="90" t="s">
        <v>1100</v>
      </c>
      <c r="B270" s="87" t="s">
        <v>1202</v>
      </c>
      <c r="C270" s="90"/>
      <c r="D270" s="165" t="s">
        <v>16</v>
      </c>
      <c r="E270" s="189">
        <v>42681</v>
      </c>
      <c r="F270" s="88" t="s">
        <v>1051</v>
      </c>
      <c r="G270" s="87" t="s">
        <v>1052</v>
      </c>
      <c r="H270" s="87" t="s">
        <v>1056</v>
      </c>
      <c r="I270" s="176"/>
      <c r="J270" s="85" t="str">
        <f>IFERROR(VLOOKUP(H270,REFERENCES!R:S,2,FALSE),"")</f>
        <v>Nombre</v>
      </c>
      <c r="K270" s="168">
        <v>890</v>
      </c>
      <c r="L270" s="167"/>
      <c r="M270" s="167"/>
      <c r="N270" s="167"/>
      <c r="O270" s="84" t="s">
        <v>1902</v>
      </c>
      <c r="P270" s="82">
        <v>445</v>
      </c>
      <c r="Q270" s="96" t="s">
        <v>1040</v>
      </c>
      <c r="R270" s="165" t="s">
        <v>20</v>
      </c>
      <c r="S270" s="87" t="s">
        <v>554</v>
      </c>
      <c r="T270" s="101"/>
      <c r="U270" s="165"/>
      <c r="V270" s="86"/>
      <c r="W270" s="97"/>
      <c r="X270" s="87"/>
      <c r="Y270" s="165" t="str">
        <f t="shared" si="12"/>
        <v>AME2016117SUTO</v>
      </c>
      <c r="Z270" s="165">
        <f t="shared" si="11"/>
        <v>3</v>
      </c>
      <c r="AA270" s="165" t="str">
        <f>VLOOKUP(R270,NIVEAUXADMIN!A:B,2,FALSE)</f>
        <v>HT07</v>
      </c>
      <c r="AB270" s="165" t="str">
        <f>VLOOKUP(S270,NIVEAUXADMIN!E:F,2,FALSE)</f>
        <v>HT07712</v>
      </c>
      <c r="AC270" s="165" t="e">
        <f>VLOOKUP(T270,NIVEAUXADMIN!I:J,2,FALSE)</f>
        <v>#N/A</v>
      </c>
      <c r="AD270" s="87">
        <f>IF(SUMPRODUCT(($A$4:$A270=A270)*($S$4:$S270=S270))&gt;1,0,1)</f>
        <v>0</v>
      </c>
    </row>
    <row r="271" spans="1:30" ht="15" customHeight="1">
      <c r="A271" s="90" t="s">
        <v>1100</v>
      </c>
      <c r="B271" s="87" t="s">
        <v>1202</v>
      </c>
      <c r="C271" s="90"/>
      <c r="D271" s="165" t="s">
        <v>16</v>
      </c>
      <c r="E271" s="189">
        <v>42681</v>
      </c>
      <c r="F271" s="88" t="s">
        <v>1049</v>
      </c>
      <c r="G271" s="87" t="s">
        <v>1053</v>
      </c>
      <c r="H271" s="87" t="s">
        <v>1064</v>
      </c>
      <c r="I271" s="176"/>
      <c r="J271" s="85" t="str">
        <f>IFERROR(VLOOKUP(H271,REFERENCES!R:S,2,FALSE),"")</f>
        <v>Nombre</v>
      </c>
      <c r="K271" s="168">
        <v>30</v>
      </c>
      <c r="L271" s="167"/>
      <c r="M271" s="167"/>
      <c r="N271" s="167"/>
      <c r="O271" s="84" t="s">
        <v>1902</v>
      </c>
      <c r="P271" s="82">
        <v>60</v>
      </c>
      <c r="Q271" s="96" t="s">
        <v>1040</v>
      </c>
      <c r="R271" s="87" t="s">
        <v>169</v>
      </c>
      <c r="S271" s="87" t="s">
        <v>436</v>
      </c>
      <c r="T271" s="101"/>
      <c r="U271" s="165"/>
      <c r="V271" s="86"/>
      <c r="W271" s="97"/>
      <c r="X271" s="87"/>
      <c r="Y271" s="165" t="str">
        <f t="shared" si="12"/>
        <v>AME2016117NOLA</v>
      </c>
      <c r="Z271" s="165">
        <f t="shared" si="11"/>
        <v>3</v>
      </c>
      <c r="AA271" s="165" t="str">
        <f>VLOOKUP(R271,NIVEAUXADMIN!A:B,2,FALSE)</f>
        <v>HT09</v>
      </c>
      <c r="AB271" s="165" t="str">
        <f>VLOOKUP(S271,NIVEAUXADMIN!E:F,2,FALSE)</f>
        <v>HT09912</v>
      </c>
      <c r="AC271" s="165" t="e">
        <f>VLOOKUP(T271,NIVEAUXADMIN!I:J,2,FALSE)</f>
        <v>#N/A</v>
      </c>
      <c r="AD271" s="87">
        <f>IF(SUMPRODUCT(($A$4:$A271=A271)*($S$4:$S271=S271))&gt;1,0,1)</f>
        <v>0</v>
      </c>
    </row>
    <row r="272" spans="1:30" ht="15" customHeight="1">
      <c r="A272" s="90" t="s">
        <v>1100</v>
      </c>
      <c r="B272" s="87" t="s">
        <v>1202</v>
      </c>
      <c r="C272" s="90"/>
      <c r="D272" s="165" t="s">
        <v>16</v>
      </c>
      <c r="E272" s="189">
        <v>42681</v>
      </c>
      <c r="F272" s="88" t="s">
        <v>1051</v>
      </c>
      <c r="G272" s="87" t="s">
        <v>1052</v>
      </c>
      <c r="H272" s="87" t="s">
        <v>1063</v>
      </c>
      <c r="I272" s="176"/>
      <c r="J272" s="85" t="str">
        <f>IFERROR(VLOOKUP(H272,REFERENCES!R:S,2,FALSE),"")</f>
        <v>Nombre</v>
      </c>
      <c r="K272" s="168">
        <v>60</v>
      </c>
      <c r="L272" s="167"/>
      <c r="M272" s="167"/>
      <c r="N272" s="167"/>
      <c r="O272" s="84" t="s">
        <v>1902</v>
      </c>
      <c r="P272" s="82">
        <v>60</v>
      </c>
      <c r="Q272" s="96" t="s">
        <v>1040</v>
      </c>
      <c r="R272" s="87" t="s">
        <v>169</v>
      </c>
      <c r="S272" s="87" t="s">
        <v>436</v>
      </c>
      <c r="T272" s="101"/>
      <c r="U272" s="165"/>
      <c r="V272" s="86"/>
      <c r="W272" s="97"/>
      <c r="X272" s="87"/>
      <c r="Y272" s="165" t="str">
        <f t="shared" si="12"/>
        <v>AME2016117NOLA</v>
      </c>
      <c r="Z272" s="165">
        <f t="shared" si="11"/>
        <v>3</v>
      </c>
      <c r="AA272" s="165" t="str">
        <f>VLOOKUP(R272,NIVEAUXADMIN!A:B,2,FALSE)</f>
        <v>HT09</v>
      </c>
      <c r="AB272" s="165" t="str">
        <f>VLOOKUP(S272,NIVEAUXADMIN!E:F,2,FALSE)</f>
        <v>HT09912</v>
      </c>
      <c r="AC272" s="165" t="e">
        <f>VLOOKUP(T272,NIVEAUXADMIN!I:J,2,FALSE)</f>
        <v>#N/A</v>
      </c>
      <c r="AD272" s="87">
        <f>IF(SUMPRODUCT(($A$4:$A272=A272)*($S$4:$S272=S272))&gt;1,0,1)</f>
        <v>0</v>
      </c>
    </row>
    <row r="273" spans="1:30" ht="15" customHeight="1">
      <c r="A273" s="90" t="s">
        <v>1100</v>
      </c>
      <c r="B273" s="87" t="s">
        <v>1202</v>
      </c>
      <c r="C273" s="90"/>
      <c r="D273" s="165" t="s">
        <v>16</v>
      </c>
      <c r="E273" s="189">
        <v>42681</v>
      </c>
      <c r="F273" s="88" t="s">
        <v>1051</v>
      </c>
      <c r="G273" s="87" t="s">
        <v>1052</v>
      </c>
      <c r="H273" s="87" t="s">
        <v>1063</v>
      </c>
      <c r="I273" s="176"/>
      <c r="J273" s="85" t="str">
        <f>IFERROR(VLOOKUP(H273,REFERENCES!R:S,2,FALSE),"")</f>
        <v>Nombre</v>
      </c>
      <c r="K273" s="168">
        <v>445</v>
      </c>
      <c r="L273" s="167"/>
      <c r="M273" s="167"/>
      <c r="N273" s="167"/>
      <c r="O273" s="84" t="s">
        <v>1902</v>
      </c>
      <c r="P273" s="82">
        <v>445</v>
      </c>
      <c r="Q273" s="96" t="s">
        <v>1040</v>
      </c>
      <c r="R273" s="165" t="s">
        <v>20</v>
      </c>
      <c r="S273" s="87" t="s">
        <v>554</v>
      </c>
      <c r="T273" s="101"/>
      <c r="U273" s="165"/>
      <c r="V273" s="86"/>
      <c r="W273" s="97"/>
      <c r="X273" s="87"/>
      <c r="Y273" s="165" t="str">
        <f t="shared" si="12"/>
        <v>AME2016117SUTO</v>
      </c>
      <c r="Z273" s="165">
        <f t="shared" si="11"/>
        <v>3</v>
      </c>
      <c r="AA273" s="165" t="str">
        <f>VLOOKUP(R273,NIVEAUXADMIN!A:B,2,FALSE)</f>
        <v>HT07</v>
      </c>
      <c r="AB273" s="165" t="str">
        <f>VLOOKUP(S273,NIVEAUXADMIN!E:F,2,FALSE)</f>
        <v>HT07712</v>
      </c>
      <c r="AC273" s="165" t="e">
        <f>VLOOKUP(T273,NIVEAUXADMIN!I:J,2,FALSE)</f>
        <v>#N/A</v>
      </c>
      <c r="AD273" s="87">
        <f>IF(SUMPRODUCT(($A$4:$A273=A273)*($S$4:$S273=S273))&gt;1,0,1)</f>
        <v>0</v>
      </c>
    </row>
    <row r="274" spans="1:30" ht="15" customHeight="1">
      <c r="A274" s="90" t="s">
        <v>1100</v>
      </c>
      <c r="B274" s="87" t="s">
        <v>1202</v>
      </c>
      <c r="C274" s="90"/>
      <c r="D274" s="165" t="s">
        <v>16</v>
      </c>
      <c r="E274" s="189">
        <v>42682</v>
      </c>
      <c r="F274" s="88" t="s">
        <v>1049</v>
      </c>
      <c r="G274" s="87" t="s">
        <v>1053</v>
      </c>
      <c r="H274" s="87" t="s">
        <v>1048</v>
      </c>
      <c r="I274" s="176"/>
      <c r="J274" s="85" t="str">
        <f>IFERROR(VLOOKUP(H274,REFERENCES!R:S,2,FALSE),"")</f>
        <v>Nombre</v>
      </c>
      <c r="K274" s="168">
        <v>250</v>
      </c>
      <c r="L274" s="167"/>
      <c r="M274" s="167"/>
      <c r="N274" s="167"/>
      <c r="O274" s="84" t="s">
        <v>1902</v>
      </c>
      <c r="P274" s="82">
        <v>250</v>
      </c>
      <c r="Q274" s="89"/>
      <c r="R274" s="165" t="s">
        <v>20</v>
      </c>
      <c r="S274" s="87" t="s">
        <v>517</v>
      </c>
      <c r="T274" s="101"/>
      <c r="U274" s="165"/>
      <c r="V274" s="86"/>
      <c r="W274" s="97"/>
      <c r="X274" s="87"/>
      <c r="Y274" s="165" t="str">
        <f t="shared" si="12"/>
        <v>AME2016118SUCH</v>
      </c>
      <c r="Z274" s="165">
        <f t="shared" ref="Z274:Z337" si="13">COUNTIF($Y$4:$Y$1907,Y274)</f>
        <v>4</v>
      </c>
      <c r="AA274" s="165" t="str">
        <f>VLOOKUP(R274,NIVEAUXADMIN!A:B,2,FALSE)</f>
        <v>HT07</v>
      </c>
      <c r="AB274" s="165" t="str">
        <f>VLOOKUP(S274,NIVEAUXADMIN!E:F,2,FALSE)</f>
        <v>HT07713</v>
      </c>
      <c r="AC274" s="165" t="e">
        <f>VLOOKUP(T274,NIVEAUXADMIN!I:J,2,FALSE)</f>
        <v>#N/A</v>
      </c>
      <c r="AD274" s="87">
        <f>IF(SUMPRODUCT(($A$4:$A274=A274)*($S$4:$S274=S274))&gt;1,0,1)</f>
        <v>0</v>
      </c>
    </row>
    <row r="275" spans="1:30" ht="15" customHeight="1">
      <c r="A275" s="90" t="s">
        <v>1100</v>
      </c>
      <c r="B275" s="87" t="s">
        <v>1202</v>
      </c>
      <c r="C275" s="90"/>
      <c r="D275" s="165" t="s">
        <v>16</v>
      </c>
      <c r="E275" s="189">
        <v>42682</v>
      </c>
      <c r="F275" s="88" t="s">
        <v>1051</v>
      </c>
      <c r="G275" s="87" t="s">
        <v>1052</v>
      </c>
      <c r="H275" s="87" t="s">
        <v>1056</v>
      </c>
      <c r="I275" s="176"/>
      <c r="J275" s="85" t="str">
        <f>IFERROR(VLOOKUP(H275,REFERENCES!R:S,2,FALSE),"")</f>
        <v>Nombre</v>
      </c>
      <c r="K275" s="168">
        <v>500</v>
      </c>
      <c r="L275" s="167"/>
      <c r="M275" s="167"/>
      <c r="N275" s="167"/>
      <c r="O275" s="84" t="s">
        <v>1902</v>
      </c>
      <c r="P275" s="82">
        <v>250</v>
      </c>
      <c r="Q275" s="96" t="s">
        <v>1040</v>
      </c>
      <c r="R275" s="165" t="s">
        <v>20</v>
      </c>
      <c r="S275" s="87" t="s">
        <v>517</v>
      </c>
      <c r="T275" s="101"/>
      <c r="U275" s="165"/>
      <c r="V275" s="86"/>
      <c r="W275" s="97"/>
      <c r="X275" s="87"/>
      <c r="Y275" s="165" t="str">
        <f t="shared" si="12"/>
        <v>AME2016118SUCH</v>
      </c>
      <c r="Z275" s="165">
        <f t="shared" si="13"/>
        <v>4</v>
      </c>
      <c r="AA275" s="165" t="str">
        <f>VLOOKUP(R275,NIVEAUXADMIN!A:B,2,FALSE)</f>
        <v>HT07</v>
      </c>
      <c r="AB275" s="165" t="str">
        <f>VLOOKUP(S275,NIVEAUXADMIN!E:F,2,FALSE)</f>
        <v>HT07713</v>
      </c>
      <c r="AC275" s="165" t="e">
        <f>VLOOKUP(T275,NIVEAUXADMIN!I:J,2,FALSE)</f>
        <v>#N/A</v>
      </c>
      <c r="AD275" s="87">
        <f>IF(SUMPRODUCT(($A$4:$A275=A275)*($S$4:$S275=S275))&gt;1,0,1)</f>
        <v>0</v>
      </c>
    </row>
    <row r="276" spans="1:30" ht="15" customHeight="1">
      <c r="A276" s="90" t="s">
        <v>1100</v>
      </c>
      <c r="B276" s="87" t="s">
        <v>1202</v>
      </c>
      <c r="C276" s="90"/>
      <c r="D276" s="165" t="s">
        <v>16</v>
      </c>
      <c r="E276" s="189">
        <v>42682</v>
      </c>
      <c r="F276" s="88" t="s">
        <v>1049</v>
      </c>
      <c r="G276" s="87" t="s">
        <v>1053</v>
      </c>
      <c r="H276" s="87" t="s">
        <v>1064</v>
      </c>
      <c r="I276" s="176"/>
      <c r="J276" s="85" t="str">
        <f>IFERROR(VLOOKUP(H276,REFERENCES!R:S,2,FALSE),"")</f>
        <v>Nombre</v>
      </c>
      <c r="K276" s="168">
        <v>250</v>
      </c>
      <c r="L276" s="167"/>
      <c r="M276" s="167"/>
      <c r="N276" s="167"/>
      <c r="O276" s="84" t="s">
        <v>1902</v>
      </c>
      <c r="P276" s="82">
        <v>250</v>
      </c>
      <c r="Q276" s="96" t="s">
        <v>1040</v>
      </c>
      <c r="R276" s="165" t="s">
        <v>20</v>
      </c>
      <c r="S276" s="87" t="s">
        <v>517</v>
      </c>
      <c r="T276" s="101"/>
      <c r="U276" s="165"/>
      <c r="V276" s="86"/>
      <c r="W276" s="97"/>
      <c r="X276" s="87"/>
      <c r="Y276" s="165" t="str">
        <f t="shared" si="12"/>
        <v>AME2016118SUCH</v>
      </c>
      <c r="Z276" s="165">
        <f t="shared" si="13"/>
        <v>4</v>
      </c>
      <c r="AA276" s="165" t="str">
        <f>VLOOKUP(R276,NIVEAUXADMIN!A:B,2,FALSE)</f>
        <v>HT07</v>
      </c>
      <c r="AB276" s="165" t="str">
        <f>VLOOKUP(S276,NIVEAUXADMIN!E:F,2,FALSE)</f>
        <v>HT07713</v>
      </c>
      <c r="AC276" s="165" t="e">
        <f>VLOOKUP(T276,NIVEAUXADMIN!I:J,2,FALSE)</f>
        <v>#N/A</v>
      </c>
      <c r="AD276" s="87">
        <f>IF(SUMPRODUCT(($A$4:$A276=A276)*($S$4:$S276=S276))&gt;1,0,1)</f>
        <v>0</v>
      </c>
    </row>
    <row r="277" spans="1:30" ht="15" customHeight="1">
      <c r="A277" s="90" t="s">
        <v>1100</v>
      </c>
      <c r="B277" s="87" t="s">
        <v>1202</v>
      </c>
      <c r="C277" s="90"/>
      <c r="D277" s="165" t="s">
        <v>16</v>
      </c>
      <c r="E277" s="189">
        <v>42682</v>
      </c>
      <c r="F277" s="88" t="s">
        <v>1051</v>
      </c>
      <c r="G277" s="87" t="s">
        <v>1052</v>
      </c>
      <c r="H277" s="87" t="s">
        <v>1063</v>
      </c>
      <c r="I277" s="176"/>
      <c r="J277" s="85" t="str">
        <f>IFERROR(VLOOKUP(H277,REFERENCES!R:S,2,FALSE),"")</f>
        <v>Nombre</v>
      </c>
      <c r="K277" s="168">
        <v>250</v>
      </c>
      <c r="L277" s="167"/>
      <c r="M277" s="167"/>
      <c r="N277" s="167"/>
      <c r="O277" s="84" t="s">
        <v>1902</v>
      </c>
      <c r="P277" s="82">
        <v>250</v>
      </c>
      <c r="Q277" s="96" t="s">
        <v>1040</v>
      </c>
      <c r="R277" s="165" t="s">
        <v>20</v>
      </c>
      <c r="S277" s="87" t="s">
        <v>517</v>
      </c>
      <c r="T277" s="101"/>
      <c r="U277" s="165"/>
      <c r="V277" s="86"/>
      <c r="W277" s="97"/>
      <c r="X277" s="87"/>
      <c r="Y277" s="165" t="str">
        <f t="shared" si="12"/>
        <v>AME2016118SUCH</v>
      </c>
      <c r="Z277" s="165">
        <f t="shared" si="13"/>
        <v>4</v>
      </c>
      <c r="AA277" s="165" t="str">
        <f>VLOOKUP(R277,NIVEAUXADMIN!A:B,2,FALSE)</f>
        <v>HT07</v>
      </c>
      <c r="AB277" s="165" t="str">
        <f>VLOOKUP(S277,NIVEAUXADMIN!E:F,2,FALSE)</f>
        <v>HT07713</v>
      </c>
      <c r="AC277" s="165" t="e">
        <f>VLOOKUP(T277,NIVEAUXADMIN!I:J,2,FALSE)</f>
        <v>#N/A</v>
      </c>
      <c r="AD277" s="87">
        <f>IF(SUMPRODUCT(($A$4:$A277=A277)*($S$4:$S277=S277))&gt;1,0,1)</f>
        <v>0</v>
      </c>
    </row>
    <row r="278" spans="1:30" ht="15" customHeight="1">
      <c r="A278" s="90" t="s">
        <v>1100</v>
      </c>
      <c r="B278" s="87" t="s">
        <v>1202</v>
      </c>
      <c r="C278" s="90"/>
      <c r="D278" s="165" t="s">
        <v>16</v>
      </c>
      <c r="E278" s="189">
        <v>42684</v>
      </c>
      <c r="F278" s="88" t="s">
        <v>1049</v>
      </c>
      <c r="G278" s="87" t="s">
        <v>1053</v>
      </c>
      <c r="H278" s="87" t="s">
        <v>1048</v>
      </c>
      <c r="I278" s="176"/>
      <c r="J278" s="85" t="str">
        <f>IFERROR(VLOOKUP(H278,REFERENCES!R:S,2,FALSE),"")</f>
        <v>Nombre</v>
      </c>
      <c r="K278" s="168">
        <v>245</v>
      </c>
      <c r="L278" s="167"/>
      <c r="M278" s="167"/>
      <c r="N278" s="167"/>
      <c r="O278" s="84" t="s">
        <v>1902</v>
      </c>
      <c r="P278" s="82">
        <v>245</v>
      </c>
      <c r="Q278" s="89"/>
      <c r="R278" s="165" t="s">
        <v>20</v>
      </c>
      <c r="S278" s="87" t="s">
        <v>554</v>
      </c>
      <c r="T278" s="101"/>
      <c r="U278" s="165"/>
      <c r="V278" s="86"/>
      <c r="W278" s="97"/>
      <c r="X278" s="87"/>
      <c r="Y278" s="165" t="str">
        <f t="shared" si="12"/>
        <v>AME20161110SUTO</v>
      </c>
      <c r="Z278" s="165">
        <f t="shared" si="13"/>
        <v>3</v>
      </c>
      <c r="AA278" s="165" t="str">
        <f>VLOOKUP(R278,NIVEAUXADMIN!A:B,2,FALSE)</f>
        <v>HT07</v>
      </c>
      <c r="AB278" s="165" t="str">
        <f>VLOOKUP(S278,NIVEAUXADMIN!E:F,2,FALSE)</f>
        <v>HT07712</v>
      </c>
      <c r="AC278" s="165" t="e">
        <f>VLOOKUP(T278,NIVEAUXADMIN!I:J,2,FALSE)</f>
        <v>#N/A</v>
      </c>
      <c r="AD278" s="87">
        <f>IF(SUMPRODUCT(($A$4:$A278=A278)*($S$4:$S278=S278))&gt;1,0,1)</f>
        <v>0</v>
      </c>
    </row>
    <row r="279" spans="1:30" ht="15" customHeight="1">
      <c r="A279" s="90" t="s">
        <v>1100</v>
      </c>
      <c r="B279" s="87" t="s">
        <v>1202</v>
      </c>
      <c r="C279" s="90"/>
      <c r="D279" s="165" t="s">
        <v>16</v>
      </c>
      <c r="E279" s="189">
        <v>42684</v>
      </c>
      <c r="F279" s="88" t="s">
        <v>1051</v>
      </c>
      <c r="G279" s="87" t="s">
        <v>1052</v>
      </c>
      <c r="H279" s="87" t="s">
        <v>1056</v>
      </c>
      <c r="I279" s="176"/>
      <c r="J279" s="85" t="str">
        <f>IFERROR(VLOOKUP(H279,REFERENCES!R:S,2,FALSE),"")</f>
        <v>Nombre</v>
      </c>
      <c r="K279" s="168">
        <v>60</v>
      </c>
      <c r="L279" s="167"/>
      <c r="M279" s="167"/>
      <c r="N279" s="167"/>
      <c r="O279" s="84" t="s">
        <v>1902</v>
      </c>
      <c r="P279" s="82">
        <v>89</v>
      </c>
      <c r="Q279" s="96" t="s">
        <v>1040</v>
      </c>
      <c r="R279" s="87" t="s">
        <v>169</v>
      </c>
      <c r="S279" s="87" t="s">
        <v>439</v>
      </c>
      <c r="T279" s="101"/>
      <c r="U279" s="165"/>
      <c r="V279" s="86"/>
      <c r="W279" s="97"/>
      <c r="X279" s="87"/>
      <c r="Y279" s="165" t="str">
        <f t="shared" si="12"/>
        <v>AME20161110NOMO</v>
      </c>
      <c r="Z279" s="165">
        <f t="shared" si="13"/>
        <v>6</v>
      </c>
      <c r="AA279" s="165" t="str">
        <f>VLOOKUP(R279,NIVEAUXADMIN!A:B,2,FALSE)</f>
        <v>HT09</v>
      </c>
      <c r="AB279" s="165" t="str">
        <f>VLOOKUP(S279,NIVEAUXADMIN!E:F,2,FALSE)</f>
        <v>HT09931</v>
      </c>
      <c r="AC279" s="165" t="e">
        <f>VLOOKUP(T279,NIVEAUXADMIN!I:J,2,FALSE)</f>
        <v>#N/A</v>
      </c>
      <c r="AD279" s="87">
        <f>IF(SUMPRODUCT(($A$4:$A279=A279)*($S$4:$S279=S279))&gt;1,0,1)</f>
        <v>0</v>
      </c>
    </row>
    <row r="280" spans="1:30" ht="15" customHeight="1">
      <c r="A280" s="90" t="s">
        <v>1100</v>
      </c>
      <c r="B280" s="87" t="s">
        <v>1202</v>
      </c>
      <c r="C280" s="90"/>
      <c r="D280" s="165" t="s">
        <v>16</v>
      </c>
      <c r="E280" s="189">
        <v>42684</v>
      </c>
      <c r="F280" s="88" t="s">
        <v>1051</v>
      </c>
      <c r="G280" s="87" t="s">
        <v>1052</v>
      </c>
      <c r="H280" s="87" t="s">
        <v>1056</v>
      </c>
      <c r="I280" s="176"/>
      <c r="J280" s="85" t="str">
        <f>IFERROR(VLOOKUP(H280,REFERENCES!R:S,2,FALSE),"")</f>
        <v>Nombre</v>
      </c>
      <c r="K280" s="168">
        <v>116</v>
      </c>
      <c r="L280" s="167"/>
      <c r="M280" s="167"/>
      <c r="N280" s="167"/>
      <c r="O280" s="84" t="s">
        <v>1902</v>
      </c>
      <c r="P280" s="82">
        <v>116</v>
      </c>
      <c r="Q280" s="96" t="s">
        <v>1040</v>
      </c>
      <c r="R280" s="87" t="s">
        <v>169</v>
      </c>
      <c r="S280" s="87" t="s">
        <v>433</v>
      </c>
      <c r="T280" s="101"/>
      <c r="U280" s="165"/>
      <c r="V280" s="86"/>
      <c r="W280" s="97"/>
      <c r="X280" s="87"/>
      <c r="Y280" s="165" t="str">
        <f t="shared" si="12"/>
        <v>AME20161110NOJE</v>
      </c>
      <c r="Z280" s="165">
        <f t="shared" si="13"/>
        <v>3</v>
      </c>
      <c r="AA280" s="165" t="str">
        <f>VLOOKUP(R280,NIVEAUXADMIN!A:B,2,FALSE)</f>
        <v>HT09</v>
      </c>
      <c r="AB280" s="165" t="str">
        <f>VLOOKUP(S280,NIVEAUXADMIN!E:F,2,FALSE)</f>
        <v>HT09934</v>
      </c>
      <c r="AC280" s="165" t="e">
        <f>VLOOKUP(T280,NIVEAUXADMIN!I:J,2,FALSE)</f>
        <v>#N/A</v>
      </c>
      <c r="AD280" s="87">
        <f>IF(SUMPRODUCT(($A$4:$A280=A280)*($S$4:$S280=S280))&gt;1,0,1)</f>
        <v>0</v>
      </c>
    </row>
    <row r="281" spans="1:30" ht="15" customHeight="1">
      <c r="A281" s="90" t="s">
        <v>1100</v>
      </c>
      <c r="B281" s="87" t="s">
        <v>1202</v>
      </c>
      <c r="C281" s="90"/>
      <c r="D281" s="165" t="s">
        <v>16</v>
      </c>
      <c r="E281" s="189">
        <v>42684</v>
      </c>
      <c r="F281" s="88" t="s">
        <v>1051</v>
      </c>
      <c r="G281" s="87" t="s">
        <v>1052</v>
      </c>
      <c r="H281" s="87" t="s">
        <v>1056</v>
      </c>
      <c r="I281" s="176"/>
      <c r="J281" s="85" t="str">
        <f>IFERROR(VLOOKUP(H281,REFERENCES!R:S,2,FALSE),"")</f>
        <v>Nombre</v>
      </c>
      <c r="K281" s="168">
        <v>25</v>
      </c>
      <c r="L281" s="167"/>
      <c r="M281" s="167"/>
      <c r="N281" s="167"/>
      <c r="O281" s="84" t="s">
        <v>1902</v>
      </c>
      <c r="P281" s="82">
        <v>25</v>
      </c>
      <c r="Q281" s="96" t="s">
        <v>1040</v>
      </c>
      <c r="R281" s="87" t="s">
        <v>169</v>
      </c>
      <c r="S281" s="87" t="s">
        <v>439</v>
      </c>
      <c r="T281" s="101"/>
      <c r="U281" s="165"/>
      <c r="V281" s="86"/>
      <c r="W281" s="97"/>
      <c r="X281" s="87"/>
      <c r="Y281" s="165" t="str">
        <f t="shared" si="12"/>
        <v>AME20161110NOMO</v>
      </c>
      <c r="Z281" s="165">
        <f t="shared" si="13"/>
        <v>6</v>
      </c>
      <c r="AA281" s="165" t="str">
        <f>VLOOKUP(R281,NIVEAUXADMIN!A:B,2,FALSE)</f>
        <v>HT09</v>
      </c>
      <c r="AB281" s="165" t="str">
        <f>VLOOKUP(S281,NIVEAUXADMIN!E:F,2,FALSE)</f>
        <v>HT09931</v>
      </c>
      <c r="AC281" s="165" t="e">
        <f>VLOOKUP(T281,NIVEAUXADMIN!I:J,2,FALSE)</f>
        <v>#N/A</v>
      </c>
      <c r="AD281" s="87">
        <f>IF(SUMPRODUCT(($A$4:$A281=A281)*($S$4:$S281=S281))&gt;1,0,1)</f>
        <v>0</v>
      </c>
    </row>
    <row r="282" spans="1:30" ht="15" customHeight="1">
      <c r="A282" s="90" t="s">
        <v>1100</v>
      </c>
      <c r="B282" s="87" t="s">
        <v>1202</v>
      </c>
      <c r="C282" s="90"/>
      <c r="D282" s="165" t="s">
        <v>16</v>
      </c>
      <c r="E282" s="189">
        <v>42684</v>
      </c>
      <c r="F282" s="88" t="s">
        <v>1051</v>
      </c>
      <c r="G282" s="87" t="s">
        <v>1052</v>
      </c>
      <c r="H282" s="87" t="s">
        <v>1056</v>
      </c>
      <c r="I282" s="176"/>
      <c r="J282" s="85" t="str">
        <f>IFERROR(VLOOKUP(H282,REFERENCES!R:S,2,FALSE),"")</f>
        <v>Nombre</v>
      </c>
      <c r="K282" s="168">
        <v>490</v>
      </c>
      <c r="L282" s="167"/>
      <c r="M282" s="167"/>
      <c r="N282" s="167"/>
      <c r="O282" s="84" t="s">
        <v>1902</v>
      </c>
      <c r="P282" s="82">
        <v>245</v>
      </c>
      <c r="Q282" s="96" t="s">
        <v>1040</v>
      </c>
      <c r="R282" s="165" t="s">
        <v>20</v>
      </c>
      <c r="S282" s="87" t="s">
        <v>554</v>
      </c>
      <c r="T282" s="101"/>
      <c r="U282" s="165"/>
      <c r="V282" s="86"/>
      <c r="W282" s="97"/>
      <c r="X282" s="87"/>
      <c r="Y282" s="165" t="str">
        <f t="shared" si="12"/>
        <v>AME20161110SUTO</v>
      </c>
      <c r="Z282" s="165">
        <f t="shared" si="13"/>
        <v>3</v>
      </c>
      <c r="AA282" s="165" t="str">
        <f>VLOOKUP(R282,NIVEAUXADMIN!A:B,2,FALSE)</f>
        <v>HT07</v>
      </c>
      <c r="AB282" s="165" t="str">
        <f>VLOOKUP(S282,NIVEAUXADMIN!E:F,2,FALSE)</f>
        <v>HT07712</v>
      </c>
      <c r="AC282" s="165" t="e">
        <f>VLOOKUP(T282,NIVEAUXADMIN!I:J,2,FALSE)</f>
        <v>#N/A</v>
      </c>
      <c r="AD282" s="87">
        <f>IF(SUMPRODUCT(($A$4:$A282=A282)*($S$4:$S282=S282))&gt;1,0,1)</f>
        <v>0</v>
      </c>
    </row>
    <row r="283" spans="1:30" ht="15" customHeight="1">
      <c r="A283" s="90" t="s">
        <v>1100</v>
      </c>
      <c r="B283" s="87" t="s">
        <v>1202</v>
      </c>
      <c r="C283" s="90"/>
      <c r="D283" s="165" t="s">
        <v>16</v>
      </c>
      <c r="E283" s="189">
        <v>42684</v>
      </c>
      <c r="F283" s="88" t="s">
        <v>1049</v>
      </c>
      <c r="G283" s="87" t="s">
        <v>1053</v>
      </c>
      <c r="H283" s="87" t="s">
        <v>1064</v>
      </c>
      <c r="I283" s="176"/>
      <c r="J283" s="85" t="str">
        <f>IFERROR(VLOOKUP(H283,REFERENCES!R:S,2,FALSE),"")</f>
        <v>Nombre</v>
      </c>
      <c r="K283" s="168">
        <v>29</v>
      </c>
      <c r="L283" s="167"/>
      <c r="M283" s="167"/>
      <c r="N283" s="167"/>
      <c r="O283" s="84" t="s">
        <v>1902</v>
      </c>
      <c r="P283" s="82">
        <v>89</v>
      </c>
      <c r="Q283" s="96" t="s">
        <v>1040</v>
      </c>
      <c r="R283" s="87" t="s">
        <v>169</v>
      </c>
      <c r="S283" s="87" t="s">
        <v>439</v>
      </c>
      <c r="T283" s="101"/>
      <c r="U283" s="165"/>
      <c r="V283" s="86"/>
      <c r="W283" s="97"/>
      <c r="X283" s="87"/>
      <c r="Y283" s="165" t="str">
        <f t="shared" si="12"/>
        <v>AME20161110NOMO</v>
      </c>
      <c r="Z283" s="165">
        <f t="shared" si="13"/>
        <v>6</v>
      </c>
      <c r="AA283" s="165" t="str">
        <f>VLOOKUP(R283,NIVEAUXADMIN!A:B,2,FALSE)</f>
        <v>HT09</v>
      </c>
      <c r="AB283" s="165" t="str">
        <f>VLOOKUP(S283,NIVEAUXADMIN!E:F,2,FALSE)</f>
        <v>HT09931</v>
      </c>
      <c r="AC283" s="165" t="e">
        <f>VLOOKUP(T283,NIVEAUXADMIN!I:J,2,FALSE)</f>
        <v>#N/A</v>
      </c>
      <c r="AD283" s="87">
        <f>IF(SUMPRODUCT(($A$4:$A283=A283)*($S$4:$S283=S283))&gt;1,0,1)</f>
        <v>0</v>
      </c>
    </row>
    <row r="284" spans="1:30" ht="15" customHeight="1">
      <c r="A284" s="90" t="s">
        <v>1100</v>
      </c>
      <c r="B284" s="87" t="s">
        <v>1202</v>
      </c>
      <c r="C284" s="90"/>
      <c r="D284" s="165" t="s">
        <v>16</v>
      </c>
      <c r="E284" s="189">
        <v>42684</v>
      </c>
      <c r="F284" s="88" t="s">
        <v>1049</v>
      </c>
      <c r="G284" s="87" t="s">
        <v>1053</v>
      </c>
      <c r="H284" s="87" t="s">
        <v>1064</v>
      </c>
      <c r="I284" s="176"/>
      <c r="J284" s="85" t="str">
        <f>IFERROR(VLOOKUP(H284,REFERENCES!R:S,2,FALSE),"")</f>
        <v>Nombre</v>
      </c>
      <c r="K284" s="168">
        <v>17</v>
      </c>
      <c r="L284" s="167"/>
      <c r="M284" s="167"/>
      <c r="N284" s="167"/>
      <c r="O284" s="84" t="s">
        <v>1902</v>
      </c>
      <c r="P284" s="82">
        <v>116</v>
      </c>
      <c r="Q284" s="96" t="s">
        <v>1040</v>
      </c>
      <c r="R284" s="87" t="s">
        <v>169</v>
      </c>
      <c r="S284" s="87" t="s">
        <v>433</v>
      </c>
      <c r="T284" s="101"/>
      <c r="U284" s="165"/>
      <c r="V284" s="86"/>
      <c r="W284" s="97"/>
      <c r="X284" s="87"/>
      <c r="Y284" s="165" t="str">
        <f t="shared" si="12"/>
        <v>AME20161110NOJE</v>
      </c>
      <c r="Z284" s="165">
        <f t="shared" si="13"/>
        <v>3</v>
      </c>
      <c r="AA284" s="165" t="str">
        <f>VLOOKUP(R284,NIVEAUXADMIN!A:B,2,FALSE)</f>
        <v>HT09</v>
      </c>
      <c r="AB284" s="165" t="str">
        <f>VLOOKUP(S284,NIVEAUXADMIN!E:F,2,FALSE)</f>
        <v>HT09934</v>
      </c>
      <c r="AC284" s="165" t="e">
        <f>VLOOKUP(T284,NIVEAUXADMIN!I:J,2,FALSE)</f>
        <v>#N/A</v>
      </c>
      <c r="AD284" s="87">
        <f>IF(SUMPRODUCT(($A$4:$A284=A284)*($S$4:$S284=S284))&gt;1,0,1)</f>
        <v>0</v>
      </c>
    </row>
    <row r="285" spans="1:30" ht="15" customHeight="1">
      <c r="A285" s="90" t="s">
        <v>1100</v>
      </c>
      <c r="B285" s="87" t="s">
        <v>1202</v>
      </c>
      <c r="C285" s="90"/>
      <c r="D285" s="165" t="s">
        <v>16</v>
      </c>
      <c r="E285" s="189">
        <v>42684</v>
      </c>
      <c r="F285" s="88" t="s">
        <v>1049</v>
      </c>
      <c r="G285" s="87" t="s">
        <v>1053</v>
      </c>
      <c r="H285" s="87" t="s">
        <v>1064</v>
      </c>
      <c r="I285" s="176"/>
      <c r="J285" s="85" t="str">
        <f>IFERROR(VLOOKUP(H285,REFERENCES!R:S,2,FALSE),"")</f>
        <v>Nombre</v>
      </c>
      <c r="K285" s="168">
        <v>25</v>
      </c>
      <c r="L285" s="167"/>
      <c r="M285" s="167"/>
      <c r="N285" s="167"/>
      <c r="O285" s="84" t="s">
        <v>1902</v>
      </c>
      <c r="P285" s="82">
        <v>25</v>
      </c>
      <c r="Q285" s="96" t="s">
        <v>1040</v>
      </c>
      <c r="R285" s="87" t="s">
        <v>169</v>
      </c>
      <c r="S285" s="87" t="s">
        <v>439</v>
      </c>
      <c r="T285" s="101"/>
      <c r="U285" s="165"/>
      <c r="V285" s="86"/>
      <c r="W285" s="97"/>
      <c r="X285" s="87"/>
      <c r="Y285" s="165" t="str">
        <f t="shared" si="12"/>
        <v>AME20161110NOMO</v>
      </c>
      <c r="Z285" s="165">
        <f t="shared" si="13"/>
        <v>6</v>
      </c>
      <c r="AA285" s="165" t="str">
        <f>VLOOKUP(R285,NIVEAUXADMIN!A:B,2,FALSE)</f>
        <v>HT09</v>
      </c>
      <c r="AB285" s="165" t="str">
        <f>VLOOKUP(S285,NIVEAUXADMIN!E:F,2,FALSE)</f>
        <v>HT09931</v>
      </c>
      <c r="AC285" s="165" t="e">
        <f>VLOOKUP(T285,NIVEAUXADMIN!I:J,2,FALSE)</f>
        <v>#N/A</v>
      </c>
      <c r="AD285" s="87">
        <f>IF(SUMPRODUCT(($A$4:$A285=A285)*($S$4:$S285=S285))&gt;1,0,1)</f>
        <v>0</v>
      </c>
    </row>
    <row r="286" spans="1:30" ht="15" customHeight="1">
      <c r="A286" s="90" t="s">
        <v>1100</v>
      </c>
      <c r="B286" s="87" t="s">
        <v>1202</v>
      </c>
      <c r="C286" s="90"/>
      <c r="D286" s="165" t="s">
        <v>16</v>
      </c>
      <c r="E286" s="189">
        <v>42684</v>
      </c>
      <c r="F286" s="88" t="s">
        <v>1051</v>
      </c>
      <c r="G286" s="87" t="s">
        <v>1052</v>
      </c>
      <c r="H286" s="87" t="s">
        <v>1063</v>
      </c>
      <c r="I286" s="176"/>
      <c r="J286" s="85" t="str">
        <f>IFERROR(VLOOKUP(H286,REFERENCES!R:S,2,FALSE),"")</f>
        <v>Nombre</v>
      </c>
      <c r="K286" s="168">
        <v>99</v>
      </c>
      <c r="L286" s="167"/>
      <c r="M286" s="167"/>
      <c r="N286" s="167"/>
      <c r="O286" s="84" t="s">
        <v>1902</v>
      </c>
      <c r="P286" s="82">
        <v>116</v>
      </c>
      <c r="Q286" s="96" t="s">
        <v>1040</v>
      </c>
      <c r="R286" s="87" t="s">
        <v>169</v>
      </c>
      <c r="S286" s="87" t="s">
        <v>433</v>
      </c>
      <c r="T286" s="101"/>
      <c r="U286" s="165"/>
      <c r="V286" s="86"/>
      <c r="W286" s="97"/>
      <c r="X286" s="87"/>
      <c r="Y286" s="165" t="str">
        <f t="shared" si="12"/>
        <v>AME20161110NOJE</v>
      </c>
      <c r="Z286" s="165">
        <f t="shared" si="13"/>
        <v>3</v>
      </c>
      <c r="AA286" s="165" t="str">
        <f>VLOOKUP(R286,NIVEAUXADMIN!A:B,2,FALSE)</f>
        <v>HT09</v>
      </c>
      <c r="AB286" s="165" t="str">
        <f>VLOOKUP(S286,NIVEAUXADMIN!E:F,2,FALSE)</f>
        <v>HT09934</v>
      </c>
      <c r="AC286" s="165" t="e">
        <f>VLOOKUP(T286,NIVEAUXADMIN!I:J,2,FALSE)</f>
        <v>#N/A</v>
      </c>
      <c r="AD286" s="87">
        <f>IF(SUMPRODUCT(($A$4:$A286=A286)*($S$4:$S286=S286))&gt;1,0,1)</f>
        <v>0</v>
      </c>
    </row>
    <row r="287" spans="1:30" ht="15" customHeight="1">
      <c r="A287" s="90" t="s">
        <v>1100</v>
      </c>
      <c r="B287" s="87" t="s">
        <v>1202</v>
      </c>
      <c r="C287" s="90"/>
      <c r="D287" s="165" t="s">
        <v>16</v>
      </c>
      <c r="E287" s="189">
        <v>42684</v>
      </c>
      <c r="F287" s="88" t="s">
        <v>1051</v>
      </c>
      <c r="G287" s="87" t="s">
        <v>1052</v>
      </c>
      <c r="H287" s="87" t="s">
        <v>1063</v>
      </c>
      <c r="I287" s="176"/>
      <c r="J287" s="85" t="str">
        <f>IFERROR(VLOOKUP(H287,REFERENCES!R:S,2,FALSE),"")</f>
        <v>Nombre</v>
      </c>
      <c r="K287" s="168">
        <v>60</v>
      </c>
      <c r="L287" s="167"/>
      <c r="M287" s="167"/>
      <c r="N287" s="167"/>
      <c r="O287" s="84" t="s">
        <v>1902</v>
      </c>
      <c r="P287" s="82">
        <v>89</v>
      </c>
      <c r="Q287" s="96" t="s">
        <v>1040</v>
      </c>
      <c r="R287" s="87" t="s">
        <v>169</v>
      </c>
      <c r="S287" s="87" t="s">
        <v>439</v>
      </c>
      <c r="T287" s="101"/>
      <c r="U287" s="165"/>
      <c r="V287" s="86"/>
      <c r="W287" s="97"/>
      <c r="X287" s="87"/>
      <c r="Y287" s="165" t="str">
        <f t="shared" si="12"/>
        <v>AME20161110NOMO</v>
      </c>
      <c r="Z287" s="165">
        <f t="shared" si="13"/>
        <v>6</v>
      </c>
      <c r="AA287" s="165" t="str">
        <f>VLOOKUP(R287,NIVEAUXADMIN!A:B,2,FALSE)</f>
        <v>HT09</v>
      </c>
      <c r="AB287" s="165" t="str">
        <f>VLOOKUP(S287,NIVEAUXADMIN!E:F,2,FALSE)</f>
        <v>HT09931</v>
      </c>
      <c r="AC287" s="165" t="e">
        <f>VLOOKUP(T287,NIVEAUXADMIN!I:J,2,FALSE)</f>
        <v>#N/A</v>
      </c>
      <c r="AD287" s="87">
        <f>IF(SUMPRODUCT(($A$4:$A287=A287)*($S$4:$S287=S287))&gt;1,0,1)</f>
        <v>0</v>
      </c>
    </row>
    <row r="288" spans="1:30" ht="15" customHeight="1">
      <c r="A288" s="90" t="s">
        <v>1100</v>
      </c>
      <c r="B288" s="87" t="s">
        <v>1202</v>
      </c>
      <c r="C288" s="90"/>
      <c r="D288" s="165" t="s">
        <v>16</v>
      </c>
      <c r="E288" s="189">
        <v>42684</v>
      </c>
      <c r="F288" s="88" t="s">
        <v>1051</v>
      </c>
      <c r="G288" s="87" t="s">
        <v>1052</v>
      </c>
      <c r="H288" s="87" t="s">
        <v>1063</v>
      </c>
      <c r="I288" s="176"/>
      <c r="J288" s="85" t="str">
        <f>IFERROR(VLOOKUP(H288,REFERENCES!R:S,2,FALSE),"")</f>
        <v>Nombre</v>
      </c>
      <c r="K288" s="168">
        <v>25</v>
      </c>
      <c r="L288" s="167"/>
      <c r="M288" s="167"/>
      <c r="N288" s="167"/>
      <c r="O288" s="84" t="s">
        <v>1902</v>
      </c>
      <c r="P288" s="82">
        <v>25</v>
      </c>
      <c r="Q288" s="96" t="s">
        <v>1040</v>
      </c>
      <c r="R288" s="87" t="s">
        <v>169</v>
      </c>
      <c r="S288" s="87" t="s">
        <v>439</v>
      </c>
      <c r="T288" s="101"/>
      <c r="U288" s="165"/>
      <c r="V288" s="86"/>
      <c r="W288" s="97"/>
      <c r="X288" s="87"/>
      <c r="Y288" s="165" t="str">
        <f t="shared" si="12"/>
        <v>AME20161110NOMO</v>
      </c>
      <c r="Z288" s="165">
        <f t="shared" si="13"/>
        <v>6</v>
      </c>
      <c r="AA288" s="165" t="str">
        <f>VLOOKUP(R288,NIVEAUXADMIN!A:B,2,FALSE)</f>
        <v>HT09</v>
      </c>
      <c r="AB288" s="165" t="str">
        <f>VLOOKUP(S288,NIVEAUXADMIN!E:F,2,FALSE)</f>
        <v>HT09931</v>
      </c>
      <c r="AC288" s="165" t="e">
        <f>VLOOKUP(T288,NIVEAUXADMIN!I:J,2,FALSE)</f>
        <v>#N/A</v>
      </c>
      <c r="AD288" s="87">
        <f>IF(SUMPRODUCT(($A$4:$A288=A288)*($S$4:$S288=S288))&gt;1,0,1)</f>
        <v>0</v>
      </c>
    </row>
    <row r="289" spans="1:30" ht="15" customHeight="1">
      <c r="A289" s="90" t="s">
        <v>1100</v>
      </c>
      <c r="B289" s="87" t="s">
        <v>1202</v>
      </c>
      <c r="C289" s="90"/>
      <c r="D289" s="165" t="s">
        <v>16</v>
      </c>
      <c r="E289" s="189">
        <v>42684</v>
      </c>
      <c r="F289" s="88" t="s">
        <v>1051</v>
      </c>
      <c r="G289" s="87" t="s">
        <v>1052</v>
      </c>
      <c r="H289" s="87" t="s">
        <v>1063</v>
      </c>
      <c r="I289" s="176"/>
      <c r="J289" s="85" t="str">
        <f>IFERROR(VLOOKUP(H289,REFERENCES!R:S,2,FALSE),"")</f>
        <v>Nombre</v>
      </c>
      <c r="K289" s="168">
        <v>245</v>
      </c>
      <c r="L289" s="167"/>
      <c r="M289" s="167"/>
      <c r="N289" s="167"/>
      <c r="O289" s="84" t="s">
        <v>1902</v>
      </c>
      <c r="P289" s="82">
        <v>245</v>
      </c>
      <c r="Q289" s="96" t="s">
        <v>1040</v>
      </c>
      <c r="R289" s="165" t="s">
        <v>20</v>
      </c>
      <c r="S289" s="87" t="s">
        <v>554</v>
      </c>
      <c r="T289" s="101"/>
      <c r="U289" s="165"/>
      <c r="V289" s="86"/>
      <c r="W289" s="97"/>
      <c r="X289" s="87"/>
      <c r="Y289" s="165" t="str">
        <f t="shared" si="12"/>
        <v>AME20161110SUTO</v>
      </c>
      <c r="Z289" s="165">
        <f t="shared" si="13"/>
        <v>3</v>
      </c>
      <c r="AA289" s="165" t="str">
        <f>VLOOKUP(R289,NIVEAUXADMIN!A:B,2,FALSE)</f>
        <v>HT07</v>
      </c>
      <c r="AB289" s="165" t="str">
        <f>VLOOKUP(S289,NIVEAUXADMIN!E:F,2,FALSE)</f>
        <v>HT07712</v>
      </c>
      <c r="AC289" s="165" t="e">
        <f>VLOOKUP(T289,NIVEAUXADMIN!I:J,2,FALSE)</f>
        <v>#N/A</v>
      </c>
      <c r="AD289" s="87">
        <f>IF(SUMPRODUCT(($A$4:$A289=A289)*($S$4:$S289=S289))&gt;1,0,1)</f>
        <v>0</v>
      </c>
    </row>
    <row r="290" spans="1:30" ht="15" customHeight="1">
      <c r="A290" s="90" t="s">
        <v>1100</v>
      </c>
      <c r="B290" s="87" t="s">
        <v>1202</v>
      </c>
      <c r="C290" s="90"/>
      <c r="D290" s="165" t="s">
        <v>16</v>
      </c>
      <c r="E290" s="189">
        <v>42685</v>
      </c>
      <c r="F290" s="88" t="s">
        <v>1051</v>
      </c>
      <c r="G290" s="87" t="s">
        <v>1052</v>
      </c>
      <c r="H290" s="87" t="s">
        <v>1056</v>
      </c>
      <c r="I290" s="176"/>
      <c r="J290" s="85" t="str">
        <f>IFERROR(VLOOKUP(H290,REFERENCES!R:S,2,FALSE),"")</f>
        <v>Nombre</v>
      </c>
      <c r="K290" s="168">
        <v>126</v>
      </c>
      <c r="L290" s="167"/>
      <c r="M290" s="167"/>
      <c r="N290" s="167"/>
      <c r="O290" s="84" t="s">
        <v>1902</v>
      </c>
      <c r="P290" s="82">
        <v>63</v>
      </c>
      <c r="Q290" s="96" t="s">
        <v>1040</v>
      </c>
      <c r="R290" s="87" t="s">
        <v>169</v>
      </c>
      <c r="S290" s="87" t="s">
        <v>328</v>
      </c>
      <c r="T290" s="101"/>
      <c r="U290" s="165"/>
      <c r="V290" s="86"/>
      <c r="W290" s="97"/>
      <c r="X290" s="87"/>
      <c r="Y290" s="165" t="str">
        <f t="shared" si="12"/>
        <v>AME20161111NOBA</v>
      </c>
      <c r="Z290" s="165">
        <f t="shared" si="13"/>
        <v>6</v>
      </c>
      <c r="AA290" s="165" t="str">
        <f>VLOOKUP(R290,NIVEAUXADMIN!A:B,2,FALSE)</f>
        <v>HT09</v>
      </c>
      <c r="AB290" s="165" t="str">
        <f>VLOOKUP(S290,NIVEAUXADMIN!E:F,2,FALSE)</f>
        <v>HT09932</v>
      </c>
      <c r="AC290" s="165" t="e">
        <f>VLOOKUP(T290,NIVEAUXADMIN!I:J,2,FALSE)</f>
        <v>#N/A</v>
      </c>
      <c r="AD290" s="87">
        <f>IF(SUMPRODUCT(($A$4:$A290=A290)*($S$4:$S290=S290))&gt;1,0,1)</f>
        <v>0</v>
      </c>
    </row>
    <row r="291" spans="1:30" ht="15" customHeight="1">
      <c r="A291" s="90" t="s">
        <v>1100</v>
      </c>
      <c r="B291" s="87" t="s">
        <v>1202</v>
      </c>
      <c r="C291" s="90"/>
      <c r="D291" s="165" t="s">
        <v>16</v>
      </c>
      <c r="E291" s="189">
        <v>42685</v>
      </c>
      <c r="F291" s="88" t="s">
        <v>1051</v>
      </c>
      <c r="G291" s="87" t="s">
        <v>1052</v>
      </c>
      <c r="H291" s="87" t="s">
        <v>1056</v>
      </c>
      <c r="I291" s="176"/>
      <c r="J291" s="85" t="str">
        <f>IFERROR(VLOOKUP(H291,REFERENCES!R:S,2,FALSE),"")</f>
        <v>Nombre</v>
      </c>
      <c r="K291" s="168">
        <v>590</v>
      </c>
      <c r="L291" s="167"/>
      <c r="M291" s="167"/>
      <c r="N291" s="167"/>
      <c r="O291" s="84" t="s">
        <v>1902</v>
      </c>
      <c r="P291" s="82">
        <v>438</v>
      </c>
      <c r="Q291" s="96" t="s">
        <v>1040</v>
      </c>
      <c r="R291" s="87" t="s">
        <v>169</v>
      </c>
      <c r="S291" s="87" t="s">
        <v>328</v>
      </c>
      <c r="T291" s="101"/>
      <c r="U291" s="165"/>
      <c r="V291" s="86"/>
      <c r="W291" s="97"/>
      <c r="X291" s="87"/>
      <c r="Y291" s="165" t="str">
        <f t="shared" si="12"/>
        <v>AME20161111NOBA</v>
      </c>
      <c r="Z291" s="165">
        <f t="shared" si="13"/>
        <v>6</v>
      </c>
      <c r="AA291" s="165" t="str">
        <f>VLOOKUP(R291,NIVEAUXADMIN!A:B,2,FALSE)</f>
        <v>HT09</v>
      </c>
      <c r="AB291" s="165" t="str">
        <f>VLOOKUP(S291,NIVEAUXADMIN!E:F,2,FALSE)</f>
        <v>HT09932</v>
      </c>
      <c r="AC291" s="165" t="e">
        <f>VLOOKUP(T291,NIVEAUXADMIN!I:J,2,FALSE)</f>
        <v>#N/A</v>
      </c>
      <c r="AD291" s="87">
        <f>IF(SUMPRODUCT(($A$4:$A291=A291)*($S$4:$S291=S291))&gt;1,0,1)</f>
        <v>0</v>
      </c>
    </row>
    <row r="292" spans="1:30" ht="15" customHeight="1">
      <c r="A292" s="90" t="s">
        <v>1100</v>
      </c>
      <c r="B292" s="87" t="s">
        <v>1202</v>
      </c>
      <c r="C292" s="90"/>
      <c r="D292" s="165" t="s">
        <v>16</v>
      </c>
      <c r="E292" s="189">
        <v>42685</v>
      </c>
      <c r="F292" s="88" t="s">
        <v>1051</v>
      </c>
      <c r="G292" s="87" t="s">
        <v>1052</v>
      </c>
      <c r="H292" s="87" t="s">
        <v>1056</v>
      </c>
      <c r="I292" s="176"/>
      <c r="J292" s="85" t="str">
        <f>IFERROR(VLOOKUP(H292,REFERENCES!R:S,2,FALSE),"")</f>
        <v>Nombre</v>
      </c>
      <c r="K292" s="168">
        <v>50</v>
      </c>
      <c r="L292" s="167"/>
      <c r="M292" s="167"/>
      <c r="N292" s="167"/>
      <c r="O292" s="84" t="s">
        <v>1902</v>
      </c>
      <c r="P292" s="82">
        <v>50</v>
      </c>
      <c r="Q292" s="96" t="s">
        <v>1040</v>
      </c>
      <c r="R292" s="87" t="s">
        <v>169</v>
      </c>
      <c r="S292" s="87" t="s">
        <v>427</v>
      </c>
      <c r="T292" s="101"/>
      <c r="U292" s="165"/>
      <c r="V292" s="86"/>
      <c r="W292" s="97"/>
      <c r="X292" s="87"/>
      <c r="Y292" s="165" t="str">
        <f t="shared" si="12"/>
        <v>AME20161111NOBO</v>
      </c>
      <c r="Z292" s="165">
        <f t="shared" si="13"/>
        <v>10</v>
      </c>
      <c r="AA292" s="165" t="str">
        <f>VLOOKUP(R292,NIVEAUXADMIN!A:B,2,FALSE)</f>
        <v>HT09</v>
      </c>
      <c r="AB292" s="165" t="str">
        <f>VLOOKUP(S292,NIVEAUXADMIN!E:F,2,FALSE)</f>
        <v>HT09933</v>
      </c>
      <c r="AC292" s="165" t="e">
        <f>VLOOKUP(T292,NIVEAUXADMIN!I:J,2,FALSE)</f>
        <v>#N/A</v>
      </c>
      <c r="AD292" s="87">
        <f>IF(SUMPRODUCT(($A$4:$A292=A292)*($S$4:$S292=S292))&gt;1,0,1)</f>
        <v>0</v>
      </c>
    </row>
    <row r="293" spans="1:30" ht="15" customHeight="1">
      <c r="A293" s="90" t="s">
        <v>1100</v>
      </c>
      <c r="B293" s="87" t="s">
        <v>1202</v>
      </c>
      <c r="C293" s="90"/>
      <c r="D293" s="165" t="s">
        <v>16</v>
      </c>
      <c r="E293" s="189">
        <v>42685</v>
      </c>
      <c r="F293" s="88" t="s">
        <v>1051</v>
      </c>
      <c r="G293" s="87" t="s">
        <v>1052</v>
      </c>
      <c r="H293" s="87" t="s">
        <v>1056</v>
      </c>
      <c r="I293" s="176"/>
      <c r="J293" s="85" t="str">
        <f>IFERROR(VLOOKUP(H293,REFERENCES!R:S,2,FALSE),"")</f>
        <v>Nombre</v>
      </c>
      <c r="K293" s="168">
        <v>110</v>
      </c>
      <c r="L293" s="167"/>
      <c r="M293" s="167"/>
      <c r="N293" s="167"/>
      <c r="O293" s="84" t="s">
        <v>1902</v>
      </c>
      <c r="P293" s="82">
        <v>110</v>
      </c>
      <c r="Q293" s="96" t="s">
        <v>1040</v>
      </c>
      <c r="R293" s="87" t="s">
        <v>169</v>
      </c>
      <c r="S293" s="87" t="s">
        <v>427</v>
      </c>
      <c r="T293" s="101"/>
      <c r="U293" s="165"/>
      <c r="V293" s="86"/>
      <c r="W293" s="97"/>
      <c r="X293" s="87"/>
      <c r="Y293" s="165" t="str">
        <f t="shared" si="12"/>
        <v>AME20161111NOBO</v>
      </c>
      <c r="Z293" s="165">
        <f t="shared" si="13"/>
        <v>10</v>
      </c>
      <c r="AA293" s="165" t="str">
        <f>VLOOKUP(R293,NIVEAUXADMIN!A:B,2,FALSE)</f>
        <v>HT09</v>
      </c>
      <c r="AB293" s="165" t="str">
        <f>VLOOKUP(S293,NIVEAUXADMIN!E:F,2,FALSE)</f>
        <v>HT09933</v>
      </c>
      <c r="AC293" s="165" t="e">
        <f>VLOOKUP(T293,NIVEAUXADMIN!I:J,2,FALSE)</f>
        <v>#N/A</v>
      </c>
      <c r="AD293" s="87">
        <f>IF(SUMPRODUCT(($A$4:$A293=A293)*($S$4:$S293=S293))&gt;1,0,1)</f>
        <v>0</v>
      </c>
    </row>
    <row r="294" spans="1:30" ht="15" customHeight="1">
      <c r="A294" s="90" t="s">
        <v>1100</v>
      </c>
      <c r="B294" s="87" t="s">
        <v>1202</v>
      </c>
      <c r="C294" s="90"/>
      <c r="D294" s="165" t="s">
        <v>16</v>
      </c>
      <c r="E294" s="189">
        <v>42685</v>
      </c>
      <c r="F294" s="88" t="s">
        <v>1051</v>
      </c>
      <c r="G294" s="87" t="s">
        <v>1052</v>
      </c>
      <c r="H294" s="87" t="s">
        <v>1056</v>
      </c>
      <c r="I294" s="176"/>
      <c r="J294" s="85" t="str">
        <f>IFERROR(VLOOKUP(H294,REFERENCES!R:S,2,FALSE),"")</f>
        <v>Nombre</v>
      </c>
      <c r="K294" s="168">
        <v>68</v>
      </c>
      <c r="L294" s="167"/>
      <c r="M294" s="167"/>
      <c r="N294" s="167"/>
      <c r="O294" s="84" t="s">
        <v>1902</v>
      </c>
      <c r="P294" s="82">
        <v>68</v>
      </c>
      <c r="Q294" s="96" t="s">
        <v>1040</v>
      </c>
      <c r="R294" s="87" t="s">
        <v>169</v>
      </c>
      <c r="S294" s="87" t="s">
        <v>427</v>
      </c>
      <c r="T294" s="101"/>
      <c r="U294" s="165"/>
      <c r="V294" s="86"/>
      <c r="W294" s="97"/>
      <c r="X294" s="87"/>
      <c r="Y294" s="165" t="str">
        <f t="shared" si="12"/>
        <v>AME20161111NOBO</v>
      </c>
      <c r="Z294" s="165">
        <f t="shared" si="13"/>
        <v>10</v>
      </c>
      <c r="AA294" s="165" t="str">
        <f>VLOOKUP(R294,NIVEAUXADMIN!A:B,2,FALSE)</f>
        <v>HT09</v>
      </c>
      <c r="AB294" s="165" t="str">
        <f>VLOOKUP(S294,NIVEAUXADMIN!E:F,2,FALSE)</f>
        <v>HT09933</v>
      </c>
      <c r="AC294" s="165" t="e">
        <f>VLOOKUP(T294,NIVEAUXADMIN!I:J,2,FALSE)</f>
        <v>#N/A</v>
      </c>
      <c r="AD294" s="87">
        <f>IF(SUMPRODUCT(($A$4:$A294=A294)*($S$4:$S294=S294))&gt;1,0,1)</f>
        <v>0</v>
      </c>
    </row>
    <row r="295" spans="1:30" ht="15" customHeight="1">
      <c r="A295" s="90" t="s">
        <v>1100</v>
      </c>
      <c r="B295" s="87" t="s">
        <v>1202</v>
      </c>
      <c r="C295" s="90"/>
      <c r="D295" s="165" t="s">
        <v>16</v>
      </c>
      <c r="E295" s="189">
        <v>42685</v>
      </c>
      <c r="F295" s="88" t="s">
        <v>1051</v>
      </c>
      <c r="G295" s="87" t="s">
        <v>1052</v>
      </c>
      <c r="H295" s="87" t="s">
        <v>1056</v>
      </c>
      <c r="I295" s="176"/>
      <c r="J295" s="85" t="str">
        <f>IFERROR(VLOOKUP(H295,REFERENCES!R:S,2,FALSE),"")</f>
        <v>Nombre</v>
      </c>
      <c r="K295" s="168">
        <v>150</v>
      </c>
      <c r="L295" s="167"/>
      <c r="M295" s="167"/>
      <c r="N295" s="167"/>
      <c r="O295" s="84" t="s">
        <v>1902</v>
      </c>
      <c r="P295" s="82">
        <v>232</v>
      </c>
      <c r="Q295" s="96" t="s">
        <v>1040</v>
      </c>
      <c r="R295" s="87" t="s">
        <v>169</v>
      </c>
      <c r="S295" s="87" t="s">
        <v>439</v>
      </c>
      <c r="T295" s="101"/>
      <c r="U295" s="165"/>
      <c r="V295" s="86"/>
      <c r="W295" s="97"/>
      <c r="X295" s="87"/>
      <c r="Y295" s="165" t="str">
        <f t="shared" si="12"/>
        <v>AME20161111NOMO</v>
      </c>
      <c r="Z295" s="165">
        <f t="shared" si="13"/>
        <v>3</v>
      </c>
      <c r="AA295" s="165" t="str">
        <f>VLOOKUP(R295,NIVEAUXADMIN!A:B,2,FALSE)</f>
        <v>HT09</v>
      </c>
      <c r="AB295" s="165" t="str">
        <f>VLOOKUP(S295,NIVEAUXADMIN!E:F,2,FALSE)</f>
        <v>HT09931</v>
      </c>
      <c r="AC295" s="165" t="e">
        <f>VLOOKUP(T295,NIVEAUXADMIN!I:J,2,FALSE)</f>
        <v>#N/A</v>
      </c>
      <c r="AD295" s="87">
        <f>IF(SUMPRODUCT(($A$4:$A295=A295)*($S$4:$S295=S295))&gt;1,0,1)</f>
        <v>0</v>
      </c>
    </row>
    <row r="296" spans="1:30" ht="15" customHeight="1">
      <c r="A296" s="90" t="s">
        <v>1100</v>
      </c>
      <c r="B296" s="87" t="s">
        <v>1202</v>
      </c>
      <c r="C296" s="90"/>
      <c r="D296" s="165" t="s">
        <v>16</v>
      </c>
      <c r="E296" s="189">
        <v>42685</v>
      </c>
      <c r="F296" s="88" t="s">
        <v>1049</v>
      </c>
      <c r="G296" s="87" t="s">
        <v>1053</v>
      </c>
      <c r="H296" s="87" t="s">
        <v>1064</v>
      </c>
      <c r="I296" s="176"/>
      <c r="J296" s="85" t="str">
        <f>IFERROR(VLOOKUP(H296,REFERENCES!R:S,2,FALSE),"")</f>
        <v>Nombre</v>
      </c>
      <c r="K296" s="168">
        <v>60</v>
      </c>
      <c r="L296" s="167"/>
      <c r="M296" s="167"/>
      <c r="N296" s="167"/>
      <c r="O296" s="84" t="s">
        <v>1902</v>
      </c>
      <c r="P296" s="82">
        <v>63</v>
      </c>
      <c r="Q296" s="96" t="s">
        <v>1040</v>
      </c>
      <c r="R296" s="87" t="s">
        <v>169</v>
      </c>
      <c r="S296" s="87" t="s">
        <v>328</v>
      </c>
      <c r="T296" s="101"/>
      <c r="U296" s="165"/>
      <c r="V296" s="86"/>
      <c r="W296" s="97"/>
      <c r="X296" s="87"/>
      <c r="Y296" s="165" t="str">
        <f t="shared" si="12"/>
        <v>AME20161111NOBA</v>
      </c>
      <c r="Z296" s="165">
        <f t="shared" si="13"/>
        <v>6</v>
      </c>
      <c r="AA296" s="165" t="str">
        <f>VLOOKUP(R296,NIVEAUXADMIN!A:B,2,FALSE)</f>
        <v>HT09</v>
      </c>
      <c r="AB296" s="165" t="str">
        <f>VLOOKUP(S296,NIVEAUXADMIN!E:F,2,FALSE)</f>
        <v>HT09932</v>
      </c>
      <c r="AC296" s="165" t="e">
        <f>VLOOKUP(T296,NIVEAUXADMIN!I:J,2,FALSE)</f>
        <v>#N/A</v>
      </c>
      <c r="AD296" s="87">
        <f>IF(SUMPRODUCT(($A$4:$A296=A296)*($S$4:$S296=S296))&gt;1,0,1)</f>
        <v>0</v>
      </c>
    </row>
    <row r="297" spans="1:30" ht="15" customHeight="1">
      <c r="A297" s="90" t="s">
        <v>1100</v>
      </c>
      <c r="B297" s="87" t="s">
        <v>1202</v>
      </c>
      <c r="C297" s="90"/>
      <c r="D297" s="165" t="s">
        <v>16</v>
      </c>
      <c r="E297" s="189">
        <v>42685</v>
      </c>
      <c r="F297" s="88" t="s">
        <v>1049</v>
      </c>
      <c r="G297" s="87" t="s">
        <v>1053</v>
      </c>
      <c r="H297" s="87" t="s">
        <v>1064</v>
      </c>
      <c r="I297" s="176"/>
      <c r="J297" s="85" t="str">
        <f>IFERROR(VLOOKUP(H297,REFERENCES!R:S,2,FALSE),"")</f>
        <v>Nombre</v>
      </c>
      <c r="K297" s="168">
        <v>115</v>
      </c>
      <c r="L297" s="167"/>
      <c r="M297" s="167"/>
      <c r="N297" s="167"/>
      <c r="O297" s="84" t="s">
        <v>1902</v>
      </c>
      <c r="P297" s="82">
        <v>438</v>
      </c>
      <c r="Q297" s="96" t="s">
        <v>1040</v>
      </c>
      <c r="R297" s="87" t="s">
        <v>169</v>
      </c>
      <c r="S297" s="87" t="s">
        <v>328</v>
      </c>
      <c r="T297" s="101"/>
      <c r="U297" s="165"/>
      <c r="V297" s="86"/>
      <c r="W297" s="97"/>
      <c r="X297" s="87"/>
      <c r="Y297" s="165" t="str">
        <f t="shared" si="12"/>
        <v>AME20161111NOBA</v>
      </c>
      <c r="Z297" s="165">
        <f t="shared" si="13"/>
        <v>6</v>
      </c>
      <c r="AA297" s="165" t="str">
        <f>VLOOKUP(R297,NIVEAUXADMIN!A:B,2,FALSE)</f>
        <v>HT09</v>
      </c>
      <c r="AB297" s="165" t="str">
        <f>VLOOKUP(S297,NIVEAUXADMIN!E:F,2,FALSE)</f>
        <v>HT09932</v>
      </c>
      <c r="AC297" s="165" t="e">
        <f>VLOOKUP(T297,NIVEAUXADMIN!I:J,2,FALSE)</f>
        <v>#N/A</v>
      </c>
      <c r="AD297" s="87">
        <f>IF(SUMPRODUCT(($A$4:$A297=A297)*($S$4:$S297=S297))&gt;1,0,1)</f>
        <v>0</v>
      </c>
    </row>
    <row r="298" spans="1:30" ht="15" customHeight="1">
      <c r="A298" s="90" t="s">
        <v>1100</v>
      </c>
      <c r="B298" s="87" t="s">
        <v>1202</v>
      </c>
      <c r="C298" s="90"/>
      <c r="D298" s="165" t="s">
        <v>16</v>
      </c>
      <c r="E298" s="189">
        <v>42685</v>
      </c>
      <c r="F298" s="88" t="s">
        <v>1049</v>
      </c>
      <c r="G298" s="87" t="s">
        <v>1053</v>
      </c>
      <c r="H298" s="87" t="s">
        <v>1064</v>
      </c>
      <c r="I298" s="176"/>
      <c r="J298" s="85" t="str">
        <f>IFERROR(VLOOKUP(H298,REFERENCES!R:S,2,FALSE),"")</f>
        <v>Nombre</v>
      </c>
      <c r="K298" s="168">
        <v>5</v>
      </c>
      <c r="L298" s="167"/>
      <c r="M298" s="167"/>
      <c r="N298" s="167"/>
      <c r="O298" s="84" t="s">
        <v>1902</v>
      </c>
      <c r="P298" s="82">
        <v>68</v>
      </c>
      <c r="Q298" s="96" t="s">
        <v>1040</v>
      </c>
      <c r="R298" s="87" t="s">
        <v>169</v>
      </c>
      <c r="S298" s="87" t="s">
        <v>427</v>
      </c>
      <c r="T298" s="101"/>
      <c r="U298" s="165"/>
      <c r="V298" s="86"/>
      <c r="W298" s="97"/>
      <c r="X298" s="87"/>
      <c r="Y298" s="165" t="str">
        <f t="shared" si="12"/>
        <v>AME20161111NOBO</v>
      </c>
      <c r="Z298" s="165">
        <f t="shared" si="13"/>
        <v>10</v>
      </c>
      <c r="AA298" s="165" t="str">
        <f>VLOOKUP(R298,NIVEAUXADMIN!A:B,2,FALSE)</f>
        <v>HT09</v>
      </c>
      <c r="AB298" s="165" t="str">
        <f>VLOOKUP(S298,NIVEAUXADMIN!E:F,2,FALSE)</f>
        <v>HT09933</v>
      </c>
      <c r="AC298" s="165" t="e">
        <f>VLOOKUP(T298,NIVEAUXADMIN!I:J,2,FALSE)</f>
        <v>#N/A</v>
      </c>
      <c r="AD298" s="87">
        <f>IF(SUMPRODUCT(($A$4:$A298=A298)*($S$4:$S298=S298))&gt;1,0,1)</f>
        <v>0</v>
      </c>
    </row>
    <row r="299" spans="1:30" ht="15" customHeight="1">
      <c r="A299" s="90" t="s">
        <v>1100</v>
      </c>
      <c r="B299" s="87" t="s">
        <v>1202</v>
      </c>
      <c r="C299" s="90"/>
      <c r="D299" s="165" t="s">
        <v>16</v>
      </c>
      <c r="E299" s="189">
        <v>42685</v>
      </c>
      <c r="F299" s="88" t="s">
        <v>1049</v>
      </c>
      <c r="G299" s="87" t="s">
        <v>1053</v>
      </c>
      <c r="H299" s="87" t="s">
        <v>1064</v>
      </c>
      <c r="I299" s="176"/>
      <c r="J299" s="85" t="str">
        <f>IFERROR(VLOOKUP(H299,REFERENCES!R:S,2,FALSE),"")</f>
        <v>Nombre</v>
      </c>
      <c r="K299" s="168">
        <v>18</v>
      </c>
      <c r="L299" s="167"/>
      <c r="M299" s="167"/>
      <c r="N299" s="167"/>
      <c r="O299" s="84" t="s">
        <v>1902</v>
      </c>
      <c r="P299" s="82">
        <v>50</v>
      </c>
      <c r="Q299" s="96" t="s">
        <v>1040</v>
      </c>
      <c r="R299" s="87" t="s">
        <v>169</v>
      </c>
      <c r="S299" s="87" t="s">
        <v>427</v>
      </c>
      <c r="T299" s="101"/>
      <c r="U299" s="165"/>
      <c r="V299" s="86"/>
      <c r="W299" s="97"/>
      <c r="X299" s="87"/>
      <c r="Y299" s="165" t="str">
        <f t="shared" si="12"/>
        <v>AME20161111NOBO</v>
      </c>
      <c r="Z299" s="165">
        <f t="shared" si="13"/>
        <v>10</v>
      </c>
      <c r="AA299" s="165" t="str">
        <f>VLOOKUP(R299,NIVEAUXADMIN!A:B,2,FALSE)</f>
        <v>HT09</v>
      </c>
      <c r="AB299" s="165" t="str">
        <f>VLOOKUP(S299,NIVEAUXADMIN!E:F,2,FALSE)</f>
        <v>HT09933</v>
      </c>
      <c r="AC299" s="165" t="e">
        <f>VLOOKUP(T299,NIVEAUXADMIN!I:J,2,FALSE)</f>
        <v>#N/A</v>
      </c>
      <c r="AD299" s="87">
        <f>IF(SUMPRODUCT(($A$4:$A299=A299)*($S$4:$S299=S299))&gt;1,0,1)</f>
        <v>0</v>
      </c>
    </row>
    <row r="300" spans="1:30" ht="15" customHeight="1">
      <c r="A300" s="90" t="s">
        <v>1100</v>
      </c>
      <c r="B300" s="87" t="s">
        <v>1202</v>
      </c>
      <c r="C300" s="90"/>
      <c r="D300" s="165" t="s">
        <v>16</v>
      </c>
      <c r="E300" s="189">
        <v>42685</v>
      </c>
      <c r="F300" s="88" t="s">
        <v>1049</v>
      </c>
      <c r="G300" s="87" t="s">
        <v>1053</v>
      </c>
      <c r="H300" s="87" t="s">
        <v>1064</v>
      </c>
      <c r="I300" s="176"/>
      <c r="J300" s="85" t="str">
        <f>IFERROR(VLOOKUP(H300,REFERENCES!R:S,2,FALSE),"")</f>
        <v>Nombre</v>
      </c>
      <c r="K300" s="168">
        <v>37</v>
      </c>
      <c r="L300" s="167"/>
      <c r="M300" s="167"/>
      <c r="N300" s="167"/>
      <c r="O300" s="84" t="s">
        <v>1902</v>
      </c>
      <c r="P300" s="82">
        <v>110</v>
      </c>
      <c r="Q300" s="96" t="s">
        <v>1040</v>
      </c>
      <c r="R300" s="87" t="s">
        <v>169</v>
      </c>
      <c r="S300" s="87" t="s">
        <v>427</v>
      </c>
      <c r="T300" s="101"/>
      <c r="U300" s="165"/>
      <c r="V300" s="86"/>
      <c r="W300" s="97"/>
      <c r="X300" s="87"/>
      <c r="Y300" s="165" t="str">
        <f t="shared" si="12"/>
        <v>AME20161111NOBO</v>
      </c>
      <c r="Z300" s="165">
        <f t="shared" si="13"/>
        <v>10</v>
      </c>
      <c r="AA300" s="165" t="str">
        <f>VLOOKUP(R300,NIVEAUXADMIN!A:B,2,FALSE)</f>
        <v>HT09</v>
      </c>
      <c r="AB300" s="165" t="str">
        <f>VLOOKUP(S300,NIVEAUXADMIN!E:F,2,FALSE)</f>
        <v>HT09933</v>
      </c>
      <c r="AC300" s="165" t="e">
        <f>VLOOKUP(T300,NIVEAUXADMIN!I:J,2,FALSE)</f>
        <v>#N/A</v>
      </c>
      <c r="AD300" s="87">
        <f>IF(SUMPRODUCT(($A$4:$A300=A300)*($S$4:$S300=S300))&gt;1,0,1)</f>
        <v>0</v>
      </c>
    </row>
    <row r="301" spans="1:30" ht="15" customHeight="1">
      <c r="A301" s="90" t="s">
        <v>1100</v>
      </c>
      <c r="B301" s="87" t="s">
        <v>1202</v>
      </c>
      <c r="C301" s="90"/>
      <c r="D301" s="165" t="s">
        <v>16</v>
      </c>
      <c r="E301" s="189">
        <v>42685</v>
      </c>
      <c r="F301" s="88" t="s">
        <v>1049</v>
      </c>
      <c r="G301" s="87" t="s">
        <v>1053</v>
      </c>
      <c r="H301" s="87" t="s">
        <v>1064</v>
      </c>
      <c r="I301" s="176"/>
      <c r="J301" s="85" t="str">
        <f>IFERROR(VLOOKUP(H301,REFERENCES!R:S,2,FALSE),"")</f>
        <v>Nombre</v>
      </c>
      <c r="K301" s="168">
        <v>17</v>
      </c>
      <c r="L301" s="167"/>
      <c r="M301" s="167"/>
      <c r="N301" s="167"/>
      <c r="O301" s="84" t="s">
        <v>1902</v>
      </c>
      <c r="P301" s="82">
        <v>68</v>
      </c>
      <c r="Q301" s="96" t="s">
        <v>1040</v>
      </c>
      <c r="R301" s="87" t="s">
        <v>169</v>
      </c>
      <c r="S301" s="87" t="s">
        <v>427</v>
      </c>
      <c r="T301" s="101"/>
      <c r="U301" s="165"/>
      <c r="V301" s="86"/>
      <c r="W301" s="97"/>
      <c r="X301" s="87"/>
      <c r="Y301" s="165" t="str">
        <f t="shared" si="12"/>
        <v>AME20161111NOBO</v>
      </c>
      <c r="Z301" s="165">
        <f t="shared" si="13"/>
        <v>10</v>
      </c>
      <c r="AA301" s="165" t="str">
        <f>VLOOKUP(R301,NIVEAUXADMIN!A:B,2,FALSE)</f>
        <v>HT09</v>
      </c>
      <c r="AB301" s="165" t="str">
        <f>VLOOKUP(S301,NIVEAUXADMIN!E:F,2,FALSE)</f>
        <v>HT09933</v>
      </c>
      <c r="AC301" s="165" t="e">
        <f>VLOOKUP(T301,NIVEAUXADMIN!I:J,2,FALSE)</f>
        <v>#N/A</v>
      </c>
      <c r="AD301" s="87">
        <f>IF(SUMPRODUCT(($A$4:$A301=A301)*($S$4:$S301=S301))&gt;1,0,1)</f>
        <v>0</v>
      </c>
    </row>
    <row r="302" spans="1:30" ht="15" customHeight="1">
      <c r="A302" s="90" t="s">
        <v>1100</v>
      </c>
      <c r="B302" s="87" t="s">
        <v>1202</v>
      </c>
      <c r="C302" s="90"/>
      <c r="D302" s="165" t="s">
        <v>16</v>
      </c>
      <c r="E302" s="189">
        <v>42685</v>
      </c>
      <c r="F302" s="88" t="s">
        <v>1049</v>
      </c>
      <c r="G302" s="87" t="s">
        <v>1053</v>
      </c>
      <c r="H302" s="87" t="s">
        <v>1064</v>
      </c>
      <c r="I302" s="176"/>
      <c r="J302" s="85" t="str">
        <f>IFERROR(VLOOKUP(H302,REFERENCES!R:S,2,FALSE),"")</f>
        <v>Nombre</v>
      </c>
      <c r="K302" s="168">
        <v>63</v>
      </c>
      <c r="L302" s="167"/>
      <c r="M302" s="167"/>
      <c r="N302" s="167"/>
      <c r="O302" s="84" t="s">
        <v>1902</v>
      </c>
      <c r="P302" s="82">
        <v>232</v>
      </c>
      <c r="Q302" s="96" t="s">
        <v>1040</v>
      </c>
      <c r="R302" s="87" t="s">
        <v>169</v>
      </c>
      <c r="S302" s="87" t="s">
        <v>439</v>
      </c>
      <c r="T302" s="101"/>
      <c r="U302" s="165"/>
      <c r="V302" s="86"/>
      <c r="W302" s="97"/>
      <c r="X302" s="87"/>
      <c r="Y302" s="165" t="str">
        <f t="shared" ref="Y302:Y365" si="14">UPPER(LEFT(A302,3)&amp;YEAR(E302)&amp;MONTH(E302)&amp;DAY((E302))&amp;LEFT(R302,2)&amp;LEFT(S302,2)&amp;LEFT(T302,2))</f>
        <v>AME20161111NOMO</v>
      </c>
      <c r="Z302" s="165">
        <f t="shared" si="13"/>
        <v>3</v>
      </c>
      <c r="AA302" s="165" t="str">
        <f>VLOOKUP(R302,NIVEAUXADMIN!A:B,2,FALSE)</f>
        <v>HT09</v>
      </c>
      <c r="AB302" s="165" t="str">
        <f>VLOOKUP(S302,NIVEAUXADMIN!E:F,2,FALSE)</f>
        <v>HT09931</v>
      </c>
      <c r="AC302" s="165" t="e">
        <f>VLOOKUP(T302,NIVEAUXADMIN!I:J,2,FALSE)</f>
        <v>#N/A</v>
      </c>
      <c r="AD302" s="87">
        <f>IF(SUMPRODUCT(($A$4:$A302=A302)*($S$4:$S302=S302))&gt;1,0,1)</f>
        <v>0</v>
      </c>
    </row>
    <row r="303" spans="1:30" ht="15" customHeight="1">
      <c r="A303" s="90" t="s">
        <v>1100</v>
      </c>
      <c r="B303" s="87" t="s">
        <v>1202</v>
      </c>
      <c r="C303" s="90"/>
      <c r="D303" s="165" t="s">
        <v>16</v>
      </c>
      <c r="E303" s="189">
        <v>42685</v>
      </c>
      <c r="F303" s="88" t="s">
        <v>1051</v>
      </c>
      <c r="G303" s="87" t="s">
        <v>1052</v>
      </c>
      <c r="H303" s="87" t="s">
        <v>1063</v>
      </c>
      <c r="I303" s="176"/>
      <c r="J303" s="85" t="str">
        <f>IFERROR(VLOOKUP(H303,REFERENCES!R:S,2,FALSE),"")</f>
        <v>Nombre</v>
      </c>
      <c r="K303" s="168">
        <v>23</v>
      </c>
      <c r="L303" s="167"/>
      <c r="M303" s="167"/>
      <c r="N303" s="167"/>
      <c r="O303" s="84" t="s">
        <v>1902</v>
      </c>
      <c r="P303" s="82">
        <v>63</v>
      </c>
      <c r="Q303" s="96" t="s">
        <v>1040</v>
      </c>
      <c r="R303" s="87" t="s">
        <v>169</v>
      </c>
      <c r="S303" s="87" t="s">
        <v>328</v>
      </c>
      <c r="T303" s="101"/>
      <c r="U303" s="165"/>
      <c r="V303" s="86"/>
      <c r="W303" s="97"/>
      <c r="X303" s="87"/>
      <c r="Y303" s="165" t="str">
        <f t="shared" si="14"/>
        <v>AME20161111NOBA</v>
      </c>
      <c r="Z303" s="165">
        <f t="shared" si="13"/>
        <v>6</v>
      </c>
      <c r="AA303" s="165" t="str">
        <f>VLOOKUP(R303,NIVEAUXADMIN!A:B,2,FALSE)</f>
        <v>HT09</v>
      </c>
      <c r="AB303" s="165" t="str">
        <f>VLOOKUP(S303,NIVEAUXADMIN!E:F,2,FALSE)</f>
        <v>HT09932</v>
      </c>
      <c r="AC303" s="165" t="e">
        <f>VLOOKUP(T303,NIVEAUXADMIN!I:J,2,FALSE)</f>
        <v>#N/A</v>
      </c>
      <c r="AD303" s="87">
        <f>IF(SUMPRODUCT(($A$4:$A303=A303)*($S$4:$S303=S303))&gt;1,0,1)</f>
        <v>0</v>
      </c>
    </row>
    <row r="304" spans="1:30" ht="15" customHeight="1">
      <c r="A304" s="90" t="s">
        <v>1100</v>
      </c>
      <c r="B304" s="87" t="s">
        <v>1202</v>
      </c>
      <c r="C304" s="90"/>
      <c r="D304" s="165" t="s">
        <v>16</v>
      </c>
      <c r="E304" s="189">
        <v>42685</v>
      </c>
      <c r="F304" s="88" t="s">
        <v>1051</v>
      </c>
      <c r="G304" s="87" t="s">
        <v>1052</v>
      </c>
      <c r="H304" s="87" t="s">
        <v>1063</v>
      </c>
      <c r="I304" s="176"/>
      <c r="J304" s="85" t="str">
        <f>IFERROR(VLOOKUP(H304,REFERENCES!R:S,2,FALSE),"")</f>
        <v>Nombre</v>
      </c>
      <c r="K304" s="168">
        <v>330</v>
      </c>
      <c r="L304" s="167"/>
      <c r="M304" s="167"/>
      <c r="N304" s="167"/>
      <c r="O304" s="84" t="s">
        <v>1902</v>
      </c>
      <c r="P304" s="82">
        <v>438</v>
      </c>
      <c r="Q304" s="96" t="s">
        <v>1040</v>
      </c>
      <c r="R304" s="87" t="s">
        <v>169</v>
      </c>
      <c r="S304" s="87" t="s">
        <v>328</v>
      </c>
      <c r="T304" s="101"/>
      <c r="U304" s="165"/>
      <c r="V304" s="86"/>
      <c r="W304" s="97"/>
      <c r="X304" s="87"/>
      <c r="Y304" s="165" t="str">
        <f t="shared" si="14"/>
        <v>AME20161111NOBA</v>
      </c>
      <c r="Z304" s="165">
        <f t="shared" si="13"/>
        <v>6</v>
      </c>
      <c r="AA304" s="165" t="str">
        <f>VLOOKUP(R304,NIVEAUXADMIN!A:B,2,FALSE)</f>
        <v>HT09</v>
      </c>
      <c r="AB304" s="165" t="str">
        <f>VLOOKUP(S304,NIVEAUXADMIN!E:F,2,FALSE)</f>
        <v>HT09932</v>
      </c>
      <c r="AC304" s="165" t="e">
        <f>VLOOKUP(T304,NIVEAUXADMIN!I:J,2,FALSE)</f>
        <v>#N/A</v>
      </c>
      <c r="AD304" s="87">
        <f>IF(SUMPRODUCT(($A$4:$A304=A304)*($S$4:$S304=S304))&gt;1,0,1)</f>
        <v>0</v>
      </c>
    </row>
    <row r="305" spans="1:30" ht="15" customHeight="1">
      <c r="A305" s="90" t="s">
        <v>1100</v>
      </c>
      <c r="B305" s="87" t="s">
        <v>1202</v>
      </c>
      <c r="C305" s="90"/>
      <c r="D305" s="165" t="s">
        <v>16</v>
      </c>
      <c r="E305" s="189">
        <v>42685</v>
      </c>
      <c r="F305" s="88" t="s">
        <v>1051</v>
      </c>
      <c r="G305" s="87" t="s">
        <v>1052</v>
      </c>
      <c r="H305" s="87" t="s">
        <v>1063</v>
      </c>
      <c r="I305" s="176"/>
      <c r="J305" s="85" t="str">
        <f>IFERROR(VLOOKUP(H305,REFERENCES!R:S,2,FALSE),"")</f>
        <v>Nombre</v>
      </c>
      <c r="K305" s="168">
        <v>32</v>
      </c>
      <c r="L305" s="167"/>
      <c r="M305" s="167"/>
      <c r="N305" s="167"/>
      <c r="O305" s="84" t="s">
        <v>1902</v>
      </c>
      <c r="P305" s="82">
        <v>50</v>
      </c>
      <c r="Q305" s="96" t="s">
        <v>1040</v>
      </c>
      <c r="R305" s="87" t="s">
        <v>169</v>
      </c>
      <c r="S305" s="87" t="s">
        <v>427</v>
      </c>
      <c r="T305" s="101"/>
      <c r="U305" s="165"/>
      <c r="V305" s="86"/>
      <c r="W305" s="97"/>
      <c r="X305" s="87"/>
      <c r="Y305" s="165" t="str">
        <f t="shared" si="14"/>
        <v>AME20161111NOBO</v>
      </c>
      <c r="Z305" s="165">
        <f t="shared" si="13"/>
        <v>10</v>
      </c>
      <c r="AA305" s="165" t="str">
        <f>VLOOKUP(R305,NIVEAUXADMIN!A:B,2,FALSE)</f>
        <v>HT09</v>
      </c>
      <c r="AB305" s="165" t="str">
        <f>VLOOKUP(S305,NIVEAUXADMIN!E:F,2,FALSE)</f>
        <v>HT09933</v>
      </c>
      <c r="AC305" s="165" t="e">
        <f>VLOOKUP(T305,NIVEAUXADMIN!I:J,2,FALSE)</f>
        <v>#N/A</v>
      </c>
      <c r="AD305" s="87">
        <f>IF(SUMPRODUCT(($A$4:$A305=A305)*($S$4:$S305=S305))&gt;1,0,1)</f>
        <v>0</v>
      </c>
    </row>
    <row r="306" spans="1:30" ht="15" customHeight="1">
      <c r="A306" s="90" t="s">
        <v>1100</v>
      </c>
      <c r="B306" s="87" t="s">
        <v>1202</v>
      </c>
      <c r="C306" s="90"/>
      <c r="D306" s="165" t="s">
        <v>16</v>
      </c>
      <c r="E306" s="189">
        <v>42685</v>
      </c>
      <c r="F306" s="88" t="s">
        <v>1051</v>
      </c>
      <c r="G306" s="87" t="s">
        <v>1052</v>
      </c>
      <c r="H306" s="87" t="s">
        <v>1063</v>
      </c>
      <c r="I306" s="176"/>
      <c r="J306" s="85" t="str">
        <f>IFERROR(VLOOKUP(H306,REFERENCES!R:S,2,FALSE),"")</f>
        <v>Nombre</v>
      </c>
      <c r="K306" s="168">
        <v>73</v>
      </c>
      <c r="L306" s="167"/>
      <c r="M306" s="167"/>
      <c r="N306" s="167"/>
      <c r="O306" s="84" t="s">
        <v>1902</v>
      </c>
      <c r="P306" s="82">
        <v>110</v>
      </c>
      <c r="Q306" s="96" t="s">
        <v>1040</v>
      </c>
      <c r="R306" s="87" t="s">
        <v>169</v>
      </c>
      <c r="S306" s="87" t="s">
        <v>427</v>
      </c>
      <c r="T306" s="101"/>
      <c r="U306" s="165"/>
      <c r="V306" s="86"/>
      <c r="W306" s="97"/>
      <c r="X306" s="87"/>
      <c r="Y306" s="165" t="str">
        <f t="shared" si="14"/>
        <v>AME20161111NOBO</v>
      </c>
      <c r="Z306" s="165">
        <f t="shared" si="13"/>
        <v>10</v>
      </c>
      <c r="AA306" s="165" t="str">
        <f>VLOOKUP(R306,NIVEAUXADMIN!A:B,2,FALSE)</f>
        <v>HT09</v>
      </c>
      <c r="AB306" s="165" t="str">
        <f>VLOOKUP(S306,NIVEAUXADMIN!E:F,2,FALSE)</f>
        <v>HT09933</v>
      </c>
      <c r="AC306" s="165" t="e">
        <f>VLOOKUP(T306,NIVEAUXADMIN!I:J,2,FALSE)</f>
        <v>#N/A</v>
      </c>
      <c r="AD306" s="87">
        <f>IF(SUMPRODUCT(($A$4:$A306=A306)*($S$4:$S306=S306))&gt;1,0,1)</f>
        <v>0</v>
      </c>
    </row>
    <row r="307" spans="1:30" ht="15" customHeight="1">
      <c r="A307" s="90" t="s">
        <v>1100</v>
      </c>
      <c r="B307" s="87" t="s">
        <v>1202</v>
      </c>
      <c r="C307" s="90"/>
      <c r="D307" s="165" t="s">
        <v>16</v>
      </c>
      <c r="E307" s="189">
        <v>42685</v>
      </c>
      <c r="F307" s="88" t="s">
        <v>1051</v>
      </c>
      <c r="G307" s="87" t="s">
        <v>1052</v>
      </c>
      <c r="H307" s="87" t="s">
        <v>1063</v>
      </c>
      <c r="I307" s="176"/>
      <c r="J307" s="85" t="str">
        <f>IFERROR(VLOOKUP(H307,REFERENCES!R:S,2,FALSE),"")</f>
        <v>Nombre</v>
      </c>
      <c r="K307" s="168">
        <v>46</v>
      </c>
      <c r="L307" s="167"/>
      <c r="M307" s="167"/>
      <c r="N307" s="167"/>
      <c r="O307" s="84" t="s">
        <v>1902</v>
      </c>
      <c r="P307" s="82">
        <v>68</v>
      </c>
      <c r="Q307" s="96" t="s">
        <v>1040</v>
      </c>
      <c r="R307" s="87" t="s">
        <v>169</v>
      </c>
      <c r="S307" s="87" t="s">
        <v>427</v>
      </c>
      <c r="T307" s="101"/>
      <c r="U307" s="165"/>
      <c r="V307" s="86"/>
      <c r="W307" s="97"/>
      <c r="X307" s="87"/>
      <c r="Y307" s="165" t="str">
        <f t="shared" si="14"/>
        <v>AME20161111NOBO</v>
      </c>
      <c r="Z307" s="165">
        <f t="shared" si="13"/>
        <v>10</v>
      </c>
      <c r="AA307" s="165" t="str">
        <f>VLOOKUP(R307,NIVEAUXADMIN!A:B,2,FALSE)</f>
        <v>HT09</v>
      </c>
      <c r="AB307" s="165" t="str">
        <f>VLOOKUP(S307,NIVEAUXADMIN!E:F,2,FALSE)</f>
        <v>HT09933</v>
      </c>
      <c r="AC307" s="165" t="e">
        <f>VLOOKUP(T307,NIVEAUXADMIN!I:J,2,FALSE)</f>
        <v>#N/A</v>
      </c>
      <c r="AD307" s="87">
        <f>IF(SUMPRODUCT(($A$4:$A307=A307)*($S$4:$S307=S307))&gt;1,0,1)</f>
        <v>0</v>
      </c>
    </row>
    <row r="308" spans="1:30" ht="15" customHeight="1">
      <c r="A308" s="90" t="s">
        <v>1100</v>
      </c>
      <c r="B308" s="87" t="s">
        <v>1202</v>
      </c>
      <c r="C308" s="90"/>
      <c r="D308" s="165" t="s">
        <v>16</v>
      </c>
      <c r="E308" s="189">
        <v>42685</v>
      </c>
      <c r="F308" s="88" t="s">
        <v>1051</v>
      </c>
      <c r="G308" s="87" t="s">
        <v>1052</v>
      </c>
      <c r="H308" s="87" t="s">
        <v>1063</v>
      </c>
      <c r="I308" s="176"/>
      <c r="J308" s="85" t="str">
        <f>IFERROR(VLOOKUP(H308,REFERENCES!R:S,2,FALSE),"")</f>
        <v>Nombre</v>
      </c>
      <c r="K308" s="168">
        <v>169</v>
      </c>
      <c r="L308" s="167"/>
      <c r="M308" s="167"/>
      <c r="N308" s="167"/>
      <c r="O308" s="84" t="s">
        <v>1902</v>
      </c>
      <c r="P308" s="82">
        <v>232</v>
      </c>
      <c r="Q308" s="96" t="s">
        <v>1040</v>
      </c>
      <c r="R308" s="87" t="s">
        <v>169</v>
      </c>
      <c r="S308" s="87" t="s">
        <v>439</v>
      </c>
      <c r="T308" s="101"/>
      <c r="U308" s="165"/>
      <c r="V308" s="86"/>
      <c r="W308" s="97"/>
      <c r="X308" s="87"/>
      <c r="Y308" s="165" t="str">
        <f t="shared" si="14"/>
        <v>AME20161111NOMO</v>
      </c>
      <c r="Z308" s="165">
        <f t="shared" si="13"/>
        <v>3</v>
      </c>
      <c r="AA308" s="165" t="str">
        <f>VLOOKUP(R308,NIVEAUXADMIN!A:B,2,FALSE)</f>
        <v>HT09</v>
      </c>
      <c r="AB308" s="165" t="str">
        <f>VLOOKUP(S308,NIVEAUXADMIN!E:F,2,FALSE)</f>
        <v>HT09931</v>
      </c>
      <c r="AC308" s="165" t="e">
        <f>VLOOKUP(T308,NIVEAUXADMIN!I:J,2,FALSE)</f>
        <v>#N/A</v>
      </c>
      <c r="AD308" s="87">
        <f>IF(SUMPRODUCT(($A$4:$A308=A308)*($S$4:$S308=S308))&gt;1,0,1)</f>
        <v>0</v>
      </c>
    </row>
    <row r="309" spans="1:30" ht="15" customHeight="1">
      <c r="A309" s="90" t="s">
        <v>1100</v>
      </c>
      <c r="B309" s="87" t="s">
        <v>1202</v>
      </c>
      <c r="C309" s="90"/>
      <c r="D309" s="165" t="s">
        <v>16</v>
      </c>
      <c r="E309" s="189">
        <v>42686</v>
      </c>
      <c r="F309" s="88" t="s">
        <v>1049</v>
      </c>
      <c r="G309" s="87" t="s">
        <v>1053</v>
      </c>
      <c r="H309" s="87" t="s">
        <v>1064</v>
      </c>
      <c r="I309" s="176"/>
      <c r="J309" s="85" t="str">
        <f>IFERROR(VLOOKUP(H309,REFERENCES!R:S,2,FALSE),"")</f>
        <v>Nombre</v>
      </c>
      <c r="K309" s="168">
        <v>25</v>
      </c>
      <c r="L309" s="167"/>
      <c r="M309" s="167"/>
      <c r="N309" s="167"/>
      <c r="O309" s="84" t="s">
        <v>1902</v>
      </c>
      <c r="P309" s="82">
        <v>25</v>
      </c>
      <c r="Q309" s="96" t="s">
        <v>1040</v>
      </c>
      <c r="R309" s="87" t="s">
        <v>169</v>
      </c>
      <c r="S309" s="87" t="s">
        <v>399</v>
      </c>
      <c r="T309" s="101"/>
      <c r="U309" s="165"/>
      <c r="V309" s="86"/>
      <c r="W309" s="97"/>
      <c r="X309" s="87"/>
      <c r="Y309" s="165" t="str">
        <f t="shared" si="14"/>
        <v>AME20161112NOBA</v>
      </c>
      <c r="Z309" s="165">
        <f t="shared" si="13"/>
        <v>2</v>
      </c>
      <c r="AA309" s="165" t="str">
        <f>VLOOKUP(R309,NIVEAUXADMIN!A:B,2,FALSE)</f>
        <v>HT09</v>
      </c>
      <c r="AB309" s="165" t="str">
        <f>VLOOKUP(S309,NIVEAUXADMIN!E:F,2,FALSE)</f>
        <v>HT09913</v>
      </c>
      <c r="AC309" s="165" t="e">
        <f>VLOOKUP(T309,NIVEAUXADMIN!I:J,2,FALSE)</f>
        <v>#N/A</v>
      </c>
      <c r="AD309" s="87">
        <f>IF(SUMPRODUCT(($A$4:$A309=A309)*($S$4:$S309=S309))&gt;1,0,1)</f>
        <v>1</v>
      </c>
    </row>
    <row r="310" spans="1:30" ht="15" customHeight="1">
      <c r="A310" s="90" t="s">
        <v>1100</v>
      </c>
      <c r="B310" s="87" t="s">
        <v>1202</v>
      </c>
      <c r="C310" s="90"/>
      <c r="D310" s="165" t="s">
        <v>16</v>
      </c>
      <c r="E310" s="189">
        <v>42686</v>
      </c>
      <c r="F310" s="88" t="s">
        <v>1049</v>
      </c>
      <c r="G310" s="87" t="s">
        <v>1053</v>
      </c>
      <c r="H310" s="87" t="s">
        <v>1064</v>
      </c>
      <c r="I310" s="176"/>
      <c r="J310" s="85" t="str">
        <f>IFERROR(VLOOKUP(H310,REFERENCES!R:S,2,FALSE),"")</f>
        <v>Nombre</v>
      </c>
      <c r="K310" s="168">
        <v>25</v>
      </c>
      <c r="L310" s="167"/>
      <c r="M310" s="167"/>
      <c r="N310" s="167"/>
      <c r="O310" s="84" t="s">
        <v>1902</v>
      </c>
      <c r="P310" s="82">
        <v>25</v>
      </c>
      <c r="Q310" s="96" t="s">
        <v>1040</v>
      </c>
      <c r="R310" s="87" t="s">
        <v>169</v>
      </c>
      <c r="S310" s="87" t="s">
        <v>430</v>
      </c>
      <c r="T310" s="101"/>
      <c r="U310" s="165"/>
      <c r="V310" s="86"/>
      <c r="W310" s="97"/>
      <c r="X310" s="87"/>
      <c r="Y310" s="165" t="str">
        <f t="shared" si="14"/>
        <v>AME20161112NOCH</v>
      </c>
      <c r="Z310" s="165">
        <f t="shared" si="13"/>
        <v>2</v>
      </c>
      <c r="AA310" s="165" t="str">
        <f>VLOOKUP(R310,NIVEAUXADMIN!A:B,2,FALSE)</f>
        <v>HT09</v>
      </c>
      <c r="AB310" s="165" t="str">
        <f>VLOOKUP(S310,NIVEAUXADMIN!E:F,2,FALSE)</f>
        <v>HT09914</v>
      </c>
      <c r="AC310" s="165" t="e">
        <f>VLOOKUP(T310,NIVEAUXADMIN!I:J,2,FALSE)</f>
        <v>#N/A</v>
      </c>
      <c r="AD310" s="87">
        <f>IF(SUMPRODUCT(($A$4:$A310=A310)*($S$4:$S310=S310))&gt;1,0,1)</f>
        <v>1</v>
      </c>
    </row>
    <row r="311" spans="1:30" ht="15" customHeight="1">
      <c r="A311" s="90" t="s">
        <v>1100</v>
      </c>
      <c r="B311" s="87" t="s">
        <v>1202</v>
      </c>
      <c r="C311" s="90"/>
      <c r="D311" s="165" t="s">
        <v>16</v>
      </c>
      <c r="E311" s="189">
        <v>42686</v>
      </c>
      <c r="F311" s="88" t="s">
        <v>1051</v>
      </c>
      <c r="G311" s="87" t="s">
        <v>1052</v>
      </c>
      <c r="H311" s="87" t="s">
        <v>1063</v>
      </c>
      <c r="I311" s="176"/>
      <c r="J311" s="85" t="str">
        <f>IFERROR(VLOOKUP(H311,REFERENCES!R:S,2,FALSE),"")</f>
        <v>Nombre</v>
      </c>
      <c r="K311" s="168">
        <v>25</v>
      </c>
      <c r="L311" s="167"/>
      <c r="M311" s="167"/>
      <c r="N311" s="167"/>
      <c r="O311" s="84" t="s">
        <v>1902</v>
      </c>
      <c r="P311" s="82">
        <v>25</v>
      </c>
      <c r="Q311" s="96" t="s">
        <v>1040</v>
      </c>
      <c r="R311" s="87" t="s">
        <v>169</v>
      </c>
      <c r="S311" s="87" t="s">
        <v>399</v>
      </c>
      <c r="T311" s="101"/>
      <c r="U311" s="165"/>
      <c r="V311" s="86"/>
      <c r="W311" s="97"/>
      <c r="X311" s="87"/>
      <c r="Y311" s="165" t="str">
        <f t="shared" si="14"/>
        <v>AME20161112NOBA</v>
      </c>
      <c r="Z311" s="165">
        <f t="shared" si="13"/>
        <v>2</v>
      </c>
      <c r="AA311" s="165" t="str">
        <f>VLOOKUP(R311,NIVEAUXADMIN!A:B,2,FALSE)</f>
        <v>HT09</v>
      </c>
      <c r="AB311" s="165" t="str">
        <f>VLOOKUP(S311,NIVEAUXADMIN!E:F,2,FALSE)</f>
        <v>HT09913</v>
      </c>
      <c r="AC311" s="165" t="e">
        <f>VLOOKUP(T311,NIVEAUXADMIN!I:J,2,FALSE)</f>
        <v>#N/A</v>
      </c>
      <c r="AD311" s="87">
        <f>IF(SUMPRODUCT(($A$4:$A311=A311)*($S$4:$S311=S311))&gt;1,0,1)</f>
        <v>0</v>
      </c>
    </row>
    <row r="312" spans="1:30" ht="15" customHeight="1">
      <c r="A312" s="90" t="s">
        <v>1100</v>
      </c>
      <c r="B312" s="87" t="s">
        <v>1202</v>
      </c>
      <c r="C312" s="90"/>
      <c r="D312" s="165" t="s">
        <v>16</v>
      </c>
      <c r="E312" s="189">
        <v>42686</v>
      </c>
      <c r="F312" s="88" t="s">
        <v>1051</v>
      </c>
      <c r="G312" s="87" t="s">
        <v>1052</v>
      </c>
      <c r="H312" s="87" t="s">
        <v>1063</v>
      </c>
      <c r="I312" s="176"/>
      <c r="J312" s="85" t="str">
        <f>IFERROR(VLOOKUP(H312,REFERENCES!R:S,2,FALSE),"")</f>
        <v>Nombre</v>
      </c>
      <c r="K312" s="168">
        <v>25</v>
      </c>
      <c r="L312" s="167"/>
      <c r="M312" s="167"/>
      <c r="N312" s="167"/>
      <c r="O312" s="84" t="s">
        <v>1902</v>
      </c>
      <c r="P312" s="82">
        <v>25</v>
      </c>
      <c r="Q312" s="96" t="s">
        <v>1040</v>
      </c>
      <c r="R312" s="87" t="s">
        <v>169</v>
      </c>
      <c r="S312" s="87" t="s">
        <v>430</v>
      </c>
      <c r="T312" s="101"/>
      <c r="U312" s="165"/>
      <c r="V312" s="86"/>
      <c r="W312" s="97"/>
      <c r="X312" s="87"/>
      <c r="Y312" s="165" t="str">
        <f t="shared" si="14"/>
        <v>AME20161112NOCH</v>
      </c>
      <c r="Z312" s="165">
        <f t="shared" si="13"/>
        <v>2</v>
      </c>
      <c r="AA312" s="165" t="str">
        <f>VLOOKUP(R312,NIVEAUXADMIN!A:B,2,FALSE)</f>
        <v>HT09</v>
      </c>
      <c r="AB312" s="165" t="str">
        <f>VLOOKUP(S312,NIVEAUXADMIN!E:F,2,FALSE)</f>
        <v>HT09914</v>
      </c>
      <c r="AC312" s="165" t="e">
        <f>VLOOKUP(T312,NIVEAUXADMIN!I:J,2,FALSE)</f>
        <v>#N/A</v>
      </c>
      <c r="AD312" s="87">
        <f>IF(SUMPRODUCT(($A$4:$A312=A312)*($S$4:$S312=S312))&gt;1,0,1)</f>
        <v>0</v>
      </c>
    </row>
    <row r="313" spans="1:30" ht="15" customHeight="1">
      <c r="A313" s="90" t="s">
        <v>1100</v>
      </c>
      <c r="B313" s="87" t="s">
        <v>1202</v>
      </c>
      <c r="C313" s="90"/>
      <c r="D313" s="165" t="s">
        <v>16</v>
      </c>
      <c r="E313" s="189">
        <v>42687</v>
      </c>
      <c r="F313" s="88" t="s">
        <v>1049</v>
      </c>
      <c r="G313" s="87" t="s">
        <v>1053</v>
      </c>
      <c r="H313" s="87" t="s">
        <v>1048</v>
      </c>
      <c r="I313" s="176"/>
      <c r="J313" s="85" t="str">
        <f>IFERROR(VLOOKUP(H313,REFERENCES!R:S,2,FALSE),"")</f>
        <v>Nombre</v>
      </c>
      <c r="K313" s="168">
        <v>111</v>
      </c>
      <c r="L313" s="167"/>
      <c r="M313" s="167"/>
      <c r="N313" s="167"/>
      <c r="O313" s="84" t="s">
        <v>1902</v>
      </c>
      <c r="P313" s="82">
        <v>111</v>
      </c>
      <c r="Q313" s="89"/>
      <c r="R313" s="165" t="s">
        <v>153</v>
      </c>
      <c r="S313" s="165" t="s">
        <v>296</v>
      </c>
      <c r="T313" s="101"/>
      <c r="U313" s="165"/>
      <c r="V313" s="86"/>
      <c r="W313" s="97"/>
      <c r="X313" s="87"/>
      <c r="Y313" s="165" t="str">
        <f t="shared" si="14"/>
        <v>AME20161113NIMI</v>
      </c>
      <c r="Z313" s="165">
        <f t="shared" si="13"/>
        <v>2</v>
      </c>
      <c r="AA313" s="165" t="str">
        <f>VLOOKUP(R313,NIVEAUXADMIN!A:B,2,FALSE)</f>
        <v>HT10</v>
      </c>
      <c r="AB313" s="165" t="str">
        <f>VLOOKUP(S313,NIVEAUXADMIN!E:F,2,FALSE)</f>
        <v>HT101011</v>
      </c>
      <c r="AC313" s="165" t="e">
        <f>VLOOKUP(T313,NIVEAUXADMIN!I:J,2,FALSE)</f>
        <v>#N/A</v>
      </c>
      <c r="AD313" s="87">
        <f>IF(SUMPRODUCT(($A$4:$A313=A313)*($S$4:$S313=S313))&gt;1,0,1)</f>
        <v>1</v>
      </c>
    </row>
    <row r="314" spans="1:30" ht="15" customHeight="1">
      <c r="A314" s="90" t="s">
        <v>1100</v>
      </c>
      <c r="B314" s="87" t="s">
        <v>1202</v>
      </c>
      <c r="C314" s="90"/>
      <c r="D314" s="165" t="s">
        <v>16</v>
      </c>
      <c r="E314" s="189">
        <v>42687</v>
      </c>
      <c r="F314" s="88" t="s">
        <v>1049</v>
      </c>
      <c r="G314" s="87" t="s">
        <v>1053</v>
      </c>
      <c r="H314" s="87" t="s">
        <v>1048</v>
      </c>
      <c r="I314" s="176"/>
      <c r="J314" s="85" t="str">
        <f>IFERROR(VLOOKUP(H314,REFERENCES!R:S,2,FALSE),"")</f>
        <v>Nombre</v>
      </c>
      <c r="K314" s="168">
        <v>7</v>
      </c>
      <c r="L314" s="167"/>
      <c r="M314" s="167"/>
      <c r="N314" s="167"/>
      <c r="O314" s="84" t="s">
        <v>1902</v>
      </c>
      <c r="P314" s="82">
        <v>7</v>
      </c>
      <c r="Q314" s="89"/>
      <c r="R314" s="165" t="s">
        <v>20</v>
      </c>
      <c r="S314" s="87" t="s">
        <v>554</v>
      </c>
      <c r="T314" s="101"/>
      <c r="U314" s="165"/>
      <c r="V314" s="86"/>
      <c r="W314" s="97"/>
      <c r="X314" s="87"/>
      <c r="Y314" s="165" t="str">
        <f t="shared" si="14"/>
        <v>AME20161113SUTO</v>
      </c>
      <c r="Z314" s="165">
        <f t="shared" si="13"/>
        <v>3</v>
      </c>
      <c r="AA314" s="165" t="str">
        <f>VLOOKUP(R314,NIVEAUXADMIN!A:B,2,FALSE)</f>
        <v>HT07</v>
      </c>
      <c r="AB314" s="165" t="str">
        <f>VLOOKUP(S314,NIVEAUXADMIN!E:F,2,FALSE)</f>
        <v>HT07712</v>
      </c>
      <c r="AC314" s="165" t="e">
        <f>VLOOKUP(T314,NIVEAUXADMIN!I:J,2,FALSE)</f>
        <v>#N/A</v>
      </c>
      <c r="AD314" s="87">
        <f>IF(SUMPRODUCT(($A$4:$A314=A314)*($S$4:$S314=S314))&gt;1,0,1)</f>
        <v>0</v>
      </c>
    </row>
    <row r="315" spans="1:30" ht="15" customHeight="1">
      <c r="A315" s="90" t="s">
        <v>1100</v>
      </c>
      <c r="B315" s="87" t="s">
        <v>1202</v>
      </c>
      <c r="C315" s="90"/>
      <c r="D315" s="165" t="s">
        <v>16</v>
      </c>
      <c r="E315" s="189">
        <v>42687</v>
      </c>
      <c r="F315" s="88" t="s">
        <v>1051</v>
      </c>
      <c r="G315" s="87" t="s">
        <v>1052</v>
      </c>
      <c r="H315" s="87" t="s">
        <v>1056</v>
      </c>
      <c r="I315" s="176"/>
      <c r="J315" s="85" t="str">
        <f>IFERROR(VLOOKUP(H315,REFERENCES!R:S,2,FALSE),"")</f>
        <v>Nombre</v>
      </c>
      <c r="K315" s="168">
        <v>14</v>
      </c>
      <c r="L315" s="167"/>
      <c r="M315" s="167"/>
      <c r="N315" s="167"/>
      <c r="O315" s="84" t="s">
        <v>1902</v>
      </c>
      <c r="P315" s="82">
        <v>7</v>
      </c>
      <c r="Q315" s="96" t="s">
        <v>1040</v>
      </c>
      <c r="R315" s="165" t="s">
        <v>20</v>
      </c>
      <c r="S315" s="87" t="s">
        <v>554</v>
      </c>
      <c r="T315" s="101"/>
      <c r="U315" s="165"/>
      <c r="V315" s="86"/>
      <c r="W315" s="97"/>
      <c r="X315" s="87"/>
      <c r="Y315" s="165" t="str">
        <f t="shared" si="14"/>
        <v>AME20161113SUTO</v>
      </c>
      <c r="Z315" s="165">
        <f t="shared" si="13"/>
        <v>3</v>
      </c>
      <c r="AA315" s="165" t="str">
        <f>VLOOKUP(R315,NIVEAUXADMIN!A:B,2,FALSE)</f>
        <v>HT07</v>
      </c>
      <c r="AB315" s="165" t="str">
        <f>VLOOKUP(S315,NIVEAUXADMIN!E:F,2,FALSE)</f>
        <v>HT07712</v>
      </c>
      <c r="AC315" s="165" t="e">
        <f>VLOOKUP(T315,NIVEAUXADMIN!I:J,2,FALSE)</f>
        <v>#N/A</v>
      </c>
      <c r="AD315" s="87">
        <f>IF(SUMPRODUCT(($A$4:$A315=A315)*($S$4:$S315=S315))&gt;1,0,1)</f>
        <v>0</v>
      </c>
    </row>
    <row r="316" spans="1:30" ht="15" customHeight="1">
      <c r="A316" s="90" t="s">
        <v>1100</v>
      </c>
      <c r="B316" s="87" t="s">
        <v>1202</v>
      </c>
      <c r="C316" s="90"/>
      <c r="D316" s="165" t="s">
        <v>16</v>
      </c>
      <c r="E316" s="189">
        <v>42687</v>
      </c>
      <c r="F316" s="88" t="s">
        <v>1049</v>
      </c>
      <c r="G316" s="87" t="s">
        <v>1053</v>
      </c>
      <c r="H316" s="87" t="s">
        <v>1064</v>
      </c>
      <c r="I316" s="176"/>
      <c r="J316" s="85" t="str">
        <f>IFERROR(VLOOKUP(H316,REFERENCES!R:S,2,FALSE),"")</f>
        <v>Nombre</v>
      </c>
      <c r="K316" s="168">
        <v>111</v>
      </c>
      <c r="L316" s="167"/>
      <c r="M316" s="167"/>
      <c r="N316" s="167"/>
      <c r="O316" s="84" t="s">
        <v>1902</v>
      </c>
      <c r="P316" s="82">
        <v>111</v>
      </c>
      <c r="Q316" s="96" t="s">
        <v>1040</v>
      </c>
      <c r="R316" s="165" t="s">
        <v>153</v>
      </c>
      <c r="S316" s="165" t="s">
        <v>296</v>
      </c>
      <c r="T316" s="101"/>
      <c r="U316" s="165"/>
      <c r="V316" s="86"/>
      <c r="W316" s="97"/>
      <c r="X316" s="87"/>
      <c r="Y316" s="165" t="str">
        <f t="shared" si="14"/>
        <v>AME20161113NIMI</v>
      </c>
      <c r="Z316" s="165">
        <f t="shared" si="13"/>
        <v>2</v>
      </c>
      <c r="AA316" s="165" t="str">
        <f>VLOOKUP(R316,NIVEAUXADMIN!A:B,2,FALSE)</f>
        <v>HT10</v>
      </c>
      <c r="AB316" s="165" t="str">
        <f>VLOOKUP(S316,NIVEAUXADMIN!E:F,2,FALSE)</f>
        <v>HT101011</v>
      </c>
      <c r="AC316" s="165" t="e">
        <f>VLOOKUP(T316,NIVEAUXADMIN!I:J,2,FALSE)</f>
        <v>#N/A</v>
      </c>
      <c r="AD316" s="87">
        <f>IF(SUMPRODUCT(($A$4:$A316=A316)*($S$4:$S316=S316))&gt;1,0,1)</f>
        <v>0</v>
      </c>
    </row>
    <row r="317" spans="1:30" ht="15" customHeight="1">
      <c r="A317" s="90" t="s">
        <v>1100</v>
      </c>
      <c r="B317" s="87" t="s">
        <v>1202</v>
      </c>
      <c r="C317" s="90"/>
      <c r="D317" s="165" t="s">
        <v>16</v>
      </c>
      <c r="E317" s="189">
        <v>42687</v>
      </c>
      <c r="F317" s="88" t="s">
        <v>1051</v>
      </c>
      <c r="G317" s="87" t="s">
        <v>1052</v>
      </c>
      <c r="H317" s="87" t="s">
        <v>1063</v>
      </c>
      <c r="I317" s="176"/>
      <c r="J317" s="85" t="str">
        <f>IFERROR(VLOOKUP(H317,REFERENCES!R:S,2,FALSE),"")</f>
        <v>Nombre</v>
      </c>
      <c r="K317" s="168">
        <v>7</v>
      </c>
      <c r="L317" s="167"/>
      <c r="M317" s="167"/>
      <c r="N317" s="167"/>
      <c r="O317" s="84" t="s">
        <v>1902</v>
      </c>
      <c r="P317" s="82">
        <v>7</v>
      </c>
      <c r="Q317" s="96" t="s">
        <v>1040</v>
      </c>
      <c r="R317" s="165" t="s">
        <v>20</v>
      </c>
      <c r="S317" s="87" t="s">
        <v>554</v>
      </c>
      <c r="T317" s="101"/>
      <c r="U317" s="165"/>
      <c r="V317" s="86"/>
      <c r="W317" s="97"/>
      <c r="X317" s="87"/>
      <c r="Y317" s="165" t="str">
        <f t="shared" si="14"/>
        <v>AME20161113SUTO</v>
      </c>
      <c r="Z317" s="165">
        <f t="shared" si="13"/>
        <v>3</v>
      </c>
      <c r="AA317" s="165" t="str">
        <f>VLOOKUP(R317,NIVEAUXADMIN!A:B,2,FALSE)</f>
        <v>HT07</v>
      </c>
      <c r="AB317" s="165" t="str">
        <f>VLOOKUP(S317,NIVEAUXADMIN!E:F,2,FALSE)</f>
        <v>HT07712</v>
      </c>
      <c r="AC317" s="165" t="e">
        <f>VLOOKUP(T317,NIVEAUXADMIN!I:J,2,FALSE)</f>
        <v>#N/A</v>
      </c>
      <c r="AD317" s="87">
        <f>IF(SUMPRODUCT(($A$4:$A317=A317)*($S$4:$S317=S317))&gt;1,0,1)</f>
        <v>0</v>
      </c>
    </row>
    <row r="318" spans="1:30" ht="15" customHeight="1">
      <c r="A318" s="90" t="s">
        <v>1100</v>
      </c>
      <c r="B318" s="87" t="s">
        <v>1202</v>
      </c>
      <c r="C318" s="90"/>
      <c r="D318" s="165" t="s">
        <v>16</v>
      </c>
      <c r="E318" s="189">
        <v>42688</v>
      </c>
      <c r="F318" s="88" t="s">
        <v>1049</v>
      </c>
      <c r="G318" s="87" t="s">
        <v>1053</v>
      </c>
      <c r="H318" s="87" t="s">
        <v>1048</v>
      </c>
      <c r="I318" s="176"/>
      <c r="J318" s="85" t="str">
        <f>IFERROR(VLOOKUP(H318,REFERENCES!R:S,2,FALSE),"")</f>
        <v>Nombre</v>
      </c>
      <c r="K318" s="168">
        <v>225</v>
      </c>
      <c r="L318" s="167"/>
      <c r="M318" s="167"/>
      <c r="N318" s="167"/>
      <c r="O318" s="84" t="s">
        <v>1902</v>
      </c>
      <c r="P318" s="82">
        <v>225</v>
      </c>
      <c r="Q318" s="89"/>
      <c r="R318" s="165" t="s">
        <v>20</v>
      </c>
      <c r="S318" s="87" t="s">
        <v>554</v>
      </c>
      <c r="T318" s="101"/>
      <c r="U318" s="165"/>
      <c r="V318" s="86"/>
      <c r="W318" s="97"/>
      <c r="X318" s="87"/>
      <c r="Y318" s="165" t="str">
        <f t="shared" si="14"/>
        <v>AME20161114SUTO</v>
      </c>
      <c r="Z318" s="165">
        <f t="shared" si="13"/>
        <v>3</v>
      </c>
      <c r="AA318" s="165" t="str">
        <f>VLOOKUP(R318,NIVEAUXADMIN!A:B,2,FALSE)</f>
        <v>HT07</v>
      </c>
      <c r="AB318" s="165" t="str">
        <f>VLOOKUP(S318,NIVEAUXADMIN!E:F,2,FALSE)</f>
        <v>HT07712</v>
      </c>
      <c r="AC318" s="165" t="e">
        <f>VLOOKUP(T318,NIVEAUXADMIN!I:J,2,FALSE)</f>
        <v>#N/A</v>
      </c>
      <c r="AD318" s="87">
        <f>IF(SUMPRODUCT(($A$4:$A318=A318)*($S$4:$S318=S318))&gt;1,0,1)</f>
        <v>0</v>
      </c>
    </row>
    <row r="319" spans="1:30" ht="15" customHeight="1">
      <c r="A319" s="90" t="s">
        <v>1100</v>
      </c>
      <c r="B319" s="87" t="s">
        <v>1202</v>
      </c>
      <c r="C319" s="90"/>
      <c r="D319" s="165" t="s">
        <v>16</v>
      </c>
      <c r="E319" s="189">
        <v>42688</v>
      </c>
      <c r="F319" s="88" t="s">
        <v>1051</v>
      </c>
      <c r="G319" s="87" t="s">
        <v>1052</v>
      </c>
      <c r="H319" s="87" t="s">
        <v>1056</v>
      </c>
      <c r="I319" s="176"/>
      <c r="J319" s="85" t="str">
        <f>IFERROR(VLOOKUP(H319,REFERENCES!R:S,2,FALSE),"")</f>
        <v>Nombre</v>
      </c>
      <c r="K319" s="168">
        <v>450</v>
      </c>
      <c r="L319" s="167"/>
      <c r="M319" s="167"/>
      <c r="N319" s="167"/>
      <c r="O319" s="84" t="s">
        <v>1902</v>
      </c>
      <c r="P319" s="82">
        <v>225</v>
      </c>
      <c r="Q319" s="96" t="s">
        <v>1040</v>
      </c>
      <c r="R319" s="165" t="s">
        <v>20</v>
      </c>
      <c r="S319" s="87" t="s">
        <v>554</v>
      </c>
      <c r="T319" s="101"/>
      <c r="U319" s="165"/>
      <c r="V319" s="86"/>
      <c r="W319" s="97"/>
      <c r="X319" s="87"/>
      <c r="Y319" s="165" t="str">
        <f t="shared" si="14"/>
        <v>AME20161114SUTO</v>
      </c>
      <c r="Z319" s="165">
        <f t="shared" si="13"/>
        <v>3</v>
      </c>
      <c r="AA319" s="165" t="str">
        <f>VLOOKUP(R319,NIVEAUXADMIN!A:B,2,FALSE)</f>
        <v>HT07</v>
      </c>
      <c r="AB319" s="165" t="str">
        <f>VLOOKUP(S319,NIVEAUXADMIN!E:F,2,FALSE)</f>
        <v>HT07712</v>
      </c>
      <c r="AC319" s="165" t="e">
        <f>VLOOKUP(T319,NIVEAUXADMIN!I:J,2,FALSE)</f>
        <v>#N/A</v>
      </c>
      <c r="AD319" s="87">
        <f>IF(SUMPRODUCT(($A$4:$A319=A319)*($S$4:$S319=S319))&gt;1,0,1)</f>
        <v>0</v>
      </c>
    </row>
    <row r="320" spans="1:30" ht="15" customHeight="1">
      <c r="A320" s="90" t="s">
        <v>1100</v>
      </c>
      <c r="B320" s="87" t="s">
        <v>1202</v>
      </c>
      <c r="C320" s="90"/>
      <c r="D320" s="165" t="s">
        <v>16</v>
      </c>
      <c r="E320" s="189">
        <v>42688</v>
      </c>
      <c r="F320" s="88" t="s">
        <v>1051</v>
      </c>
      <c r="G320" s="87" t="s">
        <v>1052</v>
      </c>
      <c r="H320" s="87" t="s">
        <v>1063</v>
      </c>
      <c r="I320" s="176"/>
      <c r="J320" s="85" t="str">
        <f>IFERROR(VLOOKUP(H320,REFERENCES!R:S,2,FALSE),"")</f>
        <v>Nombre</v>
      </c>
      <c r="K320" s="168">
        <v>225</v>
      </c>
      <c r="L320" s="167"/>
      <c r="M320" s="167"/>
      <c r="N320" s="167"/>
      <c r="O320" s="84" t="s">
        <v>1902</v>
      </c>
      <c r="P320" s="82">
        <v>225</v>
      </c>
      <c r="Q320" s="96" t="s">
        <v>1040</v>
      </c>
      <c r="R320" s="165" t="s">
        <v>20</v>
      </c>
      <c r="S320" s="87" t="s">
        <v>554</v>
      </c>
      <c r="T320" s="101"/>
      <c r="U320" s="165"/>
      <c r="V320" s="86"/>
      <c r="W320" s="97"/>
      <c r="X320" s="87"/>
      <c r="Y320" s="165" t="str">
        <f t="shared" si="14"/>
        <v>AME20161114SUTO</v>
      </c>
      <c r="Z320" s="165">
        <f t="shared" si="13"/>
        <v>3</v>
      </c>
      <c r="AA320" s="165" t="str">
        <f>VLOOKUP(R320,NIVEAUXADMIN!A:B,2,FALSE)</f>
        <v>HT07</v>
      </c>
      <c r="AB320" s="165" t="str">
        <f>VLOOKUP(S320,NIVEAUXADMIN!E:F,2,FALSE)</f>
        <v>HT07712</v>
      </c>
      <c r="AC320" s="165" t="e">
        <f>VLOOKUP(T320,NIVEAUXADMIN!I:J,2,FALSE)</f>
        <v>#N/A</v>
      </c>
      <c r="AD320" s="87">
        <f>IF(SUMPRODUCT(($A$4:$A320=A320)*($S$4:$S320=S320))&gt;1,0,1)</f>
        <v>0</v>
      </c>
    </row>
    <row r="321" spans="1:30" ht="15" customHeight="1">
      <c r="A321" s="90" t="s">
        <v>1100</v>
      </c>
      <c r="B321" s="87" t="s">
        <v>1202</v>
      </c>
      <c r="C321" s="90"/>
      <c r="D321" s="165" t="s">
        <v>16</v>
      </c>
      <c r="E321" s="189">
        <v>42689</v>
      </c>
      <c r="F321" s="88" t="s">
        <v>1049</v>
      </c>
      <c r="G321" s="87" t="s">
        <v>1053</v>
      </c>
      <c r="H321" s="87" t="s">
        <v>1048</v>
      </c>
      <c r="I321" s="176"/>
      <c r="J321" s="85" t="str">
        <f>IFERROR(VLOOKUP(H321,REFERENCES!R:S,2,FALSE),"")</f>
        <v>Nombre</v>
      </c>
      <c r="K321" s="168">
        <v>340</v>
      </c>
      <c r="L321" s="167"/>
      <c r="M321" s="167"/>
      <c r="N321" s="167"/>
      <c r="O321" s="84" t="s">
        <v>1902</v>
      </c>
      <c r="P321" s="82">
        <v>340</v>
      </c>
      <c r="Q321" s="89"/>
      <c r="R321" s="165" t="s">
        <v>20</v>
      </c>
      <c r="S321" s="87" t="s">
        <v>517</v>
      </c>
      <c r="T321" s="101"/>
      <c r="U321" s="165"/>
      <c r="V321" s="86"/>
      <c r="W321" s="97"/>
      <c r="X321" s="87"/>
      <c r="Y321" s="165" t="str">
        <f t="shared" si="14"/>
        <v>AME20161115SUCH</v>
      </c>
      <c r="Z321" s="165">
        <f t="shared" si="13"/>
        <v>4</v>
      </c>
      <c r="AA321" s="165" t="str">
        <f>VLOOKUP(R321,NIVEAUXADMIN!A:B,2,FALSE)</f>
        <v>HT07</v>
      </c>
      <c r="AB321" s="165" t="str">
        <f>VLOOKUP(S321,NIVEAUXADMIN!E:F,2,FALSE)</f>
        <v>HT07713</v>
      </c>
      <c r="AC321" s="165" t="e">
        <f>VLOOKUP(T321,NIVEAUXADMIN!I:J,2,FALSE)</f>
        <v>#N/A</v>
      </c>
      <c r="AD321" s="87">
        <f>IF(SUMPRODUCT(($A$4:$A321=A321)*($S$4:$S321=S321))&gt;1,0,1)</f>
        <v>0</v>
      </c>
    </row>
    <row r="322" spans="1:30" ht="15" customHeight="1">
      <c r="A322" s="90" t="s">
        <v>1100</v>
      </c>
      <c r="B322" s="87" t="s">
        <v>1202</v>
      </c>
      <c r="C322" s="90"/>
      <c r="D322" s="165" t="s">
        <v>16</v>
      </c>
      <c r="E322" s="189">
        <v>42689</v>
      </c>
      <c r="F322" s="88" t="s">
        <v>1051</v>
      </c>
      <c r="G322" s="87" t="s">
        <v>1052</v>
      </c>
      <c r="H322" s="87" t="s">
        <v>1056</v>
      </c>
      <c r="I322" s="176"/>
      <c r="J322" s="85" t="str">
        <f>IFERROR(VLOOKUP(H322,REFERENCES!R:S,2,FALSE),"")</f>
        <v>Nombre</v>
      </c>
      <c r="K322" s="168">
        <v>680</v>
      </c>
      <c r="L322" s="167"/>
      <c r="M322" s="167"/>
      <c r="N322" s="167"/>
      <c r="O322" s="84" t="s">
        <v>1902</v>
      </c>
      <c r="P322" s="82">
        <v>340</v>
      </c>
      <c r="Q322" s="96" t="s">
        <v>1040</v>
      </c>
      <c r="R322" s="165" t="s">
        <v>20</v>
      </c>
      <c r="S322" s="87" t="s">
        <v>517</v>
      </c>
      <c r="T322" s="101"/>
      <c r="U322" s="165"/>
      <c r="V322" s="86"/>
      <c r="W322" s="97"/>
      <c r="X322" s="87"/>
      <c r="Y322" s="165" t="str">
        <f t="shared" si="14"/>
        <v>AME20161115SUCH</v>
      </c>
      <c r="Z322" s="165">
        <f t="shared" si="13"/>
        <v>4</v>
      </c>
      <c r="AA322" s="165" t="str">
        <f>VLOOKUP(R322,NIVEAUXADMIN!A:B,2,FALSE)</f>
        <v>HT07</v>
      </c>
      <c r="AB322" s="165" t="str">
        <f>VLOOKUP(S322,NIVEAUXADMIN!E:F,2,FALSE)</f>
        <v>HT07713</v>
      </c>
      <c r="AC322" s="165" t="e">
        <f>VLOOKUP(T322,NIVEAUXADMIN!I:J,2,FALSE)</f>
        <v>#N/A</v>
      </c>
      <c r="AD322" s="87">
        <f>IF(SUMPRODUCT(($A$4:$A322=A322)*($S$4:$S322=S322))&gt;1,0,1)</f>
        <v>0</v>
      </c>
    </row>
    <row r="323" spans="1:30" ht="15" customHeight="1">
      <c r="A323" s="90" t="s">
        <v>1100</v>
      </c>
      <c r="B323" s="87" t="s">
        <v>1202</v>
      </c>
      <c r="C323" s="90"/>
      <c r="D323" s="165" t="s">
        <v>16</v>
      </c>
      <c r="E323" s="189">
        <v>42689</v>
      </c>
      <c r="F323" s="88" t="s">
        <v>1049</v>
      </c>
      <c r="G323" s="87" t="s">
        <v>1053</v>
      </c>
      <c r="H323" s="87" t="s">
        <v>1064</v>
      </c>
      <c r="I323" s="176"/>
      <c r="J323" s="85" t="str">
        <f>IFERROR(VLOOKUP(H323,REFERENCES!R:S,2,FALSE),"")</f>
        <v>Nombre</v>
      </c>
      <c r="K323" s="168">
        <v>340</v>
      </c>
      <c r="L323" s="167"/>
      <c r="M323" s="167"/>
      <c r="N323" s="167"/>
      <c r="O323" s="84" t="s">
        <v>1902</v>
      </c>
      <c r="P323" s="82">
        <v>340</v>
      </c>
      <c r="Q323" s="96" t="s">
        <v>1040</v>
      </c>
      <c r="R323" s="165" t="s">
        <v>20</v>
      </c>
      <c r="S323" s="87" t="s">
        <v>517</v>
      </c>
      <c r="T323" s="101"/>
      <c r="U323" s="165"/>
      <c r="V323" s="86"/>
      <c r="W323" s="97"/>
      <c r="X323" s="87"/>
      <c r="Y323" s="165" t="str">
        <f t="shared" si="14"/>
        <v>AME20161115SUCH</v>
      </c>
      <c r="Z323" s="165">
        <f t="shared" si="13"/>
        <v>4</v>
      </c>
      <c r="AA323" s="165" t="str">
        <f>VLOOKUP(R323,NIVEAUXADMIN!A:B,2,FALSE)</f>
        <v>HT07</v>
      </c>
      <c r="AB323" s="165" t="str">
        <f>VLOOKUP(S323,NIVEAUXADMIN!E:F,2,FALSE)</f>
        <v>HT07713</v>
      </c>
      <c r="AC323" s="165" t="e">
        <f>VLOOKUP(T323,NIVEAUXADMIN!I:J,2,FALSE)</f>
        <v>#N/A</v>
      </c>
      <c r="AD323" s="87">
        <f>IF(SUMPRODUCT(($A$4:$A323=A323)*($S$4:$S323=S323))&gt;1,0,1)</f>
        <v>0</v>
      </c>
    </row>
    <row r="324" spans="1:30" ht="15" customHeight="1">
      <c r="A324" s="90" t="s">
        <v>1100</v>
      </c>
      <c r="B324" s="87" t="s">
        <v>1202</v>
      </c>
      <c r="C324" s="90"/>
      <c r="D324" s="165" t="s">
        <v>16</v>
      </c>
      <c r="E324" s="189">
        <v>42689</v>
      </c>
      <c r="F324" s="88" t="s">
        <v>1051</v>
      </c>
      <c r="G324" s="87" t="s">
        <v>1052</v>
      </c>
      <c r="H324" s="87" t="s">
        <v>1063</v>
      </c>
      <c r="I324" s="176"/>
      <c r="J324" s="85" t="str">
        <f>IFERROR(VLOOKUP(H324,REFERENCES!R:S,2,FALSE),"")</f>
        <v>Nombre</v>
      </c>
      <c r="K324" s="168">
        <v>340</v>
      </c>
      <c r="L324" s="167"/>
      <c r="M324" s="167"/>
      <c r="N324" s="167"/>
      <c r="O324" s="84" t="s">
        <v>1902</v>
      </c>
      <c r="P324" s="82">
        <v>340</v>
      </c>
      <c r="Q324" s="96" t="s">
        <v>1040</v>
      </c>
      <c r="R324" s="165" t="s">
        <v>20</v>
      </c>
      <c r="S324" s="87" t="s">
        <v>517</v>
      </c>
      <c r="T324" s="101"/>
      <c r="U324" s="165"/>
      <c r="V324" s="86"/>
      <c r="W324" s="97"/>
      <c r="X324" s="87"/>
      <c r="Y324" s="165" t="str">
        <f t="shared" si="14"/>
        <v>AME20161115SUCH</v>
      </c>
      <c r="Z324" s="165">
        <f t="shared" si="13"/>
        <v>4</v>
      </c>
      <c r="AA324" s="165" t="str">
        <f>VLOOKUP(R324,NIVEAUXADMIN!A:B,2,FALSE)</f>
        <v>HT07</v>
      </c>
      <c r="AB324" s="165" t="str">
        <f>VLOOKUP(S324,NIVEAUXADMIN!E:F,2,FALSE)</f>
        <v>HT07713</v>
      </c>
      <c r="AC324" s="165" t="e">
        <f>VLOOKUP(T324,NIVEAUXADMIN!I:J,2,FALSE)</f>
        <v>#N/A</v>
      </c>
      <c r="AD324" s="87">
        <f>IF(SUMPRODUCT(($A$4:$A324=A324)*($S$4:$S324=S324))&gt;1,0,1)</f>
        <v>0</v>
      </c>
    </row>
    <row r="325" spans="1:30" ht="15" customHeight="1">
      <c r="A325" s="90" t="s">
        <v>1100</v>
      </c>
      <c r="B325" s="87" t="s">
        <v>1202</v>
      </c>
      <c r="C325" s="90"/>
      <c r="D325" s="165" t="s">
        <v>16</v>
      </c>
      <c r="E325" s="189">
        <v>42690</v>
      </c>
      <c r="F325" s="88" t="s">
        <v>1049</v>
      </c>
      <c r="G325" s="87" t="s">
        <v>1053</v>
      </c>
      <c r="H325" s="87" t="s">
        <v>1048</v>
      </c>
      <c r="I325" s="176"/>
      <c r="J325" s="85" t="str">
        <f>IFERROR(VLOOKUP(H325,REFERENCES!R:S,2,FALSE),"")</f>
        <v>Nombre</v>
      </c>
      <c r="K325" s="168">
        <v>33</v>
      </c>
      <c r="L325" s="167"/>
      <c r="M325" s="167"/>
      <c r="N325" s="167"/>
      <c r="O325" s="84" t="s">
        <v>1902</v>
      </c>
      <c r="P325" s="82">
        <v>33</v>
      </c>
      <c r="Q325" s="89"/>
      <c r="R325" s="165" t="s">
        <v>174</v>
      </c>
      <c r="S325" s="87" t="s">
        <v>464</v>
      </c>
      <c r="T325" s="101"/>
      <c r="U325" s="165"/>
      <c r="V325" s="86"/>
      <c r="W325" s="97"/>
      <c r="X325" s="87"/>
      <c r="Y325" s="165" t="str">
        <f t="shared" si="14"/>
        <v>AME20161116OUCR</v>
      </c>
      <c r="Z325" s="165">
        <f t="shared" si="13"/>
        <v>2</v>
      </c>
      <c r="AA325" s="165" t="str">
        <f>VLOOKUP(R325,NIVEAUXADMIN!A:B,2,FALSE)</f>
        <v>HT01</v>
      </c>
      <c r="AB325" s="165" t="str">
        <f>VLOOKUP(S325,NIVEAUXADMIN!E:F,2,FALSE)</f>
        <v>HT01131</v>
      </c>
      <c r="AC325" s="165" t="e">
        <f>VLOOKUP(T325,NIVEAUXADMIN!I:J,2,FALSE)</f>
        <v>#N/A</v>
      </c>
      <c r="AD325" s="87">
        <f>IF(SUMPRODUCT(($A$4:$A325=A325)*($S$4:$S325=S325))&gt;1,0,1)</f>
        <v>1</v>
      </c>
    </row>
    <row r="326" spans="1:30" ht="15" customHeight="1">
      <c r="A326" s="90" t="s">
        <v>1100</v>
      </c>
      <c r="B326" s="87" t="s">
        <v>1202</v>
      </c>
      <c r="C326" s="90"/>
      <c r="D326" s="165" t="s">
        <v>16</v>
      </c>
      <c r="E326" s="189">
        <v>42690</v>
      </c>
      <c r="F326" s="88" t="s">
        <v>1049</v>
      </c>
      <c r="G326" s="87" t="s">
        <v>1053</v>
      </c>
      <c r="H326" s="87" t="s">
        <v>1064</v>
      </c>
      <c r="I326" s="176"/>
      <c r="J326" s="85" t="str">
        <f>IFERROR(VLOOKUP(H326,REFERENCES!R:S,2,FALSE),"")</f>
        <v>Nombre</v>
      </c>
      <c r="K326" s="168">
        <v>33</v>
      </c>
      <c r="L326" s="167"/>
      <c r="M326" s="167"/>
      <c r="N326" s="167"/>
      <c r="O326" s="84" t="s">
        <v>1902</v>
      </c>
      <c r="P326" s="82">
        <v>33</v>
      </c>
      <c r="Q326" s="96" t="s">
        <v>1040</v>
      </c>
      <c r="R326" s="165" t="s">
        <v>174</v>
      </c>
      <c r="S326" s="87" t="s">
        <v>464</v>
      </c>
      <c r="T326" s="101"/>
      <c r="U326" s="165"/>
      <c r="V326" s="86"/>
      <c r="W326" s="97"/>
      <c r="X326" s="87"/>
      <c r="Y326" s="165" t="str">
        <f t="shared" si="14"/>
        <v>AME20161116OUCR</v>
      </c>
      <c r="Z326" s="165">
        <f t="shared" si="13"/>
        <v>2</v>
      </c>
      <c r="AA326" s="165" t="str">
        <f>VLOOKUP(R326,NIVEAUXADMIN!A:B,2,FALSE)</f>
        <v>HT01</v>
      </c>
      <c r="AB326" s="165" t="str">
        <f>VLOOKUP(S326,NIVEAUXADMIN!E:F,2,FALSE)</f>
        <v>HT01131</v>
      </c>
      <c r="AC326" s="165" t="e">
        <f>VLOOKUP(T326,NIVEAUXADMIN!I:J,2,FALSE)</f>
        <v>#N/A</v>
      </c>
      <c r="AD326" s="87">
        <f>IF(SUMPRODUCT(($A$4:$A326=A326)*($S$4:$S326=S326))&gt;1,0,1)</f>
        <v>0</v>
      </c>
    </row>
    <row r="327" spans="1:30" ht="15" customHeight="1">
      <c r="A327" s="90" t="s">
        <v>1100</v>
      </c>
      <c r="B327" s="87" t="s">
        <v>1202</v>
      </c>
      <c r="C327" s="90"/>
      <c r="D327" s="165" t="s">
        <v>16</v>
      </c>
      <c r="E327" s="189">
        <v>42691</v>
      </c>
      <c r="F327" s="88" t="s">
        <v>1051</v>
      </c>
      <c r="G327" s="87" t="s">
        <v>1052</v>
      </c>
      <c r="H327" s="87" t="s">
        <v>1062</v>
      </c>
      <c r="I327" s="176"/>
      <c r="J327" s="85" t="str">
        <f>IFERROR(VLOOKUP(H327,REFERENCES!R:S,2,FALSE),"")</f>
        <v>Nombre</v>
      </c>
      <c r="K327" s="168">
        <v>50</v>
      </c>
      <c r="L327" s="167"/>
      <c r="M327" s="167"/>
      <c r="N327" s="167"/>
      <c r="O327" s="84" t="s">
        <v>1902</v>
      </c>
      <c r="P327" s="82">
        <v>50</v>
      </c>
      <c r="Q327" s="96" t="s">
        <v>1040</v>
      </c>
      <c r="R327" s="165" t="s">
        <v>20</v>
      </c>
      <c r="S327" s="165" t="s">
        <v>21</v>
      </c>
      <c r="T327" s="101"/>
      <c r="U327" s="165"/>
      <c r="V327" s="86"/>
      <c r="W327" s="97"/>
      <c r="X327" s="87"/>
      <c r="Y327" s="165" t="str">
        <f t="shared" si="14"/>
        <v>AME20161117SULE</v>
      </c>
      <c r="Z327" s="165">
        <f t="shared" si="13"/>
        <v>1</v>
      </c>
      <c r="AA327" s="165" t="str">
        <f>VLOOKUP(R327,NIVEAUXADMIN!A:B,2,FALSE)</f>
        <v>HT07</v>
      </c>
      <c r="AB327" s="165" t="str">
        <f>VLOOKUP(S327,NIVEAUXADMIN!E:F,2,FALSE)</f>
        <v>HT07711</v>
      </c>
      <c r="AC327" s="165" t="e">
        <f>VLOOKUP(T327,NIVEAUXADMIN!I:J,2,FALSE)</f>
        <v>#N/A</v>
      </c>
      <c r="AD327" s="87">
        <f>IF(SUMPRODUCT(($A$4:$A327=A327)*($S$4:$S327=S327))&gt;1,0,1)</f>
        <v>0</v>
      </c>
    </row>
    <row r="328" spans="1:30" s="165" customFormat="1" ht="15" customHeight="1">
      <c r="A328" s="90" t="s">
        <v>1100</v>
      </c>
      <c r="B328" s="87" t="s">
        <v>1202</v>
      </c>
      <c r="C328" s="90"/>
      <c r="D328" s="165" t="s">
        <v>16</v>
      </c>
      <c r="E328" s="189">
        <v>42699</v>
      </c>
      <c r="F328" s="88" t="s">
        <v>1049</v>
      </c>
      <c r="G328" s="87" t="s">
        <v>1053</v>
      </c>
      <c r="H328" s="87" t="s">
        <v>1048</v>
      </c>
      <c r="I328" s="176"/>
      <c r="J328" s="85" t="str">
        <f>IFERROR(VLOOKUP(H328,REFERENCES!R:S,2,FALSE),"")</f>
        <v>Nombre</v>
      </c>
      <c r="K328" s="168">
        <v>299</v>
      </c>
      <c r="L328" s="82">
        <v>80</v>
      </c>
      <c r="M328" s="167"/>
      <c r="N328" s="167"/>
      <c r="O328" s="84">
        <v>80</v>
      </c>
      <c r="P328" s="82">
        <v>299</v>
      </c>
      <c r="Q328" s="96" t="s">
        <v>1040</v>
      </c>
      <c r="R328" s="165" t="s">
        <v>20</v>
      </c>
      <c r="S328" s="87" t="s">
        <v>310</v>
      </c>
      <c r="T328" s="101"/>
      <c r="V328" s="86"/>
      <c r="W328" s="97"/>
      <c r="X328" s="87"/>
      <c r="Y328" s="165" t="str">
        <f t="shared" si="14"/>
        <v>AME20161125SUAR</v>
      </c>
      <c r="Z328" s="165">
        <f t="shared" si="13"/>
        <v>4</v>
      </c>
      <c r="AA328" s="165" t="str">
        <f>VLOOKUP(R328,NIVEAUXADMIN!A:B,2,FALSE)</f>
        <v>HT07</v>
      </c>
      <c r="AB328" s="165" t="str">
        <f>VLOOKUP(S328,NIVEAUXADMIN!E:F,2,FALSE)</f>
        <v>HT07723</v>
      </c>
      <c r="AC328" s="165" t="e">
        <f>VLOOKUP(T328,NIVEAUXADMIN!I:J,2,FALSE)</f>
        <v>#N/A</v>
      </c>
      <c r="AD328" s="87">
        <f>IF(SUMPRODUCT(($A$4:$A328=A328)*($S$4:$S328=S328))&gt;1,0,1)</f>
        <v>0</v>
      </c>
    </row>
    <row r="329" spans="1:30" s="165" customFormat="1" ht="15" customHeight="1">
      <c r="A329" s="90" t="s">
        <v>1100</v>
      </c>
      <c r="B329" s="87" t="s">
        <v>1202</v>
      </c>
      <c r="C329" s="90"/>
      <c r="D329" s="165" t="s">
        <v>16</v>
      </c>
      <c r="E329" s="189">
        <v>42699</v>
      </c>
      <c r="F329" s="88" t="s">
        <v>1051</v>
      </c>
      <c r="G329" s="87" t="s">
        <v>1052</v>
      </c>
      <c r="H329" s="87" t="s">
        <v>1056</v>
      </c>
      <c r="I329" s="176"/>
      <c r="J329" s="85" t="str">
        <f>IFERROR(VLOOKUP(H329,REFERENCES!R:S,2,FALSE),"")</f>
        <v>Nombre</v>
      </c>
      <c r="K329" s="168">
        <v>598</v>
      </c>
      <c r="L329" s="167"/>
      <c r="M329" s="167"/>
      <c r="N329" s="167"/>
      <c r="O329" s="84" t="s">
        <v>1902</v>
      </c>
      <c r="P329" s="82">
        <v>299</v>
      </c>
      <c r="Q329" s="89"/>
      <c r="R329" s="165" t="s">
        <v>20</v>
      </c>
      <c r="S329" s="87" t="s">
        <v>310</v>
      </c>
      <c r="T329" s="101"/>
      <c r="V329" s="86"/>
      <c r="W329" s="97"/>
      <c r="X329" s="87"/>
      <c r="Y329" s="165" t="str">
        <f t="shared" si="14"/>
        <v>AME20161125SUAR</v>
      </c>
      <c r="Z329" s="165">
        <f t="shared" si="13"/>
        <v>4</v>
      </c>
      <c r="AA329" s="165" t="str">
        <f>VLOOKUP(R329,NIVEAUXADMIN!A:B,2,FALSE)</f>
        <v>HT07</v>
      </c>
      <c r="AB329" s="165" t="str">
        <f>VLOOKUP(S329,NIVEAUXADMIN!E:F,2,FALSE)</f>
        <v>HT07723</v>
      </c>
      <c r="AC329" s="165" t="e">
        <f>VLOOKUP(T329,NIVEAUXADMIN!I:J,2,FALSE)</f>
        <v>#N/A</v>
      </c>
      <c r="AD329" s="87">
        <f>IF(SUMPRODUCT(($A$4:$A329=A329)*($S$4:$S329=S329))&gt;1,0,1)</f>
        <v>0</v>
      </c>
    </row>
    <row r="330" spans="1:30" ht="15" customHeight="1">
      <c r="A330" s="90" t="s">
        <v>1100</v>
      </c>
      <c r="B330" s="87" t="s">
        <v>1202</v>
      </c>
      <c r="C330" s="90"/>
      <c r="D330" s="165" t="s">
        <v>16</v>
      </c>
      <c r="E330" s="189">
        <v>42699</v>
      </c>
      <c r="F330" s="88" t="s">
        <v>1049</v>
      </c>
      <c r="G330" s="87" t="s">
        <v>1053</v>
      </c>
      <c r="H330" s="87" t="s">
        <v>1064</v>
      </c>
      <c r="I330" s="176"/>
      <c r="J330" s="85" t="str">
        <f>IFERROR(VLOOKUP(H330,REFERENCES!R:S,2,FALSE),"")</f>
        <v>Nombre</v>
      </c>
      <c r="K330" s="168">
        <v>299</v>
      </c>
      <c r="L330" s="167"/>
      <c r="M330" s="167"/>
      <c r="N330" s="167"/>
      <c r="O330" s="84" t="s">
        <v>1902</v>
      </c>
      <c r="P330" s="82">
        <v>299</v>
      </c>
      <c r="Q330" s="89"/>
      <c r="R330" s="165" t="s">
        <v>20</v>
      </c>
      <c r="S330" s="87" t="s">
        <v>310</v>
      </c>
      <c r="T330" s="101"/>
      <c r="U330" s="165"/>
      <c r="V330" s="86"/>
      <c r="W330" s="97"/>
      <c r="X330" s="87"/>
      <c r="Y330" s="165" t="str">
        <f t="shared" si="14"/>
        <v>AME20161125SUAR</v>
      </c>
      <c r="Z330" s="165">
        <f t="shared" si="13"/>
        <v>4</v>
      </c>
      <c r="AA330" s="165" t="str">
        <f>VLOOKUP(R330,NIVEAUXADMIN!A:B,2,FALSE)</f>
        <v>HT07</v>
      </c>
      <c r="AB330" s="165" t="str">
        <f>VLOOKUP(S330,NIVEAUXADMIN!E:F,2,FALSE)</f>
        <v>HT07723</v>
      </c>
      <c r="AC330" s="165" t="e">
        <f>VLOOKUP(T330,NIVEAUXADMIN!I:J,2,FALSE)</f>
        <v>#N/A</v>
      </c>
      <c r="AD330" s="87">
        <f>IF(SUMPRODUCT(($A$4:$A330=A330)*($S$4:$S330=S330))&gt;1,0,1)</f>
        <v>0</v>
      </c>
    </row>
    <row r="331" spans="1:30" ht="15" customHeight="1">
      <c r="A331" s="90" t="s">
        <v>1100</v>
      </c>
      <c r="B331" s="87" t="s">
        <v>1202</v>
      </c>
      <c r="C331" s="90"/>
      <c r="D331" s="165" t="s">
        <v>16</v>
      </c>
      <c r="E331" s="189">
        <v>42699</v>
      </c>
      <c r="F331" s="88" t="s">
        <v>1051</v>
      </c>
      <c r="G331" s="87" t="s">
        <v>1052</v>
      </c>
      <c r="H331" s="87" t="s">
        <v>1063</v>
      </c>
      <c r="I331" s="176"/>
      <c r="J331" s="85" t="str">
        <f>IFERROR(VLOOKUP(H331,REFERENCES!R:S,2,FALSE),"")</f>
        <v>Nombre</v>
      </c>
      <c r="K331" s="168">
        <v>299</v>
      </c>
      <c r="L331" s="167"/>
      <c r="M331" s="167"/>
      <c r="N331" s="167"/>
      <c r="O331" s="84" t="s">
        <v>1902</v>
      </c>
      <c r="P331" s="82">
        <v>299</v>
      </c>
      <c r="Q331" s="89"/>
      <c r="R331" s="165" t="s">
        <v>20</v>
      </c>
      <c r="S331" s="87" t="s">
        <v>310</v>
      </c>
      <c r="T331" s="101"/>
      <c r="U331" s="165"/>
      <c r="V331" s="86"/>
      <c r="W331" s="97"/>
      <c r="X331" s="87"/>
      <c r="Y331" s="165" t="str">
        <f t="shared" si="14"/>
        <v>AME20161125SUAR</v>
      </c>
      <c r="Z331" s="165">
        <f t="shared" si="13"/>
        <v>4</v>
      </c>
      <c r="AA331" s="165" t="str">
        <f>VLOOKUP(R331,NIVEAUXADMIN!A:B,2,FALSE)</f>
        <v>HT07</v>
      </c>
      <c r="AB331" s="165" t="str">
        <f>VLOOKUP(S331,NIVEAUXADMIN!E:F,2,FALSE)</f>
        <v>HT07723</v>
      </c>
      <c r="AC331" s="165" t="e">
        <f>VLOOKUP(T331,NIVEAUXADMIN!I:J,2,FALSE)</f>
        <v>#N/A</v>
      </c>
      <c r="AD331" s="87">
        <f>IF(SUMPRODUCT(($A$4:$A331=A331)*($S$4:$S331=S331))&gt;1,0,1)</f>
        <v>0</v>
      </c>
    </row>
    <row r="332" spans="1:30" s="165" customFormat="1" ht="15" customHeight="1">
      <c r="A332" s="90" t="s">
        <v>1100</v>
      </c>
      <c r="B332" s="87" t="s">
        <v>1202</v>
      </c>
      <c r="C332" s="90"/>
      <c r="D332" s="165" t="s">
        <v>16</v>
      </c>
      <c r="E332" s="189">
        <v>42699</v>
      </c>
      <c r="F332" s="88" t="s">
        <v>1051</v>
      </c>
      <c r="G332" s="87" t="s">
        <v>1052</v>
      </c>
      <c r="H332" s="87" t="s">
        <v>1062</v>
      </c>
      <c r="I332" s="176"/>
      <c r="J332" s="85" t="str">
        <f>IFERROR(VLOOKUP(H332,REFERENCES!R:S,2,FALSE),"")</f>
        <v>Nombre</v>
      </c>
      <c r="K332" s="168">
        <v>84</v>
      </c>
      <c r="L332" s="82">
        <v>299</v>
      </c>
      <c r="M332" s="167"/>
      <c r="N332" s="167"/>
      <c r="O332" s="84">
        <v>299</v>
      </c>
      <c r="P332" s="82">
        <v>84</v>
      </c>
      <c r="Q332" s="89"/>
      <c r="R332" s="165" t="s">
        <v>20</v>
      </c>
      <c r="S332" s="87" t="s">
        <v>529</v>
      </c>
      <c r="T332" s="101"/>
      <c r="V332" s="86"/>
      <c r="W332" s="97"/>
      <c r="X332" s="87"/>
      <c r="Y332" s="165" t="str">
        <f t="shared" si="14"/>
        <v>AME20161125SULE</v>
      </c>
      <c r="Z332" s="165">
        <f t="shared" si="13"/>
        <v>2</v>
      </c>
      <c r="AA332" s="165" t="str">
        <f>VLOOKUP(R332,NIVEAUXADMIN!A:B,2,FALSE)</f>
        <v>HT07</v>
      </c>
      <c r="AB332" s="165" t="str">
        <f>VLOOKUP(S332,NIVEAUXADMIN!E:F,2,FALSE)</f>
        <v>HT07752</v>
      </c>
      <c r="AC332" s="165" t="e">
        <f>VLOOKUP(T332,NIVEAUXADMIN!I:J,2,FALSE)</f>
        <v>#N/A</v>
      </c>
      <c r="AD332" s="87">
        <f>IF(SUMPRODUCT(($A$4:$A332=A332)*($S$4:$S332=S332))&gt;1,0,1)</f>
        <v>0</v>
      </c>
    </row>
    <row r="333" spans="1:30" ht="15" customHeight="1">
      <c r="A333" s="90" t="s">
        <v>1100</v>
      </c>
      <c r="B333" s="87" t="s">
        <v>1202</v>
      </c>
      <c r="C333" s="90"/>
      <c r="D333" s="165" t="s">
        <v>16</v>
      </c>
      <c r="E333" s="189">
        <v>42699</v>
      </c>
      <c r="F333" s="88" t="s">
        <v>1051</v>
      </c>
      <c r="G333" s="87" t="s">
        <v>1052</v>
      </c>
      <c r="H333" s="87" t="s">
        <v>1062</v>
      </c>
      <c r="I333" s="176"/>
      <c r="J333" s="85" t="str">
        <f>IFERROR(VLOOKUP(H333,REFERENCES!R:S,2,FALSE),"")</f>
        <v>Nombre</v>
      </c>
      <c r="K333" s="168">
        <v>50</v>
      </c>
      <c r="L333" s="82">
        <v>84</v>
      </c>
      <c r="M333" s="167"/>
      <c r="N333" s="167"/>
      <c r="O333" s="84">
        <v>84</v>
      </c>
      <c r="P333" s="82">
        <v>50</v>
      </c>
      <c r="Q333" s="89"/>
      <c r="R333" s="165" t="s">
        <v>20</v>
      </c>
      <c r="S333" s="165" t="s">
        <v>21</v>
      </c>
      <c r="T333" s="101"/>
      <c r="U333" s="165"/>
      <c r="V333" s="86"/>
      <c r="W333" s="97"/>
      <c r="X333" s="87"/>
      <c r="Y333" s="165" t="str">
        <f t="shared" si="14"/>
        <v>AME20161125SULE</v>
      </c>
      <c r="Z333" s="165">
        <f t="shared" si="13"/>
        <v>2</v>
      </c>
      <c r="AA333" s="165" t="str">
        <f>VLOOKUP(R333,NIVEAUXADMIN!A:B,2,FALSE)</f>
        <v>HT07</v>
      </c>
      <c r="AB333" s="165" t="str">
        <f>VLOOKUP(S333,NIVEAUXADMIN!E:F,2,FALSE)</f>
        <v>HT07711</v>
      </c>
      <c r="AC333" s="165" t="e">
        <f>VLOOKUP(T333,NIVEAUXADMIN!I:J,2,FALSE)</f>
        <v>#N/A</v>
      </c>
      <c r="AD333" s="87">
        <f>IF(SUMPRODUCT(($A$4:$A333=A333)*($S$4:$S333=S333))&gt;1,0,1)</f>
        <v>0</v>
      </c>
    </row>
    <row r="334" spans="1:30" s="165" customFormat="1" ht="15" customHeight="1">
      <c r="A334" s="166" t="s">
        <v>1100</v>
      </c>
      <c r="B334" s="87" t="s">
        <v>1202</v>
      </c>
      <c r="C334" s="90"/>
      <c r="D334" s="165" t="s">
        <v>16</v>
      </c>
      <c r="E334" s="189">
        <v>42706</v>
      </c>
      <c r="F334" s="166" t="s">
        <v>1049</v>
      </c>
      <c r="G334" s="166" t="s">
        <v>1053</v>
      </c>
      <c r="H334" s="166" t="s">
        <v>1048</v>
      </c>
      <c r="I334" s="176"/>
      <c r="J334" s="85" t="str">
        <f>IFERROR(VLOOKUP(H334,REFERENCES!R:S,2,FALSE),"")</f>
        <v>Nombre</v>
      </c>
      <c r="K334" s="168">
        <v>166</v>
      </c>
      <c r="L334" s="167"/>
      <c r="M334" s="167"/>
      <c r="N334" s="167"/>
      <c r="O334" s="84" t="s">
        <v>1902</v>
      </c>
      <c r="P334" s="178">
        <v>166</v>
      </c>
      <c r="Q334" s="96" t="s">
        <v>1040</v>
      </c>
      <c r="R334" s="165" t="s">
        <v>153</v>
      </c>
      <c r="S334" s="165" t="s">
        <v>296</v>
      </c>
      <c r="T334" s="101"/>
      <c r="V334" s="86"/>
      <c r="W334" s="97"/>
      <c r="X334" s="166"/>
      <c r="Y334" s="165" t="str">
        <f t="shared" si="14"/>
        <v>AME2016122NIMI</v>
      </c>
      <c r="Z334" s="165">
        <f t="shared" si="13"/>
        <v>2</v>
      </c>
      <c r="AA334" s="165" t="str">
        <f>VLOOKUP(R334,NIVEAUXADMIN!A:B,2,FALSE)</f>
        <v>HT10</v>
      </c>
      <c r="AB334" s="165" t="str">
        <f>VLOOKUP(S334,NIVEAUXADMIN!E:F,2,FALSE)</f>
        <v>HT101011</v>
      </c>
      <c r="AC334" s="165" t="e">
        <f>VLOOKUP(T334,NIVEAUXADMIN!I:J,2,FALSE)</f>
        <v>#N/A</v>
      </c>
      <c r="AD334" s="87">
        <f>IF(SUMPRODUCT(($A$4:$A334=A334)*($S$4:$S334=S334))&gt;1,0,1)</f>
        <v>0</v>
      </c>
    </row>
    <row r="335" spans="1:30" s="165" customFormat="1" ht="15" customHeight="1">
      <c r="A335" s="166" t="s">
        <v>1100</v>
      </c>
      <c r="B335" s="87" t="s">
        <v>1202</v>
      </c>
      <c r="C335" s="90"/>
      <c r="D335" s="165" t="s">
        <v>16</v>
      </c>
      <c r="E335" s="189">
        <v>42706</v>
      </c>
      <c r="F335" s="166" t="s">
        <v>1049</v>
      </c>
      <c r="G335" s="166" t="s">
        <v>1053</v>
      </c>
      <c r="H335" s="166" t="s">
        <v>1048</v>
      </c>
      <c r="I335" s="176"/>
      <c r="J335" s="85" t="str">
        <f>IFERROR(VLOOKUP(H335,REFERENCES!R:S,2,FALSE),"")</f>
        <v>Nombre</v>
      </c>
      <c r="K335" s="168">
        <v>220</v>
      </c>
      <c r="L335" s="167"/>
      <c r="M335" s="167"/>
      <c r="N335" s="167"/>
      <c r="O335" s="84" t="s">
        <v>1902</v>
      </c>
      <c r="P335" s="178">
        <v>220</v>
      </c>
      <c r="Q335" s="96" t="s">
        <v>1040</v>
      </c>
      <c r="R335" s="165" t="s">
        <v>153</v>
      </c>
      <c r="S335" s="165" t="s">
        <v>296</v>
      </c>
      <c r="T335" s="166" t="s">
        <v>1579</v>
      </c>
      <c r="V335" s="86"/>
      <c r="W335" s="97"/>
      <c r="X335" s="166"/>
      <c r="Y335" s="165" t="str">
        <f t="shared" si="14"/>
        <v>AME2016122NIMI3È</v>
      </c>
      <c r="Z335" s="165">
        <f t="shared" si="13"/>
        <v>2</v>
      </c>
      <c r="AA335" s="165" t="str">
        <f>VLOOKUP(R335,NIVEAUXADMIN!A:B,2,FALSE)</f>
        <v>HT10</v>
      </c>
      <c r="AB335" s="165" t="str">
        <f>VLOOKUP(S335,NIVEAUXADMIN!E:F,2,FALSE)</f>
        <v>HT101011</v>
      </c>
      <c r="AC335" s="165" t="str">
        <f>VLOOKUP(T335,NIVEAUXADMIN!I:J,2,FALSE)</f>
        <v>HT101011-03</v>
      </c>
      <c r="AD335" s="87">
        <f>IF(SUMPRODUCT(($A$4:$A335=A335)*($S$4:$S335=S335))&gt;1,0,1)</f>
        <v>0</v>
      </c>
    </row>
    <row r="336" spans="1:30" s="165" customFormat="1" ht="15" customHeight="1">
      <c r="A336" s="166" t="s">
        <v>1100</v>
      </c>
      <c r="B336" s="87" t="s">
        <v>1202</v>
      </c>
      <c r="C336" s="90"/>
      <c r="D336" s="165" t="s">
        <v>16</v>
      </c>
      <c r="E336" s="189">
        <v>42706</v>
      </c>
      <c r="F336" s="166" t="s">
        <v>1049</v>
      </c>
      <c r="G336" s="166" t="s">
        <v>1053</v>
      </c>
      <c r="H336" s="166" t="s">
        <v>1048</v>
      </c>
      <c r="I336" s="176"/>
      <c r="J336" s="85" t="str">
        <f>IFERROR(VLOOKUP(H336,REFERENCES!R:S,2,FALSE),"")</f>
        <v>Nombre</v>
      </c>
      <c r="K336" s="168">
        <v>94</v>
      </c>
      <c r="L336" s="167"/>
      <c r="M336" s="167"/>
      <c r="N336" s="167"/>
      <c r="O336" s="84" t="s">
        <v>1902</v>
      </c>
      <c r="P336" s="178">
        <v>94</v>
      </c>
      <c r="Q336" s="96" t="s">
        <v>1040</v>
      </c>
      <c r="R336" s="165" t="s">
        <v>20</v>
      </c>
      <c r="S336" s="87" t="s">
        <v>542</v>
      </c>
      <c r="T336" s="86" t="s">
        <v>1526</v>
      </c>
      <c r="V336" s="86"/>
      <c r="W336" s="97"/>
      <c r="X336" s="166"/>
      <c r="Y336" s="165" t="str">
        <f t="shared" si="14"/>
        <v>AME2016122SURO2È</v>
      </c>
      <c r="Z336" s="165">
        <f t="shared" si="13"/>
        <v>4</v>
      </c>
      <c r="AA336" s="165" t="str">
        <f>VLOOKUP(R336,NIVEAUXADMIN!A:B,2,FALSE)</f>
        <v>HT07</v>
      </c>
      <c r="AB336" s="165" t="str">
        <f>VLOOKUP(S336,NIVEAUXADMIN!E:F,2,FALSE)</f>
        <v>HT07743</v>
      </c>
      <c r="AC336" s="165" t="str">
        <f>VLOOKUP(T336,NIVEAUXADMIN!I:J,2,FALSE)</f>
        <v>HT07743-02</v>
      </c>
      <c r="AD336" s="87">
        <f>IF(SUMPRODUCT(($A$4:$A336=A336)*($S$4:$S336=S336))&gt;1,0,1)</f>
        <v>0</v>
      </c>
    </row>
    <row r="337" spans="1:30" ht="15" customHeight="1">
      <c r="A337" s="166" t="s">
        <v>1100</v>
      </c>
      <c r="B337" s="87" t="s">
        <v>1202</v>
      </c>
      <c r="C337" s="90"/>
      <c r="D337" s="165" t="s">
        <v>16</v>
      </c>
      <c r="E337" s="189">
        <v>42706</v>
      </c>
      <c r="F337" s="166" t="s">
        <v>1051</v>
      </c>
      <c r="G337" s="166" t="s">
        <v>1052</v>
      </c>
      <c r="H337" s="166" t="s">
        <v>1056</v>
      </c>
      <c r="I337" s="176"/>
      <c r="J337" s="85" t="str">
        <f>IFERROR(VLOOKUP(H337,REFERENCES!R:S,2,FALSE),"")</f>
        <v>Nombre</v>
      </c>
      <c r="K337" s="168">
        <v>188</v>
      </c>
      <c r="L337" s="167"/>
      <c r="M337" s="167"/>
      <c r="N337" s="167"/>
      <c r="O337" s="84" t="s">
        <v>1902</v>
      </c>
      <c r="P337" s="178">
        <v>94</v>
      </c>
      <c r="Q337" s="96" t="s">
        <v>1040</v>
      </c>
      <c r="R337" s="165" t="s">
        <v>20</v>
      </c>
      <c r="S337" s="87" t="s">
        <v>542</v>
      </c>
      <c r="T337" s="86" t="s">
        <v>1526</v>
      </c>
      <c r="U337" s="165"/>
      <c r="V337" s="86"/>
      <c r="W337" s="97"/>
      <c r="X337" s="166"/>
      <c r="Y337" s="165" t="str">
        <f t="shared" si="14"/>
        <v>AME2016122SURO2È</v>
      </c>
      <c r="Z337" s="165">
        <f t="shared" si="13"/>
        <v>4</v>
      </c>
      <c r="AA337" s="165" t="str">
        <f>VLOOKUP(R337,NIVEAUXADMIN!A:B,2,FALSE)</f>
        <v>HT07</v>
      </c>
      <c r="AB337" s="165" t="str">
        <f>VLOOKUP(S337,NIVEAUXADMIN!E:F,2,FALSE)</f>
        <v>HT07743</v>
      </c>
      <c r="AC337" s="165" t="str">
        <f>VLOOKUP(T337,NIVEAUXADMIN!I:J,2,FALSE)</f>
        <v>HT07743-02</v>
      </c>
      <c r="AD337" s="87">
        <f>IF(SUMPRODUCT(($A$4:$A337=A337)*($S$4:$S337=S337))&gt;1,0,1)</f>
        <v>0</v>
      </c>
    </row>
    <row r="338" spans="1:30" ht="15" customHeight="1">
      <c r="A338" s="166" t="s">
        <v>1100</v>
      </c>
      <c r="B338" s="87" t="s">
        <v>1202</v>
      </c>
      <c r="C338" s="90"/>
      <c r="D338" s="165" t="s">
        <v>16</v>
      </c>
      <c r="E338" s="189">
        <v>42706</v>
      </c>
      <c r="F338" s="166" t="s">
        <v>1049</v>
      </c>
      <c r="G338" s="166" t="s">
        <v>1053</v>
      </c>
      <c r="H338" s="166" t="s">
        <v>1064</v>
      </c>
      <c r="I338" s="176"/>
      <c r="J338" s="85" t="str">
        <f>IFERROR(VLOOKUP(H338,REFERENCES!R:S,2,FALSE),"")</f>
        <v>Nombre</v>
      </c>
      <c r="K338" s="168">
        <v>166</v>
      </c>
      <c r="L338" s="167"/>
      <c r="M338" s="167"/>
      <c r="N338" s="167"/>
      <c r="O338" s="84" t="s">
        <v>1902</v>
      </c>
      <c r="P338" s="178">
        <v>166</v>
      </c>
      <c r="Q338" s="96" t="s">
        <v>1040</v>
      </c>
      <c r="R338" s="165" t="s">
        <v>153</v>
      </c>
      <c r="S338" s="165" t="s">
        <v>296</v>
      </c>
      <c r="T338" s="101"/>
      <c r="U338" s="165"/>
      <c r="V338" s="86"/>
      <c r="W338" s="97"/>
      <c r="X338" s="166"/>
      <c r="Y338" s="165" t="str">
        <f t="shared" si="14"/>
        <v>AME2016122NIMI</v>
      </c>
      <c r="Z338" s="165">
        <f t="shared" ref="Z338:Z401" si="15">COUNTIF($Y$4:$Y$1907,Y338)</f>
        <v>2</v>
      </c>
      <c r="AA338" s="165" t="str">
        <f>VLOOKUP(R338,NIVEAUXADMIN!A:B,2,FALSE)</f>
        <v>HT10</v>
      </c>
      <c r="AB338" s="165" t="str">
        <f>VLOOKUP(S338,NIVEAUXADMIN!E:F,2,FALSE)</f>
        <v>HT101011</v>
      </c>
      <c r="AC338" s="165" t="e">
        <f>VLOOKUP(T338,NIVEAUXADMIN!I:J,2,FALSE)</f>
        <v>#N/A</v>
      </c>
      <c r="AD338" s="87">
        <f>IF(SUMPRODUCT(($A$4:$A338=A338)*($S$4:$S338=S338))&gt;1,0,1)</f>
        <v>0</v>
      </c>
    </row>
    <row r="339" spans="1:30" ht="15" customHeight="1">
      <c r="A339" s="166" t="s">
        <v>1100</v>
      </c>
      <c r="B339" s="87" t="s">
        <v>1202</v>
      </c>
      <c r="C339" s="90"/>
      <c r="D339" s="165" t="s">
        <v>16</v>
      </c>
      <c r="E339" s="189">
        <v>42706</v>
      </c>
      <c r="F339" s="166" t="s">
        <v>1049</v>
      </c>
      <c r="G339" s="166" t="s">
        <v>1053</v>
      </c>
      <c r="H339" s="166" t="s">
        <v>1064</v>
      </c>
      <c r="I339" s="176"/>
      <c r="J339" s="85" t="str">
        <f>IFERROR(VLOOKUP(H339,REFERENCES!R:S,2,FALSE),"")</f>
        <v>Nombre</v>
      </c>
      <c r="K339" s="168">
        <v>220</v>
      </c>
      <c r="L339" s="167"/>
      <c r="M339" s="167"/>
      <c r="N339" s="167"/>
      <c r="O339" s="84" t="s">
        <v>1902</v>
      </c>
      <c r="P339" s="178">
        <v>220</v>
      </c>
      <c r="Q339" s="96" t="s">
        <v>1040</v>
      </c>
      <c r="R339" s="165" t="s">
        <v>153</v>
      </c>
      <c r="S339" s="165" t="s">
        <v>296</v>
      </c>
      <c r="T339" s="166" t="s">
        <v>1579</v>
      </c>
      <c r="U339" s="165"/>
      <c r="V339" s="86"/>
      <c r="W339" s="97"/>
      <c r="X339" s="166"/>
      <c r="Y339" s="165" t="str">
        <f t="shared" si="14"/>
        <v>AME2016122NIMI3È</v>
      </c>
      <c r="Z339" s="165">
        <f t="shared" si="15"/>
        <v>2</v>
      </c>
      <c r="AA339" s="165" t="str">
        <f>VLOOKUP(R339,NIVEAUXADMIN!A:B,2,FALSE)</f>
        <v>HT10</v>
      </c>
      <c r="AB339" s="165" t="str">
        <f>VLOOKUP(S339,NIVEAUXADMIN!E:F,2,FALSE)</f>
        <v>HT101011</v>
      </c>
      <c r="AC339" s="165" t="str">
        <f>VLOOKUP(T339,NIVEAUXADMIN!I:J,2,FALSE)</f>
        <v>HT101011-03</v>
      </c>
      <c r="AD339" s="87">
        <f>IF(SUMPRODUCT(($A$4:$A339=A339)*($S$4:$S339=S339))&gt;1,0,1)</f>
        <v>0</v>
      </c>
    </row>
    <row r="340" spans="1:30" s="165" customFormat="1" ht="15" customHeight="1">
      <c r="A340" s="166" t="s">
        <v>1100</v>
      </c>
      <c r="B340" s="87" t="s">
        <v>1202</v>
      </c>
      <c r="C340" s="90"/>
      <c r="D340" s="165" t="s">
        <v>16</v>
      </c>
      <c r="E340" s="189">
        <v>42706</v>
      </c>
      <c r="F340" s="166" t="s">
        <v>1049</v>
      </c>
      <c r="G340" s="166" t="s">
        <v>1053</v>
      </c>
      <c r="H340" s="166" t="s">
        <v>1064</v>
      </c>
      <c r="I340" s="176"/>
      <c r="J340" s="85" t="str">
        <f>IFERROR(VLOOKUP(H340,REFERENCES!R:S,2,FALSE),"")</f>
        <v>Nombre</v>
      </c>
      <c r="K340" s="168">
        <v>94</v>
      </c>
      <c r="L340" s="167"/>
      <c r="M340" s="167"/>
      <c r="N340" s="167"/>
      <c r="O340" s="84" t="s">
        <v>1902</v>
      </c>
      <c r="P340" s="178">
        <v>94</v>
      </c>
      <c r="Q340" s="96" t="s">
        <v>1040</v>
      </c>
      <c r="R340" s="165" t="s">
        <v>20</v>
      </c>
      <c r="S340" s="87" t="s">
        <v>542</v>
      </c>
      <c r="T340" s="86" t="s">
        <v>1526</v>
      </c>
      <c r="V340" s="86"/>
      <c r="W340" s="97"/>
      <c r="X340" s="166"/>
      <c r="Y340" s="165" t="str">
        <f t="shared" si="14"/>
        <v>AME2016122SURO2È</v>
      </c>
      <c r="Z340" s="165">
        <f t="shared" si="15"/>
        <v>4</v>
      </c>
      <c r="AA340" s="165" t="str">
        <f>VLOOKUP(R340,NIVEAUXADMIN!A:B,2,FALSE)</f>
        <v>HT07</v>
      </c>
      <c r="AB340" s="165" t="str">
        <f>VLOOKUP(S340,NIVEAUXADMIN!E:F,2,FALSE)</f>
        <v>HT07743</v>
      </c>
      <c r="AC340" s="165" t="str">
        <f>VLOOKUP(T340,NIVEAUXADMIN!I:J,2,FALSE)</f>
        <v>HT07743-02</v>
      </c>
      <c r="AD340" s="87">
        <f>IF(SUMPRODUCT(($A$4:$A340=A340)*($S$4:$S340=S340))&gt;1,0,1)</f>
        <v>0</v>
      </c>
    </row>
    <row r="341" spans="1:30" s="165" customFormat="1" ht="15" customHeight="1">
      <c r="A341" s="166" t="s">
        <v>1100</v>
      </c>
      <c r="B341" s="87" t="s">
        <v>1202</v>
      </c>
      <c r="C341" s="90"/>
      <c r="D341" s="165" t="s">
        <v>16</v>
      </c>
      <c r="E341" s="189">
        <v>42706</v>
      </c>
      <c r="F341" s="88" t="s">
        <v>1051</v>
      </c>
      <c r="G341" s="87" t="s">
        <v>1052</v>
      </c>
      <c r="H341" s="87" t="s">
        <v>1063</v>
      </c>
      <c r="I341" s="176"/>
      <c r="J341" s="85" t="str">
        <f>IFERROR(VLOOKUP(H341,REFERENCES!R:S,2,FALSE),"")</f>
        <v>Nombre</v>
      </c>
      <c r="K341" s="168">
        <v>94</v>
      </c>
      <c r="L341" s="167"/>
      <c r="M341" s="167"/>
      <c r="N341" s="167"/>
      <c r="O341" s="84" t="s">
        <v>1902</v>
      </c>
      <c r="P341" s="178">
        <v>94</v>
      </c>
      <c r="Q341" s="96" t="s">
        <v>1040</v>
      </c>
      <c r="R341" s="165" t="s">
        <v>20</v>
      </c>
      <c r="S341" s="87" t="s">
        <v>542</v>
      </c>
      <c r="T341" s="86" t="s">
        <v>1526</v>
      </c>
      <c r="V341" s="86"/>
      <c r="W341" s="97"/>
      <c r="X341" s="166"/>
      <c r="Y341" s="165" t="str">
        <f t="shared" si="14"/>
        <v>AME2016122SURO2È</v>
      </c>
      <c r="Z341" s="165">
        <f t="shared" si="15"/>
        <v>4</v>
      </c>
      <c r="AA341" s="165" t="str">
        <f>VLOOKUP(R341,NIVEAUXADMIN!A:B,2,FALSE)</f>
        <v>HT07</v>
      </c>
      <c r="AB341" s="165" t="str">
        <f>VLOOKUP(S341,NIVEAUXADMIN!E:F,2,FALSE)</f>
        <v>HT07743</v>
      </c>
      <c r="AC341" s="165" t="str">
        <f>VLOOKUP(T341,NIVEAUXADMIN!I:J,2,FALSE)</f>
        <v>HT07743-02</v>
      </c>
      <c r="AD341" s="87">
        <f>IF(SUMPRODUCT(($A$4:$A341=A341)*($S$4:$S341=S341))&gt;1,0,1)</f>
        <v>0</v>
      </c>
    </row>
    <row r="342" spans="1:30" ht="15" customHeight="1">
      <c r="A342" s="166" t="s">
        <v>1100</v>
      </c>
      <c r="B342" s="87" t="s">
        <v>1202</v>
      </c>
      <c r="C342" s="90"/>
      <c r="D342" s="165" t="s">
        <v>16</v>
      </c>
      <c r="E342" s="189">
        <v>42707</v>
      </c>
      <c r="F342" s="166" t="s">
        <v>1049</v>
      </c>
      <c r="G342" s="166" t="s">
        <v>1053</v>
      </c>
      <c r="H342" s="166" t="s">
        <v>1048</v>
      </c>
      <c r="I342" s="176"/>
      <c r="J342" s="85" t="str">
        <f>IFERROR(VLOOKUP(H342,REFERENCES!R:S,2,FALSE),"")</f>
        <v>Nombre</v>
      </c>
      <c r="K342" s="168">
        <v>198</v>
      </c>
      <c r="L342" s="167"/>
      <c r="M342" s="167"/>
      <c r="N342" s="167"/>
      <c r="O342" s="84" t="s">
        <v>1902</v>
      </c>
      <c r="P342" s="178">
        <v>199</v>
      </c>
      <c r="Q342" s="96" t="s">
        <v>1040</v>
      </c>
      <c r="R342" s="165" t="s">
        <v>20</v>
      </c>
      <c r="S342" s="87" t="s">
        <v>523</v>
      </c>
      <c r="T342" s="101"/>
      <c r="U342" s="165"/>
      <c r="V342" s="86"/>
      <c r="W342" s="97"/>
      <c r="X342" s="166"/>
      <c r="Y342" s="165" t="str">
        <f t="shared" si="14"/>
        <v>AME2016123SUCO</v>
      </c>
      <c r="Z342" s="165">
        <f t="shared" si="15"/>
        <v>4</v>
      </c>
      <c r="AA342" s="165" t="str">
        <f>VLOOKUP(R342,NIVEAUXADMIN!A:B,2,FALSE)</f>
        <v>HT07</v>
      </c>
      <c r="AB342" s="165" t="str">
        <f>VLOOKUP(S342,NIVEAUXADMIN!E:F,2,FALSE)</f>
        <v>HT07741</v>
      </c>
      <c r="AC342" s="165" t="e">
        <f>VLOOKUP(T342,NIVEAUXADMIN!I:J,2,FALSE)</f>
        <v>#N/A</v>
      </c>
      <c r="AD342" s="87">
        <f>IF(SUMPRODUCT(($A$4:$A342=A342)*($S$4:$S342=S342))&gt;1,0,1)</f>
        <v>0</v>
      </c>
    </row>
    <row r="343" spans="1:30" s="165" customFormat="1" ht="15" customHeight="1">
      <c r="A343" s="166" t="s">
        <v>1100</v>
      </c>
      <c r="B343" s="87" t="s">
        <v>1202</v>
      </c>
      <c r="C343" s="90"/>
      <c r="D343" s="165" t="s">
        <v>16</v>
      </c>
      <c r="E343" s="189">
        <v>42707</v>
      </c>
      <c r="F343" s="166" t="s">
        <v>1049</v>
      </c>
      <c r="G343" s="166" t="s">
        <v>1053</v>
      </c>
      <c r="H343" s="166" t="s">
        <v>1048</v>
      </c>
      <c r="I343" s="176"/>
      <c r="J343" s="85" t="str">
        <f>IFERROR(VLOOKUP(H343,REFERENCES!R:S,2,FALSE),"")</f>
        <v>Nombre</v>
      </c>
      <c r="K343" s="168">
        <v>109</v>
      </c>
      <c r="L343" s="167"/>
      <c r="M343" s="167"/>
      <c r="N343" s="167"/>
      <c r="O343" s="84" t="s">
        <v>1902</v>
      </c>
      <c r="P343" s="178">
        <v>109</v>
      </c>
      <c r="Q343" s="96" t="s">
        <v>1040</v>
      </c>
      <c r="R343" s="165" t="s">
        <v>153</v>
      </c>
      <c r="S343" s="165" t="s">
        <v>299</v>
      </c>
      <c r="T343" s="101"/>
      <c r="V343" s="86"/>
      <c r="W343" s="97"/>
      <c r="X343" s="166"/>
      <c r="Y343" s="165" t="str">
        <f t="shared" si="14"/>
        <v>AME2016123NIPA</v>
      </c>
      <c r="Z343" s="165">
        <f t="shared" si="15"/>
        <v>2</v>
      </c>
      <c r="AA343" s="165" t="str">
        <f>VLOOKUP(R343,NIVEAUXADMIN!A:B,2,FALSE)</f>
        <v>HT10</v>
      </c>
      <c r="AB343" s="165" t="str">
        <f>VLOOKUP(S343,NIVEAUXADMIN!E:F,2,FALSE)</f>
        <v>HT101014</v>
      </c>
      <c r="AC343" s="165" t="e">
        <f>VLOOKUP(T343,NIVEAUXADMIN!I:J,2,FALSE)</f>
        <v>#N/A</v>
      </c>
      <c r="AD343" s="87">
        <f>IF(SUMPRODUCT(($A$4:$A343=A343)*($S$4:$S343=S343))&gt;1,0,1)</f>
        <v>1</v>
      </c>
    </row>
    <row r="344" spans="1:30" ht="15" customHeight="1">
      <c r="A344" s="166" t="s">
        <v>1100</v>
      </c>
      <c r="B344" s="87" t="s">
        <v>1202</v>
      </c>
      <c r="C344" s="90"/>
      <c r="D344" s="165" t="s">
        <v>16</v>
      </c>
      <c r="E344" s="189">
        <v>42707</v>
      </c>
      <c r="F344" s="166" t="s">
        <v>1049</v>
      </c>
      <c r="G344" s="166" t="s">
        <v>1053</v>
      </c>
      <c r="H344" s="166" t="s">
        <v>1048</v>
      </c>
      <c r="I344" s="176"/>
      <c r="J344" s="85" t="str">
        <f>IFERROR(VLOOKUP(H344,REFERENCES!R:S,2,FALSE),"")</f>
        <v>Nombre</v>
      </c>
      <c r="K344" s="168">
        <v>210</v>
      </c>
      <c r="L344" s="167"/>
      <c r="M344" s="167"/>
      <c r="N344" s="167"/>
      <c r="O344" s="84" t="s">
        <v>1902</v>
      </c>
      <c r="P344" s="178">
        <v>210</v>
      </c>
      <c r="Q344" s="96" t="s">
        <v>1040</v>
      </c>
      <c r="R344" s="165" t="s">
        <v>153</v>
      </c>
      <c r="S344" s="165" t="s">
        <v>299</v>
      </c>
      <c r="T344" s="86" t="s">
        <v>1410</v>
      </c>
      <c r="U344" s="165"/>
      <c r="V344" s="86"/>
      <c r="W344" s="97"/>
      <c r="X344" s="166"/>
      <c r="Y344" s="165" t="str">
        <f t="shared" si="14"/>
        <v>AME2016123NIPA1È</v>
      </c>
      <c r="Z344" s="165">
        <f t="shared" si="15"/>
        <v>2</v>
      </c>
      <c r="AA344" s="165" t="str">
        <f>VLOOKUP(R344,NIVEAUXADMIN!A:B,2,FALSE)</f>
        <v>HT10</v>
      </c>
      <c r="AB344" s="165" t="str">
        <f>VLOOKUP(S344,NIVEAUXADMIN!E:F,2,FALSE)</f>
        <v>HT101014</v>
      </c>
      <c r="AC344" s="165" t="str">
        <f>VLOOKUP(T344,NIVEAUXADMIN!I:J,2,FALSE)</f>
        <v>HT101014-01</v>
      </c>
      <c r="AD344" s="87">
        <f>IF(SUMPRODUCT(($A$4:$A344=A344)*($S$4:$S344=S344))&gt;1,0,1)</f>
        <v>0</v>
      </c>
    </row>
    <row r="345" spans="1:30" ht="15" customHeight="1">
      <c r="A345" s="166" t="s">
        <v>1100</v>
      </c>
      <c r="B345" s="87" t="s">
        <v>1202</v>
      </c>
      <c r="C345" s="90"/>
      <c r="D345" s="165" t="s">
        <v>16</v>
      </c>
      <c r="E345" s="189">
        <v>42707</v>
      </c>
      <c r="F345" s="166" t="s">
        <v>1051</v>
      </c>
      <c r="G345" s="166" t="s">
        <v>1052</v>
      </c>
      <c r="H345" s="166" t="s">
        <v>1056</v>
      </c>
      <c r="I345" s="176"/>
      <c r="J345" s="85" t="str">
        <f>IFERROR(VLOOKUP(H345,REFERENCES!R:S,2,FALSE),"")</f>
        <v>Nombre</v>
      </c>
      <c r="K345" s="168">
        <v>396</v>
      </c>
      <c r="L345" s="167"/>
      <c r="M345" s="167"/>
      <c r="N345" s="167"/>
      <c r="O345" s="84" t="s">
        <v>1902</v>
      </c>
      <c r="P345" s="178">
        <v>199</v>
      </c>
      <c r="Q345" s="96" t="s">
        <v>1040</v>
      </c>
      <c r="R345" s="165" t="s">
        <v>20</v>
      </c>
      <c r="S345" s="87" t="s">
        <v>523</v>
      </c>
      <c r="T345" s="101"/>
      <c r="U345" s="165"/>
      <c r="V345" s="86"/>
      <c r="W345" s="97"/>
      <c r="X345" s="166"/>
      <c r="Y345" s="165" t="str">
        <f t="shared" si="14"/>
        <v>AME2016123SUCO</v>
      </c>
      <c r="Z345" s="165">
        <f t="shared" si="15"/>
        <v>4</v>
      </c>
      <c r="AA345" s="165" t="str">
        <f>VLOOKUP(R345,NIVEAUXADMIN!A:B,2,FALSE)</f>
        <v>HT07</v>
      </c>
      <c r="AB345" s="165" t="str">
        <f>VLOOKUP(S345,NIVEAUXADMIN!E:F,2,FALSE)</f>
        <v>HT07741</v>
      </c>
      <c r="AC345" s="165" t="e">
        <f>VLOOKUP(T345,NIVEAUXADMIN!I:J,2,FALSE)</f>
        <v>#N/A</v>
      </c>
      <c r="AD345" s="87">
        <f>IF(SUMPRODUCT(($A$4:$A345=A345)*($S$4:$S345=S345))&gt;1,0,1)</f>
        <v>0</v>
      </c>
    </row>
    <row r="346" spans="1:30" s="165" customFormat="1" ht="15" customHeight="1">
      <c r="A346" s="166" t="s">
        <v>1100</v>
      </c>
      <c r="B346" s="87" t="s">
        <v>1202</v>
      </c>
      <c r="C346" s="90"/>
      <c r="D346" s="165" t="s">
        <v>16</v>
      </c>
      <c r="E346" s="189">
        <v>42707</v>
      </c>
      <c r="F346" s="166" t="s">
        <v>1049</v>
      </c>
      <c r="G346" s="166" t="s">
        <v>1053</v>
      </c>
      <c r="H346" s="166" t="s">
        <v>1064</v>
      </c>
      <c r="I346" s="176"/>
      <c r="J346" s="85" t="str">
        <f>IFERROR(VLOOKUP(H346,REFERENCES!R:S,2,FALSE),"")</f>
        <v>Nombre</v>
      </c>
      <c r="K346" s="168">
        <v>198</v>
      </c>
      <c r="L346" s="167"/>
      <c r="M346" s="167"/>
      <c r="N346" s="167"/>
      <c r="O346" s="84" t="s">
        <v>1902</v>
      </c>
      <c r="P346" s="178">
        <v>199</v>
      </c>
      <c r="Q346" s="96" t="s">
        <v>1040</v>
      </c>
      <c r="R346" s="165" t="s">
        <v>20</v>
      </c>
      <c r="S346" s="87" t="s">
        <v>523</v>
      </c>
      <c r="T346" s="101"/>
      <c r="V346" s="86"/>
      <c r="W346" s="97"/>
      <c r="X346" s="166"/>
      <c r="Y346" s="165" t="str">
        <f t="shared" si="14"/>
        <v>AME2016123SUCO</v>
      </c>
      <c r="Z346" s="165">
        <f t="shared" si="15"/>
        <v>4</v>
      </c>
      <c r="AA346" s="165" t="str">
        <f>VLOOKUP(R346,NIVEAUXADMIN!A:B,2,FALSE)</f>
        <v>HT07</v>
      </c>
      <c r="AB346" s="165" t="str">
        <f>VLOOKUP(S346,NIVEAUXADMIN!E:F,2,FALSE)</f>
        <v>HT07741</v>
      </c>
      <c r="AC346" s="165" t="e">
        <f>VLOOKUP(T346,NIVEAUXADMIN!I:J,2,FALSE)</f>
        <v>#N/A</v>
      </c>
      <c r="AD346" s="87">
        <f>IF(SUMPRODUCT(($A$4:$A346=A346)*($S$4:$S346=S346))&gt;1,0,1)</f>
        <v>0</v>
      </c>
    </row>
    <row r="347" spans="1:30" s="165" customFormat="1" ht="15" customHeight="1">
      <c r="A347" s="166" t="s">
        <v>1100</v>
      </c>
      <c r="B347" s="87" t="s">
        <v>1202</v>
      </c>
      <c r="C347" s="90"/>
      <c r="D347" s="165" t="s">
        <v>16</v>
      </c>
      <c r="E347" s="189">
        <v>42707</v>
      </c>
      <c r="F347" s="166" t="s">
        <v>1049</v>
      </c>
      <c r="G347" s="166" t="s">
        <v>1053</v>
      </c>
      <c r="H347" s="166" t="s">
        <v>1064</v>
      </c>
      <c r="I347" s="176"/>
      <c r="J347" s="85" t="str">
        <f>IFERROR(VLOOKUP(H347,REFERENCES!R:S,2,FALSE),"")</f>
        <v>Nombre</v>
      </c>
      <c r="K347" s="168">
        <v>109</v>
      </c>
      <c r="L347" s="167"/>
      <c r="M347" s="167"/>
      <c r="N347" s="167"/>
      <c r="O347" s="84" t="s">
        <v>1902</v>
      </c>
      <c r="P347" s="178">
        <v>109</v>
      </c>
      <c r="Q347" s="96" t="s">
        <v>1040</v>
      </c>
      <c r="R347" s="165" t="s">
        <v>153</v>
      </c>
      <c r="S347" s="165" t="s">
        <v>299</v>
      </c>
      <c r="T347" s="101"/>
      <c r="V347" s="86"/>
      <c r="W347" s="97"/>
      <c r="X347" s="166"/>
      <c r="Y347" s="165" t="str">
        <f t="shared" si="14"/>
        <v>AME2016123NIPA</v>
      </c>
      <c r="Z347" s="165">
        <f t="shared" si="15"/>
        <v>2</v>
      </c>
      <c r="AA347" s="165" t="str">
        <f>VLOOKUP(R347,NIVEAUXADMIN!A:B,2,FALSE)</f>
        <v>HT10</v>
      </c>
      <c r="AB347" s="165" t="str">
        <f>VLOOKUP(S347,NIVEAUXADMIN!E:F,2,FALSE)</f>
        <v>HT101014</v>
      </c>
      <c r="AC347" s="165" t="e">
        <f>VLOOKUP(T347,NIVEAUXADMIN!I:J,2,FALSE)</f>
        <v>#N/A</v>
      </c>
      <c r="AD347" s="87">
        <f>IF(SUMPRODUCT(($A$4:$A347=A347)*($S$4:$S347=S347))&gt;1,0,1)</f>
        <v>0</v>
      </c>
    </row>
    <row r="348" spans="1:30" s="165" customFormat="1" ht="15" customHeight="1">
      <c r="A348" s="166" t="s">
        <v>1100</v>
      </c>
      <c r="B348" s="87" t="s">
        <v>1202</v>
      </c>
      <c r="C348" s="90"/>
      <c r="D348" s="165" t="s">
        <v>16</v>
      </c>
      <c r="E348" s="189">
        <v>42707</v>
      </c>
      <c r="F348" s="166" t="s">
        <v>1049</v>
      </c>
      <c r="G348" s="166" t="s">
        <v>1053</v>
      </c>
      <c r="H348" s="166" t="s">
        <v>1064</v>
      </c>
      <c r="I348" s="176"/>
      <c r="J348" s="85" t="str">
        <f>IFERROR(VLOOKUP(H348,REFERENCES!R:S,2,FALSE),"")</f>
        <v>Nombre</v>
      </c>
      <c r="K348" s="168">
        <v>210</v>
      </c>
      <c r="L348" s="167"/>
      <c r="M348" s="167"/>
      <c r="N348" s="167"/>
      <c r="O348" s="84" t="s">
        <v>1902</v>
      </c>
      <c r="P348" s="178">
        <v>210</v>
      </c>
      <c r="Q348" s="96" t="s">
        <v>1040</v>
      </c>
      <c r="R348" s="165" t="s">
        <v>153</v>
      </c>
      <c r="S348" s="165" t="s">
        <v>299</v>
      </c>
      <c r="T348" s="86" t="s">
        <v>1410</v>
      </c>
      <c r="V348" s="86"/>
      <c r="W348" s="97"/>
      <c r="X348" s="166"/>
      <c r="Y348" s="165" t="str">
        <f t="shared" si="14"/>
        <v>AME2016123NIPA1È</v>
      </c>
      <c r="Z348" s="165">
        <f t="shared" si="15"/>
        <v>2</v>
      </c>
      <c r="AA348" s="165" t="str">
        <f>VLOOKUP(R348,NIVEAUXADMIN!A:B,2,FALSE)</f>
        <v>HT10</v>
      </c>
      <c r="AB348" s="165" t="str">
        <f>VLOOKUP(S348,NIVEAUXADMIN!E:F,2,FALSE)</f>
        <v>HT101014</v>
      </c>
      <c r="AC348" s="165" t="str">
        <f>VLOOKUP(T348,NIVEAUXADMIN!I:J,2,FALSE)</f>
        <v>HT101014-01</v>
      </c>
      <c r="AD348" s="87">
        <f>IF(SUMPRODUCT(($A$4:$A348=A348)*($S$4:$S348=S348))&gt;1,0,1)</f>
        <v>0</v>
      </c>
    </row>
    <row r="349" spans="1:30" s="165" customFormat="1" ht="15" customHeight="1">
      <c r="A349" s="166" t="s">
        <v>1100</v>
      </c>
      <c r="B349" s="87" t="s">
        <v>1202</v>
      </c>
      <c r="C349" s="90"/>
      <c r="D349" s="165" t="s">
        <v>16</v>
      </c>
      <c r="E349" s="189">
        <v>42707</v>
      </c>
      <c r="F349" s="88" t="s">
        <v>1051</v>
      </c>
      <c r="G349" s="87" t="s">
        <v>1052</v>
      </c>
      <c r="H349" s="87" t="s">
        <v>1063</v>
      </c>
      <c r="I349" s="176"/>
      <c r="J349" s="85" t="str">
        <f>IFERROR(VLOOKUP(H349,REFERENCES!R:S,2,FALSE),"")</f>
        <v>Nombre</v>
      </c>
      <c r="K349" s="168">
        <v>198</v>
      </c>
      <c r="L349" s="167"/>
      <c r="M349" s="167"/>
      <c r="N349" s="167"/>
      <c r="O349" s="84" t="s">
        <v>1902</v>
      </c>
      <c r="P349" s="178">
        <v>199</v>
      </c>
      <c r="Q349" s="96" t="s">
        <v>1040</v>
      </c>
      <c r="R349" s="165" t="s">
        <v>20</v>
      </c>
      <c r="S349" s="87" t="s">
        <v>523</v>
      </c>
      <c r="T349" s="101"/>
      <c r="V349" s="86"/>
      <c r="W349" s="97"/>
      <c r="X349" s="166"/>
      <c r="Y349" s="165" t="str">
        <f t="shared" si="14"/>
        <v>AME2016123SUCO</v>
      </c>
      <c r="Z349" s="165">
        <f t="shared" si="15"/>
        <v>4</v>
      </c>
      <c r="AA349" s="165" t="str">
        <f>VLOOKUP(R349,NIVEAUXADMIN!A:B,2,FALSE)</f>
        <v>HT07</v>
      </c>
      <c r="AB349" s="165" t="str">
        <f>VLOOKUP(S349,NIVEAUXADMIN!E:F,2,FALSE)</f>
        <v>HT07741</v>
      </c>
      <c r="AC349" s="165" t="e">
        <f>VLOOKUP(T349,NIVEAUXADMIN!I:J,2,FALSE)</f>
        <v>#N/A</v>
      </c>
      <c r="AD349" s="87">
        <f>IF(SUMPRODUCT(($A$4:$A349=A349)*($S$4:$S349=S349))&gt;1,0,1)</f>
        <v>0</v>
      </c>
    </row>
    <row r="350" spans="1:30" ht="15" customHeight="1">
      <c r="A350" s="166" t="s">
        <v>1100</v>
      </c>
      <c r="B350" s="87" t="s">
        <v>1202</v>
      </c>
      <c r="C350" s="90"/>
      <c r="D350" s="165" t="s">
        <v>16</v>
      </c>
      <c r="E350" s="189">
        <v>42708</v>
      </c>
      <c r="F350" s="166" t="s">
        <v>1049</v>
      </c>
      <c r="G350" s="166" t="s">
        <v>1053</v>
      </c>
      <c r="H350" s="166" t="s">
        <v>1048</v>
      </c>
      <c r="I350" s="176"/>
      <c r="J350" s="85" t="str">
        <f>IFERROR(VLOOKUP(H350,REFERENCES!R:S,2,FALSE),"")</f>
        <v>Nombre</v>
      </c>
      <c r="K350" s="168">
        <v>7</v>
      </c>
      <c r="L350" s="167"/>
      <c r="M350" s="167"/>
      <c r="N350" s="167"/>
      <c r="O350" s="84" t="s">
        <v>1902</v>
      </c>
      <c r="P350" s="178">
        <v>7</v>
      </c>
      <c r="Q350" s="96" t="s">
        <v>1040</v>
      </c>
      <c r="R350" s="165" t="s">
        <v>20</v>
      </c>
      <c r="S350" s="87" t="s">
        <v>523</v>
      </c>
      <c r="T350" s="101"/>
      <c r="U350" s="165"/>
      <c r="V350" s="86"/>
      <c r="W350" s="97"/>
      <c r="X350" s="166"/>
      <c r="Y350" s="165" t="str">
        <f t="shared" si="14"/>
        <v>AME2016124SUCO</v>
      </c>
      <c r="Z350" s="165">
        <f t="shared" si="15"/>
        <v>4</v>
      </c>
      <c r="AA350" s="165" t="str">
        <f>VLOOKUP(R350,NIVEAUXADMIN!A:B,2,FALSE)</f>
        <v>HT07</v>
      </c>
      <c r="AB350" s="165" t="str">
        <f>VLOOKUP(S350,NIVEAUXADMIN!E:F,2,FALSE)</f>
        <v>HT07741</v>
      </c>
      <c r="AC350" s="165" t="e">
        <f>VLOOKUP(T350,NIVEAUXADMIN!I:J,2,FALSE)</f>
        <v>#N/A</v>
      </c>
      <c r="AD350" s="87">
        <f>IF(SUMPRODUCT(($A$4:$A350=A350)*($S$4:$S350=S350))&gt;1,0,1)</f>
        <v>0</v>
      </c>
    </row>
    <row r="351" spans="1:30" s="165" customFormat="1" ht="15" customHeight="1">
      <c r="A351" s="166" t="s">
        <v>1100</v>
      </c>
      <c r="B351" s="87" t="s">
        <v>1202</v>
      </c>
      <c r="C351" s="90"/>
      <c r="D351" s="165" t="s">
        <v>16</v>
      </c>
      <c r="E351" s="189">
        <v>42708</v>
      </c>
      <c r="F351" s="166" t="s">
        <v>1049</v>
      </c>
      <c r="G351" s="166" t="s">
        <v>1053</v>
      </c>
      <c r="H351" s="166" t="s">
        <v>1048</v>
      </c>
      <c r="I351" s="176"/>
      <c r="J351" s="85" t="str">
        <f>IFERROR(VLOOKUP(H351,REFERENCES!R:S,2,FALSE),"")</f>
        <v>Nombre</v>
      </c>
      <c r="K351" s="168">
        <v>154</v>
      </c>
      <c r="L351" s="167"/>
      <c r="M351" s="167"/>
      <c r="N351" s="167"/>
      <c r="O351" s="84" t="s">
        <v>1902</v>
      </c>
      <c r="P351" s="178">
        <v>154</v>
      </c>
      <c r="Q351" s="96" t="s">
        <v>1040</v>
      </c>
      <c r="R351" s="165" t="s">
        <v>153</v>
      </c>
      <c r="S351" s="87" t="s">
        <v>293</v>
      </c>
      <c r="T351" s="166" t="s">
        <v>1803</v>
      </c>
      <c r="V351" s="86"/>
      <c r="W351" s="97"/>
      <c r="X351" s="166"/>
      <c r="Y351" s="165" t="str">
        <f t="shared" si="14"/>
        <v>AME2016124NIL'8È</v>
      </c>
      <c r="Z351" s="165">
        <f t="shared" si="15"/>
        <v>2</v>
      </c>
      <c r="AA351" s="165" t="str">
        <f>VLOOKUP(R351,NIVEAUXADMIN!A:B,2,FALSE)</f>
        <v>HT10</v>
      </c>
      <c r="AB351" s="165" t="str">
        <f>VLOOKUP(S351,NIVEAUXADMIN!E:F,2,FALSE)</f>
        <v>HT101023</v>
      </c>
      <c r="AC351" s="165" t="str">
        <f>VLOOKUP(T351,NIVEAUXADMIN!I:J,2,FALSE)</f>
        <v>HT101023-02</v>
      </c>
      <c r="AD351" s="87">
        <f>IF(SUMPRODUCT(($A$4:$A351=A351)*($S$4:$S351=S351))&gt;1,0,1)</f>
        <v>1</v>
      </c>
    </row>
    <row r="352" spans="1:30" s="165" customFormat="1" ht="15" customHeight="1">
      <c r="A352" s="166" t="s">
        <v>1100</v>
      </c>
      <c r="B352" s="87" t="s">
        <v>1202</v>
      </c>
      <c r="C352" s="90"/>
      <c r="D352" s="165" t="s">
        <v>16</v>
      </c>
      <c r="E352" s="189">
        <v>42708</v>
      </c>
      <c r="F352" s="166" t="s">
        <v>1049</v>
      </c>
      <c r="G352" s="166" t="s">
        <v>1053</v>
      </c>
      <c r="H352" s="166" t="s">
        <v>1048</v>
      </c>
      <c r="I352" s="176"/>
      <c r="J352" s="85" t="str">
        <f>IFERROR(VLOOKUP(H352,REFERENCES!R:S,2,FALSE),"")</f>
        <v>Nombre</v>
      </c>
      <c r="K352" s="168">
        <v>3</v>
      </c>
      <c r="L352" s="167"/>
      <c r="M352" s="167"/>
      <c r="N352" s="167"/>
      <c r="O352" s="84" t="s">
        <v>1902</v>
      </c>
      <c r="P352" s="178">
        <v>3</v>
      </c>
      <c r="Q352" s="96" t="s">
        <v>1040</v>
      </c>
      <c r="R352" s="165" t="s">
        <v>20</v>
      </c>
      <c r="S352" s="87" t="s">
        <v>542</v>
      </c>
      <c r="T352" s="86" t="s">
        <v>1526</v>
      </c>
      <c r="V352" s="86"/>
      <c r="W352" s="97"/>
      <c r="X352" s="166"/>
      <c r="Y352" s="165" t="str">
        <f t="shared" si="14"/>
        <v>AME2016124SURO2È</v>
      </c>
      <c r="Z352" s="165">
        <f t="shared" si="15"/>
        <v>4</v>
      </c>
      <c r="AA352" s="165" t="str">
        <f>VLOOKUP(R352,NIVEAUXADMIN!A:B,2,FALSE)</f>
        <v>HT07</v>
      </c>
      <c r="AB352" s="165" t="str">
        <f>VLOOKUP(S352,NIVEAUXADMIN!E:F,2,FALSE)</f>
        <v>HT07743</v>
      </c>
      <c r="AC352" s="165" t="str">
        <f>VLOOKUP(T352,NIVEAUXADMIN!I:J,2,FALSE)</f>
        <v>HT07743-02</v>
      </c>
      <c r="AD352" s="87">
        <f>IF(SUMPRODUCT(($A$4:$A352=A352)*($S$4:$S352=S352))&gt;1,0,1)</f>
        <v>0</v>
      </c>
    </row>
    <row r="353" spans="1:30" ht="15" customHeight="1">
      <c r="A353" s="166" t="s">
        <v>1100</v>
      </c>
      <c r="B353" s="87" t="s">
        <v>1202</v>
      </c>
      <c r="C353" s="90"/>
      <c r="D353" s="165" t="s">
        <v>16</v>
      </c>
      <c r="E353" s="189">
        <v>42708</v>
      </c>
      <c r="F353" s="166" t="s">
        <v>1049</v>
      </c>
      <c r="G353" s="166" t="s">
        <v>1053</v>
      </c>
      <c r="H353" s="166" t="s">
        <v>1048</v>
      </c>
      <c r="I353" s="176"/>
      <c r="J353" s="85" t="str">
        <f>IFERROR(VLOOKUP(H353,REFERENCES!R:S,2,FALSE),"")</f>
        <v>Nombre</v>
      </c>
      <c r="K353" s="168">
        <v>5</v>
      </c>
      <c r="L353" s="167"/>
      <c r="M353" s="167"/>
      <c r="N353" s="167"/>
      <c r="O353" s="84" t="s">
        <v>1902</v>
      </c>
      <c r="P353" s="178">
        <v>5</v>
      </c>
      <c r="Q353" s="96" t="s">
        <v>1040</v>
      </c>
      <c r="R353" s="165" t="s">
        <v>20</v>
      </c>
      <c r="S353" s="87" t="s">
        <v>545</v>
      </c>
      <c r="T353" s="77" t="s">
        <v>1629</v>
      </c>
      <c r="U353" s="165"/>
      <c r="V353" s="86"/>
      <c r="W353" s="97"/>
      <c r="X353" s="166"/>
      <c r="Y353" s="165" t="str">
        <f t="shared" si="14"/>
        <v>AME2016124SUST3È</v>
      </c>
      <c r="Z353" s="165">
        <f t="shared" si="15"/>
        <v>4</v>
      </c>
      <c r="AA353" s="165" t="str">
        <f>VLOOKUP(R353,NIVEAUXADMIN!A:B,2,FALSE)</f>
        <v>HT07</v>
      </c>
      <c r="AB353" s="165" t="str">
        <f>VLOOKUP(S353,NIVEAUXADMIN!E:F,2,FALSE)</f>
        <v>HT07722</v>
      </c>
      <c r="AC353" s="165" t="str">
        <f>VLOOKUP(T353,NIVEAUXADMIN!I:J,2,FALSE)</f>
        <v>HT07722-03</v>
      </c>
      <c r="AD353" s="87">
        <f>IF(SUMPRODUCT(($A$4:$A353=A353)*($S$4:$S353=S353))&gt;1,0,1)</f>
        <v>0</v>
      </c>
    </row>
    <row r="354" spans="1:30" ht="15" customHeight="1">
      <c r="A354" s="166" t="s">
        <v>1100</v>
      </c>
      <c r="B354" s="87" t="s">
        <v>1202</v>
      </c>
      <c r="C354" s="90"/>
      <c r="D354" s="165" t="s">
        <v>16</v>
      </c>
      <c r="E354" s="189">
        <v>42708</v>
      </c>
      <c r="F354" s="166" t="s">
        <v>1049</v>
      </c>
      <c r="G354" s="166" t="s">
        <v>1053</v>
      </c>
      <c r="H354" s="166" t="s">
        <v>1048</v>
      </c>
      <c r="I354" s="176"/>
      <c r="J354" s="85" t="str">
        <f>IFERROR(VLOOKUP(H354,REFERENCES!R:S,2,FALSE),"")</f>
        <v>Nombre</v>
      </c>
      <c r="K354" s="168">
        <v>190</v>
      </c>
      <c r="L354" s="167"/>
      <c r="M354" s="167"/>
      <c r="N354" s="167"/>
      <c r="O354" s="84" t="s">
        <v>1902</v>
      </c>
      <c r="P354" s="178">
        <v>190</v>
      </c>
      <c r="Q354" s="96" t="s">
        <v>1040</v>
      </c>
      <c r="R354" s="165" t="s">
        <v>153</v>
      </c>
      <c r="S354" s="87" t="s">
        <v>293</v>
      </c>
      <c r="T354" s="86" t="s">
        <v>1628</v>
      </c>
      <c r="U354" s="165"/>
      <c r="V354" s="86"/>
      <c r="W354" s="97"/>
      <c r="X354" s="166"/>
      <c r="Y354" s="165" t="str">
        <f t="shared" si="14"/>
        <v>AME2016124NIL'3È</v>
      </c>
      <c r="Z354" s="165">
        <f t="shared" si="15"/>
        <v>2</v>
      </c>
      <c r="AA354" s="165" t="str">
        <f>VLOOKUP(R354,NIVEAUXADMIN!A:B,2,FALSE)</f>
        <v>HT10</v>
      </c>
      <c r="AB354" s="165" t="str">
        <f>VLOOKUP(S354,NIVEAUXADMIN!E:F,2,FALSE)</f>
        <v>HT101023</v>
      </c>
      <c r="AC354" s="165" t="str">
        <f>VLOOKUP(T354,NIVEAUXADMIN!I:J,2,FALSE)</f>
        <v>HT101023-03</v>
      </c>
      <c r="AD354" s="87">
        <f>IF(SUMPRODUCT(($A$4:$A354=A354)*($S$4:$S354=S354))&gt;1,0,1)</f>
        <v>0</v>
      </c>
    </row>
    <row r="355" spans="1:30" ht="15" customHeight="1">
      <c r="A355" s="166" t="s">
        <v>1100</v>
      </c>
      <c r="B355" s="87" t="s">
        <v>1202</v>
      </c>
      <c r="C355" s="90"/>
      <c r="D355" s="165" t="s">
        <v>16</v>
      </c>
      <c r="E355" s="189">
        <v>42708</v>
      </c>
      <c r="F355" s="166" t="s">
        <v>1051</v>
      </c>
      <c r="G355" s="166" t="s">
        <v>1052</v>
      </c>
      <c r="H355" s="166" t="s">
        <v>1056</v>
      </c>
      <c r="I355" s="176"/>
      <c r="J355" s="85" t="str">
        <f>IFERROR(VLOOKUP(H355,REFERENCES!R:S,2,FALSE),"")</f>
        <v>Nombre</v>
      </c>
      <c r="K355" s="168">
        <v>14</v>
      </c>
      <c r="L355" s="167"/>
      <c r="M355" s="167"/>
      <c r="N355" s="167"/>
      <c r="O355" s="84" t="s">
        <v>1902</v>
      </c>
      <c r="P355" s="178">
        <v>7</v>
      </c>
      <c r="Q355" s="96" t="s">
        <v>1040</v>
      </c>
      <c r="R355" s="165" t="s">
        <v>20</v>
      </c>
      <c r="S355" s="87" t="s">
        <v>523</v>
      </c>
      <c r="T355" s="101"/>
      <c r="U355" s="165"/>
      <c r="V355" s="86"/>
      <c r="W355" s="97"/>
      <c r="X355" s="166"/>
      <c r="Y355" s="165" t="str">
        <f t="shared" si="14"/>
        <v>AME2016124SUCO</v>
      </c>
      <c r="Z355" s="165">
        <f t="shared" si="15"/>
        <v>4</v>
      </c>
      <c r="AA355" s="165" t="str">
        <f>VLOOKUP(R355,NIVEAUXADMIN!A:B,2,FALSE)</f>
        <v>HT07</v>
      </c>
      <c r="AB355" s="165" t="str">
        <f>VLOOKUP(S355,NIVEAUXADMIN!E:F,2,FALSE)</f>
        <v>HT07741</v>
      </c>
      <c r="AC355" s="165" t="e">
        <f>VLOOKUP(T355,NIVEAUXADMIN!I:J,2,FALSE)</f>
        <v>#N/A</v>
      </c>
      <c r="AD355" s="87">
        <f>IF(SUMPRODUCT(($A$4:$A355=A355)*($S$4:$S355=S355))&gt;1,0,1)</f>
        <v>0</v>
      </c>
    </row>
    <row r="356" spans="1:30" ht="15" customHeight="1">
      <c r="A356" s="166" t="s">
        <v>1100</v>
      </c>
      <c r="B356" s="87" t="s">
        <v>1202</v>
      </c>
      <c r="C356" s="90"/>
      <c r="D356" s="165" t="s">
        <v>16</v>
      </c>
      <c r="E356" s="189">
        <v>42708</v>
      </c>
      <c r="F356" s="166" t="s">
        <v>1051</v>
      </c>
      <c r="G356" s="166" t="s">
        <v>1052</v>
      </c>
      <c r="H356" s="166" t="s">
        <v>1056</v>
      </c>
      <c r="I356" s="176"/>
      <c r="J356" s="85" t="str">
        <f>IFERROR(VLOOKUP(H356,REFERENCES!R:S,2,FALSE),"")</f>
        <v>Nombre</v>
      </c>
      <c r="K356" s="168">
        <v>6</v>
      </c>
      <c r="L356" s="167"/>
      <c r="M356" s="167"/>
      <c r="N356" s="167"/>
      <c r="O356" s="84" t="s">
        <v>1902</v>
      </c>
      <c r="P356" s="178">
        <v>3</v>
      </c>
      <c r="Q356" s="96" t="s">
        <v>1040</v>
      </c>
      <c r="R356" s="165" t="s">
        <v>20</v>
      </c>
      <c r="S356" s="87" t="s">
        <v>542</v>
      </c>
      <c r="T356" s="86" t="s">
        <v>1526</v>
      </c>
      <c r="U356" s="165"/>
      <c r="V356" s="86"/>
      <c r="W356" s="97"/>
      <c r="X356" s="166"/>
      <c r="Y356" s="165" t="str">
        <f t="shared" si="14"/>
        <v>AME2016124SURO2È</v>
      </c>
      <c r="Z356" s="165">
        <f t="shared" si="15"/>
        <v>4</v>
      </c>
      <c r="AA356" s="165" t="str">
        <f>VLOOKUP(R356,NIVEAUXADMIN!A:B,2,FALSE)</f>
        <v>HT07</v>
      </c>
      <c r="AB356" s="165" t="str">
        <f>VLOOKUP(S356,NIVEAUXADMIN!E:F,2,FALSE)</f>
        <v>HT07743</v>
      </c>
      <c r="AC356" s="165" t="str">
        <f>VLOOKUP(T356,NIVEAUXADMIN!I:J,2,FALSE)</f>
        <v>HT07743-02</v>
      </c>
      <c r="AD356" s="87">
        <f>IF(SUMPRODUCT(($A$4:$A356=A356)*($S$4:$S356=S356))&gt;1,0,1)</f>
        <v>0</v>
      </c>
    </row>
    <row r="357" spans="1:30" ht="15" customHeight="1">
      <c r="A357" s="166" t="s">
        <v>1100</v>
      </c>
      <c r="B357" s="87" t="s">
        <v>1202</v>
      </c>
      <c r="C357" s="90"/>
      <c r="D357" s="165" t="s">
        <v>16</v>
      </c>
      <c r="E357" s="189">
        <v>42708</v>
      </c>
      <c r="F357" s="166" t="s">
        <v>1051</v>
      </c>
      <c r="G357" s="166" t="s">
        <v>1052</v>
      </c>
      <c r="H357" s="166" t="s">
        <v>1056</v>
      </c>
      <c r="I357" s="176"/>
      <c r="J357" s="85" t="str">
        <f>IFERROR(VLOOKUP(H357,REFERENCES!R:S,2,FALSE),"")</f>
        <v>Nombre</v>
      </c>
      <c r="K357" s="168">
        <v>10</v>
      </c>
      <c r="L357" s="167"/>
      <c r="M357" s="167"/>
      <c r="N357" s="167"/>
      <c r="O357" s="84" t="s">
        <v>1902</v>
      </c>
      <c r="P357" s="178">
        <v>5</v>
      </c>
      <c r="Q357" s="96" t="s">
        <v>1040</v>
      </c>
      <c r="R357" s="165" t="s">
        <v>20</v>
      </c>
      <c r="S357" s="87" t="s">
        <v>545</v>
      </c>
      <c r="T357" s="77" t="s">
        <v>1629</v>
      </c>
      <c r="U357" s="165"/>
      <c r="V357" s="86"/>
      <c r="W357" s="97"/>
      <c r="X357" s="166"/>
      <c r="Y357" s="165" t="str">
        <f t="shared" si="14"/>
        <v>AME2016124SUST3È</v>
      </c>
      <c r="Z357" s="165">
        <f t="shared" si="15"/>
        <v>4</v>
      </c>
      <c r="AA357" s="165" t="str">
        <f>VLOOKUP(R357,NIVEAUXADMIN!A:B,2,FALSE)</f>
        <v>HT07</v>
      </c>
      <c r="AB357" s="165" t="str">
        <f>VLOOKUP(S357,NIVEAUXADMIN!E:F,2,FALSE)</f>
        <v>HT07722</v>
      </c>
      <c r="AC357" s="165" t="str">
        <f>VLOOKUP(T357,NIVEAUXADMIN!I:J,2,FALSE)</f>
        <v>HT07722-03</v>
      </c>
      <c r="AD357" s="87">
        <f>IF(SUMPRODUCT(($A$4:$A357=A357)*($S$4:$S357=S357))&gt;1,0,1)</f>
        <v>0</v>
      </c>
    </row>
    <row r="358" spans="1:30" ht="15" customHeight="1">
      <c r="A358" s="166" t="s">
        <v>1100</v>
      </c>
      <c r="B358" s="87" t="s">
        <v>1202</v>
      </c>
      <c r="C358" s="90"/>
      <c r="D358" s="165" t="s">
        <v>16</v>
      </c>
      <c r="E358" s="189">
        <v>42708</v>
      </c>
      <c r="F358" s="166" t="s">
        <v>1049</v>
      </c>
      <c r="G358" s="166" t="s">
        <v>1053</v>
      </c>
      <c r="H358" s="166" t="s">
        <v>1064</v>
      </c>
      <c r="I358" s="176"/>
      <c r="J358" s="85" t="str">
        <f>IFERROR(VLOOKUP(H358,REFERENCES!R:S,2,FALSE),"")</f>
        <v>Nombre</v>
      </c>
      <c r="K358" s="168">
        <v>7</v>
      </c>
      <c r="L358" s="167"/>
      <c r="M358" s="167"/>
      <c r="N358" s="167"/>
      <c r="O358" s="84" t="s">
        <v>1902</v>
      </c>
      <c r="P358" s="178">
        <v>7</v>
      </c>
      <c r="Q358" s="96" t="s">
        <v>1040</v>
      </c>
      <c r="R358" s="165" t="s">
        <v>20</v>
      </c>
      <c r="S358" s="87" t="s">
        <v>523</v>
      </c>
      <c r="T358" s="101"/>
      <c r="U358" s="165"/>
      <c r="V358" s="86"/>
      <c r="W358" s="97"/>
      <c r="X358" s="166"/>
      <c r="Y358" s="165" t="str">
        <f t="shared" si="14"/>
        <v>AME2016124SUCO</v>
      </c>
      <c r="Z358" s="165">
        <f t="shared" si="15"/>
        <v>4</v>
      </c>
      <c r="AA358" s="165" t="str">
        <f>VLOOKUP(R358,NIVEAUXADMIN!A:B,2,FALSE)</f>
        <v>HT07</v>
      </c>
      <c r="AB358" s="165" t="str">
        <f>VLOOKUP(S358,NIVEAUXADMIN!E:F,2,FALSE)</f>
        <v>HT07741</v>
      </c>
      <c r="AC358" s="165" t="e">
        <f>VLOOKUP(T358,NIVEAUXADMIN!I:J,2,FALSE)</f>
        <v>#N/A</v>
      </c>
      <c r="AD358" s="87">
        <f>IF(SUMPRODUCT(($A$4:$A358=A358)*($S$4:$S358=S358))&gt;1,0,1)</f>
        <v>0</v>
      </c>
    </row>
    <row r="359" spans="1:30" ht="15" customHeight="1">
      <c r="A359" s="166" t="s">
        <v>1100</v>
      </c>
      <c r="B359" s="87" t="s">
        <v>1202</v>
      </c>
      <c r="C359" s="90"/>
      <c r="D359" s="165" t="s">
        <v>16</v>
      </c>
      <c r="E359" s="189">
        <v>42708</v>
      </c>
      <c r="F359" s="166" t="s">
        <v>1049</v>
      </c>
      <c r="G359" s="166" t="s">
        <v>1053</v>
      </c>
      <c r="H359" s="166" t="s">
        <v>1064</v>
      </c>
      <c r="I359" s="176"/>
      <c r="J359" s="85" t="str">
        <f>IFERROR(VLOOKUP(H359,REFERENCES!R:S,2,FALSE),"")</f>
        <v>Nombre</v>
      </c>
      <c r="K359" s="168">
        <v>154</v>
      </c>
      <c r="L359" s="167"/>
      <c r="M359" s="167"/>
      <c r="N359" s="167"/>
      <c r="O359" s="84" t="s">
        <v>1902</v>
      </c>
      <c r="P359" s="178">
        <v>154</v>
      </c>
      <c r="Q359" s="96" t="s">
        <v>1040</v>
      </c>
      <c r="R359" s="165" t="s">
        <v>153</v>
      </c>
      <c r="S359" s="87" t="s">
        <v>293</v>
      </c>
      <c r="T359" s="166" t="s">
        <v>1803</v>
      </c>
      <c r="U359" s="165"/>
      <c r="V359" s="86"/>
      <c r="W359" s="97"/>
      <c r="X359" s="166"/>
      <c r="Y359" s="165" t="str">
        <f t="shared" si="14"/>
        <v>AME2016124NIL'8È</v>
      </c>
      <c r="Z359" s="165">
        <f t="shared" si="15"/>
        <v>2</v>
      </c>
      <c r="AA359" s="165" t="str">
        <f>VLOOKUP(R359,NIVEAUXADMIN!A:B,2,FALSE)</f>
        <v>HT10</v>
      </c>
      <c r="AB359" s="165" t="str">
        <f>VLOOKUP(S359,NIVEAUXADMIN!E:F,2,FALSE)</f>
        <v>HT101023</v>
      </c>
      <c r="AC359" s="165" t="str">
        <f>VLOOKUP(T359,NIVEAUXADMIN!I:J,2,FALSE)</f>
        <v>HT101023-02</v>
      </c>
      <c r="AD359" s="87">
        <f>IF(SUMPRODUCT(($A$4:$A359=A359)*($S$4:$S359=S359))&gt;1,0,1)</f>
        <v>0</v>
      </c>
    </row>
    <row r="360" spans="1:30" ht="15" customHeight="1">
      <c r="A360" s="166" t="s">
        <v>1100</v>
      </c>
      <c r="B360" s="87" t="s">
        <v>1202</v>
      </c>
      <c r="C360" s="90"/>
      <c r="D360" s="165" t="s">
        <v>16</v>
      </c>
      <c r="E360" s="189">
        <v>42708</v>
      </c>
      <c r="F360" s="166" t="s">
        <v>1049</v>
      </c>
      <c r="G360" s="166" t="s">
        <v>1053</v>
      </c>
      <c r="H360" s="166" t="s">
        <v>1064</v>
      </c>
      <c r="I360" s="176"/>
      <c r="J360" s="85" t="str">
        <f>IFERROR(VLOOKUP(H360,REFERENCES!R:S,2,FALSE),"")</f>
        <v>Nombre</v>
      </c>
      <c r="K360" s="168">
        <v>3</v>
      </c>
      <c r="L360" s="167"/>
      <c r="M360" s="167"/>
      <c r="N360" s="167"/>
      <c r="O360" s="84" t="s">
        <v>1902</v>
      </c>
      <c r="P360" s="178">
        <v>3</v>
      </c>
      <c r="Q360" s="96" t="s">
        <v>1040</v>
      </c>
      <c r="R360" s="165" t="s">
        <v>20</v>
      </c>
      <c r="S360" s="87" t="s">
        <v>542</v>
      </c>
      <c r="T360" s="86" t="s">
        <v>1526</v>
      </c>
      <c r="U360" s="165"/>
      <c r="V360" s="86"/>
      <c r="W360" s="97"/>
      <c r="X360" s="166"/>
      <c r="Y360" s="165" t="str">
        <f t="shared" si="14"/>
        <v>AME2016124SURO2È</v>
      </c>
      <c r="Z360" s="165">
        <f t="shared" si="15"/>
        <v>4</v>
      </c>
      <c r="AA360" s="165" t="str">
        <f>VLOOKUP(R360,NIVEAUXADMIN!A:B,2,FALSE)</f>
        <v>HT07</v>
      </c>
      <c r="AB360" s="165" t="str">
        <f>VLOOKUP(S360,NIVEAUXADMIN!E:F,2,FALSE)</f>
        <v>HT07743</v>
      </c>
      <c r="AC360" s="165" t="str">
        <f>VLOOKUP(T360,NIVEAUXADMIN!I:J,2,FALSE)</f>
        <v>HT07743-02</v>
      </c>
      <c r="AD360" s="87">
        <f>IF(SUMPRODUCT(($A$4:$A360=A360)*($S$4:$S360=S360))&gt;1,0,1)</f>
        <v>0</v>
      </c>
    </row>
    <row r="361" spans="1:30" ht="15" customHeight="1">
      <c r="A361" s="166" t="s">
        <v>1100</v>
      </c>
      <c r="B361" s="87" t="s">
        <v>1202</v>
      </c>
      <c r="C361" s="90"/>
      <c r="D361" s="165" t="s">
        <v>16</v>
      </c>
      <c r="E361" s="189">
        <v>42708</v>
      </c>
      <c r="F361" s="166" t="s">
        <v>1049</v>
      </c>
      <c r="G361" s="166" t="s">
        <v>1053</v>
      </c>
      <c r="H361" s="166" t="s">
        <v>1064</v>
      </c>
      <c r="I361" s="176"/>
      <c r="J361" s="85" t="str">
        <f>IFERROR(VLOOKUP(H361,REFERENCES!R:S,2,FALSE),"")</f>
        <v>Nombre</v>
      </c>
      <c r="K361" s="168">
        <v>5</v>
      </c>
      <c r="L361" s="167"/>
      <c r="M361" s="167"/>
      <c r="N361" s="167"/>
      <c r="O361" s="84" t="s">
        <v>1902</v>
      </c>
      <c r="P361" s="178">
        <v>5</v>
      </c>
      <c r="Q361" s="96" t="s">
        <v>1040</v>
      </c>
      <c r="R361" s="165" t="s">
        <v>20</v>
      </c>
      <c r="S361" s="87" t="s">
        <v>545</v>
      </c>
      <c r="T361" s="77" t="s">
        <v>1629</v>
      </c>
      <c r="U361" s="165"/>
      <c r="V361" s="86"/>
      <c r="W361" s="97"/>
      <c r="X361" s="166"/>
      <c r="Y361" s="165" t="str">
        <f t="shared" si="14"/>
        <v>AME2016124SUST3È</v>
      </c>
      <c r="Z361" s="165">
        <f t="shared" si="15"/>
        <v>4</v>
      </c>
      <c r="AA361" s="165" t="str">
        <f>VLOOKUP(R361,NIVEAUXADMIN!A:B,2,FALSE)</f>
        <v>HT07</v>
      </c>
      <c r="AB361" s="165" t="str">
        <f>VLOOKUP(S361,NIVEAUXADMIN!E:F,2,FALSE)</f>
        <v>HT07722</v>
      </c>
      <c r="AC361" s="165" t="str">
        <f>VLOOKUP(T361,NIVEAUXADMIN!I:J,2,FALSE)</f>
        <v>HT07722-03</v>
      </c>
      <c r="AD361" s="87">
        <f>IF(SUMPRODUCT(($A$4:$A361=A361)*($S$4:$S361=S361))&gt;1,0,1)</f>
        <v>0</v>
      </c>
    </row>
    <row r="362" spans="1:30" ht="15" customHeight="1">
      <c r="A362" s="166" t="s">
        <v>1100</v>
      </c>
      <c r="B362" s="87" t="s">
        <v>1202</v>
      </c>
      <c r="C362" s="90"/>
      <c r="D362" s="165" t="s">
        <v>16</v>
      </c>
      <c r="E362" s="189">
        <v>42708</v>
      </c>
      <c r="F362" s="166" t="s">
        <v>1049</v>
      </c>
      <c r="G362" s="166" t="s">
        <v>1053</v>
      </c>
      <c r="H362" s="166" t="s">
        <v>1064</v>
      </c>
      <c r="I362" s="176"/>
      <c r="J362" s="85" t="str">
        <f>IFERROR(VLOOKUP(H362,REFERENCES!R:S,2,FALSE),"")</f>
        <v>Nombre</v>
      </c>
      <c r="K362" s="168">
        <v>190</v>
      </c>
      <c r="L362" s="167"/>
      <c r="M362" s="167"/>
      <c r="N362" s="167"/>
      <c r="O362" s="84" t="s">
        <v>1902</v>
      </c>
      <c r="P362" s="178">
        <v>190</v>
      </c>
      <c r="Q362" s="96" t="s">
        <v>1040</v>
      </c>
      <c r="R362" s="165" t="s">
        <v>153</v>
      </c>
      <c r="S362" s="87" t="s">
        <v>293</v>
      </c>
      <c r="T362" s="86" t="s">
        <v>1628</v>
      </c>
      <c r="U362" s="165"/>
      <c r="V362" s="86"/>
      <c r="W362" s="97"/>
      <c r="X362" s="166"/>
      <c r="Y362" s="165" t="str">
        <f t="shared" si="14"/>
        <v>AME2016124NIL'3È</v>
      </c>
      <c r="Z362" s="165">
        <f t="shared" si="15"/>
        <v>2</v>
      </c>
      <c r="AA362" s="165" t="str">
        <f>VLOOKUP(R362,NIVEAUXADMIN!A:B,2,FALSE)</f>
        <v>HT10</v>
      </c>
      <c r="AB362" s="165" t="str">
        <f>VLOOKUP(S362,NIVEAUXADMIN!E:F,2,FALSE)</f>
        <v>HT101023</v>
      </c>
      <c r="AC362" s="165" t="str">
        <f>VLOOKUP(T362,NIVEAUXADMIN!I:J,2,FALSE)</f>
        <v>HT101023-03</v>
      </c>
      <c r="AD362" s="87">
        <f>IF(SUMPRODUCT(($A$4:$A362=A362)*($S$4:$S362=S362))&gt;1,0,1)</f>
        <v>0</v>
      </c>
    </row>
    <row r="363" spans="1:30" ht="15" customHeight="1">
      <c r="A363" s="166" t="s">
        <v>1100</v>
      </c>
      <c r="B363" s="87" t="s">
        <v>1202</v>
      </c>
      <c r="C363" s="90"/>
      <c r="D363" s="165" t="s">
        <v>16</v>
      </c>
      <c r="E363" s="189">
        <v>42708</v>
      </c>
      <c r="F363" s="88" t="s">
        <v>1051</v>
      </c>
      <c r="G363" s="87" t="s">
        <v>1052</v>
      </c>
      <c r="H363" s="87" t="s">
        <v>1063</v>
      </c>
      <c r="I363" s="176"/>
      <c r="J363" s="85" t="str">
        <f>IFERROR(VLOOKUP(H363,REFERENCES!R:S,2,FALSE),"")</f>
        <v>Nombre</v>
      </c>
      <c r="K363" s="168">
        <v>7</v>
      </c>
      <c r="L363" s="167"/>
      <c r="M363" s="167"/>
      <c r="N363" s="167"/>
      <c r="O363" s="84" t="s">
        <v>1902</v>
      </c>
      <c r="P363" s="178">
        <v>7</v>
      </c>
      <c r="Q363" s="96" t="s">
        <v>1040</v>
      </c>
      <c r="R363" s="165" t="s">
        <v>20</v>
      </c>
      <c r="S363" s="87" t="s">
        <v>523</v>
      </c>
      <c r="T363" s="101"/>
      <c r="U363" s="165"/>
      <c r="V363" s="86"/>
      <c r="W363" s="97"/>
      <c r="X363" s="166"/>
      <c r="Y363" s="165" t="str">
        <f t="shared" si="14"/>
        <v>AME2016124SUCO</v>
      </c>
      <c r="Z363" s="165">
        <f t="shared" si="15"/>
        <v>4</v>
      </c>
      <c r="AA363" s="165" t="str">
        <f>VLOOKUP(R363,NIVEAUXADMIN!A:B,2,FALSE)</f>
        <v>HT07</v>
      </c>
      <c r="AB363" s="165" t="str">
        <f>VLOOKUP(S363,NIVEAUXADMIN!E:F,2,FALSE)</f>
        <v>HT07741</v>
      </c>
      <c r="AC363" s="165" t="e">
        <f>VLOOKUP(T363,NIVEAUXADMIN!I:J,2,FALSE)</f>
        <v>#N/A</v>
      </c>
      <c r="AD363" s="87">
        <f>IF(SUMPRODUCT(($A$4:$A363=A363)*($S$4:$S363=S363))&gt;1,0,1)</f>
        <v>0</v>
      </c>
    </row>
    <row r="364" spans="1:30" ht="15" customHeight="1">
      <c r="A364" s="166" t="s">
        <v>1100</v>
      </c>
      <c r="B364" s="87" t="s">
        <v>1202</v>
      </c>
      <c r="C364" s="90"/>
      <c r="D364" s="165" t="s">
        <v>16</v>
      </c>
      <c r="E364" s="189">
        <v>42708</v>
      </c>
      <c r="F364" s="88" t="s">
        <v>1051</v>
      </c>
      <c r="G364" s="87" t="s">
        <v>1052</v>
      </c>
      <c r="H364" s="87" t="s">
        <v>1063</v>
      </c>
      <c r="I364" s="176"/>
      <c r="J364" s="85" t="str">
        <f>IFERROR(VLOOKUP(H364,REFERENCES!R:S,2,FALSE),"")</f>
        <v>Nombre</v>
      </c>
      <c r="K364" s="168">
        <v>3</v>
      </c>
      <c r="L364" s="167"/>
      <c r="M364" s="167"/>
      <c r="N364" s="167"/>
      <c r="O364" s="84" t="s">
        <v>1902</v>
      </c>
      <c r="P364" s="178">
        <v>3</v>
      </c>
      <c r="Q364" s="96" t="s">
        <v>1040</v>
      </c>
      <c r="R364" s="165" t="s">
        <v>20</v>
      </c>
      <c r="S364" s="87" t="s">
        <v>542</v>
      </c>
      <c r="T364" s="86" t="s">
        <v>1526</v>
      </c>
      <c r="U364" s="165"/>
      <c r="V364" s="86"/>
      <c r="W364" s="97"/>
      <c r="X364" s="166"/>
      <c r="Y364" s="165" t="str">
        <f t="shared" si="14"/>
        <v>AME2016124SURO2È</v>
      </c>
      <c r="Z364" s="165">
        <f t="shared" si="15"/>
        <v>4</v>
      </c>
      <c r="AA364" s="165" t="str">
        <f>VLOOKUP(R364,NIVEAUXADMIN!A:B,2,FALSE)</f>
        <v>HT07</v>
      </c>
      <c r="AB364" s="165" t="str">
        <f>VLOOKUP(S364,NIVEAUXADMIN!E:F,2,FALSE)</f>
        <v>HT07743</v>
      </c>
      <c r="AC364" s="165" t="str">
        <f>VLOOKUP(T364,NIVEAUXADMIN!I:J,2,FALSE)</f>
        <v>HT07743-02</v>
      </c>
      <c r="AD364" s="87">
        <f>IF(SUMPRODUCT(($A$4:$A364=A364)*($S$4:$S364=S364))&gt;1,0,1)</f>
        <v>0</v>
      </c>
    </row>
    <row r="365" spans="1:30" ht="15" customHeight="1">
      <c r="A365" s="166" t="s">
        <v>1100</v>
      </c>
      <c r="B365" s="87" t="s">
        <v>1202</v>
      </c>
      <c r="C365" s="90"/>
      <c r="D365" s="165" t="s">
        <v>16</v>
      </c>
      <c r="E365" s="189">
        <v>42708</v>
      </c>
      <c r="F365" s="88" t="s">
        <v>1051</v>
      </c>
      <c r="G365" s="87" t="s">
        <v>1052</v>
      </c>
      <c r="H365" s="87" t="s">
        <v>1063</v>
      </c>
      <c r="I365" s="176"/>
      <c r="J365" s="85" t="str">
        <f>IFERROR(VLOOKUP(H365,REFERENCES!R:S,2,FALSE),"")</f>
        <v>Nombre</v>
      </c>
      <c r="K365" s="168">
        <v>5</v>
      </c>
      <c r="L365" s="167"/>
      <c r="M365" s="167"/>
      <c r="N365" s="167"/>
      <c r="O365" s="84" t="s">
        <v>1902</v>
      </c>
      <c r="P365" s="178">
        <v>5</v>
      </c>
      <c r="Q365" s="96" t="s">
        <v>1040</v>
      </c>
      <c r="R365" s="165" t="s">
        <v>20</v>
      </c>
      <c r="S365" s="87" t="s">
        <v>545</v>
      </c>
      <c r="T365" s="77" t="s">
        <v>1629</v>
      </c>
      <c r="U365" s="165"/>
      <c r="V365" s="86"/>
      <c r="W365" s="97"/>
      <c r="X365" s="166"/>
      <c r="Y365" s="165" t="str">
        <f t="shared" si="14"/>
        <v>AME2016124SUST3È</v>
      </c>
      <c r="Z365" s="165">
        <f t="shared" si="15"/>
        <v>4</v>
      </c>
      <c r="AA365" s="165" t="str">
        <f>VLOOKUP(R365,NIVEAUXADMIN!A:B,2,FALSE)</f>
        <v>HT07</v>
      </c>
      <c r="AB365" s="165" t="str">
        <f>VLOOKUP(S365,NIVEAUXADMIN!E:F,2,FALSE)</f>
        <v>HT07722</v>
      </c>
      <c r="AC365" s="165" t="str">
        <f>VLOOKUP(T365,NIVEAUXADMIN!I:J,2,FALSE)</f>
        <v>HT07722-03</v>
      </c>
      <c r="AD365" s="87">
        <f>IF(SUMPRODUCT(($A$4:$A365=A365)*($S$4:$S365=S365))&gt;1,0,1)</f>
        <v>0</v>
      </c>
    </row>
    <row r="366" spans="1:30" ht="15" customHeight="1">
      <c r="A366" s="166" t="s">
        <v>1100</v>
      </c>
      <c r="B366" s="87" t="s">
        <v>1202</v>
      </c>
      <c r="C366" s="90"/>
      <c r="D366" s="165" t="s">
        <v>16</v>
      </c>
      <c r="E366" s="189">
        <v>42713</v>
      </c>
      <c r="F366" s="166" t="s">
        <v>1049</v>
      </c>
      <c r="G366" s="166" t="s">
        <v>1053</v>
      </c>
      <c r="H366" s="166" t="s">
        <v>1048</v>
      </c>
      <c r="I366" s="176"/>
      <c r="J366" s="85" t="str">
        <f>IFERROR(VLOOKUP(H366,REFERENCES!R:S,2,FALSE),"")</f>
        <v>Nombre</v>
      </c>
      <c r="K366" s="168">
        <v>60</v>
      </c>
      <c r="L366" s="167"/>
      <c r="M366" s="167"/>
      <c r="N366" s="167"/>
      <c r="O366" s="84" t="s">
        <v>1902</v>
      </c>
      <c r="P366" s="178">
        <v>60</v>
      </c>
      <c r="Q366" s="96" t="s">
        <v>1040</v>
      </c>
      <c r="R366" s="165" t="s">
        <v>20</v>
      </c>
      <c r="S366" s="87" t="s">
        <v>542</v>
      </c>
      <c r="T366" s="86" t="s">
        <v>1526</v>
      </c>
      <c r="U366" s="165"/>
      <c r="V366" s="86"/>
      <c r="W366" s="97"/>
      <c r="X366" s="166"/>
      <c r="Y366" s="165" t="str">
        <f t="shared" ref="Y366:Y429" si="16">UPPER(LEFT(A366,3)&amp;YEAR(E366)&amp;MONTH(E366)&amp;DAY((E366))&amp;LEFT(R366,2)&amp;LEFT(S366,2)&amp;LEFT(T366,2))</f>
        <v>AME2016129SURO2È</v>
      </c>
      <c r="Z366" s="165">
        <f t="shared" si="15"/>
        <v>4</v>
      </c>
      <c r="AA366" s="165" t="str">
        <f>VLOOKUP(R366,NIVEAUXADMIN!A:B,2,FALSE)</f>
        <v>HT07</v>
      </c>
      <c r="AB366" s="165" t="str">
        <f>VLOOKUP(S366,NIVEAUXADMIN!E:F,2,FALSE)</f>
        <v>HT07743</v>
      </c>
      <c r="AC366" s="165" t="str">
        <f>VLOOKUP(T366,NIVEAUXADMIN!I:J,2,FALSE)</f>
        <v>HT07743-02</v>
      </c>
      <c r="AD366" s="87">
        <f>IF(SUMPRODUCT(($A$4:$A366=A366)*($S$4:$S366=S366))&gt;1,0,1)</f>
        <v>0</v>
      </c>
    </row>
    <row r="367" spans="1:30" ht="15" customHeight="1">
      <c r="A367" s="166" t="s">
        <v>1100</v>
      </c>
      <c r="B367" s="87" t="s">
        <v>1202</v>
      </c>
      <c r="C367" s="90"/>
      <c r="D367" s="165" t="s">
        <v>16</v>
      </c>
      <c r="E367" s="189">
        <v>42713</v>
      </c>
      <c r="F367" s="166" t="s">
        <v>1051</v>
      </c>
      <c r="G367" s="166" t="s">
        <v>1052</v>
      </c>
      <c r="H367" s="166" t="s">
        <v>1056</v>
      </c>
      <c r="I367" s="176"/>
      <c r="J367" s="85" t="str">
        <f>IFERROR(VLOOKUP(H367,REFERENCES!R:S,2,FALSE),"")</f>
        <v>Nombre</v>
      </c>
      <c r="K367" s="168">
        <v>120</v>
      </c>
      <c r="L367" s="167"/>
      <c r="M367" s="167"/>
      <c r="N367" s="167"/>
      <c r="O367" s="84" t="s">
        <v>1902</v>
      </c>
      <c r="P367" s="178">
        <v>60</v>
      </c>
      <c r="Q367" s="96" t="s">
        <v>1040</v>
      </c>
      <c r="R367" s="165" t="s">
        <v>20</v>
      </c>
      <c r="S367" s="87" t="s">
        <v>542</v>
      </c>
      <c r="T367" s="86" t="s">
        <v>1526</v>
      </c>
      <c r="U367" s="165"/>
      <c r="V367" s="86"/>
      <c r="W367" s="97"/>
      <c r="X367" s="166"/>
      <c r="Y367" s="165" t="str">
        <f t="shared" si="16"/>
        <v>AME2016129SURO2È</v>
      </c>
      <c r="Z367" s="165">
        <f t="shared" si="15"/>
        <v>4</v>
      </c>
      <c r="AA367" s="165" t="str">
        <f>VLOOKUP(R367,NIVEAUXADMIN!A:B,2,FALSE)</f>
        <v>HT07</v>
      </c>
      <c r="AB367" s="165" t="str">
        <f>VLOOKUP(S367,NIVEAUXADMIN!E:F,2,FALSE)</f>
        <v>HT07743</v>
      </c>
      <c r="AC367" s="165" t="str">
        <f>VLOOKUP(T367,NIVEAUXADMIN!I:J,2,FALSE)</f>
        <v>HT07743-02</v>
      </c>
      <c r="AD367" s="87">
        <f>IF(SUMPRODUCT(($A$4:$A367=A367)*($S$4:$S367=S367))&gt;1,0,1)</f>
        <v>0</v>
      </c>
    </row>
    <row r="368" spans="1:30" ht="15" customHeight="1">
      <c r="A368" s="166" t="s">
        <v>1100</v>
      </c>
      <c r="B368" s="87" t="s">
        <v>1202</v>
      </c>
      <c r="C368" s="90"/>
      <c r="D368" s="165" t="s">
        <v>16</v>
      </c>
      <c r="E368" s="189">
        <v>42713</v>
      </c>
      <c r="F368" s="95" t="s">
        <v>1051</v>
      </c>
      <c r="G368" s="165" t="s">
        <v>1052</v>
      </c>
      <c r="H368" s="165" t="s">
        <v>1054</v>
      </c>
      <c r="I368" s="176"/>
      <c r="J368" s="85" t="str">
        <f>IFERROR(VLOOKUP(H368,REFERENCES!R:S,2,FALSE),"")</f>
        <v>Nombre</v>
      </c>
      <c r="K368" s="168">
        <v>230</v>
      </c>
      <c r="L368" s="167"/>
      <c r="M368" s="167"/>
      <c r="N368" s="167"/>
      <c r="O368" s="84" t="s">
        <v>1902</v>
      </c>
      <c r="P368" s="178">
        <v>230</v>
      </c>
      <c r="Q368" s="96" t="s">
        <v>1040</v>
      </c>
      <c r="R368" s="165" t="s">
        <v>153</v>
      </c>
      <c r="S368" s="166" t="s">
        <v>226</v>
      </c>
      <c r="T368" s="166" t="s">
        <v>1309</v>
      </c>
      <c r="U368" s="165"/>
      <c r="V368" s="86"/>
      <c r="W368" s="97"/>
      <c r="X368" s="166"/>
      <c r="Y368" s="165" t="str">
        <f t="shared" si="16"/>
        <v>AME2016129NIAN1È</v>
      </c>
      <c r="Z368" s="165">
        <f t="shared" si="15"/>
        <v>5</v>
      </c>
      <c r="AA368" s="165" t="str">
        <f>VLOOKUP(R368,NIVEAUXADMIN!A:B,2,FALSE)</f>
        <v>HT10</v>
      </c>
      <c r="AB368" s="165" t="str">
        <f>VLOOKUP(S368,NIVEAUXADMIN!E:F,2,FALSE)</f>
        <v>HT101021</v>
      </c>
      <c r="AC368" s="165" t="str">
        <f>VLOOKUP(T368,NIVEAUXADMIN!I:J,2,FALSE)</f>
        <v>HT101021-01</v>
      </c>
      <c r="AD368" s="87">
        <f>IF(SUMPRODUCT(($A$4:$A368=A368)*($S$4:$S368=S368))&gt;1,0,1)</f>
        <v>1</v>
      </c>
    </row>
    <row r="369" spans="1:30" ht="15" customHeight="1">
      <c r="A369" s="166" t="s">
        <v>1100</v>
      </c>
      <c r="B369" s="87" t="s">
        <v>1202</v>
      </c>
      <c r="C369" s="90"/>
      <c r="D369" s="165" t="s">
        <v>16</v>
      </c>
      <c r="E369" s="189">
        <v>42713</v>
      </c>
      <c r="F369" s="166" t="s">
        <v>1049</v>
      </c>
      <c r="G369" s="166" t="s">
        <v>1053</v>
      </c>
      <c r="H369" s="166" t="s">
        <v>1064</v>
      </c>
      <c r="I369" s="176"/>
      <c r="J369" s="85" t="str">
        <f>IFERROR(VLOOKUP(H369,REFERENCES!R:S,2,FALSE),"")</f>
        <v>Nombre</v>
      </c>
      <c r="K369" s="168">
        <v>60</v>
      </c>
      <c r="L369" s="167"/>
      <c r="M369" s="167"/>
      <c r="N369" s="167"/>
      <c r="O369" s="84" t="s">
        <v>1902</v>
      </c>
      <c r="P369" s="178">
        <v>60</v>
      </c>
      <c r="Q369" s="96" t="s">
        <v>1040</v>
      </c>
      <c r="R369" s="165" t="s">
        <v>20</v>
      </c>
      <c r="S369" s="87" t="s">
        <v>542</v>
      </c>
      <c r="T369" s="86" t="s">
        <v>1526</v>
      </c>
      <c r="U369" s="165"/>
      <c r="V369" s="86"/>
      <c r="W369" s="97"/>
      <c r="X369" s="166"/>
      <c r="Y369" s="165" t="str">
        <f t="shared" si="16"/>
        <v>AME2016129SURO2È</v>
      </c>
      <c r="Z369" s="165">
        <f t="shared" si="15"/>
        <v>4</v>
      </c>
      <c r="AA369" s="165" t="str">
        <f>VLOOKUP(R369,NIVEAUXADMIN!A:B,2,FALSE)</f>
        <v>HT07</v>
      </c>
      <c r="AB369" s="165" t="str">
        <f>VLOOKUP(S369,NIVEAUXADMIN!E:F,2,FALSE)</f>
        <v>HT07743</v>
      </c>
      <c r="AC369" s="165" t="str">
        <f>VLOOKUP(T369,NIVEAUXADMIN!I:J,2,FALSE)</f>
        <v>HT07743-02</v>
      </c>
      <c r="AD369" s="87">
        <f>IF(SUMPRODUCT(($A$4:$A369=A369)*($S$4:$S369=S369))&gt;1,0,1)</f>
        <v>0</v>
      </c>
    </row>
    <row r="370" spans="1:30" ht="15" customHeight="1">
      <c r="A370" s="166" t="s">
        <v>1100</v>
      </c>
      <c r="B370" s="87" t="s">
        <v>1202</v>
      </c>
      <c r="C370" s="90"/>
      <c r="D370" s="165" t="s">
        <v>16</v>
      </c>
      <c r="E370" s="189">
        <v>42713</v>
      </c>
      <c r="F370" s="88" t="s">
        <v>1051</v>
      </c>
      <c r="G370" s="87" t="s">
        <v>1052</v>
      </c>
      <c r="H370" s="87" t="s">
        <v>1063</v>
      </c>
      <c r="I370" s="176"/>
      <c r="J370" s="85" t="str">
        <f>IFERROR(VLOOKUP(H370,REFERENCES!R:S,2,FALSE),"")</f>
        <v>Nombre</v>
      </c>
      <c r="K370" s="168">
        <v>230</v>
      </c>
      <c r="L370" s="167"/>
      <c r="M370" s="167"/>
      <c r="N370" s="167"/>
      <c r="O370" s="84" t="s">
        <v>1902</v>
      </c>
      <c r="P370" s="178">
        <v>230</v>
      </c>
      <c r="Q370" s="96" t="s">
        <v>1040</v>
      </c>
      <c r="R370" s="165" t="s">
        <v>153</v>
      </c>
      <c r="S370" s="166" t="s">
        <v>226</v>
      </c>
      <c r="T370" s="166" t="s">
        <v>1309</v>
      </c>
      <c r="U370" s="165"/>
      <c r="V370" s="86"/>
      <c r="W370" s="97"/>
      <c r="X370" s="166"/>
      <c r="Y370" s="165" t="str">
        <f t="shared" si="16"/>
        <v>AME2016129NIAN1È</v>
      </c>
      <c r="Z370" s="165">
        <f t="shared" si="15"/>
        <v>5</v>
      </c>
      <c r="AA370" s="165" t="str">
        <f>VLOOKUP(R370,NIVEAUXADMIN!A:B,2,FALSE)</f>
        <v>HT10</v>
      </c>
      <c r="AB370" s="165" t="str">
        <f>VLOOKUP(S370,NIVEAUXADMIN!E:F,2,FALSE)</f>
        <v>HT101021</v>
      </c>
      <c r="AC370" s="165" t="str">
        <f>VLOOKUP(T370,NIVEAUXADMIN!I:J,2,FALSE)</f>
        <v>HT101021-01</v>
      </c>
      <c r="AD370" s="87">
        <f>IF(SUMPRODUCT(($A$4:$A370=A370)*($S$4:$S370=S370))&gt;1,0,1)</f>
        <v>0</v>
      </c>
    </row>
    <row r="371" spans="1:30" ht="15" customHeight="1">
      <c r="A371" s="166" t="s">
        <v>1100</v>
      </c>
      <c r="B371" s="87" t="s">
        <v>1202</v>
      </c>
      <c r="C371" s="90"/>
      <c r="D371" s="165" t="s">
        <v>16</v>
      </c>
      <c r="E371" s="189">
        <v>42713</v>
      </c>
      <c r="F371" s="88" t="s">
        <v>1051</v>
      </c>
      <c r="G371" s="87" t="s">
        <v>1052</v>
      </c>
      <c r="H371" s="87" t="s">
        <v>1063</v>
      </c>
      <c r="I371" s="176"/>
      <c r="J371" s="85" t="str">
        <f>IFERROR(VLOOKUP(H371,REFERENCES!R:S,2,FALSE),"")</f>
        <v>Nombre</v>
      </c>
      <c r="K371" s="168">
        <v>60</v>
      </c>
      <c r="L371" s="167"/>
      <c r="M371" s="167"/>
      <c r="N371" s="167"/>
      <c r="O371" s="84" t="s">
        <v>1902</v>
      </c>
      <c r="P371" s="178">
        <v>60</v>
      </c>
      <c r="Q371" s="96" t="s">
        <v>1040</v>
      </c>
      <c r="R371" s="165" t="s">
        <v>20</v>
      </c>
      <c r="S371" s="87" t="s">
        <v>542</v>
      </c>
      <c r="T371" s="86" t="s">
        <v>1526</v>
      </c>
      <c r="U371" s="165"/>
      <c r="V371" s="86"/>
      <c r="W371" s="97"/>
      <c r="X371" s="166"/>
      <c r="Y371" s="165" t="str">
        <f t="shared" si="16"/>
        <v>AME2016129SURO2È</v>
      </c>
      <c r="Z371" s="165">
        <f t="shared" si="15"/>
        <v>4</v>
      </c>
      <c r="AA371" s="165" t="str">
        <f>VLOOKUP(R371,NIVEAUXADMIN!A:B,2,FALSE)</f>
        <v>HT07</v>
      </c>
      <c r="AB371" s="165" t="str">
        <f>VLOOKUP(S371,NIVEAUXADMIN!E:F,2,FALSE)</f>
        <v>HT07743</v>
      </c>
      <c r="AC371" s="165" t="str">
        <f>VLOOKUP(T371,NIVEAUXADMIN!I:J,2,FALSE)</f>
        <v>HT07743-02</v>
      </c>
      <c r="AD371" s="87">
        <f>IF(SUMPRODUCT(($A$4:$A371=A371)*($S$4:$S371=S371))&gt;1,0,1)</f>
        <v>0</v>
      </c>
    </row>
    <row r="372" spans="1:30" ht="15" customHeight="1">
      <c r="A372" s="166" t="s">
        <v>1100</v>
      </c>
      <c r="B372" s="87" t="s">
        <v>1202</v>
      </c>
      <c r="C372" s="90"/>
      <c r="D372" s="165" t="s">
        <v>16</v>
      </c>
      <c r="E372" s="189">
        <v>42713</v>
      </c>
      <c r="F372" s="88" t="s">
        <v>1051</v>
      </c>
      <c r="G372" s="87" t="s">
        <v>1052</v>
      </c>
      <c r="H372" s="87" t="s">
        <v>1062</v>
      </c>
      <c r="I372" s="176"/>
      <c r="J372" s="85" t="str">
        <f>IFERROR(VLOOKUP(H372,REFERENCES!R:S,2,FALSE),"")</f>
        <v>Nombre</v>
      </c>
      <c r="K372" s="168">
        <v>230</v>
      </c>
      <c r="L372" s="167"/>
      <c r="M372" s="167"/>
      <c r="N372" s="167"/>
      <c r="O372" s="84" t="s">
        <v>1902</v>
      </c>
      <c r="P372" s="178">
        <v>230</v>
      </c>
      <c r="Q372" s="96" t="s">
        <v>1040</v>
      </c>
      <c r="R372" s="165" t="s">
        <v>153</v>
      </c>
      <c r="S372" s="166" t="s">
        <v>226</v>
      </c>
      <c r="T372" s="166" t="s">
        <v>1309</v>
      </c>
      <c r="U372" s="165"/>
      <c r="V372" s="86"/>
      <c r="W372" s="97"/>
      <c r="X372" s="166"/>
      <c r="Y372" s="165" t="str">
        <f t="shared" si="16"/>
        <v>AME2016129NIAN1È</v>
      </c>
      <c r="Z372" s="165">
        <f t="shared" si="15"/>
        <v>5</v>
      </c>
      <c r="AA372" s="165" t="str">
        <f>VLOOKUP(R372,NIVEAUXADMIN!A:B,2,FALSE)</f>
        <v>HT10</v>
      </c>
      <c r="AB372" s="165" t="str">
        <f>VLOOKUP(S372,NIVEAUXADMIN!E:F,2,FALSE)</f>
        <v>HT101021</v>
      </c>
      <c r="AC372" s="165" t="str">
        <f>VLOOKUP(T372,NIVEAUXADMIN!I:J,2,FALSE)</f>
        <v>HT101021-01</v>
      </c>
      <c r="AD372" s="87">
        <f>IF(SUMPRODUCT(($A$4:$A372=A372)*($S$4:$S372=S372))&gt;1,0,1)</f>
        <v>0</v>
      </c>
    </row>
    <row r="373" spans="1:30" ht="15" customHeight="1">
      <c r="A373" s="166" t="s">
        <v>1100</v>
      </c>
      <c r="B373" s="87" t="s">
        <v>1202</v>
      </c>
      <c r="C373" s="90"/>
      <c r="D373" s="165" t="s">
        <v>16</v>
      </c>
      <c r="E373" s="189">
        <v>42713</v>
      </c>
      <c r="F373" s="166" t="s">
        <v>1051</v>
      </c>
      <c r="G373" s="166" t="s">
        <v>1052</v>
      </c>
      <c r="H373" s="166" t="s">
        <v>1058</v>
      </c>
      <c r="I373" s="176"/>
      <c r="J373" s="85" t="str">
        <f>IFERROR(VLOOKUP(H373,REFERENCES!R:S,2,FALSE),"")</f>
        <v>Nombre</v>
      </c>
      <c r="K373" s="168">
        <v>460</v>
      </c>
      <c r="L373" s="167"/>
      <c r="M373" s="167"/>
      <c r="N373" s="167"/>
      <c r="O373" s="84" t="s">
        <v>1902</v>
      </c>
      <c r="P373" s="178">
        <v>230</v>
      </c>
      <c r="Q373" s="96" t="s">
        <v>1040</v>
      </c>
      <c r="R373" s="165" t="s">
        <v>153</v>
      </c>
      <c r="S373" s="166" t="s">
        <v>226</v>
      </c>
      <c r="T373" s="166" t="s">
        <v>1309</v>
      </c>
      <c r="U373" s="165"/>
      <c r="V373" s="86"/>
      <c r="W373" s="97"/>
      <c r="X373" s="166"/>
      <c r="Y373" s="165" t="str">
        <f t="shared" si="16"/>
        <v>AME2016129NIAN1È</v>
      </c>
      <c r="Z373" s="165">
        <f t="shared" si="15"/>
        <v>5</v>
      </c>
      <c r="AA373" s="165" t="str">
        <f>VLOOKUP(R373,NIVEAUXADMIN!A:B,2,FALSE)</f>
        <v>HT10</v>
      </c>
      <c r="AB373" s="165" t="str">
        <f>VLOOKUP(S373,NIVEAUXADMIN!E:F,2,FALSE)</f>
        <v>HT101021</v>
      </c>
      <c r="AC373" s="165" t="str">
        <f>VLOOKUP(T373,NIVEAUXADMIN!I:J,2,FALSE)</f>
        <v>HT101021-01</v>
      </c>
      <c r="AD373" s="87">
        <f>IF(SUMPRODUCT(($A$4:$A373=A373)*($S$4:$S373=S373))&gt;1,0,1)</f>
        <v>0</v>
      </c>
    </row>
    <row r="374" spans="1:30" s="165" customFormat="1" ht="15" customHeight="1">
      <c r="A374" s="166" t="s">
        <v>1100</v>
      </c>
      <c r="B374" s="87" t="s">
        <v>1202</v>
      </c>
      <c r="C374" s="90"/>
      <c r="D374" s="165" t="s">
        <v>16</v>
      </c>
      <c r="E374" s="189">
        <v>42713</v>
      </c>
      <c r="F374" s="95" t="s">
        <v>1051</v>
      </c>
      <c r="G374" s="165" t="s">
        <v>1052</v>
      </c>
      <c r="H374" s="165" t="s">
        <v>1057</v>
      </c>
      <c r="I374" s="176"/>
      <c r="J374" s="85" t="str">
        <f>IFERROR(VLOOKUP(H374,REFERENCES!R:S,2,FALSE),"")</f>
        <v>Nombre</v>
      </c>
      <c r="K374" s="168">
        <v>230</v>
      </c>
      <c r="L374" s="167"/>
      <c r="M374" s="167"/>
      <c r="N374" s="167"/>
      <c r="O374" s="84" t="s">
        <v>1902</v>
      </c>
      <c r="P374" s="178">
        <v>230</v>
      </c>
      <c r="Q374" s="96" t="s">
        <v>1040</v>
      </c>
      <c r="R374" s="165" t="s">
        <v>153</v>
      </c>
      <c r="S374" s="166" t="s">
        <v>226</v>
      </c>
      <c r="T374" s="166" t="s">
        <v>1309</v>
      </c>
      <c r="V374" s="86"/>
      <c r="W374" s="97"/>
      <c r="X374" s="166"/>
      <c r="Y374" s="165" t="str">
        <f t="shared" si="16"/>
        <v>AME2016129NIAN1È</v>
      </c>
      <c r="Z374" s="165">
        <f t="shared" si="15"/>
        <v>5</v>
      </c>
      <c r="AA374" s="165" t="str">
        <f>VLOOKUP(R374,NIVEAUXADMIN!A:B,2,FALSE)</f>
        <v>HT10</v>
      </c>
      <c r="AB374" s="165" t="str">
        <f>VLOOKUP(S374,NIVEAUXADMIN!E:F,2,FALSE)</f>
        <v>HT101021</v>
      </c>
      <c r="AC374" s="165" t="str">
        <f>VLOOKUP(T374,NIVEAUXADMIN!I:J,2,FALSE)</f>
        <v>HT101021-01</v>
      </c>
      <c r="AD374" s="87">
        <f>IF(SUMPRODUCT(($A$4:$A374=A374)*($S$4:$S374=S374))&gt;1,0,1)</f>
        <v>0</v>
      </c>
    </row>
    <row r="375" spans="1:30" ht="15" customHeight="1">
      <c r="A375" s="166" t="s">
        <v>1100</v>
      </c>
      <c r="B375" s="87" t="s">
        <v>1202</v>
      </c>
      <c r="C375" s="90"/>
      <c r="D375" s="165" t="s">
        <v>16</v>
      </c>
      <c r="E375" s="189">
        <v>42717</v>
      </c>
      <c r="F375" s="166" t="s">
        <v>1049</v>
      </c>
      <c r="G375" s="166" t="s">
        <v>1053</v>
      </c>
      <c r="H375" s="166" t="s">
        <v>1048</v>
      </c>
      <c r="I375" s="176"/>
      <c r="J375" s="85" t="str">
        <f>IFERROR(VLOOKUP(H375,REFERENCES!R:S,2,FALSE),"")</f>
        <v>Nombre</v>
      </c>
      <c r="K375" s="168">
        <v>300</v>
      </c>
      <c r="L375" s="167"/>
      <c r="M375" s="167"/>
      <c r="N375" s="167"/>
      <c r="O375" s="84" t="s">
        <v>1902</v>
      </c>
      <c r="P375" s="178">
        <v>300</v>
      </c>
      <c r="Q375" s="96" t="s">
        <v>1040</v>
      </c>
      <c r="R375" s="165" t="s">
        <v>153</v>
      </c>
      <c r="S375" s="165" t="s">
        <v>305</v>
      </c>
      <c r="T375" s="86" t="s">
        <v>1622</v>
      </c>
      <c r="U375" s="165"/>
      <c r="V375" s="86"/>
      <c r="W375" s="97"/>
      <c r="X375" s="166"/>
      <c r="Y375" s="165" t="str">
        <f t="shared" si="16"/>
        <v>AME20161213NIPE3È</v>
      </c>
      <c r="Z375" s="165">
        <f t="shared" si="15"/>
        <v>6</v>
      </c>
      <c r="AA375" s="165" t="str">
        <f>VLOOKUP(R375,NIVEAUXADMIN!A:B,2,FALSE)</f>
        <v>HT10</v>
      </c>
      <c r="AB375" s="165" t="str">
        <f>VLOOKUP(S375,NIVEAUXADMIN!E:F,2,FALSE)</f>
        <v>HT101012</v>
      </c>
      <c r="AC375" s="165" t="str">
        <f>VLOOKUP(T375,NIVEAUXADMIN!I:J,2,FALSE)</f>
        <v>HT101012-03</v>
      </c>
      <c r="AD375" s="87">
        <f>IF(SUMPRODUCT(($A$4:$A375=A375)*($S$4:$S375=S375))&gt;1,0,1)</f>
        <v>1</v>
      </c>
    </row>
    <row r="376" spans="1:30" ht="15" customHeight="1">
      <c r="A376" s="166" t="s">
        <v>1100</v>
      </c>
      <c r="B376" s="87" t="s">
        <v>1202</v>
      </c>
      <c r="C376" s="90"/>
      <c r="D376" s="165" t="s">
        <v>16</v>
      </c>
      <c r="E376" s="189">
        <v>42717</v>
      </c>
      <c r="F376" s="166" t="s">
        <v>1049</v>
      </c>
      <c r="G376" s="166" t="s">
        <v>1053</v>
      </c>
      <c r="H376" s="166" t="s">
        <v>1064</v>
      </c>
      <c r="I376" s="176"/>
      <c r="J376" s="85" t="str">
        <f>IFERROR(VLOOKUP(H376,REFERENCES!R:S,2,FALSE),"")</f>
        <v>Nombre</v>
      </c>
      <c r="K376" s="168">
        <v>300</v>
      </c>
      <c r="L376" s="167"/>
      <c r="M376" s="167"/>
      <c r="N376" s="167"/>
      <c r="O376" s="84" t="s">
        <v>1902</v>
      </c>
      <c r="P376" s="178">
        <v>300</v>
      </c>
      <c r="Q376" s="96" t="s">
        <v>1040</v>
      </c>
      <c r="R376" s="165" t="s">
        <v>153</v>
      </c>
      <c r="S376" s="165" t="s">
        <v>305</v>
      </c>
      <c r="T376" s="86" t="s">
        <v>1622</v>
      </c>
      <c r="U376" s="165"/>
      <c r="V376" s="86"/>
      <c r="W376" s="97"/>
      <c r="X376" s="166"/>
      <c r="Y376" s="165" t="str">
        <f t="shared" si="16"/>
        <v>AME20161213NIPE3È</v>
      </c>
      <c r="Z376" s="165">
        <f t="shared" si="15"/>
        <v>6</v>
      </c>
      <c r="AA376" s="165" t="str">
        <f>VLOOKUP(R376,NIVEAUXADMIN!A:B,2,FALSE)</f>
        <v>HT10</v>
      </c>
      <c r="AB376" s="165" t="str">
        <f>VLOOKUP(S376,NIVEAUXADMIN!E:F,2,FALSE)</f>
        <v>HT101012</v>
      </c>
      <c r="AC376" s="165" t="str">
        <f>VLOOKUP(T376,NIVEAUXADMIN!I:J,2,FALSE)</f>
        <v>HT101012-03</v>
      </c>
      <c r="AD376" s="87">
        <f>IF(SUMPRODUCT(($A$4:$A376=A376)*($S$4:$S376=S376))&gt;1,0,1)</f>
        <v>0</v>
      </c>
    </row>
    <row r="377" spans="1:30" ht="15" customHeight="1">
      <c r="A377" s="166" t="s">
        <v>1100</v>
      </c>
      <c r="B377" s="87" t="s">
        <v>1202</v>
      </c>
      <c r="C377" s="90"/>
      <c r="D377" s="165" t="s">
        <v>16</v>
      </c>
      <c r="E377" s="189">
        <v>42717</v>
      </c>
      <c r="F377" s="88" t="s">
        <v>1051</v>
      </c>
      <c r="G377" s="87" t="s">
        <v>1052</v>
      </c>
      <c r="H377" s="87" t="s">
        <v>1063</v>
      </c>
      <c r="I377" s="176"/>
      <c r="J377" s="85" t="str">
        <f>IFERROR(VLOOKUP(H377,REFERENCES!R:S,2,FALSE),"")</f>
        <v>Nombre</v>
      </c>
      <c r="K377" s="168">
        <v>295</v>
      </c>
      <c r="L377" s="167"/>
      <c r="M377" s="167"/>
      <c r="N377" s="167"/>
      <c r="O377" s="84" t="s">
        <v>1902</v>
      </c>
      <c r="P377" s="178">
        <v>300</v>
      </c>
      <c r="Q377" s="96" t="s">
        <v>1040</v>
      </c>
      <c r="R377" s="165" t="s">
        <v>153</v>
      </c>
      <c r="S377" s="165" t="s">
        <v>305</v>
      </c>
      <c r="T377" s="86" t="s">
        <v>1622</v>
      </c>
      <c r="U377" s="165"/>
      <c r="V377" s="86"/>
      <c r="W377" s="97"/>
      <c r="X377" s="166"/>
      <c r="Y377" s="165" t="str">
        <f t="shared" si="16"/>
        <v>AME20161213NIPE3È</v>
      </c>
      <c r="Z377" s="165">
        <f t="shared" si="15"/>
        <v>6</v>
      </c>
      <c r="AA377" s="165" t="str">
        <f>VLOOKUP(R377,NIVEAUXADMIN!A:B,2,FALSE)</f>
        <v>HT10</v>
      </c>
      <c r="AB377" s="165" t="str">
        <f>VLOOKUP(S377,NIVEAUXADMIN!E:F,2,FALSE)</f>
        <v>HT101012</v>
      </c>
      <c r="AC377" s="165" t="str">
        <f>VLOOKUP(T377,NIVEAUXADMIN!I:J,2,FALSE)</f>
        <v>HT101012-03</v>
      </c>
      <c r="AD377" s="87">
        <f>IF(SUMPRODUCT(($A$4:$A377=A377)*($S$4:$S377=S377))&gt;1,0,1)</f>
        <v>0</v>
      </c>
    </row>
    <row r="378" spans="1:30" ht="15" customHeight="1">
      <c r="A378" s="166" t="s">
        <v>1100</v>
      </c>
      <c r="B378" s="87" t="s">
        <v>1202</v>
      </c>
      <c r="C378" s="90"/>
      <c r="D378" s="165" t="s">
        <v>16</v>
      </c>
      <c r="E378" s="189">
        <v>42717</v>
      </c>
      <c r="F378" s="88" t="s">
        <v>1051</v>
      </c>
      <c r="G378" s="87" t="s">
        <v>1052</v>
      </c>
      <c r="H378" s="87" t="s">
        <v>1062</v>
      </c>
      <c r="I378" s="176"/>
      <c r="J378" s="85" t="str">
        <f>IFERROR(VLOOKUP(H378,REFERENCES!R:S,2,FALSE),"")</f>
        <v>Nombre</v>
      </c>
      <c r="K378" s="168">
        <v>300</v>
      </c>
      <c r="L378" s="167"/>
      <c r="M378" s="167"/>
      <c r="N378" s="167"/>
      <c r="O378" s="84" t="s">
        <v>1902</v>
      </c>
      <c r="P378" s="178">
        <v>300</v>
      </c>
      <c r="Q378" s="96" t="s">
        <v>1040</v>
      </c>
      <c r="R378" s="165" t="s">
        <v>153</v>
      </c>
      <c r="S378" s="165" t="s">
        <v>305</v>
      </c>
      <c r="T378" s="86" t="s">
        <v>1622</v>
      </c>
      <c r="U378" s="165"/>
      <c r="V378" s="86"/>
      <c r="W378" s="97"/>
      <c r="X378" s="166"/>
      <c r="Y378" s="165" t="str">
        <f t="shared" si="16"/>
        <v>AME20161213NIPE3È</v>
      </c>
      <c r="Z378" s="165">
        <f t="shared" si="15"/>
        <v>6</v>
      </c>
      <c r="AA378" s="165" t="str">
        <f>VLOOKUP(R378,NIVEAUXADMIN!A:B,2,FALSE)</f>
        <v>HT10</v>
      </c>
      <c r="AB378" s="165" t="str">
        <f>VLOOKUP(S378,NIVEAUXADMIN!E:F,2,FALSE)</f>
        <v>HT101012</v>
      </c>
      <c r="AC378" s="165" t="str">
        <f>VLOOKUP(T378,NIVEAUXADMIN!I:J,2,FALSE)</f>
        <v>HT101012-03</v>
      </c>
      <c r="AD378" s="87">
        <f>IF(SUMPRODUCT(($A$4:$A378=A378)*($S$4:$S378=S378))&gt;1,0,1)</f>
        <v>0</v>
      </c>
    </row>
    <row r="379" spans="1:30" ht="15" customHeight="1">
      <c r="A379" s="166" t="s">
        <v>1100</v>
      </c>
      <c r="B379" s="87" t="s">
        <v>1202</v>
      </c>
      <c r="C379" s="90"/>
      <c r="D379" s="165" t="s">
        <v>16</v>
      </c>
      <c r="E379" s="189">
        <v>42717</v>
      </c>
      <c r="F379" s="166" t="s">
        <v>1051</v>
      </c>
      <c r="G379" s="166" t="s">
        <v>1052</v>
      </c>
      <c r="H379" s="166" t="s">
        <v>1058</v>
      </c>
      <c r="I379" s="176"/>
      <c r="J379" s="85" t="str">
        <f>IFERROR(VLOOKUP(H379,REFERENCES!R:S,2,FALSE),"")</f>
        <v>Nombre</v>
      </c>
      <c r="K379" s="168">
        <v>600</v>
      </c>
      <c r="L379" s="167"/>
      <c r="M379" s="167"/>
      <c r="N379" s="167"/>
      <c r="O379" s="84" t="s">
        <v>1902</v>
      </c>
      <c r="P379" s="178">
        <v>300</v>
      </c>
      <c r="Q379" s="96" t="s">
        <v>1040</v>
      </c>
      <c r="R379" s="165" t="s">
        <v>153</v>
      </c>
      <c r="S379" s="165" t="s">
        <v>305</v>
      </c>
      <c r="T379" s="86" t="s">
        <v>1622</v>
      </c>
      <c r="U379" s="165"/>
      <c r="V379" s="86"/>
      <c r="W379" s="97"/>
      <c r="X379" s="166"/>
      <c r="Y379" s="165" t="str">
        <f t="shared" si="16"/>
        <v>AME20161213NIPE3È</v>
      </c>
      <c r="Z379" s="165">
        <f t="shared" si="15"/>
        <v>6</v>
      </c>
      <c r="AA379" s="165" t="str">
        <f>VLOOKUP(R379,NIVEAUXADMIN!A:B,2,FALSE)</f>
        <v>HT10</v>
      </c>
      <c r="AB379" s="165" t="str">
        <f>VLOOKUP(S379,NIVEAUXADMIN!E:F,2,FALSE)</f>
        <v>HT101012</v>
      </c>
      <c r="AC379" s="165" t="str">
        <f>VLOOKUP(T379,NIVEAUXADMIN!I:J,2,FALSE)</f>
        <v>HT101012-03</v>
      </c>
      <c r="AD379" s="87">
        <f>IF(SUMPRODUCT(($A$4:$A379=A379)*($S$4:$S379=S379))&gt;1,0,1)</f>
        <v>0</v>
      </c>
    </row>
    <row r="380" spans="1:30" ht="15" customHeight="1">
      <c r="A380" s="166" t="s">
        <v>1100</v>
      </c>
      <c r="B380" s="87" t="s">
        <v>1202</v>
      </c>
      <c r="C380" s="90"/>
      <c r="D380" s="165" t="s">
        <v>16</v>
      </c>
      <c r="E380" s="189">
        <v>42717</v>
      </c>
      <c r="F380" s="95" t="s">
        <v>1051</v>
      </c>
      <c r="G380" s="165" t="s">
        <v>1052</v>
      </c>
      <c r="H380" s="165" t="s">
        <v>1057</v>
      </c>
      <c r="I380" s="176"/>
      <c r="J380" s="85" t="str">
        <f>IFERROR(VLOOKUP(H380,REFERENCES!R:S,2,FALSE),"")</f>
        <v>Nombre</v>
      </c>
      <c r="K380" s="168">
        <v>300</v>
      </c>
      <c r="L380" s="167"/>
      <c r="M380" s="167"/>
      <c r="N380" s="167"/>
      <c r="O380" s="84" t="s">
        <v>1902</v>
      </c>
      <c r="P380" s="178">
        <v>300</v>
      </c>
      <c r="Q380" s="96" t="s">
        <v>1040</v>
      </c>
      <c r="R380" s="165" t="s">
        <v>153</v>
      </c>
      <c r="S380" s="165" t="s">
        <v>305</v>
      </c>
      <c r="T380" s="86" t="s">
        <v>1622</v>
      </c>
      <c r="U380" s="165"/>
      <c r="V380" s="86"/>
      <c r="W380" s="97"/>
      <c r="X380" s="166"/>
      <c r="Y380" s="165" t="str">
        <f t="shared" si="16"/>
        <v>AME20161213NIPE3È</v>
      </c>
      <c r="Z380" s="165">
        <f t="shared" si="15"/>
        <v>6</v>
      </c>
      <c r="AA380" s="165" t="str">
        <f>VLOOKUP(R380,NIVEAUXADMIN!A:B,2,FALSE)</f>
        <v>HT10</v>
      </c>
      <c r="AB380" s="165" t="str">
        <f>VLOOKUP(S380,NIVEAUXADMIN!E:F,2,FALSE)</f>
        <v>HT101012</v>
      </c>
      <c r="AC380" s="165" t="str">
        <f>VLOOKUP(T380,NIVEAUXADMIN!I:J,2,FALSE)</f>
        <v>HT101012-03</v>
      </c>
      <c r="AD380" s="87">
        <f>IF(SUMPRODUCT(($A$4:$A380=A380)*($S$4:$S380=S380))&gt;1,0,1)</f>
        <v>0</v>
      </c>
    </row>
    <row r="381" spans="1:30" ht="15" customHeight="1">
      <c r="A381" s="166" t="s">
        <v>1100</v>
      </c>
      <c r="B381" s="87" t="s">
        <v>1202</v>
      </c>
      <c r="C381" s="90"/>
      <c r="D381" s="165" t="s">
        <v>16</v>
      </c>
      <c r="E381" s="189">
        <v>42718</v>
      </c>
      <c r="F381" s="166" t="s">
        <v>1049</v>
      </c>
      <c r="G381" s="166" t="s">
        <v>1053</v>
      </c>
      <c r="H381" s="166" t="s">
        <v>1048</v>
      </c>
      <c r="I381" s="176"/>
      <c r="J381" s="85" t="str">
        <f>IFERROR(VLOOKUP(H381,REFERENCES!R:S,2,FALSE),"")</f>
        <v>Nombre</v>
      </c>
      <c r="K381" s="168">
        <v>71</v>
      </c>
      <c r="L381" s="167"/>
      <c r="M381" s="167"/>
      <c r="N381" s="167"/>
      <c r="O381" s="84" t="s">
        <v>1902</v>
      </c>
      <c r="P381" s="178">
        <v>71</v>
      </c>
      <c r="Q381" s="96" t="s">
        <v>1040</v>
      </c>
      <c r="R381" s="165" t="s">
        <v>153</v>
      </c>
      <c r="S381" s="165" t="s">
        <v>305</v>
      </c>
      <c r="T381" s="166" t="s">
        <v>1358</v>
      </c>
      <c r="U381" s="165"/>
      <c r="V381" s="86"/>
      <c r="W381" s="97"/>
      <c r="X381" s="166"/>
      <c r="Y381" s="165" t="str">
        <f t="shared" si="16"/>
        <v>AME20161214NIPE1È</v>
      </c>
      <c r="Z381" s="165">
        <f t="shared" si="15"/>
        <v>6</v>
      </c>
      <c r="AA381" s="165" t="str">
        <f>VLOOKUP(R381,NIVEAUXADMIN!A:B,2,FALSE)</f>
        <v>HT10</v>
      </c>
      <c r="AB381" s="165" t="str">
        <f>VLOOKUP(S381,NIVEAUXADMIN!E:F,2,FALSE)</f>
        <v>HT101012</v>
      </c>
      <c r="AC381" s="165" t="str">
        <f>VLOOKUP(T381,NIVEAUXADMIN!I:J,2,FALSE)</f>
        <v>HT101012-01</v>
      </c>
      <c r="AD381" s="87">
        <f>IF(SUMPRODUCT(($A$4:$A381=A381)*($S$4:$S381=S381))&gt;1,0,1)</f>
        <v>0</v>
      </c>
    </row>
    <row r="382" spans="1:30" ht="15" customHeight="1">
      <c r="A382" s="166" t="s">
        <v>1100</v>
      </c>
      <c r="B382" s="87" t="s">
        <v>1202</v>
      </c>
      <c r="C382" s="90"/>
      <c r="D382" s="165" t="s">
        <v>16</v>
      </c>
      <c r="E382" s="189">
        <v>42718</v>
      </c>
      <c r="F382" s="166" t="s">
        <v>1051</v>
      </c>
      <c r="G382" s="166" t="s">
        <v>1052</v>
      </c>
      <c r="H382" s="166" t="s">
        <v>1056</v>
      </c>
      <c r="I382" s="176"/>
      <c r="J382" s="85" t="str">
        <f>IFERROR(VLOOKUP(H382,REFERENCES!R:S,2,FALSE),"")</f>
        <v>Nombre</v>
      </c>
      <c r="K382" s="168">
        <v>71</v>
      </c>
      <c r="L382" s="167"/>
      <c r="M382" s="167"/>
      <c r="N382" s="167"/>
      <c r="O382" s="84" t="s">
        <v>1902</v>
      </c>
      <c r="P382" s="178">
        <v>71</v>
      </c>
      <c r="Q382" s="96" t="s">
        <v>1040</v>
      </c>
      <c r="R382" s="165" t="s">
        <v>153</v>
      </c>
      <c r="S382" s="165" t="s">
        <v>305</v>
      </c>
      <c r="T382" s="166" t="s">
        <v>1358</v>
      </c>
      <c r="U382" s="165"/>
      <c r="V382" s="86"/>
      <c r="W382" s="97"/>
      <c r="X382" s="166"/>
      <c r="Y382" s="165" t="str">
        <f t="shared" si="16"/>
        <v>AME20161214NIPE1È</v>
      </c>
      <c r="Z382" s="165">
        <f t="shared" si="15"/>
        <v>6</v>
      </c>
      <c r="AA382" s="165" t="str">
        <f>VLOOKUP(R382,NIVEAUXADMIN!A:B,2,FALSE)</f>
        <v>HT10</v>
      </c>
      <c r="AB382" s="165" t="str">
        <f>VLOOKUP(S382,NIVEAUXADMIN!E:F,2,FALSE)</f>
        <v>HT101012</v>
      </c>
      <c r="AC382" s="165" t="str">
        <f>VLOOKUP(T382,NIVEAUXADMIN!I:J,2,FALSE)</f>
        <v>HT101012-01</v>
      </c>
      <c r="AD382" s="87">
        <f>IF(SUMPRODUCT(($A$4:$A382=A382)*($S$4:$S382=S382))&gt;1,0,1)</f>
        <v>0</v>
      </c>
    </row>
    <row r="383" spans="1:30" ht="15" customHeight="1">
      <c r="A383" s="166" t="s">
        <v>1100</v>
      </c>
      <c r="B383" s="87" t="s">
        <v>1202</v>
      </c>
      <c r="C383" s="90"/>
      <c r="D383" s="165" t="s">
        <v>16</v>
      </c>
      <c r="E383" s="189">
        <v>42718</v>
      </c>
      <c r="F383" s="95" t="s">
        <v>1051</v>
      </c>
      <c r="G383" s="165" t="s">
        <v>1052</v>
      </c>
      <c r="H383" s="165" t="s">
        <v>1054</v>
      </c>
      <c r="I383" s="176"/>
      <c r="J383" s="85" t="str">
        <f>IFERROR(VLOOKUP(H383,REFERENCES!R:S,2,FALSE),"")</f>
        <v>Nombre</v>
      </c>
      <c r="K383" s="168">
        <v>56</v>
      </c>
      <c r="L383" s="167"/>
      <c r="M383" s="167"/>
      <c r="N383" s="167"/>
      <c r="O383" s="84" t="s">
        <v>1902</v>
      </c>
      <c r="P383" s="178">
        <v>56</v>
      </c>
      <c r="Q383" s="96" t="s">
        <v>1040</v>
      </c>
      <c r="R383" s="165" t="s">
        <v>153</v>
      </c>
      <c r="S383" s="165" t="s">
        <v>305</v>
      </c>
      <c r="T383" s="166" t="s">
        <v>1647</v>
      </c>
      <c r="U383" s="165"/>
      <c r="V383" s="86"/>
      <c r="W383" s="97"/>
      <c r="X383" s="166"/>
      <c r="Y383" s="165" t="str">
        <f t="shared" si="16"/>
        <v>AME20161214NIPE4È</v>
      </c>
      <c r="Z383" s="165">
        <f t="shared" si="15"/>
        <v>5</v>
      </c>
      <c r="AA383" s="165" t="str">
        <f>VLOOKUP(R383,NIVEAUXADMIN!A:B,2,FALSE)</f>
        <v>HT10</v>
      </c>
      <c r="AB383" s="165" t="str">
        <f>VLOOKUP(S383,NIVEAUXADMIN!E:F,2,FALSE)</f>
        <v>HT101012</v>
      </c>
      <c r="AC383" s="165" t="str">
        <f>VLOOKUP(T383,NIVEAUXADMIN!I:J,2,FALSE)</f>
        <v>HT101012-04</v>
      </c>
      <c r="AD383" s="87">
        <f>IF(SUMPRODUCT(($A$4:$A383=A383)*($S$4:$S383=S383))&gt;1,0,1)</f>
        <v>0</v>
      </c>
    </row>
    <row r="384" spans="1:30" ht="15" customHeight="1">
      <c r="A384" s="166" t="s">
        <v>1100</v>
      </c>
      <c r="B384" s="87" t="s">
        <v>1202</v>
      </c>
      <c r="C384" s="90"/>
      <c r="D384" s="165" t="s">
        <v>16</v>
      </c>
      <c r="E384" s="189">
        <v>42718</v>
      </c>
      <c r="F384" s="95" t="s">
        <v>1051</v>
      </c>
      <c r="G384" s="165" t="s">
        <v>1052</v>
      </c>
      <c r="H384" s="165" t="s">
        <v>1054</v>
      </c>
      <c r="I384" s="176"/>
      <c r="J384" s="85" t="str">
        <f>IFERROR(VLOOKUP(H384,REFERENCES!R:S,2,FALSE),"")</f>
        <v>Nombre</v>
      </c>
      <c r="K384" s="168">
        <v>129</v>
      </c>
      <c r="L384" s="167"/>
      <c r="M384" s="167"/>
      <c r="N384" s="167"/>
      <c r="O384" s="84" t="s">
        <v>1902</v>
      </c>
      <c r="P384" s="178">
        <v>129</v>
      </c>
      <c r="Q384" s="96" t="s">
        <v>1040</v>
      </c>
      <c r="R384" s="165" t="s">
        <v>153</v>
      </c>
      <c r="S384" s="165" t="s">
        <v>305</v>
      </c>
      <c r="T384" s="166" t="s">
        <v>1473</v>
      </c>
      <c r="U384" s="165"/>
      <c r="V384" s="86"/>
      <c r="W384" s="97"/>
      <c r="X384" s="166"/>
      <c r="Y384" s="165" t="str">
        <f t="shared" si="16"/>
        <v>AME20161214NIPE2È</v>
      </c>
      <c r="Z384" s="165">
        <f t="shared" si="15"/>
        <v>5</v>
      </c>
      <c r="AA384" s="165" t="str">
        <f>VLOOKUP(R384,NIVEAUXADMIN!A:B,2,FALSE)</f>
        <v>HT10</v>
      </c>
      <c r="AB384" s="165" t="str">
        <f>VLOOKUP(S384,NIVEAUXADMIN!E:F,2,FALSE)</f>
        <v>HT101012</v>
      </c>
      <c r="AC384" s="165" t="str">
        <f>VLOOKUP(T384,NIVEAUXADMIN!I:J,2,FALSE)</f>
        <v>HT101012-02</v>
      </c>
      <c r="AD384" s="87">
        <f>IF(SUMPRODUCT(($A$4:$A384=A384)*($S$4:$S384=S384))&gt;1,0,1)</f>
        <v>0</v>
      </c>
    </row>
    <row r="385" spans="1:30" s="165" customFormat="1" ht="15" customHeight="1">
      <c r="A385" s="166" t="s">
        <v>1100</v>
      </c>
      <c r="B385" s="87" t="s">
        <v>1202</v>
      </c>
      <c r="C385" s="90"/>
      <c r="D385" s="165" t="s">
        <v>16</v>
      </c>
      <c r="E385" s="189">
        <v>42718</v>
      </c>
      <c r="F385" s="166" t="s">
        <v>1049</v>
      </c>
      <c r="G385" s="166" t="s">
        <v>1053</v>
      </c>
      <c r="H385" s="166" t="s">
        <v>1064</v>
      </c>
      <c r="I385" s="176"/>
      <c r="J385" s="85" t="str">
        <f>IFERROR(VLOOKUP(H385,REFERENCES!R:S,2,FALSE),"")</f>
        <v>Nombre</v>
      </c>
      <c r="K385" s="168">
        <v>56</v>
      </c>
      <c r="L385" s="167"/>
      <c r="M385" s="167"/>
      <c r="N385" s="167"/>
      <c r="O385" s="84" t="s">
        <v>1902</v>
      </c>
      <c r="P385" s="178">
        <v>56</v>
      </c>
      <c r="Q385" s="96" t="s">
        <v>1040</v>
      </c>
      <c r="R385" s="165" t="s">
        <v>153</v>
      </c>
      <c r="S385" s="165" t="s">
        <v>305</v>
      </c>
      <c r="T385" s="166" t="s">
        <v>1647</v>
      </c>
      <c r="V385" s="86"/>
      <c r="W385" s="97"/>
      <c r="X385" s="166"/>
      <c r="Y385" s="165" t="str">
        <f t="shared" si="16"/>
        <v>AME20161214NIPE4È</v>
      </c>
      <c r="Z385" s="165">
        <f t="shared" si="15"/>
        <v>5</v>
      </c>
      <c r="AA385" s="165" t="str">
        <f>VLOOKUP(R385,NIVEAUXADMIN!A:B,2,FALSE)</f>
        <v>HT10</v>
      </c>
      <c r="AB385" s="165" t="str">
        <f>VLOOKUP(S385,NIVEAUXADMIN!E:F,2,FALSE)</f>
        <v>HT101012</v>
      </c>
      <c r="AC385" s="165" t="str">
        <f>VLOOKUP(T385,NIVEAUXADMIN!I:J,2,FALSE)</f>
        <v>HT101012-04</v>
      </c>
      <c r="AD385" s="87">
        <f>IF(SUMPRODUCT(($A$4:$A385=A385)*($S$4:$S385=S385))&gt;1,0,1)</f>
        <v>0</v>
      </c>
    </row>
    <row r="386" spans="1:30" ht="15" customHeight="1">
      <c r="A386" s="166" t="s">
        <v>1100</v>
      </c>
      <c r="B386" s="87" t="s">
        <v>1202</v>
      </c>
      <c r="C386" s="90"/>
      <c r="D386" s="165" t="s">
        <v>16</v>
      </c>
      <c r="E386" s="189">
        <v>42718</v>
      </c>
      <c r="F386" s="166" t="s">
        <v>1049</v>
      </c>
      <c r="G386" s="166" t="s">
        <v>1053</v>
      </c>
      <c r="H386" s="166" t="s">
        <v>1064</v>
      </c>
      <c r="I386" s="176"/>
      <c r="J386" s="85" t="str">
        <f>IFERROR(VLOOKUP(H386,REFERENCES!R:S,2,FALSE),"")</f>
        <v>Nombre</v>
      </c>
      <c r="K386" s="168">
        <v>20</v>
      </c>
      <c r="L386" s="167"/>
      <c r="M386" s="167"/>
      <c r="N386" s="167"/>
      <c r="O386" s="84" t="s">
        <v>1902</v>
      </c>
      <c r="P386" s="178">
        <v>129</v>
      </c>
      <c r="Q386" s="96" t="s">
        <v>1040</v>
      </c>
      <c r="R386" s="165" t="s">
        <v>153</v>
      </c>
      <c r="S386" s="165" t="s">
        <v>305</v>
      </c>
      <c r="T386" s="166" t="s">
        <v>1473</v>
      </c>
      <c r="U386" s="165"/>
      <c r="V386" s="86"/>
      <c r="W386" s="97"/>
      <c r="X386" s="166"/>
      <c r="Y386" s="165" t="str">
        <f t="shared" si="16"/>
        <v>AME20161214NIPE2È</v>
      </c>
      <c r="Z386" s="165">
        <f t="shared" si="15"/>
        <v>5</v>
      </c>
      <c r="AA386" s="165" t="str">
        <f>VLOOKUP(R386,NIVEAUXADMIN!A:B,2,FALSE)</f>
        <v>HT10</v>
      </c>
      <c r="AB386" s="165" t="str">
        <f>VLOOKUP(S386,NIVEAUXADMIN!E:F,2,FALSE)</f>
        <v>HT101012</v>
      </c>
      <c r="AC386" s="165" t="str">
        <f>VLOOKUP(T386,NIVEAUXADMIN!I:J,2,FALSE)</f>
        <v>HT101012-02</v>
      </c>
      <c r="AD386" s="87">
        <f>IF(SUMPRODUCT(($A$4:$A386=A386)*($S$4:$S386=S386))&gt;1,0,1)</f>
        <v>0</v>
      </c>
    </row>
    <row r="387" spans="1:30" s="165" customFormat="1" ht="15" customHeight="1">
      <c r="A387" s="166" t="s">
        <v>1100</v>
      </c>
      <c r="B387" s="87" t="s">
        <v>1202</v>
      </c>
      <c r="C387" s="90"/>
      <c r="D387" s="165" t="s">
        <v>16</v>
      </c>
      <c r="E387" s="189">
        <v>42718</v>
      </c>
      <c r="F387" s="166" t="s">
        <v>1049</v>
      </c>
      <c r="G387" s="166" t="s">
        <v>1053</v>
      </c>
      <c r="H387" s="166" t="s">
        <v>1064</v>
      </c>
      <c r="I387" s="176"/>
      <c r="J387" s="85" t="str">
        <f>IFERROR(VLOOKUP(H387,REFERENCES!R:S,2,FALSE),"")</f>
        <v>Nombre</v>
      </c>
      <c r="K387" s="168">
        <v>20</v>
      </c>
      <c r="L387" s="167"/>
      <c r="M387" s="167"/>
      <c r="N387" s="167"/>
      <c r="O387" s="84" t="s">
        <v>1902</v>
      </c>
      <c r="P387" s="178">
        <v>71</v>
      </c>
      <c r="Q387" s="96" t="s">
        <v>1040</v>
      </c>
      <c r="R387" s="165" t="s">
        <v>153</v>
      </c>
      <c r="S387" s="165" t="s">
        <v>305</v>
      </c>
      <c r="T387" s="166" t="s">
        <v>1358</v>
      </c>
      <c r="V387" s="86"/>
      <c r="W387" s="97"/>
      <c r="X387" s="166"/>
      <c r="Y387" s="165" t="str">
        <f t="shared" si="16"/>
        <v>AME20161214NIPE1È</v>
      </c>
      <c r="Z387" s="165">
        <f t="shared" si="15"/>
        <v>6</v>
      </c>
      <c r="AA387" s="165" t="str">
        <f>VLOOKUP(R387,NIVEAUXADMIN!A:B,2,FALSE)</f>
        <v>HT10</v>
      </c>
      <c r="AB387" s="165" t="str">
        <f>VLOOKUP(S387,NIVEAUXADMIN!E:F,2,FALSE)</f>
        <v>HT101012</v>
      </c>
      <c r="AC387" s="165" t="str">
        <f>VLOOKUP(T387,NIVEAUXADMIN!I:J,2,FALSE)</f>
        <v>HT101012-01</v>
      </c>
      <c r="AD387" s="87">
        <f>IF(SUMPRODUCT(($A$4:$A387=A387)*($S$4:$S387=S387))&gt;1,0,1)</f>
        <v>0</v>
      </c>
    </row>
    <row r="388" spans="1:30" ht="15" customHeight="1">
      <c r="A388" s="166" t="s">
        <v>1100</v>
      </c>
      <c r="B388" s="87" t="s">
        <v>1202</v>
      </c>
      <c r="C388" s="90"/>
      <c r="D388" s="165" t="s">
        <v>16</v>
      </c>
      <c r="E388" s="189">
        <v>42718</v>
      </c>
      <c r="F388" s="88" t="s">
        <v>1051</v>
      </c>
      <c r="G388" s="87" t="s">
        <v>1052</v>
      </c>
      <c r="H388" s="87" t="s">
        <v>1063</v>
      </c>
      <c r="I388" s="176"/>
      <c r="J388" s="85" t="str">
        <f>IFERROR(VLOOKUP(H388,REFERENCES!R:S,2,FALSE),"")</f>
        <v>Nombre</v>
      </c>
      <c r="K388" s="168">
        <v>71</v>
      </c>
      <c r="L388" s="167"/>
      <c r="M388" s="167"/>
      <c r="N388" s="167"/>
      <c r="O388" s="84" t="s">
        <v>1902</v>
      </c>
      <c r="P388" s="178">
        <v>71</v>
      </c>
      <c r="Q388" s="96" t="s">
        <v>1040</v>
      </c>
      <c r="R388" s="165" t="s">
        <v>153</v>
      </c>
      <c r="S388" s="165" t="s">
        <v>305</v>
      </c>
      <c r="T388" s="166" t="s">
        <v>1358</v>
      </c>
      <c r="U388" s="165"/>
      <c r="V388" s="86"/>
      <c r="W388" s="97"/>
      <c r="X388" s="166"/>
      <c r="Y388" s="165" t="str">
        <f t="shared" si="16"/>
        <v>AME20161214NIPE1È</v>
      </c>
      <c r="Z388" s="165">
        <f t="shared" si="15"/>
        <v>6</v>
      </c>
      <c r="AA388" s="165" t="str">
        <f>VLOOKUP(R388,NIVEAUXADMIN!A:B,2,FALSE)</f>
        <v>HT10</v>
      </c>
      <c r="AB388" s="165" t="str">
        <f>VLOOKUP(S388,NIVEAUXADMIN!E:F,2,FALSE)</f>
        <v>HT101012</v>
      </c>
      <c r="AC388" s="165" t="str">
        <f>VLOOKUP(T388,NIVEAUXADMIN!I:J,2,FALSE)</f>
        <v>HT101012-01</v>
      </c>
      <c r="AD388" s="87">
        <f>IF(SUMPRODUCT(($A$4:$A388=A388)*($S$4:$S388=S388))&gt;1,0,1)</f>
        <v>0</v>
      </c>
    </row>
    <row r="389" spans="1:30" ht="15" customHeight="1">
      <c r="A389" s="166" t="s">
        <v>1100</v>
      </c>
      <c r="B389" s="87" t="s">
        <v>1202</v>
      </c>
      <c r="C389" s="90"/>
      <c r="D389" s="165" t="s">
        <v>16</v>
      </c>
      <c r="E389" s="189">
        <v>42718</v>
      </c>
      <c r="F389" s="88" t="s">
        <v>1051</v>
      </c>
      <c r="G389" s="87" t="s">
        <v>1052</v>
      </c>
      <c r="H389" s="87" t="s">
        <v>1062</v>
      </c>
      <c r="I389" s="176"/>
      <c r="J389" s="85" t="str">
        <f>IFERROR(VLOOKUP(H389,REFERENCES!R:S,2,FALSE),"")</f>
        <v>Nombre</v>
      </c>
      <c r="K389" s="168">
        <v>56</v>
      </c>
      <c r="L389" s="167"/>
      <c r="M389" s="167"/>
      <c r="N389" s="167"/>
      <c r="O389" s="84" t="s">
        <v>1902</v>
      </c>
      <c r="P389" s="178">
        <v>56</v>
      </c>
      <c r="Q389" s="96" t="s">
        <v>1040</v>
      </c>
      <c r="R389" s="165" t="s">
        <v>153</v>
      </c>
      <c r="S389" s="165" t="s">
        <v>305</v>
      </c>
      <c r="T389" s="166" t="s">
        <v>1647</v>
      </c>
      <c r="U389" s="165"/>
      <c r="V389" s="86"/>
      <c r="W389" s="97"/>
      <c r="X389" s="166"/>
      <c r="Y389" s="165" t="str">
        <f t="shared" si="16"/>
        <v>AME20161214NIPE4È</v>
      </c>
      <c r="Z389" s="165">
        <f t="shared" si="15"/>
        <v>5</v>
      </c>
      <c r="AA389" s="165" t="str">
        <f>VLOOKUP(R389,NIVEAUXADMIN!A:B,2,FALSE)</f>
        <v>HT10</v>
      </c>
      <c r="AB389" s="165" t="str">
        <f>VLOOKUP(S389,NIVEAUXADMIN!E:F,2,FALSE)</f>
        <v>HT101012</v>
      </c>
      <c r="AC389" s="165" t="str">
        <f>VLOOKUP(T389,NIVEAUXADMIN!I:J,2,FALSE)</f>
        <v>HT101012-04</v>
      </c>
      <c r="AD389" s="87">
        <f>IF(SUMPRODUCT(($A$4:$A389=A389)*($S$4:$S389=S389))&gt;1,0,1)</f>
        <v>0</v>
      </c>
    </row>
    <row r="390" spans="1:30" ht="15" customHeight="1">
      <c r="A390" s="166" t="s">
        <v>1100</v>
      </c>
      <c r="B390" s="87" t="s">
        <v>1202</v>
      </c>
      <c r="C390" s="90"/>
      <c r="D390" s="165" t="s">
        <v>16</v>
      </c>
      <c r="E390" s="189">
        <v>42718</v>
      </c>
      <c r="F390" s="88" t="s">
        <v>1051</v>
      </c>
      <c r="G390" s="87" t="s">
        <v>1052</v>
      </c>
      <c r="H390" s="87" t="s">
        <v>1062</v>
      </c>
      <c r="I390" s="176"/>
      <c r="J390" s="85" t="str">
        <f>IFERROR(VLOOKUP(H390,REFERENCES!R:S,2,FALSE),"")</f>
        <v>Nombre</v>
      </c>
      <c r="K390" s="168">
        <v>129</v>
      </c>
      <c r="L390" s="167"/>
      <c r="M390" s="167"/>
      <c r="N390" s="167"/>
      <c r="O390" s="84" t="s">
        <v>1902</v>
      </c>
      <c r="P390" s="178">
        <v>129</v>
      </c>
      <c r="Q390" s="96" t="s">
        <v>1040</v>
      </c>
      <c r="R390" s="165" t="s">
        <v>153</v>
      </c>
      <c r="S390" s="165" t="s">
        <v>305</v>
      </c>
      <c r="T390" s="166" t="s">
        <v>1473</v>
      </c>
      <c r="U390" s="165"/>
      <c r="V390" s="86"/>
      <c r="W390" s="97"/>
      <c r="X390" s="166"/>
      <c r="Y390" s="165" t="str">
        <f t="shared" si="16"/>
        <v>AME20161214NIPE2È</v>
      </c>
      <c r="Z390" s="165">
        <f t="shared" si="15"/>
        <v>5</v>
      </c>
      <c r="AA390" s="165" t="str">
        <f>VLOOKUP(R390,NIVEAUXADMIN!A:B,2,FALSE)</f>
        <v>HT10</v>
      </c>
      <c r="AB390" s="165" t="str">
        <f>VLOOKUP(S390,NIVEAUXADMIN!E:F,2,FALSE)</f>
        <v>HT101012</v>
      </c>
      <c r="AC390" s="165" t="str">
        <f>VLOOKUP(T390,NIVEAUXADMIN!I:J,2,FALSE)</f>
        <v>HT101012-02</v>
      </c>
      <c r="AD390" s="87">
        <f>IF(SUMPRODUCT(($A$4:$A390=A390)*($S$4:$S390=S390))&gt;1,0,1)</f>
        <v>0</v>
      </c>
    </row>
    <row r="391" spans="1:30" ht="15" customHeight="1">
      <c r="A391" s="166" t="s">
        <v>1100</v>
      </c>
      <c r="B391" s="87" t="s">
        <v>1202</v>
      </c>
      <c r="C391" s="90"/>
      <c r="D391" s="165" t="s">
        <v>16</v>
      </c>
      <c r="E391" s="189">
        <v>42718</v>
      </c>
      <c r="F391" s="88" t="s">
        <v>1051</v>
      </c>
      <c r="G391" s="87" t="s">
        <v>1052</v>
      </c>
      <c r="H391" s="87" t="s">
        <v>1062</v>
      </c>
      <c r="I391" s="176"/>
      <c r="J391" s="85" t="str">
        <f>IFERROR(VLOOKUP(H391,REFERENCES!R:S,2,FALSE),"")</f>
        <v>Nombre</v>
      </c>
      <c r="K391" s="168">
        <v>71</v>
      </c>
      <c r="L391" s="167"/>
      <c r="M391" s="167"/>
      <c r="N391" s="167"/>
      <c r="O391" s="84" t="s">
        <v>1902</v>
      </c>
      <c r="P391" s="178">
        <v>71</v>
      </c>
      <c r="Q391" s="96" t="s">
        <v>1040</v>
      </c>
      <c r="R391" s="165" t="s">
        <v>153</v>
      </c>
      <c r="S391" s="165" t="s">
        <v>305</v>
      </c>
      <c r="T391" s="166" t="s">
        <v>1358</v>
      </c>
      <c r="U391" s="165"/>
      <c r="V391" s="86"/>
      <c r="W391" s="97"/>
      <c r="X391" s="166"/>
      <c r="Y391" s="165" t="str">
        <f t="shared" si="16"/>
        <v>AME20161214NIPE1È</v>
      </c>
      <c r="Z391" s="165">
        <f t="shared" si="15"/>
        <v>6</v>
      </c>
      <c r="AA391" s="165" t="str">
        <f>VLOOKUP(R391,NIVEAUXADMIN!A:B,2,FALSE)</f>
        <v>HT10</v>
      </c>
      <c r="AB391" s="165" t="str">
        <f>VLOOKUP(S391,NIVEAUXADMIN!E:F,2,FALSE)</f>
        <v>HT101012</v>
      </c>
      <c r="AC391" s="165" t="str">
        <f>VLOOKUP(T391,NIVEAUXADMIN!I:J,2,FALSE)</f>
        <v>HT101012-01</v>
      </c>
      <c r="AD391" s="87">
        <f>IF(SUMPRODUCT(($A$4:$A391=A391)*($S$4:$S391=S391))&gt;1,0,1)</f>
        <v>0</v>
      </c>
    </row>
    <row r="392" spans="1:30" ht="15" customHeight="1">
      <c r="A392" s="166" t="s">
        <v>1100</v>
      </c>
      <c r="B392" s="87" t="s">
        <v>1202</v>
      </c>
      <c r="C392" s="90"/>
      <c r="D392" s="165" t="s">
        <v>16</v>
      </c>
      <c r="E392" s="189">
        <v>42718</v>
      </c>
      <c r="F392" s="166" t="s">
        <v>1051</v>
      </c>
      <c r="G392" s="166" t="s">
        <v>1052</v>
      </c>
      <c r="H392" s="166" t="s">
        <v>1058</v>
      </c>
      <c r="I392" s="176"/>
      <c r="J392" s="85" t="str">
        <f>IFERROR(VLOOKUP(H392,REFERENCES!R:S,2,FALSE),"")</f>
        <v>Nombre</v>
      </c>
      <c r="K392" s="168">
        <v>112</v>
      </c>
      <c r="L392" s="167"/>
      <c r="M392" s="167"/>
      <c r="N392" s="167"/>
      <c r="O392" s="84" t="s">
        <v>1902</v>
      </c>
      <c r="P392" s="178">
        <v>56</v>
      </c>
      <c r="Q392" s="96" t="s">
        <v>1040</v>
      </c>
      <c r="R392" s="165" t="s">
        <v>153</v>
      </c>
      <c r="S392" s="165" t="s">
        <v>305</v>
      </c>
      <c r="T392" s="166" t="s">
        <v>1647</v>
      </c>
      <c r="U392" s="165"/>
      <c r="V392" s="86"/>
      <c r="W392" s="97"/>
      <c r="X392" s="166"/>
      <c r="Y392" s="165" t="str">
        <f t="shared" si="16"/>
        <v>AME20161214NIPE4È</v>
      </c>
      <c r="Z392" s="165">
        <f t="shared" si="15"/>
        <v>5</v>
      </c>
      <c r="AA392" s="165" t="str">
        <f>VLOOKUP(R392,NIVEAUXADMIN!A:B,2,FALSE)</f>
        <v>HT10</v>
      </c>
      <c r="AB392" s="165" t="str">
        <f>VLOOKUP(S392,NIVEAUXADMIN!E:F,2,FALSE)</f>
        <v>HT101012</v>
      </c>
      <c r="AC392" s="165" t="str">
        <f>VLOOKUP(T392,NIVEAUXADMIN!I:J,2,FALSE)</f>
        <v>HT101012-04</v>
      </c>
      <c r="AD392" s="87">
        <f>IF(SUMPRODUCT(($A$4:$A392=A392)*($S$4:$S392=S392))&gt;1,0,1)</f>
        <v>0</v>
      </c>
    </row>
    <row r="393" spans="1:30" ht="15" customHeight="1">
      <c r="A393" s="166" t="s">
        <v>1100</v>
      </c>
      <c r="B393" s="87" t="s">
        <v>1202</v>
      </c>
      <c r="C393" s="90"/>
      <c r="D393" s="165" t="s">
        <v>16</v>
      </c>
      <c r="E393" s="189">
        <v>42718</v>
      </c>
      <c r="F393" s="166" t="s">
        <v>1051</v>
      </c>
      <c r="G393" s="166" t="s">
        <v>1052</v>
      </c>
      <c r="H393" s="166" t="s">
        <v>1058</v>
      </c>
      <c r="I393" s="176"/>
      <c r="J393" s="85" t="str">
        <f>IFERROR(VLOOKUP(H393,REFERENCES!R:S,2,FALSE),"")</f>
        <v>Nombre</v>
      </c>
      <c r="K393" s="168">
        <v>258</v>
      </c>
      <c r="L393" s="167"/>
      <c r="M393" s="167"/>
      <c r="N393" s="167"/>
      <c r="O393" s="84" t="s">
        <v>1902</v>
      </c>
      <c r="P393" s="178">
        <v>129</v>
      </c>
      <c r="Q393" s="96" t="s">
        <v>1040</v>
      </c>
      <c r="R393" s="165" t="s">
        <v>153</v>
      </c>
      <c r="S393" s="165" t="s">
        <v>305</v>
      </c>
      <c r="T393" s="166" t="s">
        <v>1473</v>
      </c>
      <c r="U393" s="165"/>
      <c r="V393" s="86"/>
      <c r="W393" s="97"/>
      <c r="X393" s="166"/>
      <c r="Y393" s="165" t="str">
        <f t="shared" si="16"/>
        <v>AME20161214NIPE2È</v>
      </c>
      <c r="Z393" s="165">
        <f t="shared" si="15"/>
        <v>5</v>
      </c>
      <c r="AA393" s="165" t="str">
        <f>VLOOKUP(R393,NIVEAUXADMIN!A:B,2,FALSE)</f>
        <v>HT10</v>
      </c>
      <c r="AB393" s="165" t="str">
        <f>VLOOKUP(S393,NIVEAUXADMIN!E:F,2,FALSE)</f>
        <v>HT101012</v>
      </c>
      <c r="AC393" s="165" t="str">
        <f>VLOOKUP(T393,NIVEAUXADMIN!I:J,2,FALSE)</f>
        <v>HT101012-02</v>
      </c>
      <c r="AD393" s="87">
        <f>IF(SUMPRODUCT(($A$4:$A393=A393)*($S$4:$S393=S393))&gt;1,0,1)</f>
        <v>0</v>
      </c>
    </row>
    <row r="394" spans="1:30" ht="15" customHeight="1">
      <c r="A394" s="166" t="s">
        <v>1100</v>
      </c>
      <c r="B394" s="87" t="s">
        <v>1202</v>
      </c>
      <c r="C394" s="90"/>
      <c r="D394" s="165" t="s">
        <v>16</v>
      </c>
      <c r="E394" s="189">
        <v>42718</v>
      </c>
      <c r="F394" s="166" t="s">
        <v>1051</v>
      </c>
      <c r="G394" s="166" t="s">
        <v>1052</v>
      </c>
      <c r="H394" s="166" t="s">
        <v>1058</v>
      </c>
      <c r="I394" s="176"/>
      <c r="J394" s="85" t="str">
        <f>IFERROR(VLOOKUP(H394,REFERENCES!R:S,2,FALSE),"")</f>
        <v>Nombre</v>
      </c>
      <c r="K394" s="168">
        <v>142</v>
      </c>
      <c r="L394" s="167"/>
      <c r="M394" s="167"/>
      <c r="N394" s="167"/>
      <c r="O394" s="84" t="s">
        <v>1902</v>
      </c>
      <c r="P394" s="178">
        <v>71</v>
      </c>
      <c r="Q394" s="96" t="s">
        <v>1040</v>
      </c>
      <c r="R394" s="165" t="s">
        <v>153</v>
      </c>
      <c r="S394" s="165" t="s">
        <v>305</v>
      </c>
      <c r="T394" s="166" t="s">
        <v>1358</v>
      </c>
      <c r="U394" s="165"/>
      <c r="V394" s="86"/>
      <c r="W394" s="97"/>
      <c r="X394" s="166"/>
      <c r="Y394" s="165" t="str">
        <f t="shared" si="16"/>
        <v>AME20161214NIPE1È</v>
      </c>
      <c r="Z394" s="165">
        <f t="shared" si="15"/>
        <v>6</v>
      </c>
      <c r="AA394" s="165" t="str">
        <f>VLOOKUP(R394,NIVEAUXADMIN!A:B,2,FALSE)</f>
        <v>HT10</v>
      </c>
      <c r="AB394" s="165" t="str">
        <f>VLOOKUP(S394,NIVEAUXADMIN!E:F,2,FALSE)</f>
        <v>HT101012</v>
      </c>
      <c r="AC394" s="165" t="str">
        <f>VLOOKUP(T394,NIVEAUXADMIN!I:J,2,FALSE)</f>
        <v>HT101012-01</v>
      </c>
      <c r="AD394" s="87">
        <f>IF(SUMPRODUCT(($A$4:$A394=A394)*($S$4:$S394=S394))&gt;1,0,1)</f>
        <v>0</v>
      </c>
    </row>
    <row r="395" spans="1:30" ht="15" customHeight="1">
      <c r="A395" s="166" t="s">
        <v>1100</v>
      </c>
      <c r="B395" s="87" t="s">
        <v>1202</v>
      </c>
      <c r="C395" s="90"/>
      <c r="D395" s="165" t="s">
        <v>16</v>
      </c>
      <c r="E395" s="189">
        <v>42718</v>
      </c>
      <c r="F395" s="95" t="s">
        <v>1051</v>
      </c>
      <c r="G395" s="165" t="s">
        <v>1052</v>
      </c>
      <c r="H395" s="165" t="s">
        <v>1057</v>
      </c>
      <c r="I395" s="176"/>
      <c r="J395" s="85" t="str">
        <f>IFERROR(VLOOKUP(H395,REFERENCES!R:S,2,FALSE),"")</f>
        <v>Nombre</v>
      </c>
      <c r="K395" s="168">
        <v>56</v>
      </c>
      <c r="L395" s="167"/>
      <c r="M395" s="167"/>
      <c r="N395" s="167"/>
      <c r="O395" s="84" t="s">
        <v>1902</v>
      </c>
      <c r="P395" s="178">
        <v>56</v>
      </c>
      <c r="Q395" s="96" t="s">
        <v>1040</v>
      </c>
      <c r="R395" s="165" t="s">
        <v>153</v>
      </c>
      <c r="S395" s="165" t="s">
        <v>305</v>
      </c>
      <c r="T395" s="166" t="s">
        <v>1647</v>
      </c>
      <c r="U395" s="165"/>
      <c r="V395" s="86"/>
      <c r="W395" s="97"/>
      <c r="X395" s="166"/>
      <c r="Y395" s="165" t="str">
        <f t="shared" si="16"/>
        <v>AME20161214NIPE4È</v>
      </c>
      <c r="Z395" s="165">
        <f t="shared" si="15"/>
        <v>5</v>
      </c>
      <c r="AA395" s="165" t="str">
        <f>VLOOKUP(R395,NIVEAUXADMIN!A:B,2,FALSE)</f>
        <v>HT10</v>
      </c>
      <c r="AB395" s="165" t="str">
        <f>VLOOKUP(S395,NIVEAUXADMIN!E:F,2,FALSE)</f>
        <v>HT101012</v>
      </c>
      <c r="AC395" s="165" t="str">
        <f>VLOOKUP(T395,NIVEAUXADMIN!I:J,2,FALSE)</f>
        <v>HT101012-04</v>
      </c>
      <c r="AD395" s="87">
        <f>IF(SUMPRODUCT(($A$4:$A395=A395)*($S$4:$S395=S395))&gt;1,0,1)</f>
        <v>0</v>
      </c>
    </row>
    <row r="396" spans="1:30" ht="15" customHeight="1">
      <c r="A396" s="166" t="s">
        <v>1100</v>
      </c>
      <c r="B396" s="87" t="s">
        <v>1202</v>
      </c>
      <c r="C396" s="90"/>
      <c r="D396" s="165" t="s">
        <v>16</v>
      </c>
      <c r="E396" s="189">
        <v>42718</v>
      </c>
      <c r="F396" s="95" t="s">
        <v>1051</v>
      </c>
      <c r="G396" s="165" t="s">
        <v>1052</v>
      </c>
      <c r="H396" s="165" t="s">
        <v>1057</v>
      </c>
      <c r="I396" s="176"/>
      <c r="J396" s="85" t="str">
        <f>IFERROR(VLOOKUP(H396,REFERENCES!R:S,2,FALSE),"")</f>
        <v>Nombre</v>
      </c>
      <c r="K396" s="168">
        <v>129</v>
      </c>
      <c r="L396" s="167"/>
      <c r="M396" s="167"/>
      <c r="N396" s="167"/>
      <c r="O396" s="84" t="s">
        <v>1902</v>
      </c>
      <c r="P396" s="178">
        <v>129</v>
      </c>
      <c r="Q396" s="96" t="s">
        <v>1040</v>
      </c>
      <c r="R396" s="165" t="s">
        <v>153</v>
      </c>
      <c r="S396" s="165" t="s">
        <v>305</v>
      </c>
      <c r="T396" s="166" t="s">
        <v>1473</v>
      </c>
      <c r="U396" s="165"/>
      <c r="V396" s="86"/>
      <c r="W396" s="97"/>
      <c r="X396" s="166"/>
      <c r="Y396" s="165" t="str">
        <f t="shared" si="16"/>
        <v>AME20161214NIPE2È</v>
      </c>
      <c r="Z396" s="165">
        <f t="shared" si="15"/>
        <v>5</v>
      </c>
      <c r="AA396" s="165" t="str">
        <f>VLOOKUP(R396,NIVEAUXADMIN!A:B,2,FALSE)</f>
        <v>HT10</v>
      </c>
      <c r="AB396" s="165" t="str">
        <f>VLOOKUP(S396,NIVEAUXADMIN!E:F,2,FALSE)</f>
        <v>HT101012</v>
      </c>
      <c r="AC396" s="165" t="str">
        <f>VLOOKUP(T396,NIVEAUXADMIN!I:J,2,FALSE)</f>
        <v>HT101012-02</v>
      </c>
      <c r="AD396" s="87">
        <f>IF(SUMPRODUCT(($A$4:$A396=A396)*($S$4:$S396=S396))&gt;1,0,1)</f>
        <v>0</v>
      </c>
    </row>
    <row r="397" spans="1:30" ht="15" customHeight="1">
      <c r="A397" s="166" t="s">
        <v>1100</v>
      </c>
      <c r="B397" s="87" t="s">
        <v>1202</v>
      </c>
      <c r="C397" s="90"/>
      <c r="D397" s="165" t="s">
        <v>16</v>
      </c>
      <c r="E397" s="189">
        <v>42719</v>
      </c>
      <c r="F397" s="166" t="s">
        <v>1049</v>
      </c>
      <c r="G397" s="166" t="s">
        <v>1053</v>
      </c>
      <c r="H397" s="166" t="s">
        <v>1048</v>
      </c>
      <c r="I397" s="176"/>
      <c r="J397" s="85" t="str">
        <f>IFERROR(VLOOKUP(H397,REFERENCES!R:S,2,FALSE),"")</f>
        <v>Nombre</v>
      </c>
      <c r="K397" s="168">
        <v>235</v>
      </c>
      <c r="L397" s="167"/>
      <c r="M397" s="167"/>
      <c r="N397" s="167"/>
      <c r="O397" s="84" t="s">
        <v>1902</v>
      </c>
      <c r="P397" s="178">
        <v>235</v>
      </c>
      <c r="Q397" s="96" t="s">
        <v>1040</v>
      </c>
      <c r="R397" s="165" t="s">
        <v>153</v>
      </c>
      <c r="S397" s="166" t="s">
        <v>226</v>
      </c>
      <c r="T397" s="86" t="s">
        <v>1797</v>
      </c>
      <c r="U397" s="165"/>
      <c r="V397" s="86"/>
      <c r="W397" s="97"/>
      <c r="X397" s="166"/>
      <c r="Y397" s="165" t="str">
        <f t="shared" si="16"/>
        <v>AME20161215NIAN7È</v>
      </c>
      <c r="Z397" s="165">
        <f t="shared" si="15"/>
        <v>5</v>
      </c>
      <c r="AA397" s="165" t="str">
        <f>VLOOKUP(R397,NIVEAUXADMIN!A:B,2,FALSE)</f>
        <v>HT10</v>
      </c>
      <c r="AB397" s="165" t="str">
        <f>VLOOKUP(S397,NIVEAUXADMIN!E:F,2,FALSE)</f>
        <v>HT101021</v>
      </c>
      <c r="AC397" s="165" t="str">
        <f>VLOOKUP(T397,NIVEAUXADMIN!I:J,2,FALSE)</f>
        <v>HT101021-03</v>
      </c>
      <c r="AD397" s="87">
        <f>IF(SUMPRODUCT(($A$4:$A397=A397)*($S$4:$S397=S397))&gt;1,0,1)</f>
        <v>0</v>
      </c>
    </row>
    <row r="398" spans="1:30" ht="15" customHeight="1">
      <c r="A398" s="166" t="s">
        <v>1100</v>
      </c>
      <c r="B398" s="87" t="s">
        <v>1202</v>
      </c>
      <c r="C398" s="90"/>
      <c r="D398" s="165" t="s">
        <v>16</v>
      </c>
      <c r="E398" s="189">
        <v>42719</v>
      </c>
      <c r="F398" s="95" t="s">
        <v>1049</v>
      </c>
      <c r="G398" s="165" t="s">
        <v>1053</v>
      </c>
      <c r="H398" s="165" t="s">
        <v>1064</v>
      </c>
      <c r="I398" s="176"/>
      <c r="J398" s="85" t="str">
        <f>IFERROR(VLOOKUP(H398,REFERENCES!R:S,2,FALSE),"")</f>
        <v>Nombre</v>
      </c>
      <c r="K398" s="168">
        <v>235</v>
      </c>
      <c r="L398" s="167"/>
      <c r="M398" s="167"/>
      <c r="N398" s="167"/>
      <c r="O398" s="84" t="s">
        <v>1902</v>
      </c>
      <c r="P398" s="178">
        <v>235</v>
      </c>
      <c r="Q398" s="96" t="s">
        <v>1040</v>
      </c>
      <c r="R398" s="165" t="s">
        <v>153</v>
      </c>
      <c r="S398" s="166" t="s">
        <v>226</v>
      </c>
      <c r="T398" s="86" t="s">
        <v>1797</v>
      </c>
      <c r="U398" s="165"/>
      <c r="V398" s="86"/>
      <c r="W398" s="97"/>
      <c r="X398" s="166"/>
      <c r="Y398" s="165" t="str">
        <f t="shared" si="16"/>
        <v>AME20161215NIAN7È</v>
      </c>
      <c r="Z398" s="165">
        <f t="shared" si="15"/>
        <v>5</v>
      </c>
      <c r="AA398" s="165" t="str">
        <f>VLOOKUP(R398,NIVEAUXADMIN!A:B,2,FALSE)</f>
        <v>HT10</v>
      </c>
      <c r="AB398" s="165" t="str">
        <f>VLOOKUP(S398,NIVEAUXADMIN!E:F,2,FALSE)</f>
        <v>HT101021</v>
      </c>
      <c r="AC398" s="165" t="str">
        <f>VLOOKUP(T398,NIVEAUXADMIN!I:J,2,FALSE)</f>
        <v>HT101021-03</v>
      </c>
      <c r="AD398" s="87">
        <f>IF(SUMPRODUCT(($A$4:$A398=A398)*($S$4:$S398=S398))&gt;1,0,1)</f>
        <v>0</v>
      </c>
    </row>
    <row r="399" spans="1:30" ht="15" customHeight="1">
      <c r="A399" s="166" t="s">
        <v>1100</v>
      </c>
      <c r="B399" s="87" t="s">
        <v>1202</v>
      </c>
      <c r="C399" s="90"/>
      <c r="D399" s="165" t="s">
        <v>16</v>
      </c>
      <c r="E399" s="189">
        <v>42719</v>
      </c>
      <c r="F399" s="88" t="s">
        <v>1051</v>
      </c>
      <c r="G399" s="87" t="s">
        <v>1052</v>
      </c>
      <c r="H399" s="87" t="s">
        <v>1062</v>
      </c>
      <c r="I399" s="176"/>
      <c r="J399" s="85" t="str">
        <f>IFERROR(VLOOKUP(H399,REFERENCES!R:S,2,FALSE),"")</f>
        <v>Nombre</v>
      </c>
      <c r="K399" s="168">
        <v>25</v>
      </c>
      <c r="L399" s="167"/>
      <c r="M399" s="167"/>
      <c r="N399" s="167"/>
      <c r="O399" s="84" t="s">
        <v>1902</v>
      </c>
      <c r="P399" s="178">
        <v>235</v>
      </c>
      <c r="Q399" s="96" t="s">
        <v>1040</v>
      </c>
      <c r="R399" s="165" t="s">
        <v>153</v>
      </c>
      <c r="S399" s="166" t="s">
        <v>226</v>
      </c>
      <c r="T399" s="86" t="s">
        <v>1797</v>
      </c>
      <c r="U399" s="165"/>
      <c r="V399" s="86"/>
      <c r="W399" s="97"/>
      <c r="X399" s="166"/>
      <c r="Y399" s="165" t="str">
        <f t="shared" si="16"/>
        <v>AME20161215NIAN7È</v>
      </c>
      <c r="Z399" s="165">
        <f t="shared" si="15"/>
        <v>5</v>
      </c>
      <c r="AA399" s="165" t="str">
        <f>VLOOKUP(R399,NIVEAUXADMIN!A:B,2,FALSE)</f>
        <v>HT10</v>
      </c>
      <c r="AB399" s="165" t="str">
        <f>VLOOKUP(S399,NIVEAUXADMIN!E:F,2,FALSE)</f>
        <v>HT101021</v>
      </c>
      <c r="AC399" s="165" t="str">
        <f>VLOOKUP(T399,NIVEAUXADMIN!I:J,2,FALSE)</f>
        <v>HT101021-03</v>
      </c>
      <c r="AD399" s="87">
        <f>IF(SUMPRODUCT(($A$4:$A399=A399)*($S$4:$S399=S399))&gt;1,0,1)</f>
        <v>0</v>
      </c>
    </row>
    <row r="400" spans="1:30" ht="15" customHeight="1">
      <c r="A400" s="166" t="s">
        <v>1100</v>
      </c>
      <c r="B400" s="87" t="s">
        <v>1202</v>
      </c>
      <c r="C400" s="90"/>
      <c r="D400" s="165" t="s">
        <v>16</v>
      </c>
      <c r="E400" s="189">
        <v>42719</v>
      </c>
      <c r="F400" s="166" t="s">
        <v>1051</v>
      </c>
      <c r="G400" s="166" t="s">
        <v>1052</v>
      </c>
      <c r="H400" s="166" t="s">
        <v>1058</v>
      </c>
      <c r="I400" s="176"/>
      <c r="J400" s="85" t="str">
        <f>IFERROR(VLOOKUP(H400,REFERENCES!R:S,2,FALSE),"")</f>
        <v>Nombre</v>
      </c>
      <c r="K400" s="168">
        <v>50</v>
      </c>
      <c r="L400" s="167"/>
      <c r="M400" s="167"/>
      <c r="N400" s="167"/>
      <c r="O400" s="84" t="s">
        <v>1902</v>
      </c>
      <c r="P400" s="178">
        <v>235</v>
      </c>
      <c r="Q400" s="96" t="s">
        <v>1040</v>
      </c>
      <c r="R400" s="165" t="s">
        <v>153</v>
      </c>
      <c r="S400" s="166" t="s">
        <v>226</v>
      </c>
      <c r="T400" s="86" t="s">
        <v>1797</v>
      </c>
      <c r="U400" s="165"/>
      <c r="V400" s="86"/>
      <c r="W400" s="97"/>
      <c r="X400" s="166"/>
      <c r="Y400" s="165" t="str">
        <f t="shared" si="16"/>
        <v>AME20161215NIAN7È</v>
      </c>
      <c r="Z400" s="165">
        <f t="shared" si="15"/>
        <v>5</v>
      </c>
      <c r="AA400" s="165" t="str">
        <f>VLOOKUP(R400,NIVEAUXADMIN!A:B,2,FALSE)</f>
        <v>HT10</v>
      </c>
      <c r="AB400" s="165" t="str">
        <f>VLOOKUP(S400,NIVEAUXADMIN!E:F,2,FALSE)</f>
        <v>HT101021</v>
      </c>
      <c r="AC400" s="165" t="str">
        <f>VLOOKUP(T400,NIVEAUXADMIN!I:J,2,FALSE)</f>
        <v>HT101021-03</v>
      </c>
      <c r="AD400" s="87">
        <f>IF(SUMPRODUCT(($A$4:$A400=A400)*($S$4:$S400=S400))&gt;1,0,1)</f>
        <v>0</v>
      </c>
    </row>
    <row r="401" spans="1:30" ht="15" customHeight="1">
      <c r="A401" s="166" t="s">
        <v>1100</v>
      </c>
      <c r="B401" s="87" t="s">
        <v>1202</v>
      </c>
      <c r="C401" s="90"/>
      <c r="D401" s="165" t="s">
        <v>16</v>
      </c>
      <c r="E401" s="189">
        <v>42719</v>
      </c>
      <c r="F401" s="95" t="s">
        <v>1051</v>
      </c>
      <c r="G401" s="165" t="s">
        <v>1052</v>
      </c>
      <c r="H401" s="165" t="s">
        <v>1057</v>
      </c>
      <c r="I401" s="176"/>
      <c r="J401" s="85" t="str">
        <f>IFERROR(VLOOKUP(H401,REFERENCES!R:S,2,FALSE),"")</f>
        <v>Nombre</v>
      </c>
      <c r="K401" s="168">
        <v>25</v>
      </c>
      <c r="L401" s="167"/>
      <c r="M401" s="167"/>
      <c r="N401" s="167"/>
      <c r="O401" s="84" t="s">
        <v>1902</v>
      </c>
      <c r="P401" s="178">
        <v>235</v>
      </c>
      <c r="Q401" s="96" t="s">
        <v>1040</v>
      </c>
      <c r="R401" s="165" t="s">
        <v>153</v>
      </c>
      <c r="S401" s="166" t="s">
        <v>226</v>
      </c>
      <c r="T401" s="86" t="s">
        <v>1797</v>
      </c>
      <c r="U401" s="165"/>
      <c r="V401" s="86"/>
      <c r="W401" s="97"/>
      <c r="X401" s="166"/>
      <c r="Y401" s="165" t="str">
        <f t="shared" si="16"/>
        <v>AME20161215NIAN7È</v>
      </c>
      <c r="Z401" s="165">
        <f t="shared" si="15"/>
        <v>5</v>
      </c>
      <c r="AA401" s="165" t="str">
        <f>VLOOKUP(R401,NIVEAUXADMIN!A:B,2,FALSE)</f>
        <v>HT10</v>
      </c>
      <c r="AB401" s="165" t="str">
        <f>VLOOKUP(S401,NIVEAUXADMIN!E:F,2,FALSE)</f>
        <v>HT101021</v>
      </c>
      <c r="AC401" s="165" t="str">
        <f>VLOOKUP(T401,NIVEAUXADMIN!I:J,2,FALSE)</f>
        <v>HT101021-03</v>
      </c>
      <c r="AD401" s="87">
        <f>IF(SUMPRODUCT(($A$4:$A401=A401)*($S$4:$S401=S401))&gt;1,0,1)</f>
        <v>0</v>
      </c>
    </row>
    <row r="402" spans="1:30" ht="15" customHeight="1">
      <c r="A402" s="166" t="s">
        <v>1100</v>
      </c>
      <c r="B402" s="87" t="s">
        <v>1202</v>
      </c>
      <c r="C402" s="90"/>
      <c r="D402" s="165" t="s">
        <v>16</v>
      </c>
      <c r="E402" s="189">
        <v>42720</v>
      </c>
      <c r="F402" s="166" t="s">
        <v>1051</v>
      </c>
      <c r="G402" s="166" t="s">
        <v>1052</v>
      </c>
      <c r="H402" s="166" t="s">
        <v>1059</v>
      </c>
      <c r="I402" s="176"/>
      <c r="J402" s="85" t="str">
        <f>IFERROR(VLOOKUP(H402,REFERENCES!R:S,2,FALSE),"")</f>
        <v>Nombre</v>
      </c>
      <c r="K402" s="168">
        <v>110</v>
      </c>
      <c r="L402" s="167"/>
      <c r="M402" s="167"/>
      <c r="N402" s="167"/>
      <c r="O402" s="84" t="s">
        <v>1902</v>
      </c>
      <c r="P402" s="178">
        <v>110</v>
      </c>
      <c r="Q402" s="96" t="s">
        <v>1040</v>
      </c>
      <c r="R402" s="165" t="s">
        <v>153</v>
      </c>
      <c r="S402" s="166" t="s">
        <v>280</v>
      </c>
      <c r="T402" s="101"/>
      <c r="U402" s="165"/>
      <c r="V402" s="86"/>
      <c r="W402" s="97"/>
      <c r="X402" s="166"/>
      <c r="Y402" s="165" t="str">
        <f t="shared" si="16"/>
        <v>AME20161216NIAR</v>
      </c>
      <c r="Z402" s="165">
        <f t="shared" ref="Z402:Z465" si="17">COUNTIF($Y$4:$Y$1907,Y402)</f>
        <v>14</v>
      </c>
      <c r="AA402" s="165" t="str">
        <f>VLOOKUP(R402,NIVEAUXADMIN!A:B,2,FALSE)</f>
        <v>HT10</v>
      </c>
      <c r="AB402" s="165" t="str">
        <f>VLOOKUP(S402,NIVEAUXADMIN!E:F,2,FALSE)</f>
        <v>HT101024</v>
      </c>
      <c r="AC402" s="165" t="e">
        <f>VLOOKUP(T402,NIVEAUXADMIN!I:J,2,FALSE)</f>
        <v>#N/A</v>
      </c>
      <c r="AD402" s="87">
        <f>IF(SUMPRODUCT(($A$4:$A402=A402)*($S$4:$S402=S402))&gt;1,0,1)</f>
        <v>1</v>
      </c>
    </row>
    <row r="403" spans="1:30" ht="15" customHeight="1">
      <c r="A403" s="166" t="s">
        <v>1100</v>
      </c>
      <c r="B403" s="87" t="s">
        <v>1202</v>
      </c>
      <c r="C403" s="90"/>
      <c r="D403" s="165" t="s">
        <v>16</v>
      </c>
      <c r="E403" s="189">
        <v>42720</v>
      </c>
      <c r="F403" s="166" t="s">
        <v>1049</v>
      </c>
      <c r="G403" s="166" t="s">
        <v>1053</v>
      </c>
      <c r="H403" s="166" t="s">
        <v>1048</v>
      </c>
      <c r="I403" s="176"/>
      <c r="J403" s="85" t="str">
        <f>IFERROR(VLOOKUP(H403,REFERENCES!R:S,2,FALSE),"")</f>
        <v>Nombre</v>
      </c>
      <c r="K403" s="168">
        <v>82</v>
      </c>
      <c r="L403" s="167"/>
      <c r="M403" s="167"/>
      <c r="N403" s="167"/>
      <c r="O403" s="84" t="s">
        <v>1902</v>
      </c>
      <c r="P403" s="178">
        <v>110</v>
      </c>
      <c r="Q403" s="96" t="s">
        <v>1040</v>
      </c>
      <c r="R403" s="165" t="s">
        <v>153</v>
      </c>
      <c r="S403" s="166" t="s">
        <v>280</v>
      </c>
      <c r="T403" s="101"/>
      <c r="U403" s="165"/>
      <c r="V403" s="86"/>
      <c r="W403" s="97"/>
      <c r="X403" s="166"/>
      <c r="Y403" s="165" t="str">
        <f t="shared" si="16"/>
        <v>AME20161216NIAR</v>
      </c>
      <c r="Z403" s="165">
        <f t="shared" si="17"/>
        <v>14</v>
      </c>
      <c r="AA403" s="165" t="str">
        <f>VLOOKUP(R403,NIVEAUXADMIN!A:B,2,FALSE)</f>
        <v>HT10</v>
      </c>
      <c r="AB403" s="165" t="str">
        <f>VLOOKUP(S403,NIVEAUXADMIN!E:F,2,FALSE)</f>
        <v>HT101024</v>
      </c>
      <c r="AC403" s="165" t="e">
        <f>VLOOKUP(T403,NIVEAUXADMIN!I:J,2,FALSE)</f>
        <v>#N/A</v>
      </c>
      <c r="AD403" s="87">
        <f>IF(SUMPRODUCT(($A$4:$A403=A403)*($S$4:$S403=S403))&gt;1,0,1)</f>
        <v>0</v>
      </c>
    </row>
    <row r="404" spans="1:30" ht="15" customHeight="1">
      <c r="A404" s="166" t="s">
        <v>1100</v>
      </c>
      <c r="B404" s="87" t="s">
        <v>1202</v>
      </c>
      <c r="C404" s="90"/>
      <c r="D404" s="165" t="s">
        <v>16</v>
      </c>
      <c r="E404" s="189">
        <v>42720</v>
      </c>
      <c r="F404" s="166" t="s">
        <v>1049</v>
      </c>
      <c r="G404" s="166" t="s">
        <v>1053</v>
      </c>
      <c r="H404" s="166" t="s">
        <v>1048</v>
      </c>
      <c r="I404" s="176"/>
      <c r="J404" s="85" t="str">
        <f>IFERROR(VLOOKUP(H404,REFERENCES!R:S,2,FALSE),"")</f>
        <v>Nombre</v>
      </c>
      <c r="K404" s="168">
        <v>42</v>
      </c>
      <c r="L404" s="167"/>
      <c r="M404" s="167"/>
      <c r="N404" s="167"/>
      <c r="O404" s="84" t="s">
        <v>1902</v>
      </c>
      <c r="P404" s="178">
        <v>115</v>
      </c>
      <c r="Q404" s="96" t="s">
        <v>1040</v>
      </c>
      <c r="R404" s="165" t="s">
        <v>153</v>
      </c>
      <c r="S404" s="166" t="s">
        <v>280</v>
      </c>
      <c r="T404" s="101"/>
      <c r="U404" s="165"/>
      <c r="V404" s="86"/>
      <c r="W404" s="97"/>
      <c r="X404" s="166"/>
      <c r="Y404" s="165" t="str">
        <f t="shared" si="16"/>
        <v>AME20161216NIAR</v>
      </c>
      <c r="Z404" s="165">
        <f t="shared" si="17"/>
        <v>14</v>
      </c>
      <c r="AA404" s="165" t="str">
        <f>VLOOKUP(R404,NIVEAUXADMIN!A:B,2,FALSE)</f>
        <v>HT10</v>
      </c>
      <c r="AB404" s="165" t="str">
        <f>VLOOKUP(S404,NIVEAUXADMIN!E:F,2,FALSE)</f>
        <v>HT101024</v>
      </c>
      <c r="AC404" s="165" t="e">
        <f>VLOOKUP(T404,NIVEAUXADMIN!I:J,2,FALSE)</f>
        <v>#N/A</v>
      </c>
      <c r="AD404" s="87">
        <f>IF(SUMPRODUCT(($A$4:$A404=A404)*($S$4:$S404=S404))&gt;1,0,1)</f>
        <v>0</v>
      </c>
    </row>
    <row r="405" spans="1:30" ht="15" customHeight="1">
      <c r="A405" s="166" t="s">
        <v>1100</v>
      </c>
      <c r="B405" s="87" t="s">
        <v>1202</v>
      </c>
      <c r="C405" s="90"/>
      <c r="D405" s="165" t="s">
        <v>16</v>
      </c>
      <c r="E405" s="189">
        <v>42720</v>
      </c>
      <c r="F405" s="166" t="s">
        <v>1049</v>
      </c>
      <c r="G405" s="166" t="s">
        <v>1053</v>
      </c>
      <c r="H405" s="166" t="s">
        <v>1048</v>
      </c>
      <c r="I405" s="176"/>
      <c r="J405" s="85" t="str">
        <f>IFERROR(VLOOKUP(H405,REFERENCES!R:S,2,FALSE),"")</f>
        <v>Nombre</v>
      </c>
      <c r="K405" s="168">
        <v>40</v>
      </c>
      <c r="L405" s="167"/>
      <c r="M405" s="167"/>
      <c r="N405" s="167"/>
      <c r="O405" s="84" t="s">
        <v>1902</v>
      </c>
      <c r="P405" s="178">
        <v>125</v>
      </c>
      <c r="Q405" s="96" t="s">
        <v>1040</v>
      </c>
      <c r="R405" s="165" t="s">
        <v>153</v>
      </c>
      <c r="S405" s="166" t="s">
        <v>280</v>
      </c>
      <c r="T405" s="101"/>
      <c r="U405" s="165"/>
      <c r="V405" s="86"/>
      <c r="W405" s="97"/>
      <c r="X405" s="166"/>
      <c r="Y405" s="165" t="str">
        <f t="shared" si="16"/>
        <v>AME20161216NIAR</v>
      </c>
      <c r="Z405" s="165">
        <f t="shared" si="17"/>
        <v>14</v>
      </c>
      <c r="AA405" s="165" t="str">
        <f>VLOOKUP(R405,NIVEAUXADMIN!A:B,2,FALSE)</f>
        <v>HT10</v>
      </c>
      <c r="AB405" s="165" t="str">
        <f>VLOOKUP(S405,NIVEAUXADMIN!E:F,2,FALSE)</f>
        <v>HT101024</v>
      </c>
      <c r="AC405" s="165" t="e">
        <f>VLOOKUP(T405,NIVEAUXADMIN!I:J,2,FALSE)</f>
        <v>#N/A</v>
      </c>
      <c r="AD405" s="87">
        <f>IF(SUMPRODUCT(($A$4:$A405=A405)*($S$4:$S405=S405))&gt;1,0,1)</f>
        <v>0</v>
      </c>
    </row>
    <row r="406" spans="1:30" ht="15" customHeight="1">
      <c r="A406" s="166" t="s">
        <v>1100</v>
      </c>
      <c r="B406" s="87" t="s">
        <v>1202</v>
      </c>
      <c r="C406" s="90"/>
      <c r="D406" s="165" t="s">
        <v>16</v>
      </c>
      <c r="E406" s="189">
        <v>42720</v>
      </c>
      <c r="F406" s="166" t="s">
        <v>1049</v>
      </c>
      <c r="G406" s="166" t="s">
        <v>1053</v>
      </c>
      <c r="H406" s="166" t="s">
        <v>1048</v>
      </c>
      <c r="I406" s="176"/>
      <c r="J406" s="85" t="str">
        <f>IFERROR(VLOOKUP(H406,REFERENCES!R:S,2,FALSE),"")</f>
        <v>Nombre</v>
      </c>
      <c r="K406" s="168">
        <v>4</v>
      </c>
      <c r="L406" s="167"/>
      <c r="M406" s="167"/>
      <c r="N406" s="167"/>
      <c r="O406" s="84" t="s">
        <v>1902</v>
      </c>
      <c r="P406" s="178">
        <v>4</v>
      </c>
      <c r="Q406" s="96" t="s">
        <v>1040</v>
      </c>
      <c r="R406" s="165" t="s">
        <v>20</v>
      </c>
      <c r="S406" s="87" t="s">
        <v>523</v>
      </c>
      <c r="T406" s="166" t="s">
        <v>1765</v>
      </c>
      <c r="U406" s="165"/>
      <c r="V406" s="86"/>
      <c r="W406" s="97"/>
      <c r="X406" s="166"/>
      <c r="Y406" s="165" t="str">
        <f t="shared" si="16"/>
        <v>AME20161216SUCO6È</v>
      </c>
      <c r="Z406" s="165">
        <f t="shared" si="17"/>
        <v>4</v>
      </c>
      <c r="AA406" s="165" t="str">
        <f>VLOOKUP(R406,NIVEAUXADMIN!A:B,2,FALSE)</f>
        <v>HT07</v>
      </c>
      <c r="AB406" s="165" t="str">
        <f>VLOOKUP(S406,NIVEAUXADMIN!E:F,2,FALSE)</f>
        <v>HT07741</v>
      </c>
      <c r="AC406" s="165" t="str">
        <f>VLOOKUP(T406,NIVEAUXADMIN!I:J,2,FALSE)</f>
        <v>HT07741-03</v>
      </c>
      <c r="AD406" s="87">
        <f>IF(SUMPRODUCT(($A$4:$A406=A406)*($S$4:$S406=S406))&gt;1,0,1)</f>
        <v>0</v>
      </c>
    </row>
    <row r="407" spans="1:30" ht="15" customHeight="1">
      <c r="A407" s="166" t="s">
        <v>1100</v>
      </c>
      <c r="B407" s="87" t="s">
        <v>1202</v>
      </c>
      <c r="C407" s="90"/>
      <c r="D407" s="165" t="s">
        <v>16</v>
      </c>
      <c r="E407" s="189">
        <v>42720</v>
      </c>
      <c r="F407" s="166" t="s">
        <v>1051</v>
      </c>
      <c r="G407" s="166" t="s">
        <v>1052</v>
      </c>
      <c r="H407" s="166" t="s">
        <v>1056</v>
      </c>
      <c r="I407" s="176"/>
      <c r="J407" s="85" t="str">
        <f>IFERROR(VLOOKUP(H407,REFERENCES!R:S,2,FALSE),"")</f>
        <v>Nombre</v>
      </c>
      <c r="K407" s="168">
        <v>8</v>
      </c>
      <c r="L407" s="167"/>
      <c r="M407" s="167"/>
      <c r="N407" s="167"/>
      <c r="O407" s="84" t="s">
        <v>1902</v>
      </c>
      <c r="P407" s="178">
        <v>4</v>
      </c>
      <c r="Q407" s="96" t="s">
        <v>1040</v>
      </c>
      <c r="R407" s="165" t="s">
        <v>20</v>
      </c>
      <c r="S407" s="87" t="s">
        <v>523</v>
      </c>
      <c r="T407" s="166" t="s">
        <v>1765</v>
      </c>
      <c r="U407" s="165"/>
      <c r="V407" s="86"/>
      <c r="W407" s="97"/>
      <c r="X407" s="166"/>
      <c r="Y407" s="165" t="str">
        <f t="shared" si="16"/>
        <v>AME20161216SUCO6È</v>
      </c>
      <c r="Z407" s="165">
        <f t="shared" si="17"/>
        <v>4</v>
      </c>
      <c r="AA407" s="165" t="str">
        <f>VLOOKUP(R407,NIVEAUXADMIN!A:B,2,FALSE)</f>
        <v>HT07</v>
      </c>
      <c r="AB407" s="165" t="str">
        <f>VLOOKUP(S407,NIVEAUXADMIN!E:F,2,FALSE)</f>
        <v>HT07741</v>
      </c>
      <c r="AC407" s="165" t="str">
        <f>VLOOKUP(T407,NIVEAUXADMIN!I:J,2,FALSE)</f>
        <v>HT07741-03</v>
      </c>
      <c r="AD407" s="87">
        <f>IF(SUMPRODUCT(($A$4:$A407=A407)*($S$4:$S407=S407))&gt;1,0,1)</f>
        <v>0</v>
      </c>
    </row>
    <row r="408" spans="1:30" ht="15" customHeight="1">
      <c r="A408" s="166" t="s">
        <v>1100</v>
      </c>
      <c r="B408" s="87" t="s">
        <v>1202</v>
      </c>
      <c r="C408" s="90"/>
      <c r="D408" s="165" t="s">
        <v>16</v>
      </c>
      <c r="E408" s="189">
        <v>42720</v>
      </c>
      <c r="F408" s="95" t="s">
        <v>1049</v>
      </c>
      <c r="G408" s="165" t="s">
        <v>1053</v>
      </c>
      <c r="H408" s="165" t="s">
        <v>1064</v>
      </c>
      <c r="I408" s="176"/>
      <c r="J408" s="85" t="str">
        <f>IFERROR(VLOOKUP(H408,REFERENCES!R:S,2,FALSE),"")</f>
        <v>Nombre</v>
      </c>
      <c r="K408" s="168">
        <v>82</v>
      </c>
      <c r="L408" s="167"/>
      <c r="M408" s="167"/>
      <c r="N408" s="167"/>
      <c r="O408" s="84" t="s">
        <v>1902</v>
      </c>
      <c r="P408" s="178">
        <v>110</v>
      </c>
      <c r="Q408" s="96" t="s">
        <v>1040</v>
      </c>
      <c r="R408" s="165" t="s">
        <v>153</v>
      </c>
      <c r="S408" s="166" t="s">
        <v>280</v>
      </c>
      <c r="T408" s="101"/>
      <c r="U408" s="165"/>
      <c r="V408" s="86"/>
      <c r="W408" s="97"/>
      <c r="X408" s="166"/>
      <c r="Y408" s="165" t="str">
        <f t="shared" si="16"/>
        <v>AME20161216NIAR</v>
      </c>
      <c r="Z408" s="165">
        <f t="shared" si="17"/>
        <v>14</v>
      </c>
      <c r="AA408" s="165" t="str">
        <f>VLOOKUP(R408,NIVEAUXADMIN!A:B,2,FALSE)</f>
        <v>HT10</v>
      </c>
      <c r="AB408" s="165" t="str">
        <f>VLOOKUP(S408,NIVEAUXADMIN!E:F,2,FALSE)</f>
        <v>HT101024</v>
      </c>
      <c r="AC408" s="165" t="e">
        <f>VLOOKUP(T408,NIVEAUXADMIN!I:J,2,FALSE)</f>
        <v>#N/A</v>
      </c>
      <c r="AD408" s="87">
        <f>IF(SUMPRODUCT(($A$4:$A408=A408)*($S$4:$S408=S408))&gt;1,0,1)</f>
        <v>0</v>
      </c>
    </row>
    <row r="409" spans="1:30" ht="15" customHeight="1">
      <c r="A409" s="166" t="s">
        <v>1100</v>
      </c>
      <c r="B409" s="87" t="s">
        <v>1202</v>
      </c>
      <c r="C409" s="90"/>
      <c r="D409" s="165" t="s">
        <v>16</v>
      </c>
      <c r="E409" s="189">
        <v>42720</v>
      </c>
      <c r="F409" s="95" t="s">
        <v>1049</v>
      </c>
      <c r="G409" s="165" t="s">
        <v>1053</v>
      </c>
      <c r="H409" s="165" t="s">
        <v>1064</v>
      </c>
      <c r="I409" s="176"/>
      <c r="J409" s="85" t="str">
        <f>IFERROR(VLOOKUP(H409,REFERENCES!R:S,2,FALSE),"")</f>
        <v>Nombre</v>
      </c>
      <c r="K409" s="168">
        <v>42</v>
      </c>
      <c r="L409" s="167"/>
      <c r="M409" s="167"/>
      <c r="N409" s="167"/>
      <c r="O409" s="84" t="s">
        <v>1902</v>
      </c>
      <c r="P409" s="178">
        <v>115</v>
      </c>
      <c r="Q409" s="96" t="s">
        <v>1040</v>
      </c>
      <c r="R409" s="165" t="s">
        <v>153</v>
      </c>
      <c r="S409" s="166" t="s">
        <v>280</v>
      </c>
      <c r="T409" s="101"/>
      <c r="U409" s="165"/>
      <c r="V409" s="86"/>
      <c r="W409" s="97"/>
      <c r="X409" s="166"/>
      <c r="Y409" s="165" t="str">
        <f t="shared" si="16"/>
        <v>AME20161216NIAR</v>
      </c>
      <c r="Z409" s="165">
        <f t="shared" si="17"/>
        <v>14</v>
      </c>
      <c r="AA409" s="165" t="str">
        <f>VLOOKUP(R409,NIVEAUXADMIN!A:B,2,FALSE)</f>
        <v>HT10</v>
      </c>
      <c r="AB409" s="165" t="str">
        <f>VLOOKUP(S409,NIVEAUXADMIN!E:F,2,FALSE)</f>
        <v>HT101024</v>
      </c>
      <c r="AC409" s="165" t="e">
        <f>VLOOKUP(T409,NIVEAUXADMIN!I:J,2,FALSE)</f>
        <v>#N/A</v>
      </c>
      <c r="AD409" s="87">
        <f>IF(SUMPRODUCT(($A$4:$A409=A409)*($S$4:$S409=S409))&gt;1,0,1)</f>
        <v>0</v>
      </c>
    </row>
    <row r="410" spans="1:30" ht="15" customHeight="1">
      <c r="A410" s="166" t="s">
        <v>1100</v>
      </c>
      <c r="B410" s="87" t="s">
        <v>1202</v>
      </c>
      <c r="C410" s="90"/>
      <c r="D410" s="165" t="s">
        <v>16</v>
      </c>
      <c r="E410" s="189">
        <v>42720</v>
      </c>
      <c r="F410" s="95" t="s">
        <v>1049</v>
      </c>
      <c r="G410" s="165" t="s">
        <v>1053</v>
      </c>
      <c r="H410" s="165" t="s">
        <v>1064</v>
      </c>
      <c r="I410" s="176"/>
      <c r="J410" s="85" t="str">
        <f>IFERROR(VLOOKUP(H410,REFERENCES!R:S,2,FALSE),"")</f>
        <v>Nombre</v>
      </c>
      <c r="K410" s="168">
        <v>40</v>
      </c>
      <c r="L410" s="167"/>
      <c r="M410" s="167"/>
      <c r="N410" s="167"/>
      <c r="O410" s="84" t="s">
        <v>1902</v>
      </c>
      <c r="P410" s="178">
        <v>125</v>
      </c>
      <c r="Q410" s="96" t="s">
        <v>1040</v>
      </c>
      <c r="R410" s="165" t="s">
        <v>153</v>
      </c>
      <c r="S410" s="166" t="s">
        <v>280</v>
      </c>
      <c r="T410" s="101"/>
      <c r="U410" s="165"/>
      <c r="V410" s="86"/>
      <c r="W410" s="97"/>
      <c r="X410" s="166"/>
      <c r="Y410" s="165" t="str">
        <f t="shared" si="16"/>
        <v>AME20161216NIAR</v>
      </c>
      <c r="Z410" s="165">
        <f t="shared" si="17"/>
        <v>14</v>
      </c>
      <c r="AA410" s="165" t="str">
        <f>VLOOKUP(R410,NIVEAUXADMIN!A:B,2,FALSE)</f>
        <v>HT10</v>
      </c>
      <c r="AB410" s="165" t="str">
        <f>VLOOKUP(S410,NIVEAUXADMIN!E:F,2,FALSE)</f>
        <v>HT101024</v>
      </c>
      <c r="AC410" s="165" t="e">
        <f>VLOOKUP(T410,NIVEAUXADMIN!I:J,2,FALSE)</f>
        <v>#N/A</v>
      </c>
      <c r="AD410" s="87">
        <f>IF(SUMPRODUCT(($A$4:$A410=A410)*($S$4:$S410=S410))&gt;1,0,1)</f>
        <v>0</v>
      </c>
    </row>
    <row r="411" spans="1:30" ht="15" customHeight="1">
      <c r="A411" s="166" t="s">
        <v>1100</v>
      </c>
      <c r="B411" s="87" t="s">
        <v>1202</v>
      </c>
      <c r="C411" s="90"/>
      <c r="D411" s="165" t="s">
        <v>16</v>
      </c>
      <c r="E411" s="189">
        <v>42720</v>
      </c>
      <c r="F411" s="95" t="s">
        <v>1049</v>
      </c>
      <c r="G411" s="165" t="s">
        <v>1053</v>
      </c>
      <c r="H411" s="165" t="s">
        <v>1064</v>
      </c>
      <c r="I411" s="176"/>
      <c r="J411" s="85" t="str">
        <f>IFERROR(VLOOKUP(H411,REFERENCES!R:S,2,FALSE),"")</f>
        <v>Nombre</v>
      </c>
      <c r="K411" s="168">
        <v>4</v>
      </c>
      <c r="L411" s="167"/>
      <c r="M411" s="167"/>
      <c r="N411" s="167"/>
      <c r="O411" s="84" t="s">
        <v>1902</v>
      </c>
      <c r="P411" s="178">
        <v>4</v>
      </c>
      <c r="Q411" s="96" t="s">
        <v>1040</v>
      </c>
      <c r="R411" s="165" t="s">
        <v>20</v>
      </c>
      <c r="S411" s="87" t="s">
        <v>523</v>
      </c>
      <c r="T411" s="166" t="s">
        <v>1765</v>
      </c>
      <c r="U411" s="165"/>
      <c r="V411" s="86"/>
      <c r="W411" s="97"/>
      <c r="X411" s="166"/>
      <c r="Y411" s="165" t="str">
        <f t="shared" si="16"/>
        <v>AME20161216SUCO6È</v>
      </c>
      <c r="Z411" s="165">
        <f t="shared" si="17"/>
        <v>4</v>
      </c>
      <c r="AA411" s="165" t="str">
        <f>VLOOKUP(R411,NIVEAUXADMIN!A:B,2,FALSE)</f>
        <v>HT07</v>
      </c>
      <c r="AB411" s="165" t="str">
        <f>VLOOKUP(S411,NIVEAUXADMIN!E:F,2,FALSE)</f>
        <v>HT07741</v>
      </c>
      <c r="AC411" s="165" t="str">
        <f>VLOOKUP(T411,NIVEAUXADMIN!I:J,2,FALSE)</f>
        <v>HT07741-03</v>
      </c>
      <c r="AD411" s="87">
        <f>IF(SUMPRODUCT(($A$4:$A411=A411)*($S$4:$S411=S411))&gt;1,0,1)</f>
        <v>0</v>
      </c>
    </row>
    <row r="412" spans="1:30" ht="15" customHeight="1">
      <c r="A412" s="166" t="s">
        <v>1100</v>
      </c>
      <c r="B412" s="87" t="s">
        <v>1202</v>
      </c>
      <c r="C412" s="90"/>
      <c r="D412" s="165" t="s">
        <v>16</v>
      </c>
      <c r="E412" s="189">
        <v>42720</v>
      </c>
      <c r="F412" s="88" t="s">
        <v>1051</v>
      </c>
      <c r="G412" s="87" t="s">
        <v>1052</v>
      </c>
      <c r="H412" s="87" t="s">
        <v>1063</v>
      </c>
      <c r="I412" s="176"/>
      <c r="J412" s="85" t="str">
        <f>IFERROR(VLOOKUP(H412,REFERENCES!R:S,2,FALSE),"")</f>
        <v>Nombre</v>
      </c>
      <c r="K412" s="168">
        <v>4</v>
      </c>
      <c r="L412" s="167"/>
      <c r="M412" s="167"/>
      <c r="N412" s="167"/>
      <c r="O412" s="84" t="s">
        <v>1902</v>
      </c>
      <c r="P412" s="178">
        <v>4</v>
      </c>
      <c r="Q412" s="96" t="s">
        <v>1040</v>
      </c>
      <c r="R412" s="165" t="s">
        <v>20</v>
      </c>
      <c r="S412" s="87" t="s">
        <v>523</v>
      </c>
      <c r="T412" s="166" t="s">
        <v>1765</v>
      </c>
      <c r="U412" s="165"/>
      <c r="V412" s="86"/>
      <c r="W412" s="97"/>
      <c r="X412" s="166"/>
      <c r="Y412" s="165" t="str">
        <f t="shared" si="16"/>
        <v>AME20161216SUCO6È</v>
      </c>
      <c r="Z412" s="165">
        <f t="shared" si="17"/>
        <v>4</v>
      </c>
      <c r="AA412" s="165" t="str">
        <f>VLOOKUP(R412,NIVEAUXADMIN!A:B,2,FALSE)</f>
        <v>HT07</v>
      </c>
      <c r="AB412" s="165" t="str">
        <f>VLOOKUP(S412,NIVEAUXADMIN!E:F,2,FALSE)</f>
        <v>HT07741</v>
      </c>
      <c r="AC412" s="165" t="str">
        <f>VLOOKUP(T412,NIVEAUXADMIN!I:J,2,FALSE)</f>
        <v>HT07741-03</v>
      </c>
      <c r="AD412" s="87">
        <f>IF(SUMPRODUCT(($A$4:$A412=A412)*($S$4:$S412=S412))&gt;1,0,1)</f>
        <v>0</v>
      </c>
    </row>
    <row r="413" spans="1:30" ht="15" customHeight="1">
      <c r="A413" s="166" t="s">
        <v>1100</v>
      </c>
      <c r="B413" s="87" t="s">
        <v>1202</v>
      </c>
      <c r="C413" s="90"/>
      <c r="D413" s="165" t="s">
        <v>16</v>
      </c>
      <c r="E413" s="189">
        <v>42720</v>
      </c>
      <c r="F413" s="88" t="s">
        <v>1051</v>
      </c>
      <c r="G413" s="87" t="s">
        <v>1052</v>
      </c>
      <c r="H413" s="87" t="s">
        <v>1062</v>
      </c>
      <c r="I413" s="176"/>
      <c r="J413" s="85" t="str">
        <f>IFERROR(VLOOKUP(H413,REFERENCES!R:S,2,FALSE),"")</f>
        <v>Nombre</v>
      </c>
      <c r="K413" s="168">
        <v>125</v>
      </c>
      <c r="L413" s="167"/>
      <c r="M413" s="167"/>
      <c r="N413" s="167"/>
      <c r="O413" s="84" t="s">
        <v>1902</v>
      </c>
      <c r="P413" s="178">
        <v>125</v>
      </c>
      <c r="Q413" s="96" t="s">
        <v>1040</v>
      </c>
      <c r="R413" s="165" t="s">
        <v>153</v>
      </c>
      <c r="S413" s="166" t="s">
        <v>280</v>
      </c>
      <c r="T413" s="101"/>
      <c r="U413" s="165"/>
      <c r="V413" s="86"/>
      <c r="W413" s="97"/>
      <c r="X413" s="166"/>
      <c r="Y413" s="165" t="str">
        <f t="shared" si="16"/>
        <v>AME20161216NIAR</v>
      </c>
      <c r="Z413" s="165">
        <f t="shared" si="17"/>
        <v>14</v>
      </c>
      <c r="AA413" s="165" t="str">
        <f>VLOOKUP(R413,NIVEAUXADMIN!A:B,2,FALSE)</f>
        <v>HT10</v>
      </c>
      <c r="AB413" s="165" t="str">
        <f>VLOOKUP(S413,NIVEAUXADMIN!E:F,2,FALSE)</f>
        <v>HT101024</v>
      </c>
      <c r="AC413" s="165" t="e">
        <f>VLOOKUP(T413,NIVEAUXADMIN!I:J,2,FALSE)</f>
        <v>#N/A</v>
      </c>
      <c r="AD413" s="87">
        <f>IF(SUMPRODUCT(($A$4:$A413=A413)*($S$4:$S413=S413))&gt;1,0,1)</f>
        <v>0</v>
      </c>
    </row>
    <row r="414" spans="1:30" ht="15" customHeight="1">
      <c r="A414" s="166" t="s">
        <v>1100</v>
      </c>
      <c r="B414" s="87" t="s">
        <v>1202</v>
      </c>
      <c r="C414" s="90"/>
      <c r="D414" s="165" t="s">
        <v>16</v>
      </c>
      <c r="E414" s="189">
        <v>42720</v>
      </c>
      <c r="F414" s="166" t="s">
        <v>1051</v>
      </c>
      <c r="G414" s="166" t="s">
        <v>1052</v>
      </c>
      <c r="H414" s="166" t="s">
        <v>1058</v>
      </c>
      <c r="I414" s="176"/>
      <c r="J414" s="85" t="str">
        <f>IFERROR(VLOOKUP(H414,REFERENCES!R:S,2,FALSE),"")</f>
        <v>Nombre</v>
      </c>
      <c r="K414" s="168">
        <v>110</v>
      </c>
      <c r="L414" s="167"/>
      <c r="M414" s="167"/>
      <c r="N414" s="167"/>
      <c r="O414" s="84" t="s">
        <v>1902</v>
      </c>
      <c r="P414" s="178">
        <v>110</v>
      </c>
      <c r="Q414" s="96" t="s">
        <v>1040</v>
      </c>
      <c r="R414" s="165" t="s">
        <v>153</v>
      </c>
      <c r="S414" s="166" t="s">
        <v>280</v>
      </c>
      <c r="T414" s="101"/>
      <c r="U414" s="165"/>
      <c r="V414" s="86"/>
      <c r="W414" s="97"/>
      <c r="X414" s="166"/>
      <c r="Y414" s="165" t="str">
        <f t="shared" si="16"/>
        <v>AME20161216NIAR</v>
      </c>
      <c r="Z414" s="165">
        <f t="shared" si="17"/>
        <v>14</v>
      </c>
      <c r="AA414" s="165" t="str">
        <f>VLOOKUP(R414,NIVEAUXADMIN!A:B,2,FALSE)</f>
        <v>HT10</v>
      </c>
      <c r="AB414" s="165" t="str">
        <f>VLOOKUP(S414,NIVEAUXADMIN!E:F,2,FALSE)</f>
        <v>HT101024</v>
      </c>
      <c r="AC414" s="165" t="e">
        <f>VLOOKUP(T414,NIVEAUXADMIN!I:J,2,FALSE)</f>
        <v>#N/A</v>
      </c>
      <c r="AD414" s="87">
        <f>IF(SUMPRODUCT(($A$4:$A414=A414)*($S$4:$S414=S414))&gt;1,0,1)</f>
        <v>0</v>
      </c>
    </row>
    <row r="415" spans="1:30" ht="15" customHeight="1">
      <c r="A415" s="166" t="s">
        <v>1100</v>
      </c>
      <c r="B415" s="87" t="s">
        <v>1202</v>
      </c>
      <c r="C415" s="90"/>
      <c r="D415" s="165" t="s">
        <v>16</v>
      </c>
      <c r="E415" s="189">
        <v>42720</v>
      </c>
      <c r="F415" s="166" t="s">
        <v>1051</v>
      </c>
      <c r="G415" s="166" t="s">
        <v>1052</v>
      </c>
      <c r="H415" s="166" t="s">
        <v>1058</v>
      </c>
      <c r="I415" s="176"/>
      <c r="J415" s="85" t="str">
        <f>IFERROR(VLOOKUP(H415,REFERENCES!R:S,2,FALSE),"")</f>
        <v>Nombre</v>
      </c>
      <c r="K415" s="168">
        <v>115</v>
      </c>
      <c r="L415" s="167"/>
      <c r="M415" s="167"/>
      <c r="N415" s="167"/>
      <c r="O415" s="84" t="s">
        <v>1902</v>
      </c>
      <c r="P415" s="178">
        <v>115</v>
      </c>
      <c r="Q415" s="96" t="s">
        <v>1040</v>
      </c>
      <c r="R415" s="165" t="s">
        <v>153</v>
      </c>
      <c r="S415" s="166" t="s">
        <v>280</v>
      </c>
      <c r="T415" s="101"/>
      <c r="U415" s="165"/>
      <c r="V415" s="86"/>
      <c r="W415" s="97"/>
      <c r="X415" s="166"/>
      <c r="Y415" s="165" t="str">
        <f t="shared" si="16"/>
        <v>AME20161216NIAR</v>
      </c>
      <c r="Z415" s="165">
        <f t="shared" si="17"/>
        <v>14</v>
      </c>
      <c r="AA415" s="165" t="str">
        <f>VLOOKUP(R415,NIVEAUXADMIN!A:B,2,FALSE)</f>
        <v>HT10</v>
      </c>
      <c r="AB415" s="165" t="str">
        <f>VLOOKUP(S415,NIVEAUXADMIN!E:F,2,FALSE)</f>
        <v>HT101024</v>
      </c>
      <c r="AC415" s="165" t="e">
        <f>VLOOKUP(T415,NIVEAUXADMIN!I:J,2,FALSE)</f>
        <v>#N/A</v>
      </c>
      <c r="AD415" s="87">
        <f>IF(SUMPRODUCT(($A$4:$A415=A415)*($S$4:$S415=S415))&gt;1,0,1)</f>
        <v>0</v>
      </c>
    </row>
    <row r="416" spans="1:30" ht="15" customHeight="1">
      <c r="A416" s="166" t="s">
        <v>1100</v>
      </c>
      <c r="B416" s="87" t="s">
        <v>1202</v>
      </c>
      <c r="C416" s="90"/>
      <c r="D416" s="165" t="s">
        <v>16</v>
      </c>
      <c r="E416" s="189">
        <v>42720</v>
      </c>
      <c r="F416" s="166" t="s">
        <v>1051</v>
      </c>
      <c r="G416" s="166" t="s">
        <v>1052</v>
      </c>
      <c r="H416" s="166" t="s">
        <v>1058</v>
      </c>
      <c r="I416" s="176"/>
      <c r="J416" s="85" t="str">
        <f>IFERROR(VLOOKUP(H416,REFERENCES!R:S,2,FALSE),"")</f>
        <v>Nombre</v>
      </c>
      <c r="K416" s="168">
        <v>250</v>
      </c>
      <c r="L416" s="167"/>
      <c r="M416" s="167"/>
      <c r="N416" s="167"/>
      <c r="O416" s="84" t="s">
        <v>1902</v>
      </c>
      <c r="P416" s="178">
        <v>125</v>
      </c>
      <c r="Q416" s="96" t="s">
        <v>1040</v>
      </c>
      <c r="R416" s="165" t="s">
        <v>153</v>
      </c>
      <c r="S416" s="166" t="s">
        <v>280</v>
      </c>
      <c r="T416" s="101"/>
      <c r="U416" s="165"/>
      <c r="V416" s="86"/>
      <c r="W416" s="97"/>
      <c r="X416" s="166"/>
      <c r="Y416" s="165" t="str">
        <f t="shared" si="16"/>
        <v>AME20161216NIAR</v>
      </c>
      <c r="Z416" s="165">
        <f t="shared" si="17"/>
        <v>14</v>
      </c>
      <c r="AA416" s="165" t="str">
        <f>VLOOKUP(R416,NIVEAUXADMIN!A:B,2,FALSE)</f>
        <v>HT10</v>
      </c>
      <c r="AB416" s="165" t="str">
        <f>VLOOKUP(S416,NIVEAUXADMIN!E:F,2,FALSE)</f>
        <v>HT101024</v>
      </c>
      <c r="AC416" s="165" t="e">
        <f>VLOOKUP(T416,NIVEAUXADMIN!I:J,2,FALSE)</f>
        <v>#N/A</v>
      </c>
      <c r="AD416" s="87">
        <f>IF(SUMPRODUCT(($A$4:$A416=A416)*($S$4:$S416=S416))&gt;1,0,1)</f>
        <v>0</v>
      </c>
    </row>
    <row r="417" spans="1:30" s="165" customFormat="1" ht="15" customHeight="1">
      <c r="A417" s="166" t="s">
        <v>1100</v>
      </c>
      <c r="B417" s="87" t="s">
        <v>1202</v>
      </c>
      <c r="C417" s="90"/>
      <c r="D417" s="165" t="s">
        <v>16</v>
      </c>
      <c r="E417" s="189">
        <v>42720</v>
      </c>
      <c r="F417" s="95" t="s">
        <v>1051</v>
      </c>
      <c r="G417" s="165" t="s">
        <v>1052</v>
      </c>
      <c r="H417" s="165" t="s">
        <v>1057</v>
      </c>
      <c r="I417" s="176"/>
      <c r="J417" s="85" t="str">
        <f>IFERROR(VLOOKUP(H417,REFERENCES!R:S,2,FALSE),"")</f>
        <v>Nombre</v>
      </c>
      <c r="K417" s="168">
        <v>60</v>
      </c>
      <c r="L417" s="167"/>
      <c r="M417" s="167"/>
      <c r="N417" s="167"/>
      <c r="O417" s="84" t="s">
        <v>1902</v>
      </c>
      <c r="P417" s="178">
        <v>110</v>
      </c>
      <c r="Q417" s="96" t="s">
        <v>1040</v>
      </c>
      <c r="R417" s="165" t="s">
        <v>153</v>
      </c>
      <c r="S417" s="166" t="s">
        <v>280</v>
      </c>
      <c r="T417" s="101"/>
      <c r="V417" s="86"/>
      <c r="W417" s="97"/>
      <c r="X417" s="166"/>
      <c r="Y417" s="165" t="str">
        <f t="shared" si="16"/>
        <v>AME20161216NIAR</v>
      </c>
      <c r="Z417" s="165">
        <f t="shared" si="17"/>
        <v>14</v>
      </c>
      <c r="AA417" s="165" t="str">
        <f>VLOOKUP(R417,NIVEAUXADMIN!A:B,2,FALSE)</f>
        <v>HT10</v>
      </c>
      <c r="AB417" s="165" t="str">
        <f>VLOOKUP(S417,NIVEAUXADMIN!E:F,2,FALSE)</f>
        <v>HT101024</v>
      </c>
      <c r="AC417" s="165" t="e">
        <f>VLOOKUP(T417,NIVEAUXADMIN!I:J,2,FALSE)</f>
        <v>#N/A</v>
      </c>
      <c r="AD417" s="87">
        <f>IF(SUMPRODUCT(($A$4:$A417=A417)*($S$4:$S417=S417))&gt;1,0,1)</f>
        <v>0</v>
      </c>
    </row>
    <row r="418" spans="1:30" ht="15" customHeight="1">
      <c r="A418" s="166" t="s">
        <v>1100</v>
      </c>
      <c r="B418" s="87" t="s">
        <v>1202</v>
      </c>
      <c r="C418" s="90"/>
      <c r="D418" s="165" t="s">
        <v>16</v>
      </c>
      <c r="E418" s="189">
        <v>42720</v>
      </c>
      <c r="F418" s="95" t="s">
        <v>1051</v>
      </c>
      <c r="G418" s="165" t="s">
        <v>1052</v>
      </c>
      <c r="H418" s="165" t="s">
        <v>1057</v>
      </c>
      <c r="I418" s="176"/>
      <c r="J418" s="85" t="str">
        <f>IFERROR(VLOOKUP(H418,REFERENCES!R:S,2,FALSE),"")</f>
        <v>Nombre</v>
      </c>
      <c r="K418" s="168">
        <v>50</v>
      </c>
      <c r="L418" s="167"/>
      <c r="M418" s="167"/>
      <c r="N418" s="167"/>
      <c r="O418" s="84" t="s">
        <v>1902</v>
      </c>
      <c r="P418" s="178">
        <v>115</v>
      </c>
      <c r="Q418" s="96" t="s">
        <v>1040</v>
      </c>
      <c r="R418" s="165" t="s">
        <v>153</v>
      </c>
      <c r="S418" s="166" t="s">
        <v>280</v>
      </c>
      <c r="T418" s="101"/>
      <c r="U418" s="165"/>
      <c r="V418" s="86"/>
      <c r="W418" s="97"/>
      <c r="X418" s="166"/>
      <c r="Y418" s="165" t="str">
        <f t="shared" si="16"/>
        <v>AME20161216NIAR</v>
      </c>
      <c r="Z418" s="165">
        <f t="shared" si="17"/>
        <v>14</v>
      </c>
      <c r="AA418" s="165" t="str">
        <f>VLOOKUP(R418,NIVEAUXADMIN!A:B,2,FALSE)</f>
        <v>HT10</v>
      </c>
      <c r="AB418" s="165" t="str">
        <f>VLOOKUP(S418,NIVEAUXADMIN!E:F,2,FALSE)</f>
        <v>HT101024</v>
      </c>
      <c r="AC418" s="165" t="e">
        <f>VLOOKUP(T418,NIVEAUXADMIN!I:J,2,FALSE)</f>
        <v>#N/A</v>
      </c>
      <c r="AD418" s="87">
        <f>IF(SUMPRODUCT(($A$4:$A418=A418)*($S$4:$S418=S418))&gt;1,0,1)</f>
        <v>0</v>
      </c>
    </row>
    <row r="419" spans="1:30" ht="15" customHeight="1">
      <c r="A419" s="166" t="s">
        <v>1100</v>
      </c>
      <c r="B419" s="87" t="s">
        <v>1202</v>
      </c>
      <c r="C419" s="90"/>
      <c r="D419" s="165" t="s">
        <v>16</v>
      </c>
      <c r="E419" s="189">
        <v>42720</v>
      </c>
      <c r="F419" s="95" t="s">
        <v>1051</v>
      </c>
      <c r="G419" s="165" t="s">
        <v>1052</v>
      </c>
      <c r="H419" s="165" t="s">
        <v>1057</v>
      </c>
      <c r="I419" s="176"/>
      <c r="J419" s="85" t="str">
        <f>IFERROR(VLOOKUP(H419,REFERENCES!R:S,2,FALSE),"")</f>
        <v>Nombre</v>
      </c>
      <c r="K419" s="168">
        <v>81</v>
      </c>
      <c r="L419" s="167"/>
      <c r="M419" s="167"/>
      <c r="N419" s="167"/>
      <c r="O419" s="84" t="s">
        <v>1902</v>
      </c>
      <c r="P419" s="178">
        <v>125</v>
      </c>
      <c r="Q419" s="96" t="s">
        <v>1040</v>
      </c>
      <c r="R419" s="165" t="s">
        <v>153</v>
      </c>
      <c r="S419" s="166" t="s">
        <v>280</v>
      </c>
      <c r="T419" s="101"/>
      <c r="U419" s="165"/>
      <c r="V419" s="86"/>
      <c r="W419" s="97"/>
      <c r="X419" s="166"/>
      <c r="Y419" s="165" t="str">
        <f t="shared" si="16"/>
        <v>AME20161216NIAR</v>
      </c>
      <c r="Z419" s="165">
        <f t="shared" si="17"/>
        <v>14</v>
      </c>
      <c r="AA419" s="165" t="str">
        <f>VLOOKUP(R419,NIVEAUXADMIN!A:B,2,FALSE)</f>
        <v>HT10</v>
      </c>
      <c r="AB419" s="165" t="str">
        <f>VLOOKUP(S419,NIVEAUXADMIN!E:F,2,FALSE)</f>
        <v>HT101024</v>
      </c>
      <c r="AC419" s="165" t="e">
        <f>VLOOKUP(T419,NIVEAUXADMIN!I:J,2,FALSE)</f>
        <v>#N/A</v>
      </c>
      <c r="AD419" s="87">
        <f>IF(SUMPRODUCT(($A$4:$A419=A419)*($S$4:$S419=S419))&gt;1,0,1)</f>
        <v>0</v>
      </c>
    </row>
    <row r="420" spans="1:30" ht="15" customHeight="1">
      <c r="A420" s="166" t="s">
        <v>1100</v>
      </c>
      <c r="B420" s="87" t="s">
        <v>1202</v>
      </c>
      <c r="C420" s="90"/>
      <c r="D420" s="165" t="s">
        <v>16</v>
      </c>
      <c r="E420" s="189">
        <v>42721</v>
      </c>
      <c r="F420" s="166" t="s">
        <v>1049</v>
      </c>
      <c r="G420" s="166" t="s">
        <v>1053</v>
      </c>
      <c r="H420" s="166" t="s">
        <v>1048</v>
      </c>
      <c r="I420" s="176"/>
      <c r="J420" s="85" t="str">
        <f>IFERROR(VLOOKUP(H420,REFERENCES!R:S,2,FALSE),"")</f>
        <v>Nombre</v>
      </c>
      <c r="K420" s="168">
        <v>205</v>
      </c>
      <c r="L420" s="167"/>
      <c r="M420" s="167"/>
      <c r="N420" s="167"/>
      <c r="O420" s="84" t="s">
        <v>1902</v>
      </c>
      <c r="P420" s="178">
        <v>205</v>
      </c>
      <c r="Q420" s="96" t="s">
        <v>1040</v>
      </c>
      <c r="R420" s="165" t="s">
        <v>20</v>
      </c>
      <c r="S420" s="87" t="s">
        <v>545</v>
      </c>
      <c r="T420" s="77" t="s">
        <v>1629</v>
      </c>
      <c r="U420" s="165"/>
      <c r="V420" s="86"/>
      <c r="W420" s="97"/>
      <c r="X420" s="166"/>
      <c r="Y420" s="165" t="str">
        <f t="shared" si="16"/>
        <v>AME20161217SUST3È</v>
      </c>
      <c r="Z420" s="165">
        <f t="shared" si="17"/>
        <v>2</v>
      </c>
      <c r="AA420" s="165" t="str">
        <f>VLOOKUP(R420,NIVEAUXADMIN!A:B,2,FALSE)</f>
        <v>HT07</v>
      </c>
      <c r="AB420" s="165" t="str">
        <f>VLOOKUP(S420,NIVEAUXADMIN!E:F,2,FALSE)</f>
        <v>HT07722</v>
      </c>
      <c r="AC420" s="165" t="str">
        <f>VLOOKUP(T420,NIVEAUXADMIN!I:J,2,FALSE)</f>
        <v>HT07722-03</v>
      </c>
      <c r="AD420" s="87">
        <f>IF(SUMPRODUCT(($A$4:$A420=A420)*($S$4:$S420=S420))&gt;1,0,1)</f>
        <v>0</v>
      </c>
    </row>
    <row r="421" spans="1:30" ht="15" customHeight="1">
      <c r="A421" s="166" t="s">
        <v>1100</v>
      </c>
      <c r="B421" s="87" t="s">
        <v>1202</v>
      </c>
      <c r="C421" s="90"/>
      <c r="D421" s="165" t="s">
        <v>16</v>
      </c>
      <c r="E421" s="189">
        <v>42721</v>
      </c>
      <c r="F421" s="95" t="s">
        <v>1051</v>
      </c>
      <c r="G421" s="165" t="s">
        <v>1052</v>
      </c>
      <c r="H421" s="165" t="s">
        <v>1056</v>
      </c>
      <c r="I421" s="176"/>
      <c r="J421" s="85" t="str">
        <f>IFERROR(VLOOKUP(H421,REFERENCES!R:S,2,FALSE),"")</f>
        <v>Nombre</v>
      </c>
      <c r="K421" s="168">
        <v>205</v>
      </c>
      <c r="L421" s="167"/>
      <c r="M421" s="167"/>
      <c r="N421" s="167"/>
      <c r="O421" s="84" t="s">
        <v>1902</v>
      </c>
      <c r="P421" s="178">
        <v>205</v>
      </c>
      <c r="Q421" s="96" t="s">
        <v>1040</v>
      </c>
      <c r="R421" s="165" t="s">
        <v>20</v>
      </c>
      <c r="S421" s="87" t="s">
        <v>545</v>
      </c>
      <c r="T421" s="77" t="s">
        <v>1629</v>
      </c>
      <c r="U421" s="165"/>
      <c r="V421" s="86"/>
      <c r="W421" s="97"/>
      <c r="X421" s="166"/>
      <c r="Y421" s="165" t="str">
        <f t="shared" si="16"/>
        <v>AME20161217SUST3È</v>
      </c>
      <c r="Z421" s="165">
        <f t="shared" si="17"/>
        <v>2</v>
      </c>
      <c r="AA421" s="165" t="str">
        <f>VLOOKUP(R421,NIVEAUXADMIN!A:B,2,FALSE)</f>
        <v>HT07</v>
      </c>
      <c r="AB421" s="165" t="str">
        <f>VLOOKUP(S421,NIVEAUXADMIN!E:F,2,FALSE)</f>
        <v>HT07722</v>
      </c>
      <c r="AC421" s="165" t="str">
        <f>VLOOKUP(T421,NIVEAUXADMIN!I:J,2,FALSE)</f>
        <v>HT07722-03</v>
      </c>
      <c r="AD421" s="87">
        <f>IF(SUMPRODUCT(($A$4:$A421=A421)*($S$4:$S421=S421))&gt;1,0,1)</f>
        <v>0</v>
      </c>
    </row>
    <row r="422" spans="1:30" ht="15" customHeight="1">
      <c r="A422" s="166" t="s">
        <v>1100</v>
      </c>
      <c r="B422" s="87" t="s">
        <v>1202</v>
      </c>
      <c r="C422" s="90"/>
      <c r="D422" s="165" t="s">
        <v>16</v>
      </c>
      <c r="E422" s="189">
        <v>42721</v>
      </c>
      <c r="F422" s="95" t="s">
        <v>1049</v>
      </c>
      <c r="G422" s="165" t="s">
        <v>1053</v>
      </c>
      <c r="H422" s="165" t="s">
        <v>1064</v>
      </c>
      <c r="I422" s="176"/>
      <c r="J422" s="85" t="str">
        <f>IFERROR(VLOOKUP(H422,REFERENCES!R:S,2,FALSE),"")</f>
        <v>Nombre</v>
      </c>
      <c r="K422" s="168">
        <v>245</v>
      </c>
      <c r="L422" s="167"/>
      <c r="M422" s="167"/>
      <c r="N422" s="167"/>
      <c r="O422" s="84" t="s">
        <v>1902</v>
      </c>
      <c r="P422" s="207"/>
      <c r="Q422" s="96" t="s">
        <v>1040</v>
      </c>
      <c r="R422" s="165" t="s">
        <v>20</v>
      </c>
      <c r="S422" s="87" t="s">
        <v>554</v>
      </c>
      <c r="T422" s="166" t="s">
        <v>1678</v>
      </c>
      <c r="U422" s="165"/>
      <c r="V422" s="86"/>
      <c r="W422" s="97"/>
      <c r="X422" s="166"/>
      <c r="Y422" s="165" t="str">
        <f t="shared" si="16"/>
        <v>AME20161217SUTO4È</v>
      </c>
      <c r="Z422" s="165">
        <f t="shared" si="17"/>
        <v>1</v>
      </c>
      <c r="AA422" s="165" t="str">
        <f>VLOOKUP(R422,NIVEAUXADMIN!A:B,2,FALSE)</f>
        <v>HT07</v>
      </c>
      <c r="AB422" s="165" t="str">
        <f>VLOOKUP(S422,NIVEAUXADMIN!E:F,2,FALSE)</f>
        <v>HT07712</v>
      </c>
      <c r="AC422" s="165" t="str">
        <f>VLOOKUP(T422,NIVEAUXADMIN!I:J,2,FALSE)</f>
        <v>HT07712-04</v>
      </c>
      <c r="AD422" s="87">
        <f>IF(SUMPRODUCT(($A$4:$A422=A422)*($S$4:$S422=S422))&gt;1,0,1)</f>
        <v>0</v>
      </c>
    </row>
    <row r="423" spans="1:30" ht="15" customHeight="1">
      <c r="A423" s="166" t="s">
        <v>1100</v>
      </c>
      <c r="B423" s="87" t="s">
        <v>1202</v>
      </c>
      <c r="C423" s="90"/>
      <c r="D423" s="165" t="s">
        <v>16</v>
      </c>
      <c r="E423" s="189">
        <v>42724</v>
      </c>
      <c r="F423" s="166" t="s">
        <v>1049</v>
      </c>
      <c r="G423" s="166" t="s">
        <v>1053</v>
      </c>
      <c r="H423" s="166" t="s">
        <v>1048</v>
      </c>
      <c r="I423" s="176"/>
      <c r="J423" s="85" t="str">
        <f>IFERROR(VLOOKUP(H423,REFERENCES!R:S,2,FALSE),"")</f>
        <v>Nombre</v>
      </c>
      <c r="K423" s="168">
        <v>120</v>
      </c>
      <c r="L423" s="167"/>
      <c r="M423" s="167"/>
      <c r="N423" s="167"/>
      <c r="O423" s="84" t="s">
        <v>1902</v>
      </c>
      <c r="P423" s="178">
        <v>120</v>
      </c>
      <c r="Q423" s="96" t="s">
        <v>1040</v>
      </c>
      <c r="R423" s="165" t="s">
        <v>153</v>
      </c>
      <c r="S423" s="165" t="s">
        <v>305</v>
      </c>
      <c r="T423" s="101"/>
      <c r="U423" s="165"/>
      <c r="V423" s="86"/>
      <c r="W423" s="97"/>
      <c r="X423" s="166"/>
      <c r="Y423" s="165" t="str">
        <f t="shared" si="16"/>
        <v>AME20161220NIPE</v>
      </c>
      <c r="Z423" s="165">
        <f t="shared" si="17"/>
        <v>5</v>
      </c>
      <c r="AA423" s="165" t="str">
        <f>VLOOKUP(R423,NIVEAUXADMIN!A:B,2,FALSE)</f>
        <v>HT10</v>
      </c>
      <c r="AB423" s="165" t="str">
        <f>VLOOKUP(S423,NIVEAUXADMIN!E:F,2,FALSE)</f>
        <v>HT101012</v>
      </c>
      <c r="AC423" s="165" t="e">
        <f>VLOOKUP(T423,NIVEAUXADMIN!I:J,2,FALSE)</f>
        <v>#N/A</v>
      </c>
      <c r="AD423" s="87">
        <f>IF(SUMPRODUCT(($A$4:$A423=A423)*($S$4:$S423=S423))&gt;1,0,1)</f>
        <v>0</v>
      </c>
    </row>
    <row r="424" spans="1:30" ht="15" customHeight="1">
      <c r="A424" s="166" t="s">
        <v>1100</v>
      </c>
      <c r="B424" s="87" t="s">
        <v>1202</v>
      </c>
      <c r="C424" s="90"/>
      <c r="D424" s="165" t="s">
        <v>16</v>
      </c>
      <c r="E424" s="189">
        <v>42724</v>
      </c>
      <c r="F424" s="95" t="s">
        <v>1049</v>
      </c>
      <c r="G424" s="165" t="s">
        <v>1053</v>
      </c>
      <c r="H424" s="165" t="s">
        <v>1064</v>
      </c>
      <c r="I424" s="176"/>
      <c r="J424" s="85" t="str">
        <f>IFERROR(VLOOKUP(H424,REFERENCES!R:S,2,FALSE),"")</f>
        <v>Nombre</v>
      </c>
      <c r="K424" s="168">
        <v>120</v>
      </c>
      <c r="L424" s="167"/>
      <c r="M424" s="167"/>
      <c r="N424" s="167"/>
      <c r="O424" s="84" t="s">
        <v>1902</v>
      </c>
      <c r="P424" s="178">
        <v>120</v>
      </c>
      <c r="Q424" s="96" t="s">
        <v>1040</v>
      </c>
      <c r="R424" s="165" t="s">
        <v>153</v>
      </c>
      <c r="S424" s="165" t="s">
        <v>305</v>
      </c>
      <c r="T424" s="101"/>
      <c r="U424" s="165"/>
      <c r="V424" s="86"/>
      <c r="W424" s="97"/>
      <c r="X424" s="166"/>
      <c r="Y424" s="165" t="str">
        <f t="shared" si="16"/>
        <v>AME20161220NIPE</v>
      </c>
      <c r="Z424" s="165">
        <f t="shared" si="17"/>
        <v>5</v>
      </c>
      <c r="AA424" s="165" t="str">
        <f>VLOOKUP(R424,NIVEAUXADMIN!A:B,2,FALSE)</f>
        <v>HT10</v>
      </c>
      <c r="AB424" s="165" t="str">
        <f>VLOOKUP(S424,NIVEAUXADMIN!E:F,2,FALSE)</f>
        <v>HT101012</v>
      </c>
      <c r="AC424" s="165" t="e">
        <f>VLOOKUP(T424,NIVEAUXADMIN!I:J,2,FALSE)</f>
        <v>#N/A</v>
      </c>
      <c r="AD424" s="87">
        <f>IF(SUMPRODUCT(($A$4:$A424=A424)*($S$4:$S424=S424))&gt;1,0,1)</f>
        <v>0</v>
      </c>
    </row>
    <row r="425" spans="1:30" ht="15" customHeight="1">
      <c r="A425" s="166" t="s">
        <v>1100</v>
      </c>
      <c r="B425" s="87" t="s">
        <v>1202</v>
      </c>
      <c r="C425" s="90"/>
      <c r="D425" s="165" t="s">
        <v>16</v>
      </c>
      <c r="E425" s="189">
        <v>42724</v>
      </c>
      <c r="F425" s="88" t="s">
        <v>1051</v>
      </c>
      <c r="G425" s="87" t="s">
        <v>1052</v>
      </c>
      <c r="H425" s="87" t="s">
        <v>1062</v>
      </c>
      <c r="I425" s="176"/>
      <c r="J425" s="85" t="str">
        <f>IFERROR(VLOOKUP(H425,REFERENCES!R:S,2,FALSE),"")</f>
        <v>Nombre</v>
      </c>
      <c r="K425" s="168">
        <v>120</v>
      </c>
      <c r="L425" s="167"/>
      <c r="M425" s="167"/>
      <c r="N425" s="167"/>
      <c r="O425" s="84" t="s">
        <v>1902</v>
      </c>
      <c r="P425" s="178">
        <v>120</v>
      </c>
      <c r="Q425" s="96" t="s">
        <v>1040</v>
      </c>
      <c r="R425" s="165" t="s">
        <v>153</v>
      </c>
      <c r="S425" s="165" t="s">
        <v>305</v>
      </c>
      <c r="T425" s="101"/>
      <c r="U425" s="165"/>
      <c r="V425" s="86"/>
      <c r="W425" s="97"/>
      <c r="X425" s="166"/>
      <c r="Y425" s="165" t="str">
        <f t="shared" si="16"/>
        <v>AME20161220NIPE</v>
      </c>
      <c r="Z425" s="165">
        <f t="shared" si="17"/>
        <v>5</v>
      </c>
      <c r="AA425" s="165" t="str">
        <f>VLOOKUP(R425,NIVEAUXADMIN!A:B,2,FALSE)</f>
        <v>HT10</v>
      </c>
      <c r="AB425" s="165" t="str">
        <f>VLOOKUP(S425,NIVEAUXADMIN!E:F,2,FALSE)</f>
        <v>HT101012</v>
      </c>
      <c r="AC425" s="165" t="e">
        <f>VLOOKUP(T425,NIVEAUXADMIN!I:J,2,FALSE)</f>
        <v>#N/A</v>
      </c>
      <c r="AD425" s="87">
        <f>IF(SUMPRODUCT(($A$4:$A425=A425)*($S$4:$S425=S425))&gt;1,0,1)</f>
        <v>0</v>
      </c>
    </row>
    <row r="426" spans="1:30" ht="15" customHeight="1">
      <c r="A426" s="166" t="s">
        <v>1100</v>
      </c>
      <c r="B426" s="87" t="s">
        <v>1202</v>
      </c>
      <c r="C426" s="90"/>
      <c r="D426" s="165" t="s">
        <v>16</v>
      </c>
      <c r="E426" s="189">
        <v>42724</v>
      </c>
      <c r="F426" s="95" t="s">
        <v>1051</v>
      </c>
      <c r="G426" s="165" t="s">
        <v>1052</v>
      </c>
      <c r="H426" s="165" t="s">
        <v>1058</v>
      </c>
      <c r="I426" s="176"/>
      <c r="J426" s="85" t="str">
        <f>IFERROR(VLOOKUP(H426,REFERENCES!R:S,2,FALSE),"")</f>
        <v>Nombre</v>
      </c>
      <c r="K426" s="168">
        <v>240</v>
      </c>
      <c r="L426" s="167"/>
      <c r="M426" s="167"/>
      <c r="N426" s="167"/>
      <c r="O426" s="84" t="s">
        <v>1902</v>
      </c>
      <c r="P426" s="178">
        <v>120</v>
      </c>
      <c r="Q426" s="96" t="s">
        <v>1040</v>
      </c>
      <c r="R426" s="165" t="s">
        <v>153</v>
      </c>
      <c r="S426" s="165" t="s">
        <v>305</v>
      </c>
      <c r="T426" s="101"/>
      <c r="U426" s="165"/>
      <c r="V426" s="86"/>
      <c r="W426" s="97"/>
      <c r="X426" s="166"/>
      <c r="Y426" s="165" t="str">
        <f t="shared" si="16"/>
        <v>AME20161220NIPE</v>
      </c>
      <c r="Z426" s="165">
        <f t="shared" si="17"/>
        <v>5</v>
      </c>
      <c r="AA426" s="165" t="str">
        <f>VLOOKUP(R426,NIVEAUXADMIN!A:B,2,FALSE)</f>
        <v>HT10</v>
      </c>
      <c r="AB426" s="165" t="str">
        <f>VLOOKUP(S426,NIVEAUXADMIN!E:F,2,FALSE)</f>
        <v>HT101012</v>
      </c>
      <c r="AC426" s="165" t="e">
        <f>VLOOKUP(T426,NIVEAUXADMIN!I:J,2,FALSE)</f>
        <v>#N/A</v>
      </c>
      <c r="AD426" s="87">
        <f>IF(SUMPRODUCT(($A$4:$A426=A426)*($S$4:$S426=S426))&gt;1,0,1)</f>
        <v>0</v>
      </c>
    </row>
    <row r="427" spans="1:30" ht="15" customHeight="1">
      <c r="A427" s="166" t="s">
        <v>1100</v>
      </c>
      <c r="B427" s="87" t="s">
        <v>1202</v>
      </c>
      <c r="C427" s="90"/>
      <c r="D427" s="165" t="s">
        <v>16</v>
      </c>
      <c r="E427" s="189">
        <v>42724</v>
      </c>
      <c r="F427" s="95" t="s">
        <v>1051</v>
      </c>
      <c r="G427" s="165" t="s">
        <v>1052</v>
      </c>
      <c r="H427" s="165" t="s">
        <v>1057</v>
      </c>
      <c r="I427" s="176"/>
      <c r="J427" s="85" t="str">
        <f>IFERROR(VLOOKUP(H427,REFERENCES!R:S,2,FALSE),"")</f>
        <v>Nombre</v>
      </c>
      <c r="K427" s="168">
        <v>120</v>
      </c>
      <c r="L427" s="167"/>
      <c r="M427" s="167"/>
      <c r="N427" s="167"/>
      <c r="O427" s="84" t="s">
        <v>1902</v>
      </c>
      <c r="P427" s="178">
        <v>120</v>
      </c>
      <c r="Q427" s="96" t="s">
        <v>1040</v>
      </c>
      <c r="R427" s="165" t="s">
        <v>153</v>
      </c>
      <c r="S427" s="165" t="s">
        <v>305</v>
      </c>
      <c r="T427" s="101"/>
      <c r="U427" s="165"/>
      <c r="V427" s="86"/>
      <c r="W427" s="97"/>
      <c r="X427" s="166"/>
      <c r="Y427" s="165" t="str">
        <f t="shared" si="16"/>
        <v>AME20161220NIPE</v>
      </c>
      <c r="Z427" s="165">
        <f t="shared" si="17"/>
        <v>5</v>
      </c>
      <c r="AA427" s="165" t="str">
        <f>VLOOKUP(R427,NIVEAUXADMIN!A:B,2,FALSE)</f>
        <v>HT10</v>
      </c>
      <c r="AB427" s="165" t="str">
        <f>VLOOKUP(S427,NIVEAUXADMIN!E:F,2,FALSE)</f>
        <v>HT101012</v>
      </c>
      <c r="AC427" s="165" t="e">
        <f>VLOOKUP(T427,NIVEAUXADMIN!I:J,2,FALSE)</f>
        <v>#N/A</v>
      </c>
      <c r="AD427" s="87">
        <f>IF(SUMPRODUCT(($A$4:$A427=A427)*($S$4:$S427=S427))&gt;1,0,1)</f>
        <v>0</v>
      </c>
    </row>
    <row r="428" spans="1:30" ht="15" customHeight="1">
      <c r="A428" s="90" t="s">
        <v>1100</v>
      </c>
      <c r="B428" s="87" t="s">
        <v>1202</v>
      </c>
      <c r="C428" s="90"/>
      <c r="D428" s="165" t="s">
        <v>16</v>
      </c>
      <c r="E428" s="189">
        <v>42663</v>
      </c>
      <c r="F428" s="95" t="s">
        <v>1051</v>
      </c>
      <c r="G428" s="165" t="s">
        <v>1052</v>
      </c>
      <c r="H428" s="165" t="s">
        <v>1054</v>
      </c>
      <c r="I428" s="176"/>
      <c r="J428" s="85" t="str">
        <f>IFERROR(VLOOKUP(H428,REFERENCES!R:S,2,FALSE),"")</f>
        <v>Nombre</v>
      </c>
      <c r="K428" s="168">
        <v>474</v>
      </c>
      <c r="L428" s="167"/>
      <c r="M428" s="167"/>
      <c r="N428" s="167"/>
      <c r="O428" s="84" t="s">
        <v>1902</v>
      </c>
      <c r="P428" s="82">
        <v>237</v>
      </c>
      <c r="Q428" s="96" t="s">
        <v>1040</v>
      </c>
      <c r="R428" s="165" t="s">
        <v>20</v>
      </c>
      <c r="S428" s="87" t="s">
        <v>545</v>
      </c>
      <c r="T428" s="101"/>
      <c r="U428" s="165" t="s">
        <v>1146</v>
      </c>
      <c r="V428" s="86"/>
      <c r="W428" s="97"/>
      <c r="X428" s="87"/>
      <c r="Y428" s="165" t="str">
        <f t="shared" si="16"/>
        <v>AME20161020SUST</v>
      </c>
      <c r="Z428" s="165">
        <f t="shared" si="17"/>
        <v>4</v>
      </c>
      <c r="AA428" s="165" t="str">
        <f>VLOOKUP(R428,NIVEAUXADMIN!A:B,2,FALSE)</f>
        <v>HT07</v>
      </c>
      <c r="AB428" s="165" t="str">
        <f>VLOOKUP(S428,NIVEAUXADMIN!E:F,2,FALSE)</f>
        <v>HT07722</v>
      </c>
      <c r="AC428" s="165" t="e">
        <f>VLOOKUP(T428,NIVEAUXADMIN!I:J,2,FALSE)</f>
        <v>#N/A</v>
      </c>
      <c r="AD428" s="87">
        <f>IF(SUMPRODUCT(($A$4:$A428=A428)*($S$4:$S428=S428))&gt;1,0,1)</f>
        <v>0</v>
      </c>
    </row>
    <row r="429" spans="1:30" ht="15" customHeight="1">
      <c r="A429" s="166" t="s">
        <v>1100</v>
      </c>
      <c r="B429" s="87" t="s">
        <v>1202</v>
      </c>
      <c r="C429" s="90"/>
      <c r="D429" s="165" t="s">
        <v>16</v>
      </c>
      <c r="E429" s="189">
        <v>42725</v>
      </c>
      <c r="F429" s="166" t="s">
        <v>1049</v>
      </c>
      <c r="G429" s="166" t="s">
        <v>1053</v>
      </c>
      <c r="H429" s="166" t="s">
        <v>1048</v>
      </c>
      <c r="I429" s="176"/>
      <c r="J429" s="85" t="str">
        <f>IFERROR(VLOOKUP(H429,REFERENCES!R:S,2,FALSE),"")</f>
        <v>Nombre</v>
      </c>
      <c r="K429" s="168">
        <v>45</v>
      </c>
      <c r="L429" s="167"/>
      <c r="M429" s="167"/>
      <c r="N429" s="167"/>
      <c r="O429" s="84" t="s">
        <v>1902</v>
      </c>
      <c r="P429" s="178">
        <v>200</v>
      </c>
      <c r="Q429" s="96" t="s">
        <v>1040</v>
      </c>
      <c r="R429" s="165" t="s">
        <v>153</v>
      </c>
      <c r="S429" s="165" t="s">
        <v>296</v>
      </c>
      <c r="T429" s="101"/>
      <c r="U429" s="165"/>
      <c r="V429" s="86"/>
      <c r="W429" s="97"/>
      <c r="X429" s="166"/>
      <c r="Y429" s="165" t="str">
        <f t="shared" si="16"/>
        <v>AME20161221NIMI</v>
      </c>
      <c r="Z429" s="165">
        <f t="shared" si="17"/>
        <v>5</v>
      </c>
      <c r="AA429" s="165" t="str">
        <f>VLOOKUP(R429,NIVEAUXADMIN!A:B,2,FALSE)</f>
        <v>HT10</v>
      </c>
      <c r="AB429" s="165" t="str">
        <f>VLOOKUP(S429,NIVEAUXADMIN!E:F,2,FALSE)</f>
        <v>HT101011</v>
      </c>
      <c r="AC429" s="165" t="e">
        <f>VLOOKUP(T429,NIVEAUXADMIN!I:J,2,FALSE)</f>
        <v>#N/A</v>
      </c>
      <c r="AD429" s="87">
        <f>IF(SUMPRODUCT(($A$4:$A429=A429)*($S$4:$S429=S429))&gt;1,0,1)</f>
        <v>0</v>
      </c>
    </row>
    <row r="430" spans="1:30" ht="15" customHeight="1">
      <c r="A430" s="166" t="s">
        <v>1100</v>
      </c>
      <c r="B430" s="87" t="s">
        <v>1202</v>
      </c>
      <c r="C430" s="90"/>
      <c r="D430" s="165" t="s">
        <v>16</v>
      </c>
      <c r="E430" s="189">
        <v>42725</v>
      </c>
      <c r="F430" s="95" t="s">
        <v>1051</v>
      </c>
      <c r="G430" s="165" t="s">
        <v>1052</v>
      </c>
      <c r="H430" s="165" t="s">
        <v>1054</v>
      </c>
      <c r="I430" s="176"/>
      <c r="J430" s="85" t="str">
        <f>IFERROR(VLOOKUP(H430,REFERENCES!R:S,2,FALSE),"")</f>
        <v>Nombre</v>
      </c>
      <c r="K430" s="168">
        <v>178</v>
      </c>
      <c r="L430" s="167"/>
      <c r="M430" s="167"/>
      <c r="N430" s="167"/>
      <c r="O430" s="84" t="s">
        <v>1902</v>
      </c>
      <c r="P430" s="178">
        <v>178</v>
      </c>
      <c r="Q430" s="96" t="s">
        <v>1040</v>
      </c>
      <c r="R430" s="165" t="s">
        <v>153</v>
      </c>
      <c r="S430" s="165" t="s">
        <v>287</v>
      </c>
      <c r="T430" s="101"/>
      <c r="U430" s="165"/>
      <c r="V430" s="86"/>
      <c r="W430" s="97"/>
      <c r="X430" s="166"/>
      <c r="Y430" s="165" t="str">
        <f t="shared" ref="Y430:Y479" si="18">UPPER(LEFT(A430,3)&amp;YEAR(E430)&amp;MONTH(E430)&amp;DAY((E430))&amp;LEFT(R430,2)&amp;LEFT(S430,2)&amp;LEFT(T430,2))</f>
        <v>AME20161221NIFO</v>
      </c>
      <c r="Z430" s="165">
        <f t="shared" si="17"/>
        <v>5</v>
      </c>
      <c r="AA430" s="165" t="str">
        <f>VLOOKUP(R430,NIVEAUXADMIN!A:B,2,FALSE)</f>
        <v>HT10</v>
      </c>
      <c r="AB430" s="165" t="str">
        <f>VLOOKUP(S430,NIVEAUXADMIN!E:F,2,FALSE)</f>
        <v>HT101013</v>
      </c>
      <c r="AC430" s="165" t="e">
        <f>VLOOKUP(T430,NIVEAUXADMIN!I:J,2,FALSE)</f>
        <v>#N/A</v>
      </c>
      <c r="AD430" s="87">
        <f>IF(SUMPRODUCT(($A$4:$A430=A430)*($S$4:$S430=S430))&gt;1,0,1)</f>
        <v>1</v>
      </c>
    </row>
    <row r="431" spans="1:30" ht="15" customHeight="1">
      <c r="A431" s="166" t="s">
        <v>1100</v>
      </c>
      <c r="B431" s="87" t="s">
        <v>1202</v>
      </c>
      <c r="C431" s="90"/>
      <c r="D431" s="165" t="s">
        <v>16</v>
      </c>
      <c r="E431" s="189">
        <v>42725</v>
      </c>
      <c r="F431" s="95" t="s">
        <v>1049</v>
      </c>
      <c r="G431" s="165" t="s">
        <v>1053</v>
      </c>
      <c r="H431" s="165" t="s">
        <v>1064</v>
      </c>
      <c r="I431" s="176"/>
      <c r="J431" s="85" t="str">
        <f>IFERROR(VLOOKUP(H431,REFERENCES!R:S,2,FALSE),"")</f>
        <v>Nombre</v>
      </c>
      <c r="K431" s="168">
        <v>115</v>
      </c>
      <c r="L431" s="167"/>
      <c r="M431" s="167"/>
      <c r="N431" s="167"/>
      <c r="O431" s="84" t="s">
        <v>1902</v>
      </c>
      <c r="P431" s="178">
        <v>200</v>
      </c>
      <c r="Q431" s="96" t="s">
        <v>1040</v>
      </c>
      <c r="R431" s="165" t="s">
        <v>153</v>
      </c>
      <c r="S431" s="165" t="s">
        <v>296</v>
      </c>
      <c r="T431" s="101"/>
      <c r="U431" s="165"/>
      <c r="V431" s="86"/>
      <c r="W431" s="97"/>
      <c r="X431" s="166"/>
      <c r="Y431" s="165" t="str">
        <f t="shared" si="18"/>
        <v>AME20161221NIMI</v>
      </c>
      <c r="Z431" s="165">
        <f t="shared" si="17"/>
        <v>5</v>
      </c>
      <c r="AA431" s="165" t="str">
        <f>VLOOKUP(R431,NIVEAUXADMIN!A:B,2,FALSE)</f>
        <v>HT10</v>
      </c>
      <c r="AB431" s="165" t="str">
        <f>VLOOKUP(S431,NIVEAUXADMIN!E:F,2,FALSE)</f>
        <v>HT101011</v>
      </c>
      <c r="AC431" s="165" t="e">
        <f>VLOOKUP(T431,NIVEAUXADMIN!I:J,2,FALSE)</f>
        <v>#N/A</v>
      </c>
      <c r="AD431" s="87">
        <f>IF(SUMPRODUCT(($A$4:$A431=A431)*($S$4:$S431=S431))&gt;1,0,1)</f>
        <v>0</v>
      </c>
    </row>
    <row r="432" spans="1:30" ht="15" customHeight="1">
      <c r="A432" s="166" t="s">
        <v>1100</v>
      </c>
      <c r="B432" s="87" t="s">
        <v>1202</v>
      </c>
      <c r="C432" s="90"/>
      <c r="D432" s="165" t="s">
        <v>16</v>
      </c>
      <c r="E432" s="189">
        <v>42725</v>
      </c>
      <c r="F432" s="88" t="s">
        <v>1051</v>
      </c>
      <c r="G432" s="87" t="s">
        <v>1052</v>
      </c>
      <c r="H432" s="87" t="s">
        <v>1063</v>
      </c>
      <c r="I432" s="176"/>
      <c r="J432" s="85" t="str">
        <f>IFERROR(VLOOKUP(H432,REFERENCES!R:S,2,FALSE),"")</f>
        <v>Nombre</v>
      </c>
      <c r="K432" s="168">
        <v>178</v>
      </c>
      <c r="L432" s="167"/>
      <c r="M432" s="167"/>
      <c r="N432" s="167"/>
      <c r="O432" s="84" t="s">
        <v>1902</v>
      </c>
      <c r="P432" s="178">
        <v>178</v>
      </c>
      <c r="Q432" s="96" t="s">
        <v>1040</v>
      </c>
      <c r="R432" s="165" t="s">
        <v>153</v>
      </c>
      <c r="S432" s="165" t="s">
        <v>287</v>
      </c>
      <c r="T432" s="101"/>
      <c r="U432" s="165"/>
      <c r="V432" s="86"/>
      <c r="W432" s="97"/>
      <c r="X432" s="166"/>
      <c r="Y432" s="165" t="str">
        <f t="shared" si="18"/>
        <v>AME20161221NIFO</v>
      </c>
      <c r="Z432" s="165">
        <f t="shared" si="17"/>
        <v>5</v>
      </c>
      <c r="AA432" s="165" t="str">
        <f>VLOOKUP(R432,NIVEAUXADMIN!A:B,2,FALSE)</f>
        <v>HT10</v>
      </c>
      <c r="AB432" s="165" t="str">
        <f>VLOOKUP(S432,NIVEAUXADMIN!E:F,2,FALSE)</f>
        <v>HT101013</v>
      </c>
      <c r="AC432" s="165" t="e">
        <f>VLOOKUP(T432,NIVEAUXADMIN!I:J,2,FALSE)</f>
        <v>#N/A</v>
      </c>
      <c r="AD432" s="87">
        <f>IF(SUMPRODUCT(($A$4:$A432=A432)*($S$4:$S432=S432))&gt;1,0,1)</f>
        <v>0</v>
      </c>
    </row>
    <row r="433" spans="1:30" ht="15" customHeight="1">
      <c r="A433" s="166" t="s">
        <v>1100</v>
      </c>
      <c r="B433" s="87" t="s">
        <v>1202</v>
      </c>
      <c r="C433" s="90"/>
      <c r="D433" s="165" t="s">
        <v>16</v>
      </c>
      <c r="E433" s="189">
        <v>42725</v>
      </c>
      <c r="F433" s="88" t="s">
        <v>1051</v>
      </c>
      <c r="G433" s="87" t="s">
        <v>1052</v>
      </c>
      <c r="H433" s="87" t="s">
        <v>1062</v>
      </c>
      <c r="I433" s="176"/>
      <c r="J433" s="85" t="str">
        <f>IFERROR(VLOOKUP(H433,REFERENCES!R:S,2,FALSE),"")</f>
        <v>Nombre</v>
      </c>
      <c r="K433" s="168">
        <v>200</v>
      </c>
      <c r="L433" s="167"/>
      <c r="M433" s="167"/>
      <c r="N433" s="167"/>
      <c r="O433" s="84" t="s">
        <v>1902</v>
      </c>
      <c r="P433" s="178">
        <v>200</v>
      </c>
      <c r="Q433" s="96" t="s">
        <v>1040</v>
      </c>
      <c r="R433" s="165" t="s">
        <v>153</v>
      </c>
      <c r="S433" s="165" t="s">
        <v>296</v>
      </c>
      <c r="T433" s="101"/>
      <c r="U433" s="165"/>
      <c r="V433" s="86"/>
      <c r="W433" s="97"/>
      <c r="X433" s="166"/>
      <c r="Y433" s="165" t="str">
        <f t="shared" si="18"/>
        <v>AME20161221NIMI</v>
      </c>
      <c r="Z433" s="165">
        <f t="shared" si="17"/>
        <v>5</v>
      </c>
      <c r="AA433" s="165" t="str">
        <f>VLOOKUP(R433,NIVEAUXADMIN!A:B,2,FALSE)</f>
        <v>HT10</v>
      </c>
      <c r="AB433" s="165" t="str">
        <f>VLOOKUP(S433,NIVEAUXADMIN!E:F,2,FALSE)</f>
        <v>HT101011</v>
      </c>
      <c r="AC433" s="165" t="e">
        <f>VLOOKUP(T433,NIVEAUXADMIN!I:J,2,FALSE)</f>
        <v>#N/A</v>
      </c>
      <c r="AD433" s="87">
        <f>IF(SUMPRODUCT(($A$4:$A433=A433)*($S$4:$S433=S433))&gt;1,0,1)</f>
        <v>0</v>
      </c>
    </row>
    <row r="434" spans="1:30" s="165" customFormat="1" ht="15" customHeight="1">
      <c r="A434" s="166" t="s">
        <v>1100</v>
      </c>
      <c r="B434" s="87" t="s">
        <v>1202</v>
      </c>
      <c r="C434" s="90"/>
      <c r="D434" s="165" t="s">
        <v>16</v>
      </c>
      <c r="E434" s="189">
        <v>42725</v>
      </c>
      <c r="F434" s="88" t="s">
        <v>1051</v>
      </c>
      <c r="G434" s="87" t="s">
        <v>1052</v>
      </c>
      <c r="H434" s="87" t="s">
        <v>1062</v>
      </c>
      <c r="I434" s="176"/>
      <c r="J434" s="85" t="str">
        <f>IFERROR(VLOOKUP(H434,REFERENCES!R:S,2,FALSE),"")</f>
        <v>Nombre</v>
      </c>
      <c r="K434" s="168">
        <v>178</v>
      </c>
      <c r="L434" s="167"/>
      <c r="M434" s="167"/>
      <c r="N434" s="167"/>
      <c r="O434" s="84" t="s">
        <v>1902</v>
      </c>
      <c r="P434" s="178">
        <v>178</v>
      </c>
      <c r="Q434" s="96" t="s">
        <v>1040</v>
      </c>
      <c r="R434" s="165" t="s">
        <v>153</v>
      </c>
      <c r="S434" s="165" t="s">
        <v>287</v>
      </c>
      <c r="T434" s="101"/>
      <c r="V434" s="86"/>
      <c r="W434" s="97"/>
      <c r="X434" s="166"/>
      <c r="Y434" s="165" t="str">
        <f t="shared" si="18"/>
        <v>AME20161221NIFO</v>
      </c>
      <c r="Z434" s="165">
        <f t="shared" si="17"/>
        <v>5</v>
      </c>
      <c r="AA434" s="165" t="str">
        <f>VLOOKUP(R434,NIVEAUXADMIN!A:B,2,FALSE)</f>
        <v>HT10</v>
      </c>
      <c r="AB434" s="165" t="str">
        <f>VLOOKUP(S434,NIVEAUXADMIN!E:F,2,FALSE)</f>
        <v>HT101013</v>
      </c>
      <c r="AC434" s="165" t="e">
        <f>VLOOKUP(T434,NIVEAUXADMIN!I:J,2,FALSE)</f>
        <v>#N/A</v>
      </c>
      <c r="AD434" s="87">
        <f>IF(SUMPRODUCT(($A$4:$A434=A434)*($S$4:$S434=S434))&gt;1,0,1)</f>
        <v>0</v>
      </c>
    </row>
    <row r="435" spans="1:30" ht="15" customHeight="1">
      <c r="A435" s="166" t="s">
        <v>1100</v>
      </c>
      <c r="B435" s="87" t="s">
        <v>1202</v>
      </c>
      <c r="C435" s="90"/>
      <c r="D435" s="165" t="s">
        <v>16</v>
      </c>
      <c r="E435" s="189">
        <v>42725</v>
      </c>
      <c r="F435" s="95" t="s">
        <v>1051</v>
      </c>
      <c r="G435" s="165" t="s">
        <v>1052</v>
      </c>
      <c r="H435" s="165" t="s">
        <v>1058</v>
      </c>
      <c r="I435" s="176"/>
      <c r="J435" s="85" t="str">
        <f>IFERROR(VLOOKUP(H435,REFERENCES!R:S,2,FALSE),"")</f>
        <v>Nombre</v>
      </c>
      <c r="K435" s="168">
        <v>400</v>
      </c>
      <c r="L435" s="167"/>
      <c r="M435" s="167"/>
      <c r="N435" s="167"/>
      <c r="O435" s="84" t="s">
        <v>1902</v>
      </c>
      <c r="P435" s="178">
        <v>200</v>
      </c>
      <c r="Q435" s="96" t="s">
        <v>1040</v>
      </c>
      <c r="R435" s="165" t="s">
        <v>153</v>
      </c>
      <c r="S435" s="165" t="s">
        <v>296</v>
      </c>
      <c r="T435" s="101"/>
      <c r="U435" s="165"/>
      <c r="V435" s="86"/>
      <c r="W435" s="97"/>
      <c r="X435" s="166"/>
      <c r="Y435" s="165" t="str">
        <f t="shared" si="18"/>
        <v>AME20161221NIMI</v>
      </c>
      <c r="Z435" s="165">
        <f t="shared" si="17"/>
        <v>5</v>
      </c>
      <c r="AA435" s="165" t="str">
        <f>VLOOKUP(R435,NIVEAUXADMIN!A:B,2,FALSE)</f>
        <v>HT10</v>
      </c>
      <c r="AB435" s="165" t="str">
        <f>VLOOKUP(S435,NIVEAUXADMIN!E:F,2,FALSE)</f>
        <v>HT101011</v>
      </c>
      <c r="AC435" s="165" t="e">
        <f>VLOOKUP(T435,NIVEAUXADMIN!I:J,2,FALSE)</f>
        <v>#N/A</v>
      </c>
      <c r="AD435" s="87">
        <f>IF(SUMPRODUCT(($A$4:$A435=A435)*($S$4:$S435=S435))&gt;1,0,1)</f>
        <v>0</v>
      </c>
    </row>
    <row r="436" spans="1:30" ht="15" customHeight="1">
      <c r="A436" s="166" t="s">
        <v>1100</v>
      </c>
      <c r="B436" s="87" t="s">
        <v>1202</v>
      </c>
      <c r="C436" s="90"/>
      <c r="D436" s="165" t="s">
        <v>16</v>
      </c>
      <c r="E436" s="189">
        <v>42725</v>
      </c>
      <c r="F436" s="95" t="s">
        <v>1051</v>
      </c>
      <c r="G436" s="165" t="s">
        <v>1052</v>
      </c>
      <c r="H436" s="165" t="s">
        <v>1058</v>
      </c>
      <c r="I436" s="176"/>
      <c r="J436" s="85" t="str">
        <f>IFERROR(VLOOKUP(H436,REFERENCES!R:S,2,FALSE),"")</f>
        <v>Nombre</v>
      </c>
      <c r="K436" s="168">
        <v>356</v>
      </c>
      <c r="L436" s="167"/>
      <c r="M436" s="167"/>
      <c r="N436" s="167"/>
      <c r="O436" s="84" t="s">
        <v>1902</v>
      </c>
      <c r="P436" s="178">
        <v>178</v>
      </c>
      <c r="Q436" s="96" t="s">
        <v>1040</v>
      </c>
      <c r="R436" s="165" t="s">
        <v>153</v>
      </c>
      <c r="S436" s="165" t="s">
        <v>287</v>
      </c>
      <c r="T436" s="101"/>
      <c r="U436" s="165"/>
      <c r="V436" s="86"/>
      <c r="W436" s="97"/>
      <c r="X436" s="166"/>
      <c r="Y436" s="165" t="str">
        <f t="shared" si="18"/>
        <v>AME20161221NIFO</v>
      </c>
      <c r="Z436" s="165">
        <f t="shared" si="17"/>
        <v>5</v>
      </c>
      <c r="AA436" s="165" t="str">
        <f>VLOOKUP(R436,NIVEAUXADMIN!A:B,2,FALSE)</f>
        <v>HT10</v>
      </c>
      <c r="AB436" s="165" t="str">
        <f>VLOOKUP(S436,NIVEAUXADMIN!E:F,2,FALSE)</f>
        <v>HT101013</v>
      </c>
      <c r="AC436" s="165" t="e">
        <f>VLOOKUP(T436,NIVEAUXADMIN!I:J,2,FALSE)</f>
        <v>#N/A</v>
      </c>
      <c r="AD436" s="87">
        <f>IF(SUMPRODUCT(($A$4:$A436=A436)*($S$4:$S436=S436))&gt;1,0,1)</f>
        <v>0</v>
      </c>
    </row>
    <row r="437" spans="1:30" ht="15" customHeight="1">
      <c r="A437" s="166" t="s">
        <v>1100</v>
      </c>
      <c r="B437" s="87" t="s">
        <v>1202</v>
      </c>
      <c r="C437" s="90"/>
      <c r="D437" s="165" t="s">
        <v>16</v>
      </c>
      <c r="E437" s="189">
        <v>42725</v>
      </c>
      <c r="F437" s="95" t="s">
        <v>1051</v>
      </c>
      <c r="G437" s="165" t="s">
        <v>1052</v>
      </c>
      <c r="H437" s="165" t="s">
        <v>1057</v>
      </c>
      <c r="I437" s="176"/>
      <c r="J437" s="85" t="str">
        <f>IFERROR(VLOOKUP(H437,REFERENCES!R:S,2,FALSE),"")</f>
        <v>Nombre</v>
      </c>
      <c r="K437" s="168">
        <v>200</v>
      </c>
      <c r="L437" s="167"/>
      <c r="M437" s="167"/>
      <c r="N437" s="167"/>
      <c r="O437" s="84" t="s">
        <v>1902</v>
      </c>
      <c r="P437" s="178">
        <v>200</v>
      </c>
      <c r="Q437" s="96" t="s">
        <v>1040</v>
      </c>
      <c r="R437" s="165" t="s">
        <v>153</v>
      </c>
      <c r="S437" s="165" t="s">
        <v>296</v>
      </c>
      <c r="T437" s="101"/>
      <c r="U437" s="165"/>
      <c r="V437" s="86"/>
      <c r="W437" s="97"/>
      <c r="X437" s="166"/>
      <c r="Y437" s="165" t="str">
        <f t="shared" si="18"/>
        <v>AME20161221NIMI</v>
      </c>
      <c r="Z437" s="165">
        <f t="shared" si="17"/>
        <v>5</v>
      </c>
      <c r="AA437" s="165" t="str">
        <f>VLOOKUP(R437,NIVEAUXADMIN!A:B,2,FALSE)</f>
        <v>HT10</v>
      </c>
      <c r="AB437" s="165" t="str">
        <f>VLOOKUP(S437,NIVEAUXADMIN!E:F,2,FALSE)</f>
        <v>HT101011</v>
      </c>
      <c r="AC437" s="165" t="e">
        <f>VLOOKUP(T437,NIVEAUXADMIN!I:J,2,FALSE)</f>
        <v>#N/A</v>
      </c>
      <c r="AD437" s="87">
        <f>IF(SUMPRODUCT(($A$4:$A437=A437)*($S$4:$S437=S437))&gt;1,0,1)</f>
        <v>0</v>
      </c>
    </row>
    <row r="438" spans="1:30" ht="15" customHeight="1">
      <c r="A438" s="166" t="s">
        <v>1100</v>
      </c>
      <c r="B438" s="87" t="s">
        <v>1202</v>
      </c>
      <c r="C438" s="90"/>
      <c r="D438" s="165" t="s">
        <v>16</v>
      </c>
      <c r="E438" s="189">
        <v>42725</v>
      </c>
      <c r="F438" s="95" t="s">
        <v>1051</v>
      </c>
      <c r="G438" s="165" t="s">
        <v>1052</v>
      </c>
      <c r="H438" s="165" t="s">
        <v>1057</v>
      </c>
      <c r="I438" s="176"/>
      <c r="J438" s="85" t="str">
        <f>IFERROR(VLOOKUP(H438,REFERENCES!R:S,2,FALSE),"")</f>
        <v>Nombre</v>
      </c>
      <c r="K438" s="168">
        <v>178</v>
      </c>
      <c r="L438" s="167"/>
      <c r="M438" s="167"/>
      <c r="N438" s="167"/>
      <c r="O438" s="84" t="s">
        <v>1902</v>
      </c>
      <c r="P438" s="178">
        <v>178</v>
      </c>
      <c r="Q438" s="96" t="s">
        <v>1040</v>
      </c>
      <c r="R438" s="165" t="s">
        <v>153</v>
      </c>
      <c r="S438" s="165" t="s">
        <v>287</v>
      </c>
      <c r="T438" s="101"/>
      <c r="U438" s="165"/>
      <c r="V438" s="86"/>
      <c r="W438" s="97"/>
      <c r="X438" s="166"/>
      <c r="Y438" s="165" t="str">
        <f t="shared" si="18"/>
        <v>AME20161221NIFO</v>
      </c>
      <c r="Z438" s="165">
        <f t="shared" si="17"/>
        <v>5</v>
      </c>
      <c r="AA438" s="165" t="str">
        <f>VLOOKUP(R438,NIVEAUXADMIN!A:B,2,FALSE)</f>
        <v>HT10</v>
      </c>
      <c r="AB438" s="165" t="str">
        <f>VLOOKUP(S438,NIVEAUXADMIN!E:F,2,FALSE)</f>
        <v>HT101013</v>
      </c>
      <c r="AC438" s="165" t="e">
        <f>VLOOKUP(T438,NIVEAUXADMIN!I:J,2,FALSE)</f>
        <v>#N/A</v>
      </c>
      <c r="AD438" s="87">
        <f>IF(SUMPRODUCT(($A$4:$A438=A438)*($S$4:$S438=S438))&gt;1,0,1)</f>
        <v>0</v>
      </c>
    </row>
    <row r="439" spans="1:30" ht="15" customHeight="1">
      <c r="A439" s="166" t="s">
        <v>1100</v>
      </c>
      <c r="B439" s="87" t="s">
        <v>1202</v>
      </c>
      <c r="C439" s="90"/>
      <c r="D439" s="165" t="s">
        <v>16</v>
      </c>
      <c r="E439" s="113">
        <v>42726</v>
      </c>
      <c r="F439" s="95" t="s">
        <v>1051</v>
      </c>
      <c r="G439" s="165" t="s">
        <v>1052</v>
      </c>
      <c r="H439" s="165" t="s">
        <v>1054</v>
      </c>
      <c r="I439" s="176"/>
      <c r="J439" s="85" t="str">
        <f>IFERROR(VLOOKUP(H439,REFERENCES!R:S,2,FALSE),"")</f>
        <v>Nombre</v>
      </c>
      <c r="K439" s="168">
        <v>108</v>
      </c>
      <c r="L439" s="167"/>
      <c r="M439" s="167"/>
      <c r="N439" s="167"/>
      <c r="O439" s="84" t="s">
        <v>1902</v>
      </c>
      <c r="P439" s="178">
        <v>250</v>
      </c>
      <c r="Q439" s="96" t="s">
        <v>1040</v>
      </c>
      <c r="R439" s="165" t="s">
        <v>153</v>
      </c>
      <c r="S439" s="165" t="s">
        <v>296</v>
      </c>
      <c r="T439" s="101"/>
      <c r="U439" s="165"/>
      <c r="V439" s="86"/>
      <c r="W439" s="97"/>
      <c r="X439" s="166"/>
      <c r="Y439" s="165" t="str">
        <f t="shared" si="18"/>
        <v>AME20161222NIMI</v>
      </c>
      <c r="Z439" s="165">
        <f t="shared" si="17"/>
        <v>5</v>
      </c>
      <c r="AA439" s="165" t="str">
        <f>VLOOKUP(R439,NIVEAUXADMIN!A:B,2,FALSE)</f>
        <v>HT10</v>
      </c>
      <c r="AB439" s="165" t="str">
        <f>VLOOKUP(S439,NIVEAUXADMIN!E:F,2,FALSE)</f>
        <v>HT101011</v>
      </c>
      <c r="AC439" s="165" t="e">
        <f>VLOOKUP(T439,NIVEAUXADMIN!I:J,2,FALSE)</f>
        <v>#N/A</v>
      </c>
      <c r="AD439" s="87">
        <f>IF(SUMPRODUCT(($A$4:$A439=A439)*($S$4:$S439=S439))&gt;1,0,1)</f>
        <v>0</v>
      </c>
    </row>
    <row r="440" spans="1:30" ht="15" customHeight="1">
      <c r="A440" s="166" t="s">
        <v>1100</v>
      </c>
      <c r="B440" s="87" t="s">
        <v>1202</v>
      </c>
      <c r="C440" s="90"/>
      <c r="D440" s="165" t="s">
        <v>16</v>
      </c>
      <c r="E440" s="113">
        <v>42726</v>
      </c>
      <c r="F440" s="88" t="s">
        <v>1051</v>
      </c>
      <c r="G440" s="87" t="s">
        <v>1052</v>
      </c>
      <c r="H440" s="87" t="s">
        <v>1063</v>
      </c>
      <c r="I440" s="176"/>
      <c r="J440" s="85" t="str">
        <f>IFERROR(VLOOKUP(H440,REFERENCES!R:S,2,FALSE),"")</f>
        <v>Nombre</v>
      </c>
      <c r="K440" s="168">
        <v>250</v>
      </c>
      <c r="L440" s="167"/>
      <c r="M440" s="167"/>
      <c r="N440" s="167"/>
      <c r="O440" s="84" t="s">
        <v>1902</v>
      </c>
      <c r="P440" s="178">
        <v>250</v>
      </c>
      <c r="Q440" s="96" t="s">
        <v>1040</v>
      </c>
      <c r="R440" s="165" t="s">
        <v>153</v>
      </c>
      <c r="S440" s="165" t="s">
        <v>296</v>
      </c>
      <c r="T440" s="101"/>
      <c r="U440" s="165"/>
      <c r="V440" s="86"/>
      <c r="W440" s="97"/>
      <c r="X440" s="166"/>
      <c r="Y440" s="165" t="str">
        <f t="shared" si="18"/>
        <v>AME20161222NIMI</v>
      </c>
      <c r="Z440" s="165">
        <f t="shared" si="17"/>
        <v>5</v>
      </c>
      <c r="AA440" s="165" t="str">
        <f>VLOOKUP(R440,NIVEAUXADMIN!A:B,2,FALSE)</f>
        <v>HT10</v>
      </c>
      <c r="AB440" s="165" t="str">
        <f>VLOOKUP(S440,NIVEAUXADMIN!E:F,2,FALSE)</f>
        <v>HT101011</v>
      </c>
      <c r="AC440" s="165" t="e">
        <f>VLOOKUP(T440,NIVEAUXADMIN!I:J,2,FALSE)</f>
        <v>#N/A</v>
      </c>
      <c r="AD440" s="87">
        <f>IF(SUMPRODUCT(($A$4:$A440=A440)*($S$4:$S440=S440))&gt;1,0,1)</f>
        <v>0</v>
      </c>
    </row>
    <row r="441" spans="1:30" ht="15" customHeight="1">
      <c r="A441" s="166" t="s">
        <v>1100</v>
      </c>
      <c r="B441" s="87" t="s">
        <v>1202</v>
      </c>
      <c r="C441" s="90"/>
      <c r="D441" s="165" t="s">
        <v>16</v>
      </c>
      <c r="E441" s="113">
        <v>42726</v>
      </c>
      <c r="F441" s="88" t="s">
        <v>1051</v>
      </c>
      <c r="G441" s="87" t="s">
        <v>1052</v>
      </c>
      <c r="H441" s="87" t="s">
        <v>1062</v>
      </c>
      <c r="I441" s="176"/>
      <c r="J441" s="85" t="str">
        <f>IFERROR(VLOOKUP(H441,REFERENCES!R:S,2,FALSE),"")</f>
        <v>Nombre</v>
      </c>
      <c r="K441" s="168">
        <v>250</v>
      </c>
      <c r="L441" s="167"/>
      <c r="M441" s="167"/>
      <c r="N441" s="167"/>
      <c r="O441" s="84" t="s">
        <v>1902</v>
      </c>
      <c r="P441" s="178">
        <v>250</v>
      </c>
      <c r="Q441" s="96" t="s">
        <v>1040</v>
      </c>
      <c r="R441" s="165" t="s">
        <v>153</v>
      </c>
      <c r="S441" s="165" t="s">
        <v>296</v>
      </c>
      <c r="T441" s="101"/>
      <c r="U441" s="165"/>
      <c r="V441" s="86"/>
      <c r="W441" s="97"/>
      <c r="X441" s="166"/>
      <c r="Y441" s="165" t="str">
        <f t="shared" si="18"/>
        <v>AME20161222NIMI</v>
      </c>
      <c r="Z441" s="165">
        <f t="shared" si="17"/>
        <v>5</v>
      </c>
      <c r="AA441" s="165" t="str">
        <f>VLOOKUP(R441,NIVEAUXADMIN!A:B,2,FALSE)</f>
        <v>HT10</v>
      </c>
      <c r="AB441" s="165" t="str">
        <f>VLOOKUP(S441,NIVEAUXADMIN!E:F,2,FALSE)</f>
        <v>HT101011</v>
      </c>
      <c r="AC441" s="165" t="e">
        <f>VLOOKUP(T441,NIVEAUXADMIN!I:J,2,FALSE)</f>
        <v>#N/A</v>
      </c>
      <c r="AD441" s="87">
        <f>IF(SUMPRODUCT(($A$4:$A441=A441)*($S$4:$S441=S441))&gt;1,0,1)</f>
        <v>0</v>
      </c>
    </row>
    <row r="442" spans="1:30" ht="15" customHeight="1">
      <c r="A442" s="166" t="s">
        <v>1100</v>
      </c>
      <c r="B442" s="87" t="s">
        <v>1202</v>
      </c>
      <c r="C442" s="90"/>
      <c r="D442" s="165" t="s">
        <v>16</v>
      </c>
      <c r="E442" s="113">
        <v>42726</v>
      </c>
      <c r="F442" s="95" t="s">
        <v>1051</v>
      </c>
      <c r="G442" s="165" t="s">
        <v>1052</v>
      </c>
      <c r="H442" s="165" t="s">
        <v>1058</v>
      </c>
      <c r="I442" s="176"/>
      <c r="J442" s="85" t="str">
        <f>IFERROR(VLOOKUP(H442,REFERENCES!R:S,2,FALSE),"")</f>
        <v>Nombre</v>
      </c>
      <c r="K442" s="168">
        <v>500</v>
      </c>
      <c r="L442" s="167"/>
      <c r="M442" s="167"/>
      <c r="N442" s="167"/>
      <c r="O442" s="84" t="s">
        <v>1902</v>
      </c>
      <c r="P442" s="178">
        <v>250</v>
      </c>
      <c r="Q442" s="96" t="s">
        <v>1040</v>
      </c>
      <c r="R442" s="165" t="s">
        <v>153</v>
      </c>
      <c r="S442" s="165" t="s">
        <v>296</v>
      </c>
      <c r="T442" s="101"/>
      <c r="U442" s="165"/>
      <c r="V442" s="86"/>
      <c r="W442" s="97"/>
      <c r="X442" s="166"/>
      <c r="Y442" s="165" t="str">
        <f t="shared" si="18"/>
        <v>AME20161222NIMI</v>
      </c>
      <c r="Z442" s="165">
        <f t="shared" si="17"/>
        <v>5</v>
      </c>
      <c r="AA442" s="165" t="str">
        <f>VLOOKUP(R442,NIVEAUXADMIN!A:B,2,FALSE)</f>
        <v>HT10</v>
      </c>
      <c r="AB442" s="165" t="str">
        <f>VLOOKUP(S442,NIVEAUXADMIN!E:F,2,FALSE)</f>
        <v>HT101011</v>
      </c>
      <c r="AC442" s="165" t="e">
        <f>VLOOKUP(T442,NIVEAUXADMIN!I:J,2,FALSE)</f>
        <v>#N/A</v>
      </c>
      <c r="AD442" s="87">
        <f>IF(SUMPRODUCT(($A$4:$A442=A442)*($S$4:$S442=S442))&gt;1,0,1)</f>
        <v>0</v>
      </c>
    </row>
    <row r="443" spans="1:30" ht="15" customHeight="1">
      <c r="A443" s="166" t="s">
        <v>1100</v>
      </c>
      <c r="B443" s="87" t="s">
        <v>1202</v>
      </c>
      <c r="C443" s="90"/>
      <c r="D443" s="165" t="s">
        <v>16</v>
      </c>
      <c r="E443" s="113">
        <v>42726</v>
      </c>
      <c r="F443" s="95" t="s">
        <v>1051</v>
      </c>
      <c r="G443" s="165" t="s">
        <v>1052</v>
      </c>
      <c r="H443" s="165" t="s">
        <v>1057</v>
      </c>
      <c r="I443" s="176"/>
      <c r="J443" s="85" t="str">
        <f>IFERROR(VLOOKUP(H443,REFERENCES!R:S,2,FALSE),"")</f>
        <v>Nombre</v>
      </c>
      <c r="K443" s="168">
        <v>250</v>
      </c>
      <c r="L443" s="167"/>
      <c r="M443" s="167"/>
      <c r="N443" s="167"/>
      <c r="O443" s="84" t="s">
        <v>1902</v>
      </c>
      <c r="P443" s="178">
        <v>250</v>
      </c>
      <c r="Q443" s="96" t="s">
        <v>1040</v>
      </c>
      <c r="R443" s="165" t="s">
        <v>153</v>
      </c>
      <c r="S443" s="165" t="s">
        <v>296</v>
      </c>
      <c r="T443" s="101"/>
      <c r="U443" s="165"/>
      <c r="V443" s="86"/>
      <c r="W443" s="97"/>
      <c r="X443" s="166"/>
      <c r="Y443" s="165" t="str">
        <f t="shared" si="18"/>
        <v>AME20161222NIMI</v>
      </c>
      <c r="Z443" s="165">
        <f t="shared" si="17"/>
        <v>5</v>
      </c>
      <c r="AA443" s="165" t="str">
        <f>VLOOKUP(R443,NIVEAUXADMIN!A:B,2,FALSE)</f>
        <v>HT10</v>
      </c>
      <c r="AB443" s="165" t="str">
        <f>VLOOKUP(S443,NIVEAUXADMIN!E:F,2,FALSE)</f>
        <v>HT101011</v>
      </c>
      <c r="AC443" s="165" t="e">
        <f>VLOOKUP(T443,NIVEAUXADMIN!I:J,2,FALSE)</f>
        <v>#N/A</v>
      </c>
      <c r="AD443" s="87">
        <f>IF(SUMPRODUCT(($A$4:$A443=A443)*($S$4:$S443=S443))&gt;1,0,1)</f>
        <v>0</v>
      </c>
    </row>
    <row r="444" spans="1:30" ht="15" customHeight="1">
      <c r="A444" s="166" t="s">
        <v>1100</v>
      </c>
      <c r="B444" s="87" t="s">
        <v>1202</v>
      </c>
      <c r="C444" s="90"/>
      <c r="D444" s="165" t="s">
        <v>16</v>
      </c>
      <c r="E444" s="113">
        <v>42727</v>
      </c>
      <c r="F444" s="95" t="s">
        <v>1049</v>
      </c>
      <c r="G444" s="165" t="s">
        <v>1053</v>
      </c>
      <c r="H444" s="165" t="s">
        <v>1064</v>
      </c>
      <c r="I444" s="176"/>
      <c r="J444" s="85" t="str">
        <f>IFERROR(VLOOKUP(H444,REFERENCES!R:S,2,FALSE),"")</f>
        <v>Nombre</v>
      </c>
      <c r="K444" s="168">
        <v>445</v>
      </c>
      <c r="L444" s="167"/>
      <c r="M444" s="167"/>
      <c r="N444" s="167"/>
      <c r="O444" s="84" t="s">
        <v>1902</v>
      </c>
      <c r="P444" s="178">
        <v>445</v>
      </c>
      <c r="Q444" s="96" t="s">
        <v>1040</v>
      </c>
      <c r="R444" s="165" t="s">
        <v>20</v>
      </c>
      <c r="S444" s="87" t="s">
        <v>554</v>
      </c>
      <c r="T444" s="101"/>
      <c r="U444" s="165"/>
      <c r="V444" s="86"/>
      <c r="W444" s="97"/>
      <c r="X444" s="166"/>
      <c r="Y444" s="165" t="str">
        <f t="shared" si="18"/>
        <v>AME20161223SUTO</v>
      </c>
      <c r="Z444" s="165">
        <f t="shared" si="17"/>
        <v>2</v>
      </c>
      <c r="AA444" s="165" t="str">
        <f>VLOOKUP(R444,NIVEAUXADMIN!A:B,2,FALSE)</f>
        <v>HT07</v>
      </c>
      <c r="AB444" s="165" t="str">
        <f>VLOOKUP(S444,NIVEAUXADMIN!E:F,2,FALSE)</f>
        <v>HT07712</v>
      </c>
      <c r="AC444" s="165" t="e">
        <f>VLOOKUP(T444,NIVEAUXADMIN!I:J,2,FALSE)</f>
        <v>#N/A</v>
      </c>
      <c r="AD444" s="87">
        <f>IF(SUMPRODUCT(($A$4:$A444=A444)*($S$4:$S444=S444))&gt;1,0,1)</f>
        <v>0</v>
      </c>
    </row>
    <row r="445" spans="1:30" ht="15" customHeight="1">
      <c r="A445" s="166" t="s">
        <v>1100</v>
      </c>
      <c r="B445" s="87" t="s">
        <v>1202</v>
      </c>
      <c r="C445" s="90"/>
      <c r="D445" s="165" t="s">
        <v>16</v>
      </c>
      <c r="E445" s="113">
        <v>42727</v>
      </c>
      <c r="F445" s="95" t="s">
        <v>1049</v>
      </c>
      <c r="G445" s="165" t="s">
        <v>1053</v>
      </c>
      <c r="H445" s="165" t="s">
        <v>1064</v>
      </c>
      <c r="I445" s="176"/>
      <c r="J445" s="85" t="str">
        <f>IFERROR(VLOOKUP(H445,REFERENCES!R:S,2,FALSE),"")</f>
        <v>Nombre</v>
      </c>
      <c r="K445" s="168">
        <v>412</v>
      </c>
      <c r="L445" s="167"/>
      <c r="M445" s="167"/>
      <c r="N445" s="167"/>
      <c r="O445" s="84" t="s">
        <v>1902</v>
      </c>
      <c r="P445" s="178">
        <v>412</v>
      </c>
      <c r="Q445" s="96" t="s">
        <v>1040</v>
      </c>
      <c r="R445" s="165" t="s">
        <v>20</v>
      </c>
      <c r="S445" s="87" t="s">
        <v>554</v>
      </c>
      <c r="T445" s="101"/>
      <c r="U445" s="165"/>
      <c r="V445" s="86"/>
      <c r="W445" s="97"/>
      <c r="X445" s="166"/>
      <c r="Y445" s="165" t="str">
        <f t="shared" si="18"/>
        <v>AME20161223SUTO</v>
      </c>
      <c r="Z445" s="165">
        <f t="shared" si="17"/>
        <v>2</v>
      </c>
      <c r="AA445" s="165" t="str">
        <f>VLOOKUP(R445,NIVEAUXADMIN!A:B,2,FALSE)</f>
        <v>HT07</v>
      </c>
      <c r="AB445" s="165" t="str">
        <f>VLOOKUP(S445,NIVEAUXADMIN!E:F,2,FALSE)</f>
        <v>HT07712</v>
      </c>
      <c r="AC445" s="165" t="e">
        <f>VLOOKUP(T445,NIVEAUXADMIN!I:J,2,FALSE)</f>
        <v>#N/A</v>
      </c>
      <c r="AD445" s="87">
        <f>IF(SUMPRODUCT(($A$4:$A445=A445)*($S$4:$S445=S445))&gt;1,0,1)</f>
        <v>0</v>
      </c>
    </row>
    <row r="446" spans="1:30" ht="15" customHeight="1">
      <c r="A446" s="166" t="s">
        <v>1100</v>
      </c>
      <c r="B446" s="87" t="s">
        <v>1202</v>
      </c>
      <c r="C446" s="90"/>
      <c r="D446" s="165" t="s">
        <v>16</v>
      </c>
      <c r="E446" s="113">
        <v>42727</v>
      </c>
      <c r="F446" s="95" t="s">
        <v>1049</v>
      </c>
      <c r="G446" s="165" t="s">
        <v>1053</v>
      </c>
      <c r="H446" s="165" t="s">
        <v>1064</v>
      </c>
      <c r="I446" s="176"/>
      <c r="J446" s="85" t="str">
        <f>IFERROR(VLOOKUP(H446,REFERENCES!R:S,2,FALSE),"")</f>
        <v>Nombre</v>
      </c>
      <c r="K446" s="168">
        <v>589</v>
      </c>
      <c r="L446" s="167"/>
      <c r="M446" s="167"/>
      <c r="N446" s="167"/>
      <c r="O446" s="84" t="s">
        <v>1902</v>
      </c>
      <c r="P446" s="178">
        <v>589</v>
      </c>
      <c r="Q446" s="96" t="s">
        <v>1040</v>
      </c>
      <c r="R446" s="165" t="s">
        <v>20</v>
      </c>
      <c r="S446" s="165" t="s">
        <v>548</v>
      </c>
      <c r="T446" s="101"/>
      <c r="U446" s="165"/>
      <c r="V446" s="86"/>
      <c r="W446" s="97"/>
      <c r="X446" s="166"/>
      <c r="Y446" s="165" t="str">
        <f t="shared" si="18"/>
        <v>AME20161223SUST</v>
      </c>
      <c r="Z446" s="165">
        <f t="shared" si="17"/>
        <v>1</v>
      </c>
      <c r="AA446" s="165" t="str">
        <f>VLOOKUP(R446,NIVEAUXADMIN!A:B,2,FALSE)</f>
        <v>HT07</v>
      </c>
      <c r="AB446" s="165" t="str">
        <f>VLOOKUP(S446,NIVEAUXADMIN!E:F,2,FALSE)</f>
        <v>HT07732</v>
      </c>
      <c r="AC446" s="165" t="e">
        <f>VLOOKUP(T446,NIVEAUXADMIN!I:J,2,FALSE)</f>
        <v>#N/A</v>
      </c>
      <c r="AD446" s="87">
        <f>IF(SUMPRODUCT(($A$4:$A446=A446)*($S$4:$S446=S446))&gt;1,0,1)</f>
        <v>1</v>
      </c>
    </row>
    <row r="447" spans="1:30" ht="15" customHeight="1">
      <c r="A447" s="87" t="s">
        <v>1100</v>
      </c>
      <c r="B447" s="90" t="s">
        <v>1202</v>
      </c>
      <c r="C447" s="90"/>
      <c r="D447" s="165" t="s">
        <v>16</v>
      </c>
      <c r="E447" s="114" t="s">
        <v>1987</v>
      </c>
      <c r="F447" s="95" t="s">
        <v>1051</v>
      </c>
      <c r="G447" s="165" t="s">
        <v>1052</v>
      </c>
      <c r="H447" s="165" t="s">
        <v>1056</v>
      </c>
      <c r="I447" s="176"/>
      <c r="J447" s="85" t="str">
        <f>IFERROR(VLOOKUP(H447,REFERENCES!R:S,2,FALSE),"")</f>
        <v>Nombre</v>
      </c>
      <c r="K447" s="168">
        <v>235</v>
      </c>
      <c r="L447" s="167"/>
      <c r="M447" s="167"/>
      <c r="N447" s="167"/>
      <c r="O447" s="84" t="s">
        <v>1902</v>
      </c>
      <c r="P447" s="82">
        <v>235</v>
      </c>
      <c r="Q447" s="89"/>
      <c r="R447" s="87" t="s">
        <v>169</v>
      </c>
      <c r="S447" s="87" t="s">
        <v>433</v>
      </c>
      <c r="T447" s="101"/>
      <c r="U447" s="165"/>
      <c r="V447" s="86"/>
      <c r="W447" s="97"/>
      <c r="X447" s="87"/>
      <c r="Y447" s="165" t="e">
        <f t="shared" si="18"/>
        <v>#VALUE!</v>
      </c>
      <c r="Z447" s="165">
        <f t="shared" si="17"/>
        <v>179</v>
      </c>
      <c r="AA447" s="165" t="str">
        <f>VLOOKUP(R447,NIVEAUXADMIN!A:B,2,FALSE)</f>
        <v>HT09</v>
      </c>
      <c r="AB447" s="165" t="str">
        <f>VLOOKUP(S447,NIVEAUXADMIN!E:F,2,FALSE)</f>
        <v>HT09934</v>
      </c>
      <c r="AC447" s="165" t="e">
        <f>VLOOKUP(T447,NIVEAUXADMIN!I:J,2,FALSE)</f>
        <v>#N/A</v>
      </c>
      <c r="AD447" s="87">
        <f>IF(SUMPRODUCT(($A$4:$A447=A447)*($S$4:$S447=S447))&gt;1,0,1)</f>
        <v>0</v>
      </c>
    </row>
    <row r="448" spans="1:30" ht="15" customHeight="1">
      <c r="A448" s="87" t="s">
        <v>1100</v>
      </c>
      <c r="B448" s="90" t="s">
        <v>1202</v>
      </c>
      <c r="C448" s="90"/>
      <c r="D448" s="165" t="s">
        <v>16</v>
      </c>
      <c r="E448" s="114" t="s">
        <v>1987</v>
      </c>
      <c r="F448" s="95" t="s">
        <v>1051</v>
      </c>
      <c r="G448" s="165" t="s">
        <v>1052</v>
      </c>
      <c r="H448" s="165" t="s">
        <v>1054</v>
      </c>
      <c r="I448" s="176"/>
      <c r="J448" s="85" t="str">
        <f>IFERROR(VLOOKUP(H448,REFERENCES!R:S,2,FALSE),"")</f>
        <v>Nombre</v>
      </c>
      <c r="K448" s="168">
        <v>470</v>
      </c>
      <c r="L448" s="167"/>
      <c r="M448" s="167"/>
      <c r="N448" s="167"/>
      <c r="O448" s="84" t="s">
        <v>1902</v>
      </c>
      <c r="P448" s="82">
        <v>235</v>
      </c>
      <c r="Q448" s="89"/>
      <c r="R448" s="87" t="s">
        <v>169</v>
      </c>
      <c r="S448" s="87" t="s">
        <v>433</v>
      </c>
      <c r="T448" s="101"/>
      <c r="U448" s="165"/>
      <c r="V448" s="86"/>
      <c r="W448" s="97"/>
      <c r="X448" s="87"/>
      <c r="Y448" s="165" t="e">
        <f t="shared" si="18"/>
        <v>#VALUE!</v>
      </c>
      <c r="Z448" s="165">
        <f t="shared" si="17"/>
        <v>179</v>
      </c>
      <c r="AA448" s="165" t="str">
        <f>VLOOKUP(R448,NIVEAUXADMIN!A:B,2,FALSE)</f>
        <v>HT09</v>
      </c>
      <c r="AB448" s="165" t="str">
        <f>VLOOKUP(S448,NIVEAUXADMIN!E:F,2,FALSE)</f>
        <v>HT09934</v>
      </c>
      <c r="AC448" s="165" t="e">
        <f>VLOOKUP(T448,NIVEAUXADMIN!I:J,2,FALSE)</f>
        <v>#N/A</v>
      </c>
      <c r="AD448" s="87">
        <f>IF(SUMPRODUCT(($A$4:$A448=A448)*($S$4:$S448=S448))&gt;1,0,1)</f>
        <v>0</v>
      </c>
    </row>
    <row r="449" spans="1:30" ht="15" customHeight="1">
      <c r="A449" s="87" t="s">
        <v>1100</v>
      </c>
      <c r="B449" s="87" t="s">
        <v>1202</v>
      </c>
      <c r="C449" s="90"/>
      <c r="D449" s="165" t="s">
        <v>16</v>
      </c>
      <c r="E449" s="114" t="s">
        <v>1987</v>
      </c>
      <c r="F449" s="88" t="s">
        <v>1051</v>
      </c>
      <c r="G449" s="87" t="s">
        <v>1052</v>
      </c>
      <c r="H449" s="87" t="s">
        <v>1063</v>
      </c>
      <c r="I449" s="176"/>
      <c r="J449" s="85" t="str">
        <f>IFERROR(VLOOKUP(H449,REFERENCES!R:S,2,FALSE),"")</f>
        <v>Nombre</v>
      </c>
      <c r="K449" s="168">
        <v>235</v>
      </c>
      <c r="L449" s="167"/>
      <c r="M449" s="167"/>
      <c r="N449" s="167"/>
      <c r="O449" s="84" t="s">
        <v>1902</v>
      </c>
      <c r="P449" s="82">
        <v>235</v>
      </c>
      <c r="Q449" s="89"/>
      <c r="R449" s="87" t="s">
        <v>169</v>
      </c>
      <c r="S449" s="87" t="s">
        <v>433</v>
      </c>
      <c r="T449" s="101"/>
      <c r="U449" s="165"/>
      <c r="V449" s="86"/>
      <c r="W449" s="97"/>
      <c r="X449" s="87"/>
      <c r="Y449" s="165" t="e">
        <f t="shared" si="18"/>
        <v>#VALUE!</v>
      </c>
      <c r="Z449" s="165">
        <f t="shared" si="17"/>
        <v>179</v>
      </c>
      <c r="AA449" s="165" t="str">
        <f>VLOOKUP(R449,NIVEAUXADMIN!A:B,2,FALSE)</f>
        <v>HT09</v>
      </c>
      <c r="AB449" s="165" t="str">
        <f>VLOOKUP(S449,NIVEAUXADMIN!E:F,2,FALSE)</f>
        <v>HT09934</v>
      </c>
      <c r="AC449" s="165" t="e">
        <f>VLOOKUP(T449,NIVEAUXADMIN!I:J,2,FALSE)</f>
        <v>#N/A</v>
      </c>
      <c r="AD449" s="87">
        <f>IF(SUMPRODUCT(($A$4:$A449=A449)*($S$4:$S449=S449))&gt;1,0,1)</f>
        <v>0</v>
      </c>
    </row>
    <row r="450" spans="1:30" ht="15" customHeight="1">
      <c r="A450" s="87" t="s">
        <v>1100</v>
      </c>
      <c r="B450" s="90" t="s">
        <v>1202</v>
      </c>
      <c r="C450" s="90"/>
      <c r="D450" s="165" t="s">
        <v>16</v>
      </c>
      <c r="E450" s="114" t="s">
        <v>1987</v>
      </c>
      <c r="F450" s="88" t="s">
        <v>1051</v>
      </c>
      <c r="G450" s="87" t="s">
        <v>1052</v>
      </c>
      <c r="H450" s="87" t="s">
        <v>1062</v>
      </c>
      <c r="I450" s="176"/>
      <c r="J450" s="85" t="str">
        <f>IFERROR(VLOOKUP(H450,REFERENCES!R:S,2,FALSE),"")</f>
        <v>Nombre</v>
      </c>
      <c r="K450" s="168">
        <v>235</v>
      </c>
      <c r="L450" s="167"/>
      <c r="M450" s="167"/>
      <c r="N450" s="167"/>
      <c r="O450" s="84" t="s">
        <v>1902</v>
      </c>
      <c r="P450" s="82">
        <v>235</v>
      </c>
      <c r="Q450" s="89"/>
      <c r="R450" s="87" t="s">
        <v>169</v>
      </c>
      <c r="S450" s="87" t="s">
        <v>433</v>
      </c>
      <c r="T450" s="101"/>
      <c r="U450" s="165"/>
      <c r="V450" s="86"/>
      <c r="W450" s="97"/>
      <c r="X450" s="87"/>
      <c r="Y450" s="165" t="e">
        <f t="shared" si="18"/>
        <v>#VALUE!</v>
      </c>
      <c r="Z450" s="165">
        <f t="shared" si="17"/>
        <v>179</v>
      </c>
      <c r="AA450" s="165" t="str">
        <f>VLOOKUP(R450,NIVEAUXADMIN!A:B,2,FALSE)</f>
        <v>HT09</v>
      </c>
      <c r="AB450" s="165" t="str">
        <f>VLOOKUP(S450,NIVEAUXADMIN!E:F,2,FALSE)</f>
        <v>HT09934</v>
      </c>
      <c r="AC450" s="165" t="e">
        <f>VLOOKUP(T450,NIVEAUXADMIN!I:J,2,FALSE)</f>
        <v>#N/A</v>
      </c>
      <c r="AD450" s="87">
        <f>IF(SUMPRODUCT(($A$4:$A450=A450)*($S$4:$S450=S450))&gt;1,0,1)</f>
        <v>0</v>
      </c>
    </row>
    <row r="451" spans="1:30" ht="15" customHeight="1">
      <c r="A451" s="90" t="s">
        <v>1100</v>
      </c>
      <c r="B451" s="87" t="s">
        <v>1202</v>
      </c>
      <c r="C451" s="90"/>
      <c r="D451" s="165" t="s">
        <v>16</v>
      </c>
      <c r="E451" s="189">
        <v>42663</v>
      </c>
      <c r="F451" s="88" t="s">
        <v>1049</v>
      </c>
      <c r="G451" s="87" t="s">
        <v>1053</v>
      </c>
      <c r="H451" s="87" t="s">
        <v>1064</v>
      </c>
      <c r="I451" s="176"/>
      <c r="J451" s="85" t="str">
        <f>IFERROR(VLOOKUP(H451,REFERENCES!R:S,2,FALSE),"")</f>
        <v>Nombre</v>
      </c>
      <c r="K451" s="168">
        <v>237</v>
      </c>
      <c r="L451" s="167"/>
      <c r="M451" s="167"/>
      <c r="N451" s="167"/>
      <c r="O451" s="84" t="s">
        <v>1902</v>
      </c>
      <c r="P451" s="82">
        <v>237</v>
      </c>
      <c r="Q451" s="96" t="s">
        <v>1040</v>
      </c>
      <c r="R451" s="165" t="s">
        <v>20</v>
      </c>
      <c r="S451" s="87" t="s">
        <v>545</v>
      </c>
      <c r="T451" s="101"/>
      <c r="U451" s="165" t="s">
        <v>1146</v>
      </c>
      <c r="V451" s="86"/>
      <c r="W451" s="97"/>
      <c r="X451" s="87"/>
      <c r="Y451" s="165" t="str">
        <f t="shared" si="18"/>
        <v>AME20161020SUST</v>
      </c>
      <c r="Z451" s="165">
        <f t="shared" si="17"/>
        <v>4</v>
      </c>
      <c r="AA451" s="165" t="str">
        <f>VLOOKUP(R451,NIVEAUXADMIN!A:B,2,FALSE)</f>
        <v>HT07</v>
      </c>
      <c r="AB451" s="165" t="str">
        <f>VLOOKUP(S451,NIVEAUXADMIN!E:F,2,FALSE)</f>
        <v>HT07722</v>
      </c>
      <c r="AC451" s="165" t="e">
        <f>VLOOKUP(T451,NIVEAUXADMIN!I:J,2,FALSE)</f>
        <v>#N/A</v>
      </c>
      <c r="AD451" s="87">
        <f>IF(SUMPRODUCT(($A$4:$A451=A451)*($S$4:$S451=S451))&gt;1,0,1)</f>
        <v>0</v>
      </c>
    </row>
    <row r="452" spans="1:30" ht="15" customHeight="1">
      <c r="A452" s="90" t="s">
        <v>1100</v>
      </c>
      <c r="B452" s="87" t="s">
        <v>1202</v>
      </c>
      <c r="C452" s="90"/>
      <c r="D452" s="165" t="s">
        <v>16</v>
      </c>
      <c r="E452" s="189">
        <v>42662</v>
      </c>
      <c r="F452" s="95" t="s">
        <v>1051</v>
      </c>
      <c r="G452" s="165" t="s">
        <v>1052</v>
      </c>
      <c r="H452" s="165" t="s">
        <v>1054</v>
      </c>
      <c r="I452" s="176"/>
      <c r="J452" s="85" t="str">
        <f>IFERROR(VLOOKUP(H452,REFERENCES!R:S,2,FALSE),"")</f>
        <v>Nombre</v>
      </c>
      <c r="K452" s="168">
        <v>240</v>
      </c>
      <c r="L452" s="167"/>
      <c r="M452" s="167"/>
      <c r="N452" s="167"/>
      <c r="O452" s="84" t="s">
        <v>1902</v>
      </c>
      <c r="P452" s="82">
        <v>120</v>
      </c>
      <c r="Q452" s="96" t="s">
        <v>1040</v>
      </c>
      <c r="R452" s="87" t="s">
        <v>169</v>
      </c>
      <c r="S452" s="87" t="s">
        <v>433</v>
      </c>
      <c r="T452" s="101"/>
      <c r="U452" s="165" t="s">
        <v>1144</v>
      </c>
      <c r="V452" s="86"/>
      <c r="W452" s="97"/>
      <c r="X452" s="87"/>
      <c r="Y452" s="165" t="str">
        <f t="shared" si="18"/>
        <v>AME20161019NOJE</v>
      </c>
      <c r="Z452" s="165">
        <f t="shared" si="17"/>
        <v>3</v>
      </c>
      <c r="AA452" s="165" t="str">
        <f>VLOOKUP(R452,NIVEAUXADMIN!A:B,2,FALSE)</f>
        <v>HT09</v>
      </c>
      <c r="AB452" s="165" t="str">
        <f>VLOOKUP(S452,NIVEAUXADMIN!E:F,2,FALSE)</f>
        <v>HT09934</v>
      </c>
      <c r="AC452" s="165" t="e">
        <f>VLOOKUP(T452,NIVEAUXADMIN!I:J,2,FALSE)</f>
        <v>#N/A</v>
      </c>
      <c r="AD452" s="87">
        <f>IF(SUMPRODUCT(($A$4:$A452=A452)*($S$4:$S452=S452))&gt;1,0,1)</f>
        <v>0</v>
      </c>
    </row>
    <row r="453" spans="1:30" ht="15" customHeight="1">
      <c r="A453" s="87" t="s">
        <v>1100</v>
      </c>
      <c r="B453" s="90" t="s">
        <v>1202</v>
      </c>
      <c r="C453" s="90"/>
      <c r="D453" s="165" t="s">
        <v>16</v>
      </c>
      <c r="E453" s="189">
        <v>42662</v>
      </c>
      <c r="F453" s="88" t="s">
        <v>1051</v>
      </c>
      <c r="G453" s="87" t="s">
        <v>1052</v>
      </c>
      <c r="H453" s="87" t="s">
        <v>1063</v>
      </c>
      <c r="I453" s="176"/>
      <c r="J453" s="85" t="str">
        <f>IFERROR(VLOOKUP(H453,REFERENCES!R:S,2,FALSE),"")</f>
        <v>Nombre</v>
      </c>
      <c r="K453" s="168">
        <v>120</v>
      </c>
      <c r="L453" s="167"/>
      <c r="M453" s="167"/>
      <c r="N453" s="167"/>
      <c r="O453" s="84" t="s">
        <v>1902</v>
      </c>
      <c r="P453" s="82">
        <v>120</v>
      </c>
      <c r="Q453" s="96" t="s">
        <v>1040</v>
      </c>
      <c r="R453" s="87" t="s">
        <v>169</v>
      </c>
      <c r="S453" s="87" t="s">
        <v>433</v>
      </c>
      <c r="T453" s="101"/>
      <c r="U453" s="165" t="s">
        <v>1144</v>
      </c>
      <c r="V453" s="86"/>
      <c r="W453" s="97"/>
      <c r="X453" s="87"/>
      <c r="Y453" s="165" t="str">
        <f t="shared" si="18"/>
        <v>AME20161019NOJE</v>
      </c>
      <c r="Z453" s="165">
        <f t="shared" si="17"/>
        <v>3</v>
      </c>
      <c r="AA453" s="165" t="str">
        <f>VLOOKUP(R453,NIVEAUXADMIN!A:B,2,FALSE)</f>
        <v>HT09</v>
      </c>
      <c r="AB453" s="165" t="str">
        <f>VLOOKUP(S453,NIVEAUXADMIN!E:F,2,FALSE)</f>
        <v>HT09934</v>
      </c>
      <c r="AC453" s="165" t="e">
        <f>VLOOKUP(T453,NIVEAUXADMIN!I:J,2,FALSE)</f>
        <v>#N/A</v>
      </c>
      <c r="AD453" s="87">
        <f>IF(SUMPRODUCT(($A$4:$A453=A453)*($S$4:$S453=S453))&gt;1,0,1)</f>
        <v>0</v>
      </c>
    </row>
    <row r="454" spans="1:30" ht="15" customHeight="1">
      <c r="A454" s="90" t="s">
        <v>1100</v>
      </c>
      <c r="B454" s="87" t="s">
        <v>1202</v>
      </c>
      <c r="C454" s="90"/>
      <c r="D454" s="165" t="s">
        <v>16</v>
      </c>
      <c r="E454" s="189">
        <v>42662</v>
      </c>
      <c r="F454" s="88" t="s">
        <v>1051</v>
      </c>
      <c r="G454" s="87" t="s">
        <v>1052</v>
      </c>
      <c r="H454" s="87" t="s">
        <v>1062</v>
      </c>
      <c r="I454" s="176"/>
      <c r="J454" s="85" t="str">
        <f>IFERROR(VLOOKUP(H454,REFERENCES!R:S,2,FALSE),"")</f>
        <v>Nombre</v>
      </c>
      <c r="K454" s="168">
        <v>120</v>
      </c>
      <c r="L454" s="167"/>
      <c r="M454" s="167"/>
      <c r="N454" s="167"/>
      <c r="O454" s="84" t="s">
        <v>1902</v>
      </c>
      <c r="P454" s="82">
        <v>120</v>
      </c>
      <c r="Q454" s="96" t="s">
        <v>1040</v>
      </c>
      <c r="R454" s="87" t="s">
        <v>169</v>
      </c>
      <c r="S454" s="87" t="s">
        <v>433</v>
      </c>
      <c r="T454" s="101"/>
      <c r="U454" s="165" t="s">
        <v>1144</v>
      </c>
      <c r="V454" s="86"/>
      <c r="W454" s="97"/>
      <c r="X454" s="87"/>
      <c r="Y454" s="165" t="str">
        <f t="shared" si="18"/>
        <v>AME20161019NOJE</v>
      </c>
      <c r="Z454" s="165">
        <f t="shared" si="17"/>
        <v>3</v>
      </c>
      <c r="AA454" s="165" t="str">
        <f>VLOOKUP(R454,NIVEAUXADMIN!A:B,2,FALSE)</f>
        <v>HT09</v>
      </c>
      <c r="AB454" s="165" t="str">
        <f>VLOOKUP(S454,NIVEAUXADMIN!E:F,2,FALSE)</f>
        <v>HT09934</v>
      </c>
      <c r="AC454" s="165" t="e">
        <f>VLOOKUP(T454,NIVEAUXADMIN!I:J,2,FALSE)</f>
        <v>#N/A</v>
      </c>
      <c r="AD454" s="87">
        <f>IF(SUMPRODUCT(($A$4:$A454=A454)*($S$4:$S454=S454))&gt;1,0,1)</f>
        <v>0</v>
      </c>
    </row>
    <row r="455" spans="1:30" s="165" customFormat="1" ht="15" customHeight="1">
      <c r="A455" s="90" t="s">
        <v>1100</v>
      </c>
      <c r="B455" s="87" t="s">
        <v>1202</v>
      </c>
      <c r="C455" s="90"/>
      <c r="D455" s="165" t="s">
        <v>16</v>
      </c>
      <c r="E455" s="189">
        <v>42669</v>
      </c>
      <c r="F455" s="88" t="s">
        <v>1051</v>
      </c>
      <c r="G455" s="87" t="s">
        <v>1052</v>
      </c>
      <c r="H455" s="87" t="s">
        <v>1059</v>
      </c>
      <c r="I455" s="176"/>
      <c r="J455" s="85" t="str">
        <f>IFERROR(VLOOKUP(H455,REFERENCES!R:S,2,FALSE),"")</f>
        <v>Nombre</v>
      </c>
      <c r="K455" s="168">
        <v>3600</v>
      </c>
      <c r="L455" s="167"/>
      <c r="M455" s="167"/>
      <c r="N455" s="167"/>
      <c r="O455" s="84" t="s">
        <v>1902</v>
      </c>
      <c r="P455" s="82">
        <v>180</v>
      </c>
      <c r="Q455" s="96" t="s">
        <v>1040</v>
      </c>
      <c r="R455" s="165" t="s">
        <v>20</v>
      </c>
      <c r="S455" s="87" t="s">
        <v>310</v>
      </c>
      <c r="T455" s="101"/>
      <c r="U455" s="165" t="s">
        <v>1106</v>
      </c>
      <c r="V455" s="86"/>
      <c r="W455" s="97"/>
      <c r="X455" s="87"/>
      <c r="Y455" s="165" t="str">
        <f t="shared" si="18"/>
        <v>AME20161026SUAR</v>
      </c>
      <c r="Z455" s="165">
        <f t="shared" si="17"/>
        <v>9</v>
      </c>
      <c r="AA455" s="165" t="str">
        <f>VLOOKUP(R455,NIVEAUXADMIN!A:B,2,FALSE)</f>
        <v>HT07</v>
      </c>
      <c r="AB455" s="165" t="str">
        <f>VLOOKUP(S455,NIVEAUXADMIN!E:F,2,FALSE)</f>
        <v>HT07723</v>
      </c>
      <c r="AC455" s="165" t="e">
        <f>VLOOKUP(T455,NIVEAUXADMIN!I:J,2,FALSE)</f>
        <v>#N/A</v>
      </c>
      <c r="AD455" s="87">
        <f>IF(SUMPRODUCT(($A$4:$A455=A455)*($S$4:$S455=S455))&gt;1,0,1)</f>
        <v>0</v>
      </c>
    </row>
    <row r="456" spans="1:30" ht="15" customHeight="1">
      <c r="A456" s="90" t="s">
        <v>1100</v>
      </c>
      <c r="B456" s="87" t="s">
        <v>1202</v>
      </c>
      <c r="C456" s="90"/>
      <c r="D456" s="165" t="s">
        <v>16</v>
      </c>
      <c r="E456" s="189">
        <v>42669</v>
      </c>
      <c r="F456" s="88" t="s">
        <v>1049</v>
      </c>
      <c r="G456" s="87" t="s">
        <v>1053</v>
      </c>
      <c r="H456" s="87" t="s">
        <v>1048</v>
      </c>
      <c r="I456" s="176"/>
      <c r="J456" s="85" t="str">
        <f>IFERROR(VLOOKUP(H456,REFERENCES!R:S,2,FALSE),"")</f>
        <v>Nombre</v>
      </c>
      <c r="K456" s="168">
        <v>360</v>
      </c>
      <c r="L456" s="167"/>
      <c r="M456" s="167"/>
      <c r="N456" s="167"/>
      <c r="O456" s="84" t="s">
        <v>1902</v>
      </c>
      <c r="P456" s="82">
        <v>180</v>
      </c>
      <c r="Q456" s="89"/>
      <c r="R456" s="165" t="s">
        <v>20</v>
      </c>
      <c r="S456" s="87" t="s">
        <v>310</v>
      </c>
      <c r="T456" s="101"/>
      <c r="U456" s="165" t="s">
        <v>1106</v>
      </c>
      <c r="V456" s="86"/>
      <c r="W456" s="97"/>
      <c r="X456" s="87"/>
      <c r="Y456" s="165" t="str">
        <f t="shared" si="18"/>
        <v>AME20161026SUAR</v>
      </c>
      <c r="Z456" s="165">
        <f t="shared" si="17"/>
        <v>9</v>
      </c>
      <c r="AA456" s="165" t="str">
        <f>VLOOKUP(R456,NIVEAUXADMIN!A:B,2,FALSE)</f>
        <v>HT07</v>
      </c>
      <c r="AB456" s="165" t="str">
        <f>VLOOKUP(S456,NIVEAUXADMIN!E:F,2,FALSE)</f>
        <v>HT07723</v>
      </c>
      <c r="AC456" s="165" t="e">
        <f>VLOOKUP(T456,NIVEAUXADMIN!I:J,2,FALSE)</f>
        <v>#N/A</v>
      </c>
      <c r="AD456" s="87">
        <f>IF(SUMPRODUCT(($A$4:$A456=A456)*($S$4:$S456=S456))&gt;1,0,1)</f>
        <v>0</v>
      </c>
    </row>
    <row r="457" spans="1:30" ht="15" customHeight="1">
      <c r="A457" s="90" t="s">
        <v>1100</v>
      </c>
      <c r="B457" s="87" t="s">
        <v>1202</v>
      </c>
      <c r="C457" s="90"/>
      <c r="D457" s="165" t="s">
        <v>16</v>
      </c>
      <c r="E457" s="189">
        <v>42669</v>
      </c>
      <c r="F457" s="88" t="s">
        <v>1051</v>
      </c>
      <c r="G457" s="87" t="s">
        <v>1052</v>
      </c>
      <c r="H457" s="87" t="s">
        <v>1056</v>
      </c>
      <c r="I457" s="176"/>
      <c r="J457" s="85" t="str">
        <f>IFERROR(VLOOKUP(H457,REFERENCES!R:S,2,FALSE),"")</f>
        <v>Nombre</v>
      </c>
      <c r="K457" s="168">
        <v>360</v>
      </c>
      <c r="L457" s="167"/>
      <c r="M457" s="167"/>
      <c r="N457" s="167"/>
      <c r="O457" s="84" t="s">
        <v>1902</v>
      </c>
      <c r="P457" s="82">
        <v>180</v>
      </c>
      <c r="Q457" s="96" t="s">
        <v>1040</v>
      </c>
      <c r="R457" s="165" t="s">
        <v>20</v>
      </c>
      <c r="S457" s="87" t="s">
        <v>310</v>
      </c>
      <c r="T457" s="101"/>
      <c r="U457" s="165" t="s">
        <v>1106</v>
      </c>
      <c r="V457" s="86"/>
      <c r="W457" s="97"/>
      <c r="X457" s="87"/>
      <c r="Y457" s="165" t="str">
        <f t="shared" si="18"/>
        <v>AME20161026SUAR</v>
      </c>
      <c r="Z457" s="165">
        <f t="shared" si="17"/>
        <v>9</v>
      </c>
      <c r="AA457" s="165" t="str">
        <f>VLOOKUP(R457,NIVEAUXADMIN!A:B,2,FALSE)</f>
        <v>HT07</v>
      </c>
      <c r="AB457" s="165" t="str">
        <f>VLOOKUP(S457,NIVEAUXADMIN!E:F,2,FALSE)</f>
        <v>HT07723</v>
      </c>
      <c r="AC457" s="165" t="e">
        <f>VLOOKUP(T457,NIVEAUXADMIN!I:J,2,FALSE)</f>
        <v>#N/A</v>
      </c>
      <c r="AD457" s="87">
        <f>IF(SUMPRODUCT(($A$4:$A457=A457)*($S$4:$S457=S457))&gt;1,0,1)</f>
        <v>0</v>
      </c>
    </row>
    <row r="458" spans="1:30" ht="15" customHeight="1">
      <c r="A458" s="90" t="s">
        <v>1100</v>
      </c>
      <c r="B458" s="87" t="s">
        <v>1202</v>
      </c>
      <c r="C458" s="90"/>
      <c r="D458" s="165" t="s">
        <v>16</v>
      </c>
      <c r="E458" s="189">
        <v>42669</v>
      </c>
      <c r="F458" s="88" t="s">
        <v>1049</v>
      </c>
      <c r="G458" s="87" t="s">
        <v>1053</v>
      </c>
      <c r="H458" s="87" t="s">
        <v>1064</v>
      </c>
      <c r="I458" s="176"/>
      <c r="J458" s="85" t="str">
        <f>IFERROR(VLOOKUP(H458,REFERENCES!R:S,2,FALSE),"")</f>
        <v>Nombre</v>
      </c>
      <c r="K458" s="168">
        <v>180</v>
      </c>
      <c r="L458" s="167"/>
      <c r="M458" s="167"/>
      <c r="N458" s="167"/>
      <c r="O458" s="84" t="s">
        <v>1902</v>
      </c>
      <c r="P458" s="82">
        <v>180</v>
      </c>
      <c r="Q458" s="96" t="s">
        <v>1040</v>
      </c>
      <c r="R458" s="165" t="s">
        <v>20</v>
      </c>
      <c r="S458" s="87" t="s">
        <v>310</v>
      </c>
      <c r="T458" s="101"/>
      <c r="U458" s="165" t="s">
        <v>1106</v>
      </c>
      <c r="V458" s="86"/>
      <c r="W458" s="97"/>
      <c r="X458" s="87"/>
      <c r="Y458" s="165" t="str">
        <f t="shared" si="18"/>
        <v>AME20161026SUAR</v>
      </c>
      <c r="Z458" s="165">
        <f t="shared" si="17"/>
        <v>9</v>
      </c>
      <c r="AA458" s="165" t="str">
        <f>VLOOKUP(R458,NIVEAUXADMIN!A:B,2,FALSE)</f>
        <v>HT07</v>
      </c>
      <c r="AB458" s="165" t="str">
        <f>VLOOKUP(S458,NIVEAUXADMIN!E:F,2,FALSE)</f>
        <v>HT07723</v>
      </c>
      <c r="AC458" s="165" t="e">
        <f>VLOOKUP(T458,NIVEAUXADMIN!I:J,2,FALSE)</f>
        <v>#N/A</v>
      </c>
      <c r="AD458" s="87">
        <f>IF(SUMPRODUCT(($A$4:$A458=A458)*($S$4:$S458=S458))&gt;1,0,1)</f>
        <v>0</v>
      </c>
    </row>
    <row r="459" spans="1:30" ht="15" customHeight="1">
      <c r="A459" s="90" t="s">
        <v>1100</v>
      </c>
      <c r="B459" s="87" t="s">
        <v>1202</v>
      </c>
      <c r="C459" s="90"/>
      <c r="D459" s="165" t="s">
        <v>16</v>
      </c>
      <c r="E459" s="189">
        <v>42669</v>
      </c>
      <c r="F459" s="88" t="s">
        <v>1051</v>
      </c>
      <c r="G459" s="87" t="s">
        <v>1052</v>
      </c>
      <c r="H459" s="87" t="s">
        <v>1063</v>
      </c>
      <c r="I459" s="176"/>
      <c r="J459" s="85" t="str">
        <f>IFERROR(VLOOKUP(H459,REFERENCES!R:S,2,FALSE),"")</f>
        <v>Nombre</v>
      </c>
      <c r="K459" s="168">
        <v>180</v>
      </c>
      <c r="L459" s="167"/>
      <c r="M459" s="167"/>
      <c r="N459" s="167"/>
      <c r="O459" s="84" t="s">
        <v>1902</v>
      </c>
      <c r="P459" s="82">
        <v>180</v>
      </c>
      <c r="Q459" s="96" t="s">
        <v>1040</v>
      </c>
      <c r="R459" s="165" t="s">
        <v>20</v>
      </c>
      <c r="S459" s="87" t="s">
        <v>310</v>
      </c>
      <c r="T459" s="101"/>
      <c r="U459" s="165" t="s">
        <v>1106</v>
      </c>
      <c r="V459" s="86"/>
      <c r="W459" s="97"/>
      <c r="X459" s="87"/>
      <c r="Y459" s="165" t="str">
        <f t="shared" si="18"/>
        <v>AME20161026SUAR</v>
      </c>
      <c r="Z459" s="165">
        <f t="shared" si="17"/>
        <v>9</v>
      </c>
      <c r="AA459" s="165" t="str">
        <f>VLOOKUP(R459,NIVEAUXADMIN!A:B,2,FALSE)</f>
        <v>HT07</v>
      </c>
      <c r="AB459" s="165" t="str">
        <f>VLOOKUP(S459,NIVEAUXADMIN!E:F,2,FALSE)</f>
        <v>HT07723</v>
      </c>
      <c r="AC459" s="165" t="e">
        <f>VLOOKUP(T459,NIVEAUXADMIN!I:J,2,FALSE)</f>
        <v>#N/A</v>
      </c>
      <c r="AD459" s="87">
        <f>IF(SUMPRODUCT(($A$4:$A459=A459)*($S$4:$S459=S459))&gt;1,0,1)</f>
        <v>0</v>
      </c>
    </row>
    <row r="460" spans="1:30" ht="15" customHeight="1">
      <c r="A460" s="90" t="s">
        <v>1100</v>
      </c>
      <c r="B460" s="87" t="s">
        <v>1202</v>
      </c>
      <c r="C460" s="90"/>
      <c r="D460" s="165" t="s">
        <v>16</v>
      </c>
      <c r="E460" s="189">
        <v>42669</v>
      </c>
      <c r="F460" s="88" t="s">
        <v>1051</v>
      </c>
      <c r="G460" s="87" t="s">
        <v>1052</v>
      </c>
      <c r="H460" s="87" t="s">
        <v>1062</v>
      </c>
      <c r="I460" s="176"/>
      <c r="J460" s="85" t="str">
        <f>IFERROR(VLOOKUP(H460,REFERENCES!R:S,2,FALSE),"")</f>
        <v>Nombre</v>
      </c>
      <c r="K460" s="168">
        <v>180</v>
      </c>
      <c r="L460" s="167"/>
      <c r="M460" s="167"/>
      <c r="N460" s="167"/>
      <c r="O460" s="84" t="s">
        <v>1902</v>
      </c>
      <c r="P460" s="82">
        <v>180</v>
      </c>
      <c r="Q460" s="96" t="s">
        <v>1040</v>
      </c>
      <c r="R460" s="165" t="s">
        <v>20</v>
      </c>
      <c r="S460" s="87" t="s">
        <v>310</v>
      </c>
      <c r="T460" s="101"/>
      <c r="U460" s="165" t="s">
        <v>1106</v>
      </c>
      <c r="V460" s="86"/>
      <c r="W460" s="97"/>
      <c r="X460" s="87"/>
      <c r="Y460" s="165" t="str">
        <f t="shared" si="18"/>
        <v>AME20161026SUAR</v>
      </c>
      <c r="Z460" s="165">
        <f t="shared" si="17"/>
        <v>9</v>
      </c>
      <c r="AA460" s="165" t="str">
        <f>VLOOKUP(R460,NIVEAUXADMIN!A:B,2,FALSE)</f>
        <v>HT07</v>
      </c>
      <c r="AB460" s="165" t="str">
        <f>VLOOKUP(S460,NIVEAUXADMIN!E:F,2,FALSE)</f>
        <v>HT07723</v>
      </c>
      <c r="AC460" s="165" t="e">
        <f>VLOOKUP(T460,NIVEAUXADMIN!I:J,2,FALSE)</f>
        <v>#N/A</v>
      </c>
      <c r="AD460" s="87">
        <f>IF(SUMPRODUCT(($A$4:$A460=A460)*($S$4:$S460=S460))&gt;1,0,1)</f>
        <v>0</v>
      </c>
    </row>
    <row r="461" spans="1:30" ht="15" customHeight="1">
      <c r="A461" s="90" t="s">
        <v>1100</v>
      </c>
      <c r="B461" s="87" t="s">
        <v>1202</v>
      </c>
      <c r="C461" s="90"/>
      <c r="D461" s="165" t="s">
        <v>16</v>
      </c>
      <c r="E461" s="189">
        <v>42669</v>
      </c>
      <c r="F461" s="88" t="s">
        <v>1051</v>
      </c>
      <c r="G461" s="87" t="s">
        <v>1052</v>
      </c>
      <c r="H461" s="87" t="s">
        <v>1058</v>
      </c>
      <c r="I461" s="176"/>
      <c r="J461" s="85" t="str">
        <f>IFERROR(VLOOKUP(H461,REFERENCES!R:S,2,FALSE),"")</f>
        <v>Nombre</v>
      </c>
      <c r="K461" s="168">
        <v>360</v>
      </c>
      <c r="L461" s="167"/>
      <c r="M461" s="167"/>
      <c r="N461" s="167"/>
      <c r="O461" s="84" t="s">
        <v>1902</v>
      </c>
      <c r="P461" s="82">
        <v>180</v>
      </c>
      <c r="Q461" s="96" t="s">
        <v>1040</v>
      </c>
      <c r="R461" s="165" t="s">
        <v>20</v>
      </c>
      <c r="S461" s="87" t="s">
        <v>310</v>
      </c>
      <c r="T461" s="101"/>
      <c r="U461" s="165" t="s">
        <v>1106</v>
      </c>
      <c r="V461" s="86"/>
      <c r="W461" s="97"/>
      <c r="X461" s="87"/>
      <c r="Y461" s="165" t="str">
        <f t="shared" si="18"/>
        <v>AME20161026SUAR</v>
      </c>
      <c r="Z461" s="165">
        <f t="shared" si="17"/>
        <v>9</v>
      </c>
      <c r="AA461" s="165" t="str">
        <f>VLOOKUP(R461,NIVEAUXADMIN!A:B,2,FALSE)</f>
        <v>HT07</v>
      </c>
      <c r="AB461" s="165" t="str">
        <f>VLOOKUP(S461,NIVEAUXADMIN!E:F,2,FALSE)</f>
        <v>HT07723</v>
      </c>
      <c r="AC461" s="165" t="e">
        <f>VLOOKUP(T461,NIVEAUXADMIN!I:J,2,FALSE)</f>
        <v>#N/A</v>
      </c>
      <c r="AD461" s="87">
        <f>IF(SUMPRODUCT(($A$4:$A461=A461)*($S$4:$S461=S461))&gt;1,0,1)</f>
        <v>0</v>
      </c>
    </row>
    <row r="462" spans="1:30" s="165" customFormat="1" ht="15" customHeight="1">
      <c r="A462" s="90" t="s">
        <v>1100</v>
      </c>
      <c r="B462" s="87" t="s">
        <v>1202</v>
      </c>
      <c r="C462" s="90"/>
      <c r="D462" s="165" t="s">
        <v>16</v>
      </c>
      <c r="E462" s="189">
        <v>42669</v>
      </c>
      <c r="F462" s="88" t="s">
        <v>1051</v>
      </c>
      <c r="G462" s="87" t="s">
        <v>1052</v>
      </c>
      <c r="H462" s="87" t="s">
        <v>1057</v>
      </c>
      <c r="I462" s="176"/>
      <c r="J462" s="85" t="str">
        <f>IFERROR(VLOOKUP(H462,REFERENCES!R:S,2,FALSE),"")</f>
        <v>Nombre</v>
      </c>
      <c r="K462" s="168">
        <v>180</v>
      </c>
      <c r="L462" s="167"/>
      <c r="M462" s="167"/>
      <c r="N462" s="167"/>
      <c r="O462" s="84" t="s">
        <v>1902</v>
      </c>
      <c r="P462" s="82">
        <v>180</v>
      </c>
      <c r="Q462" s="96" t="s">
        <v>1040</v>
      </c>
      <c r="R462" s="165" t="s">
        <v>20</v>
      </c>
      <c r="S462" s="87" t="s">
        <v>310</v>
      </c>
      <c r="T462" s="101"/>
      <c r="U462" s="165" t="s">
        <v>1106</v>
      </c>
      <c r="V462" s="86"/>
      <c r="W462" s="97"/>
      <c r="X462" s="87"/>
      <c r="Y462" s="165" t="str">
        <f t="shared" si="18"/>
        <v>AME20161026SUAR</v>
      </c>
      <c r="Z462" s="165">
        <f t="shared" si="17"/>
        <v>9</v>
      </c>
      <c r="AA462" s="165" t="str">
        <f>VLOOKUP(R462,NIVEAUXADMIN!A:B,2,FALSE)</f>
        <v>HT07</v>
      </c>
      <c r="AB462" s="165" t="str">
        <f>VLOOKUP(S462,NIVEAUXADMIN!E:F,2,FALSE)</f>
        <v>HT07723</v>
      </c>
      <c r="AC462" s="165" t="e">
        <f>VLOOKUP(T462,NIVEAUXADMIN!I:J,2,FALSE)</f>
        <v>#N/A</v>
      </c>
      <c r="AD462" s="87">
        <f>IF(SUMPRODUCT(($A$4:$A462=A462)*($S$4:$S462=S462))&gt;1,0,1)</f>
        <v>0</v>
      </c>
    </row>
    <row r="463" spans="1:30" ht="15" customHeight="1">
      <c r="A463" s="90" t="s">
        <v>1100</v>
      </c>
      <c r="B463" s="87" t="s">
        <v>1202</v>
      </c>
      <c r="C463" s="90"/>
      <c r="D463" s="165" t="s">
        <v>16</v>
      </c>
      <c r="E463" s="189">
        <v>42661</v>
      </c>
      <c r="F463" s="95" t="s">
        <v>1051</v>
      </c>
      <c r="G463" s="165" t="s">
        <v>1052</v>
      </c>
      <c r="H463" s="165" t="s">
        <v>1054</v>
      </c>
      <c r="I463" s="176"/>
      <c r="J463" s="85" t="str">
        <f>IFERROR(VLOOKUP(H463,REFERENCES!R:S,2,FALSE),"")</f>
        <v>Nombre</v>
      </c>
      <c r="K463" s="168">
        <v>236</v>
      </c>
      <c r="L463" s="167"/>
      <c r="M463" s="167"/>
      <c r="N463" s="167"/>
      <c r="O463" s="84" t="s">
        <v>1902</v>
      </c>
      <c r="P463" s="82">
        <v>118</v>
      </c>
      <c r="Q463" s="96" t="s">
        <v>1040</v>
      </c>
      <c r="R463" s="165" t="s">
        <v>20</v>
      </c>
      <c r="S463" s="87" t="s">
        <v>545</v>
      </c>
      <c r="T463" s="86" t="s">
        <v>1629</v>
      </c>
      <c r="U463" s="165" t="s">
        <v>2675</v>
      </c>
      <c r="V463" s="86"/>
      <c r="W463" s="97"/>
      <c r="X463" s="87"/>
      <c r="Y463" s="165" t="str">
        <f t="shared" si="18"/>
        <v>AME20161018SUST3È</v>
      </c>
      <c r="Z463" s="165">
        <f t="shared" si="17"/>
        <v>1</v>
      </c>
      <c r="AA463" s="165" t="str">
        <f>VLOOKUP(R463,NIVEAUXADMIN!A:B,2,FALSE)</f>
        <v>HT07</v>
      </c>
      <c r="AB463" s="165" t="str">
        <f>VLOOKUP(S463,NIVEAUXADMIN!E:F,2,FALSE)</f>
        <v>HT07722</v>
      </c>
      <c r="AC463" s="165" t="str">
        <f>VLOOKUP(T463,NIVEAUXADMIN!I:J,2,FALSE)</f>
        <v>HT07722-03</v>
      </c>
      <c r="AD463" s="87">
        <f>IF(SUMPRODUCT(($A$4:$A463=A463)*($S$4:$S463=S463))&gt;1,0,1)</f>
        <v>0</v>
      </c>
    </row>
    <row r="464" spans="1:30" ht="15" customHeight="1">
      <c r="A464" s="90" t="s">
        <v>1100</v>
      </c>
      <c r="B464" s="87" t="s">
        <v>1202</v>
      </c>
      <c r="C464" s="90"/>
      <c r="D464" s="165" t="s">
        <v>16</v>
      </c>
      <c r="E464" s="189">
        <v>42668</v>
      </c>
      <c r="F464" s="88" t="s">
        <v>1051</v>
      </c>
      <c r="G464" s="87" t="s">
        <v>1052</v>
      </c>
      <c r="H464" s="87" t="s">
        <v>1062</v>
      </c>
      <c r="I464" s="176"/>
      <c r="J464" s="85" t="str">
        <f>IFERROR(VLOOKUP(H464,REFERENCES!R:S,2,FALSE),"")</f>
        <v>Nombre</v>
      </c>
      <c r="K464" s="168">
        <v>42</v>
      </c>
      <c r="L464" s="167"/>
      <c r="M464" s="167"/>
      <c r="N464" s="167"/>
      <c r="O464" s="84" t="s">
        <v>1902</v>
      </c>
      <c r="P464" s="82">
        <v>42</v>
      </c>
      <c r="Q464" s="96" t="s">
        <v>1040</v>
      </c>
      <c r="R464" s="165" t="s">
        <v>20</v>
      </c>
      <c r="S464" s="87" t="s">
        <v>520</v>
      </c>
      <c r="T464" s="101"/>
      <c r="U464" s="165" t="s">
        <v>1170</v>
      </c>
      <c r="V464" s="86"/>
      <c r="W464" s="97"/>
      <c r="X464" s="87"/>
      <c r="Y464" s="165" t="str">
        <f t="shared" si="18"/>
        <v>AME20161025SUCH</v>
      </c>
      <c r="Z464" s="165">
        <f t="shared" si="17"/>
        <v>1</v>
      </c>
      <c r="AA464" s="165" t="str">
        <f>VLOOKUP(R464,NIVEAUXADMIN!A:B,2,FALSE)</f>
        <v>HT07</v>
      </c>
      <c r="AB464" s="165" t="str">
        <f>VLOOKUP(S464,NIVEAUXADMIN!E:F,2,FALSE)</f>
        <v>HT07751</v>
      </c>
      <c r="AC464" s="165" t="e">
        <f>VLOOKUP(T464,NIVEAUXADMIN!I:J,2,FALSE)</f>
        <v>#N/A</v>
      </c>
      <c r="AD464" s="87">
        <f>IF(SUMPRODUCT(($A$4:$A464=A464)*($S$4:$S464=S464))&gt;1,0,1)</f>
        <v>1</v>
      </c>
    </row>
    <row r="465" spans="1:30" ht="15" customHeight="1">
      <c r="A465" s="166" t="s">
        <v>1100</v>
      </c>
      <c r="B465" s="87" t="s">
        <v>1202</v>
      </c>
      <c r="C465" s="90"/>
      <c r="D465" s="165" t="s">
        <v>16</v>
      </c>
      <c r="E465" s="189">
        <v>42724</v>
      </c>
      <c r="F465" s="166" t="s">
        <v>1049</v>
      </c>
      <c r="G465" s="166" t="s">
        <v>1053</v>
      </c>
      <c r="H465" s="166" t="s">
        <v>1048</v>
      </c>
      <c r="I465" s="176"/>
      <c r="J465" s="85" t="str">
        <f>IFERROR(VLOOKUP(H465,REFERENCES!R:S,2,FALSE),"")</f>
        <v>Nombre</v>
      </c>
      <c r="K465" s="168">
        <v>98</v>
      </c>
      <c r="L465" s="167"/>
      <c r="M465" s="167"/>
      <c r="N465" s="167"/>
      <c r="O465" s="84" t="s">
        <v>1902</v>
      </c>
      <c r="P465" s="178">
        <v>49</v>
      </c>
      <c r="Q465" s="96" t="s">
        <v>1040</v>
      </c>
      <c r="R465" s="87" t="s">
        <v>17</v>
      </c>
      <c r="S465" s="87" t="s">
        <v>272</v>
      </c>
      <c r="T465" s="206"/>
      <c r="U465" s="165" t="s">
        <v>1963</v>
      </c>
      <c r="V465" s="86"/>
      <c r="W465" s="97"/>
      <c r="X465" s="166"/>
      <c r="Y465" s="165" t="str">
        <f t="shared" si="18"/>
        <v>AME20161220GRPE</v>
      </c>
      <c r="Z465" s="165">
        <f t="shared" si="17"/>
        <v>6</v>
      </c>
      <c r="AA465" s="165" t="str">
        <f>VLOOKUP(R465,NIVEAUXADMIN!A:B,2,FALSE)</f>
        <v>HT08</v>
      </c>
      <c r="AB465" s="165" t="str">
        <f>VLOOKUP(S465,NIVEAUXADMIN!E:F,2,FALSE)</f>
        <v>HT08834</v>
      </c>
      <c r="AC465" s="165" t="e">
        <f>VLOOKUP(T465,NIVEAUXADMIN!I:J,2,FALSE)</f>
        <v>#N/A</v>
      </c>
      <c r="AD465" s="87">
        <f>IF(SUMPRODUCT(($A$4:$A465=A465)*($S$4:$S465=S465))&gt;1,0,1)</f>
        <v>1</v>
      </c>
    </row>
    <row r="466" spans="1:30" ht="15" customHeight="1">
      <c r="A466" s="166" t="s">
        <v>1100</v>
      </c>
      <c r="B466" s="87" t="s">
        <v>1202</v>
      </c>
      <c r="C466" s="90"/>
      <c r="D466" s="165" t="s">
        <v>16</v>
      </c>
      <c r="E466" s="189">
        <v>42724</v>
      </c>
      <c r="F466" s="95" t="s">
        <v>1051</v>
      </c>
      <c r="G466" s="165" t="s">
        <v>1052</v>
      </c>
      <c r="H466" s="165" t="s">
        <v>1056</v>
      </c>
      <c r="I466" s="176"/>
      <c r="J466" s="85" t="str">
        <f>IFERROR(VLOOKUP(H466,REFERENCES!R:S,2,FALSE),"")</f>
        <v>Nombre</v>
      </c>
      <c r="K466" s="168">
        <v>98</v>
      </c>
      <c r="L466" s="167"/>
      <c r="M466" s="167"/>
      <c r="N466" s="167"/>
      <c r="O466" s="84" t="s">
        <v>1902</v>
      </c>
      <c r="P466" s="178">
        <v>49</v>
      </c>
      <c r="Q466" s="96" t="s">
        <v>1040</v>
      </c>
      <c r="R466" s="87" t="s">
        <v>17</v>
      </c>
      <c r="S466" s="87" t="s">
        <v>272</v>
      </c>
      <c r="T466" s="206"/>
      <c r="U466" s="165" t="s">
        <v>1963</v>
      </c>
      <c r="V466" s="86"/>
      <c r="W466" s="97"/>
      <c r="X466" s="166"/>
      <c r="Y466" s="165" t="str">
        <f t="shared" si="18"/>
        <v>AME20161220GRPE</v>
      </c>
      <c r="Z466" s="165">
        <f t="shared" ref="Z466:Z526" si="19">COUNTIF($Y$4:$Y$1907,Y466)</f>
        <v>6</v>
      </c>
      <c r="AA466" s="165" t="str">
        <f>VLOOKUP(R466,NIVEAUXADMIN!A:B,2,FALSE)</f>
        <v>HT08</v>
      </c>
      <c r="AB466" s="165" t="str">
        <f>VLOOKUP(S466,NIVEAUXADMIN!E:F,2,FALSE)</f>
        <v>HT08834</v>
      </c>
      <c r="AC466" s="165" t="e">
        <f>VLOOKUP(T466,NIVEAUXADMIN!I:J,2,FALSE)</f>
        <v>#N/A</v>
      </c>
      <c r="AD466" s="87">
        <f>IF(SUMPRODUCT(($A$4:$A466=A466)*($S$4:$S466=S466))&gt;1,0,1)</f>
        <v>0</v>
      </c>
    </row>
    <row r="467" spans="1:30" ht="15" customHeight="1">
      <c r="A467" s="166" t="s">
        <v>1100</v>
      </c>
      <c r="B467" s="87" t="s">
        <v>1202</v>
      </c>
      <c r="C467" s="90"/>
      <c r="D467" s="165" t="s">
        <v>16</v>
      </c>
      <c r="E467" s="189">
        <v>42724</v>
      </c>
      <c r="F467" s="95" t="s">
        <v>1049</v>
      </c>
      <c r="G467" s="165" t="s">
        <v>1053</v>
      </c>
      <c r="H467" s="165" t="s">
        <v>1064</v>
      </c>
      <c r="I467" s="176"/>
      <c r="J467" s="85" t="str">
        <f>IFERROR(VLOOKUP(H467,REFERENCES!R:S,2,FALSE),"")</f>
        <v>Nombre</v>
      </c>
      <c r="K467" s="168">
        <v>49</v>
      </c>
      <c r="L467" s="167"/>
      <c r="M467" s="167"/>
      <c r="N467" s="167"/>
      <c r="O467" s="84" t="s">
        <v>1902</v>
      </c>
      <c r="P467" s="178">
        <v>49</v>
      </c>
      <c r="Q467" s="96" t="s">
        <v>1040</v>
      </c>
      <c r="R467" s="87" t="s">
        <v>17</v>
      </c>
      <c r="S467" s="87" t="s">
        <v>272</v>
      </c>
      <c r="T467" s="206"/>
      <c r="U467" s="165" t="s">
        <v>1963</v>
      </c>
      <c r="V467" s="86"/>
      <c r="W467" s="97"/>
      <c r="X467" s="166"/>
      <c r="Y467" s="165" t="str">
        <f t="shared" si="18"/>
        <v>AME20161220GRPE</v>
      </c>
      <c r="Z467" s="165">
        <f t="shared" si="19"/>
        <v>6</v>
      </c>
      <c r="AA467" s="165" t="str">
        <f>VLOOKUP(R467,NIVEAUXADMIN!A:B,2,FALSE)</f>
        <v>HT08</v>
      </c>
      <c r="AB467" s="165" t="str">
        <f>VLOOKUP(S467,NIVEAUXADMIN!E:F,2,FALSE)</f>
        <v>HT08834</v>
      </c>
      <c r="AC467" s="165" t="e">
        <f>VLOOKUP(T467,NIVEAUXADMIN!I:J,2,FALSE)</f>
        <v>#N/A</v>
      </c>
      <c r="AD467" s="87">
        <f>IF(SUMPRODUCT(($A$4:$A467=A467)*($S$4:$S467=S467))&gt;1,0,1)</f>
        <v>0</v>
      </c>
    </row>
    <row r="468" spans="1:30" ht="15" customHeight="1">
      <c r="A468" s="166" t="s">
        <v>1100</v>
      </c>
      <c r="B468" s="87" t="s">
        <v>1202</v>
      </c>
      <c r="C468" s="90"/>
      <c r="D468" s="165" t="s">
        <v>16</v>
      </c>
      <c r="E468" s="189">
        <v>42724</v>
      </c>
      <c r="F468" s="88" t="s">
        <v>1051</v>
      </c>
      <c r="G468" s="87" t="s">
        <v>1052</v>
      </c>
      <c r="H468" s="87" t="s">
        <v>1063</v>
      </c>
      <c r="I468" s="176"/>
      <c r="J468" s="85" t="str">
        <f>IFERROR(VLOOKUP(H468,REFERENCES!R:S,2,FALSE),"")</f>
        <v>Nombre</v>
      </c>
      <c r="K468" s="168">
        <v>49</v>
      </c>
      <c r="L468" s="167"/>
      <c r="M468" s="167"/>
      <c r="N468" s="167"/>
      <c r="O468" s="84" t="s">
        <v>1902</v>
      </c>
      <c r="P468" s="178">
        <v>49</v>
      </c>
      <c r="Q468" s="96" t="s">
        <v>1040</v>
      </c>
      <c r="R468" s="87" t="s">
        <v>17</v>
      </c>
      <c r="S468" s="87" t="s">
        <v>272</v>
      </c>
      <c r="T468" s="206"/>
      <c r="U468" s="165" t="s">
        <v>1963</v>
      </c>
      <c r="V468" s="86"/>
      <c r="W468" s="97"/>
      <c r="X468" s="166"/>
      <c r="Y468" s="165" t="str">
        <f t="shared" si="18"/>
        <v>AME20161220GRPE</v>
      </c>
      <c r="Z468" s="165">
        <f t="shared" si="19"/>
        <v>6</v>
      </c>
      <c r="AA468" s="165" t="str">
        <f>VLOOKUP(R468,NIVEAUXADMIN!A:B,2,FALSE)</f>
        <v>HT08</v>
      </c>
      <c r="AB468" s="165" t="str">
        <f>VLOOKUP(S468,NIVEAUXADMIN!E:F,2,FALSE)</f>
        <v>HT08834</v>
      </c>
      <c r="AC468" s="165" t="e">
        <f>VLOOKUP(T468,NIVEAUXADMIN!I:J,2,FALSE)</f>
        <v>#N/A</v>
      </c>
      <c r="AD468" s="87">
        <f>IF(SUMPRODUCT(($A$4:$A468=A468)*($S$4:$S468=S468))&gt;1,0,1)</f>
        <v>0</v>
      </c>
    </row>
    <row r="469" spans="1:30" s="165" customFormat="1" ht="15" customHeight="1">
      <c r="A469" s="166" t="s">
        <v>1100</v>
      </c>
      <c r="B469" s="87" t="s">
        <v>1202</v>
      </c>
      <c r="C469" s="90"/>
      <c r="D469" s="165" t="s">
        <v>16</v>
      </c>
      <c r="E469" s="189">
        <v>42724</v>
      </c>
      <c r="F469" s="95" t="s">
        <v>1051</v>
      </c>
      <c r="G469" s="165" t="s">
        <v>1052</v>
      </c>
      <c r="H469" s="165" t="s">
        <v>1058</v>
      </c>
      <c r="I469" s="176"/>
      <c r="J469" s="85" t="str">
        <f>IFERROR(VLOOKUP(H469,REFERENCES!R:S,2,FALSE),"")</f>
        <v>Nombre</v>
      </c>
      <c r="K469" s="168">
        <v>98</v>
      </c>
      <c r="L469" s="167"/>
      <c r="M469" s="167"/>
      <c r="N469" s="167"/>
      <c r="O469" s="84" t="s">
        <v>1902</v>
      </c>
      <c r="P469" s="178">
        <v>49</v>
      </c>
      <c r="Q469" s="96" t="s">
        <v>1040</v>
      </c>
      <c r="R469" s="87" t="s">
        <v>17</v>
      </c>
      <c r="S469" s="87" t="s">
        <v>272</v>
      </c>
      <c r="T469" s="206"/>
      <c r="U469" s="165" t="s">
        <v>1963</v>
      </c>
      <c r="V469" s="86"/>
      <c r="W469" s="97"/>
      <c r="X469" s="166"/>
      <c r="Y469" s="165" t="str">
        <f t="shared" si="18"/>
        <v>AME20161220GRPE</v>
      </c>
      <c r="Z469" s="165">
        <f t="shared" si="19"/>
        <v>6</v>
      </c>
      <c r="AA469" s="165" t="str">
        <f>VLOOKUP(R469,NIVEAUXADMIN!A:B,2,FALSE)</f>
        <v>HT08</v>
      </c>
      <c r="AB469" s="165" t="str">
        <f>VLOOKUP(S469,NIVEAUXADMIN!E:F,2,FALSE)</f>
        <v>HT08834</v>
      </c>
      <c r="AC469" s="165" t="e">
        <f>VLOOKUP(T469,NIVEAUXADMIN!I:J,2,FALSE)</f>
        <v>#N/A</v>
      </c>
      <c r="AD469" s="87">
        <f>IF(SUMPRODUCT(($A$4:$A469=A469)*($S$4:$S469=S469))&gt;1,0,1)</f>
        <v>0</v>
      </c>
    </row>
    <row r="470" spans="1:30" ht="15" customHeight="1">
      <c r="A470" s="166" t="s">
        <v>1100</v>
      </c>
      <c r="B470" s="87" t="s">
        <v>1202</v>
      </c>
      <c r="C470" s="90"/>
      <c r="D470" s="165" t="s">
        <v>16</v>
      </c>
      <c r="E470" s="189">
        <v>42724</v>
      </c>
      <c r="F470" s="95" t="s">
        <v>1051</v>
      </c>
      <c r="G470" s="165" t="s">
        <v>1052</v>
      </c>
      <c r="H470" s="165" t="s">
        <v>1057</v>
      </c>
      <c r="I470" s="176"/>
      <c r="J470" s="85" t="str">
        <f>IFERROR(VLOOKUP(H470,REFERENCES!R:S,2,FALSE),"")</f>
        <v>Nombre</v>
      </c>
      <c r="K470" s="168">
        <v>49</v>
      </c>
      <c r="L470" s="167"/>
      <c r="M470" s="167"/>
      <c r="N470" s="167"/>
      <c r="O470" s="84" t="s">
        <v>1902</v>
      </c>
      <c r="P470" s="178">
        <v>49</v>
      </c>
      <c r="Q470" s="96" t="s">
        <v>1040</v>
      </c>
      <c r="R470" s="87" t="s">
        <v>17</v>
      </c>
      <c r="S470" s="87" t="s">
        <v>272</v>
      </c>
      <c r="T470" s="206"/>
      <c r="U470" s="165" t="s">
        <v>1963</v>
      </c>
      <c r="V470" s="86"/>
      <c r="W470" s="97"/>
      <c r="X470" s="166"/>
      <c r="Y470" s="165" t="str">
        <f t="shared" si="18"/>
        <v>AME20161220GRPE</v>
      </c>
      <c r="Z470" s="165">
        <f t="shared" si="19"/>
        <v>6</v>
      </c>
      <c r="AA470" s="165" t="str">
        <f>VLOOKUP(R470,NIVEAUXADMIN!A:B,2,FALSE)</f>
        <v>HT08</v>
      </c>
      <c r="AB470" s="165" t="str">
        <f>VLOOKUP(S470,NIVEAUXADMIN!E:F,2,FALSE)</f>
        <v>HT08834</v>
      </c>
      <c r="AC470" s="165" t="e">
        <f>VLOOKUP(T470,NIVEAUXADMIN!I:J,2,FALSE)</f>
        <v>#N/A</v>
      </c>
      <c r="AD470" s="87">
        <f>IF(SUMPRODUCT(($A$4:$A470=A470)*($S$4:$S470=S470))&gt;1,0,1)</f>
        <v>0</v>
      </c>
    </row>
    <row r="471" spans="1:30" ht="15" customHeight="1">
      <c r="A471" s="87" t="s">
        <v>1100</v>
      </c>
      <c r="B471" s="90" t="s">
        <v>1202</v>
      </c>
      <c r="C471" s="90"/>
      <c r="D471" s="165" t="s">
        <v>16</v>
      </c>
      <c r="E471" s="189">
        <v>42656</v>
      </c>
      <c r="F471" s="95" t="s">
        <v>1051</v>
      </c>
      <c r="G471" s="165" t="s">
        <v>1052</v>
      </c>
      <c r="H471" s="165" t="s">
        <v>1054</v>
      </c>
      <c r="I471" s="87"/>
      <c r="J471" s="85" t="str">
        <f>IFERROR(VLOOKUP(H471,REFERENCES!R:S,2,FALSE),"")</f>
        <v>Nombre</v>
      </c>
      <c r="K471" s="168">
        <v>126</v>
      </c>
      <c r="L471" s="167"/>
      <c r="M471" s="167"/>
      <c r="N471" s="167"/>
      <c r="O471" s="84" t="s">
        <v>1902</v>
      </c>
      <c r="P471" s="82">
        <v>63</v>
      </c>
      <c r="Q471" s="96" t="s">
        <v>1040</v>
      </c>
      <c r="R471" s="165" t="s">
        <v>20</v>
      </c>
      <c r="S471" s="165" t="s">
        <v>21</v>
      </c>
      <c r="T471" s="101"/>
      <c r="U471" s="165" t="s">
        <v>1143</v>
      </c>
      <c r="V471" s="86"/>
      <c r="W471" s="97"/>
      <c r="X471" s="87"/>
      <c r="Y471" s="165" t="str">
        <f t="shared" si="18"/>
        <v>AME20161013SULE</v>
      </c>
      <c r="Z471" s="165">
        <f t="shared" si="19"/>
        <v>5</v>
      </c>
      <c r="AA471" s="165" t="str">
        <f>VLOOKUP(R471,NIVEAUXADMIN!A:B,2,FALSE)</f>
        <v>HT07</v>
      </c>
      <c r="AB471" s="165" t="str">
        <f>VLOOKUP(S471,NIVEAUXADMIN!E:F,2,FALSE)</f>
        <v>HT07711</v>
      </c>
      <c r="AC471" s="165" t="e">
        <f>VLOOKUP(T471,NIVEAUXADMIN!I:J,2,FALSE)</f>
        <v>#N/A</v>
      </c>
      <c r="AD471" s="87">
        <f>IF(SUMPRODUCT(($A$4:$A471=A471)*($S$4:$S471=S471))&gt;1,0,1)</f>
        <v>0</v>
      </c>
    </row>
    <row r="472" spans="1:30" ht="15" customHeight="1">
      <c r="A472" s="87" t="s">
        <v>1100</v>
      </c>
      <c r="B472" s="90" t="s">
        <v>1202</v>
      </c>
      <c r="C472" s="90"/>
      <c r="D472" s="165" t="s">
        <v>16</v>
      </c>
      <c r="E472" s="189">
        <v>42656</v>
      </c>
      <c r="F472" s="88" t="s">
        <v>1051</v>
      </c>
      <c r="G472" s="87" t="s">
        <v>1052</v>
      </c>
      <c r="H472" s="87" t="s">
        <v>1063</v>
      </c>
      <c r="I472" s="87"/>
      <c r="J472" s="85" t="str">
        <f>IFERROR(VLOOKUP(H472,REFERENCES!R:S,2,FALSE),"")</f>
        <v>Nombre</v>
      </c>
      <c r="K472" s="168">
        <v>63</v>
      </c>
      <c r="L472" s="167"/>
      <c r="M472" s="167"/>
      <c r="N472" s="167"/>
      <c r="O472" s="84" t="s">
        <v>1902</v>
      </c>
      <c r="P472" s="82">
        <v>63</v>
      </c>
      <c r="Q472" s="96" t="s">
        <v>1040</v>
      </c>
      <c r="R472" s="165" t="s">
        <v>20</v>
      </c>
      <c r="S472" s="165" t="s">
        <v>21</v>
      </c>
      <c r="T472" s="101"/>
      <c r="U472" s="165" t="s">
        <v>1143</v>
      </c>
      <c r="V472" s="86"/>
      <c r="W472" s="97"/>
      <c r="X472" s="87"/>
      <c r="Y472" s="165" t="str">
        <f t="shared" si="18"/>
        <v>AME20161013SULE</v>
      </c>
      <c r="Z472" s="165">
        <f t="shared" si="19"/>
        <v>5</v>
      </c>
      <c r="AA472" s="165" t="str">
        <f>VLOOKUP(R472,NIVEAUXADMIN!A:B,2,FALSE)</f>
        <v>HT07</v>
      </c>
      <c r="AB472" s="165" t="str">
        <f>VLOOKUP(S472,NIVEAUXADMIN!E:F,2,FALSE)</f>
        <v>HT07711</v>
      </c>
      <c r="AC472" s="165" t="e">
        <f>VLOOKUP(T472,NIVEAUXADMIN!I:J,2,FALSE)</f>
        <v>#N/A</v>
      </c>
      <c r="AD472" s="87">
        <f>IF(SUMPRODUCT(($A$4:$A472=A472)*($S$4:$S472=S472))&gt;1,0,1)</f>
        <v>0</v>
      </c>
    </row>
    <row r="473" spans="1:30" s="165" customFormat="1" ht="15" customHeight="1">
      <c r="A473" s="87" t="s">
        <v>1100</v>
      </c>
      <c r="B473" s="87" t="s">
        <v>1202</v>
      </c>
      <c r="C473" s="90"/>
      <c r="D473" s="165" t="s">
        <v>16</v>
      </c>
      <c r="E473" s="189">
        <v>42655</v>
      </c>
      <c r="F473" s="88" t="s">
        <v>1051</v>
      </c>
      <c r="G473" s="87" t="s">
        <v>1052</v>
      </c>
      <c r="H473" s="87" t="s">
        <v>1063</v>
      </c>
      <c r="I473" s="87"/>
      <c r="J473" s="85" t="str">
        <f>IFERROR(VLOOKUP(H473,REFERENCES!R:S,2,FALSE),"")</f>
        <v>Nombre</v>
      </c>
      <c r="K473" s="168">
        <v>224</v>
      </c>
      <c r="L473" s="167"/>
      <c r="M473" s="167"/>
      <c r="N473" s="167"/>
      <c r="O473" s="84" t="s">
        <v>1902</v>
      </c>
      <c r="P473" s="82">
        <v>224</v>
      </c>
      <c r="Q473" s="89"/>
      <c r="R473" s="165" t="s">
        <v>20</v>
      </c>
      <c r="S473" s="165" t="s">
        <v>21</v>
      </c>
      <c r="T473" s="101"/>
      <c r="V473" s="86"/>
      <c r="W473" s="97"/>
      <c r="X473" s="87"/>
      <c r="Y473" s="165" t="str">
        <f t="shared" si="18"/>
        <v>AME20161012SULE</v>
      </c>
      <c r="Z473" s="165">
        <f t="shared" si="19"/>
        <v>4</v>
      </c>
      <c r="AA473" s="165" t="str">
        <f>VLOOKUP(R473,NIVEAUXADMIN!A:B,2,FALSE)</f>
        <v>HT07</v>
      </c>
      <c r="AB473" s="165" t="str">
        <f>VLOOKUP(S473,NIVEAUXADMIN!E:F,2,FALSE)</f>
        <v>HT07711</v>
      </c>
      <c r="AC473" s="165" t="e">
        <f>VLOOKUP(T473,NIVEAUXADMIN!I:J,2,FALSE)</f>
        <v>#N/A</v>
      </c>
      <c r="AD473" s="87">
        <f>IF(SUMPRODUCT(($A$4:$A473=A473)*($S$4:$S473=S473))&gt;1,0,1)</f>
        <v>0</v>
      </c>
    </row>
    <row r="474" spans="1:30" ht="15" customHeight="1">
      <c r="A474" s="87" t="s">
        <v>1100</v>
      </c>
      <c r="B474" s="90" t="s">
        <v>1202</v>
      </c>
      <c r="C474" s="90"/>
      <c r="D474" s="165" t="s">
        <v>16</v>
      </c>
      <c r="E474" s="189">
        <v>42655</v>
      </c>
      <c r="F474" s="95" t="s">
        <v>1051</v>
      </c>
      <c r="G474" s="165" t="s">
        <v>1052</v>
      </c>
      <c r="H474" s="165" t="s">
        <v>1054</v>
      </c>
      <c r="I474" s="87"/>
      <c r="J474" s="85" t="str">
        <f>IFERROR(VLOOKUP(H474,REFERENCES!R:S,2,FALSE),"")</f>
        <v>Nombre</v>
      </c>
      <c r="K474" s="168">
        <v>290</v>
      </c>
      <c r="L474" s="167"/>
      <c r="M474" s="167"/>
      <c r="N474" s="167"/>
      <c r="O474" s="84" t="s">
        <v>1902</v>
      </c>
      <c r="P474" s="82">
        <v>145</v>
      </c>
      <c r="Q474" s="96" t="s">
        <v>1040</v>
      </c>
      <c r="R474" s="165" t="s">
        <v>20</v>
      </c>
      <c r="S474" s="165" t="s">
        <v>21</v>
      </c>
      <c r="T474" s="101"/>
      <c r="U474" s="165" t="s">
        <v>1142</v>
      </c>
      <c r="V474" s="86"/>
      <c r="W474" s="97"/>
      <c r="X474" s="87"/>
      <c r="Y474" s="165" t="str">
        <f t="shared" si="18"/>
        <v>AME20161012SULE</v>
      </c>
      <c r="Z474" s="165">
        <f t="shared" si="19"/>
        <v>4</v>
      </c>
      <c r="AA474" s="165" t="str">
        <f>VLOOKUP(R474,NIVEAUXADMIN!A:B,2,FALSE)</f>
        <v>HT07</v>
      </c>
      <c r="AB474" s="165" t="str">
        <f>VLOOKUP(S474,NIVEAUXADMIN!E:F,2,FALSE)</f>
        <v>HT07711</v>
      </c>
      <c r="AC474" s="165" t="e">
        <f>VLOOKUP(T474,NIVEAUXADMIN!I:J,2,FALSE)</f>
        <v>#N/A</v>
      </c>
      <c r="AD474" s="87">
        <f>IF(SUMPRODUCT(($A$4:$A474=A474)*($S$4:$S474=S474))&gt;1,0,1)</f>
        <v>0</v>
      </c>
    </row>
    <row r="475" spans="1:30" ht="15" customHeight="1">
      <c r="A475" s="90" t="s">
        <v>1100</v>
      </c>
      <c r="B475" s="87" t="s">
        <v>1202</v>
      </c>
      <c r="C475" s="90"/>
      <c r="D475" s="165" t="s">
        <v>16</v>
      </c>
      <c r="E475" s="189">
        <v>42666</v>
      </c>
      <c r="F475" s="88" t="s">
        <v>1051</v>
      </c>
      <c r="G475" s="87" t="s">
        <v>1052</v>
      </c>
      <c r="H475" s="87" t="s">
        <v>1056</v>
      </c>
      <c r="I475" s="176"/>
      <c r="J475" s="85" t="str">
        <f>IFERROR(VLOOKUP(H475,REFERENCES!R:S,2,FALSE),"")</f>
        <v>Nombre</v>
      </c>
      <c r="K475" s="168">
        <v>184</v>
      </c>
      <c r="L475" s="167"/>
      <c r="M475" s="167"/>
      <c r="N475" s="167"/>
      <c r="O475" s="84" t="s">
        <v>1902</v>
      </c>
      <c r="P475" s="82">
        <v>309</v>
      </c>
      <c r="Q475" s="96" t="s">
        <v>1040</v>
      </c>
      <c r="R475" s="165" t="s">
        <v>20</v>
      </c>
      <c r="S475" s="87" t="s">
        <v>310</v>
      </c>
      <c r="T475" s="101"/>
      <c r="U475" s="165" t="s">
        <v>1153</v>
      </c>
      <c r="V475" s="86"/>
      <c r="W475" s="97"/>
      <c r="X475" s="87"/>
      <c r="Y475" s="165" t="str">
        <f t="shared" si="18"/>
        <v>AME20161023SUAR</v>
      </c>
      <c r="Z475" s="165">
        <f t="shared" si="19"/>
        <v>4</v>
      </c>
      <c r="AA475" s="165" t="str">
        <f>VLOOKUP(R475,NIVEAUXADMIN!A:B,2,FALSE)</f>
        <v>HT07</v>
      </c>
      <c r="AB475" s="165" t="str">
        <f>VLOOKUP(S475,NIVEAUXADMIN!E:F,2,FALSE)</f>
        <v>HT07723</v>
      </c>
      <c r="AC475" s="165" t="e">
        <f>VLOOKUP(T475,NIVEAUXADMIN!I:J,2,FALSE)</f>
        <v>#N/A</v>
      </c>
      <c r="AD475" s="87">
        <f>IF(SUMPRODUCT(($A$4:$A475=A475)*($S$4:$S475=S475))&gt;1,0,1)</f>
        <v>0</v>
      </c>
    </row>
    <row r="476" spans="1:30" ht="15" customHeight="1">
      <c r="A476" s="90" t="s">
        <v>1100</v>
      </c>
      <c r="B476" s="87" t="s">
        <v>1202</v>
      </c>
      <c r="C476" s="90"/>
      <c r="D476" s="165" t="s">
        <v>16</v>
      </c>
      <c r="E476" s="189">
        <v>42663</v>
      </c>
      <c r="F476" s="95" t="s">
        <v>1051</v>
      </c>
      <c r="G476" s="165" t="s">
        <v>1052</v>
      </c>
      <c r="H476" s="165" t="s">
        <v>1054</v>
      </c>
      <c r="I476" s="176"/>
      <c r="J476" s="85" t="str">
        <f>IFERROR(VLOOKUP(H476,REFERENCES!R:S,2,FALSE),"")</f>
        <v>Nombre</v>
      </c>
      <c r="K476" s="168">
        <v>6</v>
      </c>
      <c r="L476" s="167"/>
      <c r="M476" s="167"/>
      <c r="N476" s="167"/>
      <c r="O476" s="84" t="s">
        <v>1902</v>
      </c>
      <c r="P476" s="82">
        <v>6</v>
      </c>
      <c r="Q476" s="96" t="s">
        <v>1040</v>
      </c>
      <c r="R476" s="87" t="s">
        <v>169</v>
      </c>
      <c r="S476" s="87" t="s">
        <v>439</v>
      </c>
      <c r="T476" s="101"/>
      <c r="U476" s="165" t="s">
        <v>1150</v>
      </c>
      <c r="V476" s="86"/>
      <c r="W476" s="97"/>
      <c r="X476" s="87"/>
      <c r="Y476" s="165" t="str">
        <f t="shared" si="18"/>
        <v>AME20161020NOMO</v>
      </c>
      <c r="Z476" s="165">
        <f t="shared" si="19"/>
        <v>6</v>
      </c>
      <c r="AA476" s="165" t="str">
        <f>VLOOKUP(R476,NIVEAUXADMIN!A:B,2,FALSE)</f>
        <v>HT09</v>
      </c>
      <c r="AB476" s="165" t="str">
        <f>VLOOKUP(S476,NIVEAUXADMIN!E:F,2,FALSE)</f>
        <v>HT09931</v>
      </c>
      <c r="AC476" s="165" t="e">
        <f>VLOOKUP(T476,NIVEAUXADMIN!I:J,2,FALSE)</f>
        <v>#N/A</v>
      </c>
      <c r="AD476" s="87">
        <f>IF(SUMPRODUCT(($A$4:$A476=A476)*($S$4:$S476=S476))&gt;1,0,1)</f>
        <v>0</v>
      </c>
    </row>
    <row r="477" spans="1:30" ht="15" customHeight="1">
      <c r="A477" s="90" t="s">
        <v>1100</v>
      </c>
      <c r="B477" s="87" t="s">
        <v>1202</v>
      </c>
      <c r="C477" s="90"/>
      <c r="D477" s="165" t="s">
        <v>16</v>
      </c>
      <c r="E477" s="189">
        <v>42663</v>
      </c>
      <c r="F477" s="88" t="s">
        <v>1051</v>
      </c>
      <c r="G477" s="87" t="s">
        <v>1052</v>
      </c>
      <c r="H477" s="87" t="s">
        <v>1063</v>
      </c>
      <c r="I477" s="176"/>
      <c r="J477" s="85" t="str">
        <f>IFERROR(VLOOKUP(H477,REFERENCES!R:S,2,FALSE),"")</f>
        <v>Nombre</v>
      </c>
      <c r="K477" s="168">
        <v>6</v>
      </c>
      <c r="L477" s="167"/>
      <c r="M477" s="167"/>
      <c r="N477" s="167"/>
      <c r="O477" s="84" t="s">
        <v>1902</v>
      </c>
      <c r="P477" s="82">
        <v>6</v>
      </c>
      <c r="Q477" s="96" t="s">
        <v>1040</v>
      </c>
      <c r="R477" s="87" t="s">
        <v>169</v>
      </c>
      <c r="S477" s="87" t="s">
        <v>439</v>
      </c>
      <c r="T477" s="101"/>
      <c r="U477" s="165" t="s">
        <v>1150</v>
      </c>
      <c r="V477" s="86"/>
      <c r="W477" s="97"/>
      <c r="X477" s="87"/>
      <c r="Y477" s="165" t="str">
        <f t="shared" si="18"/>
        <v>AME20161020NOMO</v>
      </c>
      <c r="Z477" s="165">
        <f t="shared" si="19"/>
        <v>6</v>
      </c>
      <c r="AA477" s="165" t="str">
        <f>VLOOKUP(R477,NIVEAUXADMIN!A:B,2,FALSE)</f>
        <v>HT09</v>
      </c>
      <c r="AB477" s="165" t="str">
        <f>VLOOKUP(S477,NIVEAUXADMIN!E:F,2,FALSE)</f>
        <v>HT09931</v>
      </c>
      <c r="AC477" s="165" t="e">
        <f>VLOOKUP(T477,NIVEAUXADMIN!I:J,2,FALSE)</f>
        <v>#N/A</v>
      </c>
      <c r="AD477" s="87">
        <f>IF(SUMPRODUCT(($A$4:$A477=A477)*($S$4:$S477=S477))&gt;1,0,1)</f>
        <v>0</v>
      </c>
    </row>
    <row r="478" spans="1:30" ht="15" customHeight="1">
      <c r="A478" s="90" t="s">
        <v>1100</v>
      </c>
      <c r="B478" s="87" t="s">
        <v>1202</v>
      </c>
      <c r="C478" s="90"/>
      <c r="D478" s="165" t="s">
        <v>16</v>
      </c>
      <c r="E478" s="189">
        <v>42663</v>
      </c>
      <c r="F478" s="88" t="s">
        <v>1051</v>
      </c>
      <c r="G478" s="87" t="s">
        <v>1052</v>
      </c>
      <c r="H478" s="87" t="s">
        <v>1062</v>
      </c>
      <c r="I478" s="176"/>
      <c r="J478" s="85" t="str">
        <f>IFERROR(VLOOKUP(H478,REFERENCES!R:S,2,FALSE),"")</f>
        <v>Nombre</v>
      </c>
      <c r="K478" s="168">
        <v>6</v>
      </c>
      <c r="L478" s="167"/>
      <c r="M478" s="167"/>
      <c r="N478" s="167"/>
      <c r="O478" s="84" t="s">
        <v>1902</v>
      </c>
      <c r="P478" s="82">
        <v>6</v>
      </c>
      <c r="Q478" s="96" t="s">
        <v>1040</v>
      </c>
      <c r="R478" s="87" t="s">
        <v>169</v>
      </c>
      <c r="S478" s="87" t="s">
        <v>439</v>
      </c>
      <c r="T478" s="101"/>
      <c r="U478" s="165" t="s">
        <v>1150</v>
      </c>
      <c r="V478" s="86"/>
      <c r="W478" s="97"/>
      <c r="X478" s="87"/>
      <c r="Y478" s="165" t="str">
        <f t="shared" si="18"/>
        <v>AME20161020NOMO</v>
      </c>
      <c r="Z478" s="165">
        <f t="shared" si="19"/>
        <v>6</v>
      </c>
      <c r="AA478" s="165" t="str">
        <f>VLOOKUP(R478,NIVEAUXADMIN!A:B,2,FALSE)</f>
        <v>HT09</v>
      </c>
      <c r="AB478" s="165" t="str">
        <f>VLOOKUP(S478,NIVEAUXADMIN!E:F,2,FALSE)</f>
        <v>HT09931</v>
      </c>
      <c r="AC478" s="165" t="e">
        <f>VLOOKUP(T478,NIVEAUXADMIN!I:J,2,FALSE)</f>
        <v>#N/A</v>
      </c>
      <c r="AD478" s="87">
        <f>IF(SUMPRODUCT(($A$4:$A478=A478)*($S$4:$S478=S478))&gt;1,0,1)</f>
        <v>0</v>
      </c>
    </row>
    <row r="479" spans="1:30" ht="15" customHeight="1">
      <c r="A479" s="87" t="s">
        <v>1100</v>
      </c>
      <c r="B479" s="90" t="s">
        <v>1202</v>
      </c>
      <c r="C479" s="90"/>
      <c r="D479" s="165" t="s">
        <v>16</v>
      </c>
      <c r="E479" s="189">
        <v>42655</v>
      </c>
      <c r="F479" s="88" t="s">
        <v>1051</v>
      </c>
      <c r="G479" s="87" t="s">
        <v>1052</v>
      </c>
      <c r="H479" s="87" t="s">
        <v>1063</v>
      </c>
      <c r="I479" s="87"/>
      <c r="J479" s="85" t="str">
        <f>IFERROR(VLOOKUP(H479,REFERENCES!R:S,2,FALSE),"")</f>
        <v>Nombre</v>
      </c>
      <c r="K479" s="168">
        <v>145</v>
      </c>
      <c r="L479" s="167"/>
      <c r="M479" s="167"/>
      <c r="N479" s="167"/>
      <c r="O479" s="84" t="s">
        <v>1902</v>
      </c>
      <c r="P479" s="82">
        <v>145</v>
      </c>
      <c r="Q479" s="96" t="s">
        <v>1040</v>
      </c>
      <c r="R479" s="165" t="s">
        <v>20</v>
      </c>
      <c r="S479" s="165" t="s">
        <v>21</v>
      </c>
      <c r="T479" s="101"/>
      <c r="U479" s="165" t="s">
        <v>1142</v>
      </c>
      <c r="V479" s="86"/>
      <c r="W479" s="97"/>
      <c r="X479" s="87"/>
      <c r="Y479" s="165" t="str">
        <f t="shared" si="18"/>
        <v>AME20161012SULE</v>
      </c>
      <c r="Z479" s="165">
        <f t="shared" si="19"/>
        <v>4</v>
      </c>
      <c r="AA479" s="165" t="str">
        <f>VLOOKUP(R479,NIVEAUXADMIN!A:B,2,FALSE)</f>
        <v>HT07</v>
      </c>
      <c r="AB479" s="165" t="str">
        <f>VLOOKUP(S479,NIVEAUXADMIN!E:F,2,FALSE)</f>
        <v>HT07711</v>
      </c>
      <c r="AC479" s="165" t="e">
        <f>VLOOKUP(T479,NIVEAUXADMIN!I:J,2,FALSE)</f>
        <v>#N/A</v>
      </c>
      <c r="AD479" s="87">
        <f>IF(SUMPRODUCT(($A$4:$A479=A479)*($S$4:$S479=S479))&gt;1,0,1)</f>
        <v>0</v>
      </c>
    </row>
    <row r="480" spans="1:30" ht="15" customHeight="1">
      <c r="A480" s="87" t="s">
        <v>1100</v>
      </c>
      <c r="B480" s="90" t="s">
        <v>1202</v>
      </c>
      <c r="C480" s="90"/>
      <c r="D480" s="165" t="s">
        <v>16</v>
      </c>
      <c r="E480" s="189">
        <v>42655</v>
      </c>
      <c r="F480" s="95" t="s">
        <v>1051</v>
      </c>
      <c r="G480" s="165" t="s">
        <v>1052</v>
      </c>
      <c r="H480" s="165" t="s">
        <v>1054</v>
      </c>
      <c r="I480" s="87"/>
      <c r="J480" s="85" t="str">
        <f>IFERROR(VLOOKUP(H480,REFERENCES!R:S,2,FALSE),"")</f>
        <v>Nombre</v>
      </c>
      <c r="K480" s="168">
        <v>158</v>
      </c>
      <c r="L480" s="167"/>
      <c r="M480" s="167"/>
      <c r="N480" s="167"/>
      <c r="O480" s="84" t="s">
        <v>1902</v>
      </c>
      <c r="P480" s="82">
        <v>79</v>
      </c>
      <c r="Q480" s="96" t="s">
        <v>1040</v>
      </c>
      <c r="R480" s="165" t="s">
        <v>20</v>
      </c>
      <c r="S480" s="165" t="s">
        <v>21</v>
      </c>
      <c r="T480" s="101"/>
      <c r="U480" s="86" t="s">
        <v>1141</v>
      </c>
      <c r="V480" s="86"/>
      <c r="W480" s="97"/>
      <c r="X480" s="87"/>
      <c r="Y480" s="165" t="str">
        <f>UPPER(LEFT(A480,3)&amp;YEAR(E480)&amp;MONTH(E480)&amp;DAY((E480))&amp;LEFT(R480,2)&amp;LEFT(S480,2)&amp;LEFT(U480,2))</f>
        <v>AME20161012SULEPA</v>
      </c>
      <c r="Z480" s="165">
        <f t="shared" si="19"/>
        <v>1</v>
      </c>
      <c r="AA480" s="165" t="str">
        <f>VLOOKUP(R480,NIVEAUXADMIN!A:B,2,FALSE)</f>
        <v>HT07</v>
      </c>
      <c r="AB480" s="165" t="str">
        <f>VLOOKUP(S480,NIVEAUXADMIN!E:F,2,FALSE)</f>
        <v>HT07711</v>
      </c>
      <c r="AC480" s="165" t="e">
        <f>VLOOKUP(U480,NIVEAUXADMIN!I:J,2,FALSE)</f>
        <v>#N/A</v>
      </c>
      <c r="AD480" s="87">
        <f>IF(SUMPRODUCT(($A$4:$A480=A480)*($S$4:$S480=S480))&gt;1,0,1)</f>
        <v>0</v>
      </c>
    </row>
    <row r="481" spans="1:30" ht="15" customHeight="1">
      <c r="A481" s="87" t="s">
        <v>1100</v>
      </c>
      <c r="B481" s="90" t="s">
        <v>1202</v>
      </c>
      <c r="C481" s="90"/>
      <c r="D481" s="165" t="s">
        <v>16</v>
      </c>
      <c r="E481" s="189">
        <v>42656</v>
      </c>
      <c r="F481" s="95" t="s">
        <v>1051</v>
      </c>
      <c r="G481" s="165" t="s">
        <v>1052</v>
      </c>
      <c r="H481" s="165" t="s">
        <v>1054</v>
      </c>
      <c r="I481" s="87"/>
      <c r="J481" s="85" t="str">
        <f>IFERROR(VLOOKUP(H481,REFERENCES!R:S,2,FALSE),"")</f>
        <v>Nombre</v>
      </c>
      <c r="K481" s="168">
        <v>200</v>
      </c>
      <c r="L481" s="167"/>
      <c r="M481" s="167"/>
      <c r="N481" s="167"/>
      <c r="O481" s="84" t="s">
        <v>1902</v>
      </c>
      <c r="P481" s="82">
        <v>100</v>
      </c>
      <c r="Q481" s="96" t="s">
        <v>1040</v>
      </c>
      <c r="R481" s="87" t="s">
        <v>169</v>
      </c>
      <c r="S481" s="87" t="s">
        <v>433</v>
      </c>
      <c r="T481" s="101"/>
      <c r="U481" s="165" t="s">
        <v>433</v>
      </c>
      <c r="V481" s="86"/>
      <c r="W481" s="97"/>
      <c r="X481" s="87"/>
      <c r="Y481" s="165" t="str">
        <f t="shared" ref="Y481:Y526" si="20">UPPER(LEFT(A481,3)&amp;YEAR(E481)&amp;MONTH(E481)&amp;DAY((E481))&amp;LEFT(R481,2)&amp;LEFT(S481,2)&amp;LEFT(T481,2))</f>
        <v>AME20161013NOJE</v>
      </c>
      <c r="Z481" s="165">
        <f t="shared" si="19"/>
        <v>6</v>
      </c>
      <c r="AA481" s="165" t="str">
        <f>VLOOKUP(R481,NIVEAUXADMIN!A:B,2,FALSE)</f>
        <v>HT09</v>
      </c>
      <c r="AB481" s="165" t="str">
        <f>VLOOKUP(S481,NIVEAUXADMIN!E:F,2,FALSE)</f>
        <v>HT09934</v>
      </c>
      <c r="AC481" s="165" t="e">
        <f>VLOOKUP(T481,NIVEAUXADMIN!I:J,2,FALSE)</f>
        <v>#N/A</v>
      </c>
      <c r="AD481" s="87">
        <f>IF(SUMPRODUCT(($A$4:$A481=A481)*($S$4:$S481=S481))&gt;1,0,1)</f>
        <v>0</v>
      </c>
    </row>
    <row r="482" spans="1:30" ht="15" customHeight="1">
      <c r="A482" s="87" t="s">
        <v>1100</v>
      </c>
      <c r="B482" s="87" t="s">
        <v>1202</v>
      </c>
      <c r="C482" s="90"/>
      <c r="D482" s="165" t="s">
        <v>16</v>
      </c>
      <c r="E482" s="189">
        <v>42656</v>
      </c>
      <c r="F482" s="88" t="s">
        <v>1051</v>
      </c>
      <c r="G482" s="87" t="s">
        <v>1052</v>
      </c>
      <c r="H482" s="87" t="s">
        <v>1063</v>
      </c>
      <c r="I482" s="87"/>
      <c r="J482" s="85" t="str">
        <f>IFERROR(VLOOKUP(H482,REFERENCES!R:S,2,FALSE),"")</f>
        <v>Nombre</v>
      </c>
      <c r="K482" s="168">
        <v>100</v>
      </c>
      <c r="L482" s="167"/>
      <c r="M482" s="167"/>
      <c r="N482" s="167"/>
      <c r="O482" s="84" t="s">
        <v>1902</v>
      </c>
      <c r="P482" s="82">
        <v>100</v>
      </c>
      <c r="Q482" s="96" t="s">
        <v>1040</v>
      </c>
      <c r="R482" s="87" t="s">
        <v>169</v>
      </c>
      <c r="S482" s="87" t="s">
        <v>433</v>
      </c>
      <c r="T482" s="101"/>
      <c r="U482" s="165" t="s">
        <v>433</v>
      </c>
      <c r="V482" s="86"/>
      <c r="W482" s="97"/>
      <c r="X482" s="87"/>
      <c r="Y482" s="165" t="str">
        <f t="shared" si="20"/>
        <v>AME20161013NOJE</v>
      </c>
      <c r="Z482" s="165">
        <f t="shared" si="19"/>
        <v>6</v>
      </c>
      <c r="AA482" s="165" t="str">
        <f>VLOOKUP(R482,NIVEAUXADMIN!A:B,2,FALSE)</f>
        <v>HT09</v>
      </c>
      <c r="AB482" s="165" t="str">
        <f>VLOOKUP(S482,NIVEAUXADMIN!E:F,2,FALSE)</f>
        <v>HT09934</v>
      </c>
      <c r="AC482" s="165" t="e">
        <f>VLOOKUP(T482,NIVEAUXADMIN!I:J,2,FALSE)</f>
        <v>#N/A</v>
      </c>
      <c r="AD482" s="87">
        <f>IF(SUMPRODUCT(($A$4:$A482=A482)*($S$4:$S482=S482))&gt;1,0,1)</f>
        <v>0</v>
      </c>
    </row>
    <row r="483" spans="1:30" ht="15" customHeight="1">
      <c r="A483" s="87" t="s">
        <v>1100</v>
      </c>
      <c r="B483" s="90" t="s">
        <v>1202</v>
      </c>
      <c r="C483" s="90"/>
      <c r="D483" s="165" t="s">
        <v>16</v>
      </c>
      <c r="E483" s="189">
        <v>42656</v>
      </c>
      <c r="F483" s="88" t="s">
        <v>1051</v>
      </c>
      <c r="G483" s="87" t="s">
        <v>1052</v>
      </c>
      <c r="H483" s="87" t="s">
        <v>1062</v>
      </c>
      <c r="I483" s="87"/>
      <c r="J483" s="85" t="str">
        <f>IFERROR(VLOOKUP(H483,REFERENCES!R:S,2,FALSE),"")</f>
        <v>Nombre</v>
      </c>
      <c r="K483" s="168">
        <v>100</v>
      </c>
      <c r="L483" s="167"/>
      <c r="M483" s="167"/>
      <c r="N483" s="167"/>
      <c r="O483" s="84" t="s">
        <v>1902</v>
      </c>
      <c r="P483" s="82">
        <v>100</v>
      </c>
      <c r="Q483" s="96" t="s">
        <v>1040</v>
      </c>
      <c r="R483" s="87" t="s">
        <v>169</v>
      </c>
      <c r="S483" s="87" t="s">
        <v>433</v>
      </c>
      <c r="T483" s="101"/>
      <c r="U483" s="165" t="s">
        <v>433</v>
      </c>
      <c r="V483" s="86"/>
      <c r="W483" s="97"/>
      <c r="X483" s="87"/>
      <c r="Y483" s="165" t="str">
        <f t="shared" si="20"/>
        <v>AME20161013NOJE</v>
      </c>
      <c r="Z483" s="165">
        <f t="shared" si="19"/>
        <v>6</v>
      </c>
      <c r="AA483" s="165" t="str">
        <f>VLOOKUP(R483,NIVEAUXADMIN!A:B,2,FALSE)</f>
        <v>HT09</v>
      </c>
      <c r="AB483" s="165" t="str">
        <f>VLOOKUP(S483,NIVEAUXADMIN!E:F,2,FALSE)</f>
        <v>HT09934</v>
      </c>
      <c r="AC483" s="165" t="e">
        <f>VLOOKUP(T483,NIVEAUXADMIN!I:J,2,FALSE)</f>
        <v>#N/A</v>
      </c>
      <c r="AD483" s="87">
        <f>IF(SUMPRODUCT(($A$4:$A483=A483)*($S$4:$S483=S483))&gt;1,0,1)</f>
        <v>0</v>
      </c>
    </row>
    <row r="484" spans="1:30" ht="15" customHeight="1">
      <c r="A484" s="87" t="s">
        <v>1100</v>
      </c>
      <c r="B484" s="90" t="s">
        <v>1202</v>
      </c>
      <c r="C484" s="90"/>
      <c r="D484" s="165" t="s">
        <v>16</v>
      </c>
      <c r="E484" s="189">
        <v>42655</v>
      </c>
      <c r="F484" s="95" t="s">
        <v>1051</v>
      </c>
      <c r="G484" s="165" t="s">
        <v>1052</v>
      </c>
      <c r="H484" s="165" t="s">
        <v>1054</v>
      </c>
      <c r="I484" s="87"/>
      <c r="J484" s="85" t="str">
        <f>IFERROR(VLOOKUP(H484,REFERENCES!R:S,2,FALSE),"")</f>
        <v>Nombre</v>
      </c>
      <c r="K484" s="168">
        <v>400</v>
      </c>
      <c r="L484" s="167"/>
      <c r="M484" s="167"/>
      <c r="N484" s="167"/>
      <c r="O484" s="84" t="s">
        <v>1902</v>
      </c>
      <c r="P484" s="82">
        <v>200</v>
      </c>
      <c r="Q484" s="89"/>
      <c r="R484" s="87" t="s">
        <v>169</v>
      </c>
      <c r="S484" s="87" t="s">
        <v>439</v>
      </c>
      <c r="T484" s="86" t="s">
        <v>1508</v>
      </c>
      <c r="U484" s="165"/>
      <c r="V484" s="86"/>
      <c r="W484" s="97"/>
      <c r="X484" s="87"/>
      <c r="Y484" s="165" t="str">
        <f t="shared" si="20"/>
        <v>AME20161012NOMO2È</v>
      </c>
      <c r="Z484" s="165">
        <f t="shared" si="19"/>
        <v>6</v>
      </c>
      <c r="AA484" s="165" t="str">
        <f>VLOOKUP(R484,NIVEAUXADMIN!A:B,2,FALSE)</f>
        <v>HT09</v>
      </c>
      <c r="AB484" s="165" t="str">
        <f>VLOOKUP(S484,NIVEAUXADMIN!E:F,2,FALSE)</f>
        <v>HT09931</v>
      </c>
      <c r="AC484" s="165" t="str">
        <f>VLOOKUP(T484,NIVEAUXADMIN!I:J,2,FALSE)</f>
        <v>HT09912-02</v>
      </c>
      <c r="AD484" s="87">
        <f>IF(SUMPRODUCT(($A$4:$A484=A484)*($S$4:$S484=S484))&gt;1,0,1)</f>
        <v>0</v>
      </c>
    </row>
    <row r="485" spans="1:30" ht="15" customHeight="1">
      <c r="A485" s="87" t="s">
        <v>1100</v>
      </c>
      <c r="B485" s="90" t="s">
        <v>1202</v>
      </c>
      <c r="C485" s="90"/>
      <c r="D485" s="165" t="s">
        <v>16</v>
      </c>
      <c r="E485" s="189">
        <v>42657</v>
      </c>
      <c r="F485" s="88" t="s">
        <v>1051</v>
      </c>
      <c r="G485" s="87" t="s">
        <v>1052</v>
      </c>
      <c r="H485" s="87" t="s">
        <v>1062</v>
      </c>
      <c r="I485" s="87"/>
      <c r="J485" s="85" t="str">
        <f>IFERROR(VLOOKUP(H485,REFERENCES!R:S,2,FALSE),"")</f>
        <v>Nombre</v>
      </c>
      <c r="K485" s="168">
        <v>35</v>
      </c>
      <c r="L485" s="167"/>
      <c r="M485" s="167"/>
      <c r="N485" s="167"/>
      <c r="O485" s="84" t="s">
        <v>1902</v>
      </c>
      <c r="P485" s="82">
        <v>35</v>
      </c>
      <c r="Q485" s="96" t="s">
        <v>1040</v>
      </c>
      <c r="R485" s="165" t="s">
        <v>20</v>
      </c>
      <c r="S485" s="87" t="s">
        <v>523</v>
      </c>
      <c r="T485" s="101"/>
      <c r="U485" s="165" t="s">
        <v>1168</v>
      </c>
      <c r="V485" s="86"/>
      <c r="W485" s="97"/>
      <c r="X485" s="87"/>
      <c r="Y485" s="165" t="str">
        <f t="shared" si="20"/>
        <v>AME20161014SUCO</v>
      </c>
      <c r="Z485" s="165">
        <f t="shared" si="19"/>
        <v>1</v>
      </c>
      <c r="AA485" s="165" t="str">
        <f>VLOOKUP(R485,NIVEAUXADMIN!A:B,2,FALSE)</f>
        <v>HT07</v>
      </c>
      <c r="AB485" s="165" t="str">
        <f>VLOOKUP(S485,NIVEAUXADMIN!E:F,2,FALSE)</f>
        <v>HT07741</v>
      </c>
      <c r="AC485" s="165" t="e">
        <f>VLOOKUP(T485,NIVEAUXADMIN!I:J,2,FALSE)</f>
        <v>#N/A</v>
      </c>
      <c r="AD485" s="87">
        <f>IF(SUMPRODUCT(($A$4:$A485=A485)*($S$4:$S485=S485))&gt;1,0,1)</f>
        <v>0</v>
      </c>
    </row>
    <row r="486" spans="1:30" ht="15" customHeight="1">
      <c r="A486" s="90" t="s">
        <v>1100</v>
      </c>
      <c r="B486" s="87" t="s">
        <v>1202</v>
      </c>
      <c r="C486" s="90"/>
      <c r="D486" s="165" t="s">
        <v>16</v>
      </c>
      <c r="E486" s="189">
        <v>42663</v>
      </c>
      <c r="F486" s="95" t="s">
        <v>1051</v>
      </c>
      <c r="G486" s="165" t="s">
        <v>1052</v>
      </c>
      <c r="H486" s="165" t="s">
        <v>1054</v>
      </c>
      <c r="I486" s="176"/>
      <c r="J486" s="85" t="str">
        <f>IFERROR(VLOOKUP(H486,REFERENCES!R:S,2,FALSE),"")</f>
        <v>Nombre</v>
      </c>
      <c r="K486" s="168">
        <v>2</v>
      </c>
      <c r="L486" s="167"/>
      <c r="M486" s="167"/>
      <c r="N486" s="167"/>
      <c r="O486" s="84" t="s">
        <v>1902</v>
      </c>
      <c r="P486" s="82">
        <v>1</v>
      </c>
      <c r="Q486" s="96" t="s">
        <v>1040</v>
      </c>
      <c r="R486" s="87" t="s">
        <v>169</v>
      </c>
      <c r="S486" s="87" t="s">
        <v>427</v>
      </c>
      <c r="T486" s="101"/>
      <c r="U486" s="165" t="s">
        <v>1148</v>
      </c>
      <c r="V486" s="86"/>
      <c r="W486" s="97"/>
      <c r="X486" s="87"/>
      <c r="Y486" s="165" t="str">
        <f t="shared" si="20"/>
        <v>AME20161020NOBO</v>
      </c>
      <c r="Z486" s="165">
        <f t="shared" si="19"/>
        <v>6</v>
      </c>
      <c r="AA486" s="165" t="str">
        <f>VLOOKUP(R486,NIVEAUXADMIN!A:B,2,FALSE)</f>
        <v>HT09</v>
      </c>
      <c r="AB486" s="165" t="str">
        <f>VLOOKUP(S486,NIVEAUXADMIN!E:F,2,FALSE)</f>
        <v>HT09933</v>
      </c>
      <c r="AC486" s="165" t="e">
        <f>VLOOKUP(T486,NIVEAUXADMIN!I:J,2,FALSE)</f>
        <v>#N/A</v>
      </c>
      <c r="AD486" s="87">
        <f>IF(SUMPRODUCT(($A$4:$A486=A486)*($S$4:$S486=S486))&gt;1,0,1)</f>
        <v>0</v>
      </c>
    </row>
    <row r="487" spans="1:30" ht="15" customHeight="1">
      <c r="A487" s="90" t="s">
        <v>1100</v>
      </c>
      <c r="B487" s="87" t="s">
        <v>1202</v>
      </c>
      <c r="C487" s="90"/>
      <c r="D487" s="165" t="s">
        <v>16</v>
      </c>
      <c r="E487" s="189">
        <v>42663</v>
      </c>
      <c r="F487" s="88" t="s">
        <v>1051</v>
      </c>
      <c r="G487" s="87" t="s">
        <v>1052</v>
      </c>
      <c r="H487" s="87" t="s">
        <v>1063</v>
      </c>
      <c r="I487" s="176"/>
      <c r="J487" s="85" t="str">
        <f>IFERROR(VLOOKUP(H487,REFERENCES!R:S,2,FALSE),"")</f>
        <v>Nombre</v>
      </c>
      <c r="K487" s="168">
        <v>1</v>
      </c>
      <c r="L487" s="167"/>
      <c r="M487" s="167"/>
      <c r="N487" s="167"/>
      <c r="O487" s="84" t="s">
        <v>1902</v>
      </c>
      <c r="P487" s="82">
        <v>1</v>
      </c>
      <c r="Q487" s="96" t="s">
        <v>1040</v>
      </c>
      <c r="R487" s="87" t="s">
        <v>169</v>
      </c>
      <c r="S487" s="87" t="s">
        <v>427</v>
      </c>
      <c r="T487" s="101"/>
      <c r="U487" s="165" t="s">
        <v>1148</v>
      </c>
      <c r="V487" s="86"/>
      <c r="W487" s="97"/>
      <c r="X487" s="87"/>
      <c r="Y487" s="165" t="str">
        <f t="shared" si="20"/>
        <v>AME20161020NOBO</v>
      </c>
      <c r="Z487" s="165">
        <f t="shared" si="19"/>
        <v>6</v>
      </c>
      <c r="AA487" s="165" t="str">
        <f>VLOOKUP(R487,NIVEAUXADMIN!A:B,2,FALSE)</f>
        <v>HT09</v>
      </c>
      <c r="AB487" s="165" t="str">
        <f>VLOOKUP(S487,NIVEAUXADMIN!E:F,2,FALSE)</f>
        <v>HT09933</v>
      </c>
      <c r="AC487" s="165" t="e">
        <f>VLOOKUP(T487,NIVEAUXADMIN!I:J,2,FALSE)</f>
        <v>#N/A</v>
      </c>
      <c r="AD487" s="87">
        <f>IF(SUMPRODUCT(($A$4:$A487=A487)*($S$4:$S487=S487))&gt;1,0,1)</f>
        <v>0</v>
      </c>
    </row>
    <row r="488" spans="1:30" ht="15" customHeight="1">
      <c r="A488" s="90" t="s">
        <v>1100</v>
      </c>
      <c r="B488" s="87" t="s">
        <v>1202</v>
      </c>
      <c r="C488" s="90"/>
      <c r="D488" s="165" t="s">
        <v>16</v>
      </c>
      <c r="E488" s="189">
        <v>42663</v>
      </c>
      <c r="F488" s="88" t="s">
        <v>1051</v>
      </c>
      <c r="G488" s="87" t="s">
        <v>1052</v>
      </c>
      <c r="H488" s="87" t="s">
        <v>1062</v>
      </c>
      <c r="I488" s="176"/>
      <c r="J488" s="85" t="str">
        <f>IFERROR(VLOOKUP(H488,REFERENCES!R:S,2,FALSE),"")</f>
        <v>Nombre</v>
      </c>
      <c r="K488" s="168">
        <v>1</v>
      </c>
      <c r="L488" s="167"/>
      <c r="M488" s="167"/>
      <c r="N488" s="167"/>
      <c r="O488" s="84" t="s">
        <v>1902</v>
      </c>
      <c r="P488" s="82">
        <v>1</v>
      </c>
      <c r="Q488" s="96" t="s">
        <v>1040</v>
      </c>
      <c r="R488" s="87" t="s">
        <v>169</v>
      </c>
      <c r="S488" s="87" t="s">
        <v>427</v>
      </c>
      <c r="T488" s="101"/>
      <c r="U488" s="165" t="s">
        <v>1148</v>
      </c>
      <c r="V488" s="86"/>
      <c r="W488" s="97"/>
      <c r="X488" s="87"/>
      <c r="Y488" s="165" t="str">
        <f t="shared" si="20"/>
        <v>AME20161020NOBO</v>
      </c>
      <c r="Z488" s="165">
        <f t="shared" si="19"/>
        <v>6</v>
      </c>
      <c r="AA488" s="165" t="str">
        <f>VLOOKUP(R488,NIVEAUXADMIN!A:B,2,FALSE)</f>
        <v>HT09</v>
      </c>
      <c r="AB488" s="165" t="str">
        <f>VLOOKUP(S488,NIVEAUXADMIN!E:F,2,FALSE)</f>
        <v>HT09933</v>
      </c>
      <c r="AC488" s="165" t="e">
        <f>VLOOKUP(T488,NIVEAUXADMIN!I:J,2,FALSE)</f>
        <v>#N/A</v>
      </c>
      <c r="AD488" s="87">
        <f>IF(SUMPRODUCT(($A$4:$A488=A488)*($S$4:$S488=S488))&gt;1,0,1)</f>
        <v>0</v>
      </c>
    </row>
    <row r="489" spans="1:30" ht="15" customHeight="1">
      <c r="A489" s="90" t="s">
        <v>1100</v>
      </c>
      <c r="B489" s="87" t="s">
        <v>1202</v>
      </c>
      <c r="C489" s="90"/>
      <c r="D489" s="165" t="s">
        <v>16</v>
      </c>
      <c r="E489" s="189">
        <v>42670</v>
      </c>
      <c r="F489" s="88" t="s">
        <v>1051</v>
      </c>
      <c r="G489" s="87" t="s">
        <v>1052</v>
      </c>
      <c r="H489" s="87" t="s">
        <v>1062</v>
      </c>
      <c r="I489" s="176"/>
      <c r="J489" s="85" t="str">
        <f>IFERROR(VLOOKUP(H489,REFERENCES!R:S,2,FALSE),"")</f>
        <v>Nombre</v>
      </c>
      <c r="K489" s="168">
        <v>130</v>
      </c>
      <c r="L489" s="167"/>
      <c r="M489" s="167"/>
      <c r="N489" s="167"/>
      <c r="O489" s="84" t="s">
        <v>1902</v>
      </c>
      <c r="P489" s="82">
        <v>130</v>
      </c>
      <c r="Q489" s="96" t="s">
        <v>1040</v>
      </c>
      <c r="R489" s="165" t="s">
        <v>20</v>
      </c>
      <c r="S489" s="87" t="s">
        <v>551</v>
      </c>
      <c r="T489" s="86" t="s">
        <v>1515</v>
      </c>
      <c r="U489" s="165"/>
      <c r="V489" s="86"/>
      <c r="W489" s="97"/>
      <c r="X489" s="87"/>
      <c r="Y489" s="165" t="str">
        <f t="shared" si="20"/>
        <v>AME20161027SUTI2È</v>
      </c>
      <c r="Z489" s="165">
        <f t="shared" si="19"/>
        <v>1</v>
      </c>
      <c r="AA489" s="165" t="str">
        <f>VLOOKUP(R489,NIVEAUXADMIN!A:B,2,FALSE)</f>
        <v>HT07</v>
      </c>
      <c r="AB489" s="165" t="str">
        <f>VLOOKUP(S489,NIVEAUXADMIN!E:F,2,FALSE)</f>
        <v>HT07753</v>
      </c>
      <c r="AC489" s="165" t="str">
        <f>VLOOKUP(T489,NIVEAUXADMIN!I:J,2,FALSE)</f>
        <v>HT07753-02</v>
      </c>
      <c r="AD489" s="87">
        <f>IF(SUMPRODUCT(($A$4:$A489=A489)*($S$4:$S489=S489))&gt;1,0,1)</f>
        <v>1</v>
      </c>
    </row>
    <row r="490" spans="1:30" ht="15" customHeight="1">
      <c r="A490" s="90" t="s">
        <v>1100</v>
      </c>
      <c r="B490" s="87" t="s">
        <v>1202</v>
      </c>
      <c r="C490" s="90"/>
      <c r="D490" s="165" t="s">
        <v>16</v>
      </c>
      <c r="E490" s="189">
        <v>42666</v>
      </c>
      <c r="F490" s="88" t="s">
        <v>1051</v>
      </c>
      <c r="G490" s="87" t="s">
        <v>1052</v>
      </c>
      <c r="H490" s="87" t="s">
        <v>1056</v>
      </c>
      <c r="I490" s="176"/>
      <c r="J490" s="85" t="str">
        <f>IFERROR(VLOOKUP(H490,REFERENCES!R:S,2,FALSE),"")</f>
        <v>Nombre</v>
      </c>
      <c r="K490" s="168">
        <v>89</v>
      </c>
      <c r="L490" s="167"/>
      <c r="M490" s="167"/>
      <c r="N490" s="167"/>
      <c r="O490" s="84" t="s">
        <v>1902</v>
      </c>
      <c r="P490" s="82">
        <v>632</v>
      </c>
      <c r="Q490" s="96" t="s">
        <v>1040</v>
      </c>
      <c r="R490" s="165" t="s">
        <v>20</v>
      </c>
      <c r="S490" s="87" t="s">
        <v>545</v>
      </c>
      <c r="T490" s="101"/>
      <c r="U490" s="165" t="s">
        <v>1152</v>
      </c>
      <c r="V490" s="86"/>
      <c r="W490" s="97"/>
      <c r="X490" s="87"/>
      <c r="Y490" s="165" t="str">
        <f t="shared" si="20"/>
        <v>AME20161023SUST</v>
      </c>
      <c r="Z490" s="165">
        <f t="shared" si="19"/>
        <v>8</v>
      </c>
      <c r="AA490" s="165" t="str">
        <f>VLOOKUP(R490,NIVEAUXADMIN!A:B,2,FALSE)</f>
        <v>HT07</v>
      </c>
      <c r="AB490" s="165" t="str">
        <f>VLOOKUP(S490,NIVEAUXADMIN!E:F,2,FALSE)</f>
        <v>HT07722</v>
      </c>
      <c r="AC490" s="165" t="e">
        <f>VLOOKUP(T490,NIVEAUXADMIN!I:J,2,FALSE)</f>
        <v>#N/A</v>
      </c>
      <c r="AD490" s="87">
        <f>IF(SUMPRODUCT(($A$4:$A490=A490)*($S$4:$S490=S490))&gt;1,0,1)</f>
        <v>0</v>
      </c>
    </row>
    <row r="491" spans="1:30" ht="15" customHeight="1">
      <c r="A491" s="90" t="s">
        <v>1100</v>
      </c>
      <c r="B491" s="87" t="s">
        <v>1202</v>
      </c>
      <c r="C491" s="90"/>
      <c r="D491" s="165" t="s">
        <v>16</v>
      </c>
      <c r="E491" s="189">
        <v>42666</v>
      </c>
      <c r="F491" s="88" t="s">
        <v>1049</v>
      </c>
      <c r="G491" s="87" t="s">
        <v>1053</v>
      </c>
      <c r="H491" s="87" t="s">
        <v>1064</v>
      </c>
      <c r="I491" s="176"/>
      <c r="J491" s="85" t="str">
        <f>IFERROR(VLOOKUP(H491,REFERENCES!R:S,2,FALSE),"")</f>
        <v>Nombre</v>
      </c>
      <c r="K491" s="168">
        <v>2</v>
      </c>
      <c r="L491" s="167"/>
      <c r="M491" s="167"/>
      <c r="N491" s="167"/>
      <c r="O491" s="84" t="s">
        <v>1902</v>
      </c>
      <c r="P491" s="82">
        <v>632</v>
      </c>
      <c r="Q491" s="96" t="s">
        <v>1040</v>
      </c>
      <c r="R491" s="165" t="s">
        <v>20</v>
      </c>
      <c r="S491" s="87" t="s">
        <v>545</v>
      </c>
      <c r="T491" s="101"/>
      <c r="U491" s="165" t="s">
        <v>1152</v>
      </c>
      <c r="V491" s="86"/>
      <c r="W491" s="97"/>
      <c r="X491" s="87"/>
      <c r="Y491" s="165" t="str">
        <f t="shared" si="20"/>
        <v>AME20161023SUST</v>
      </c>
      <c r="Z491" s="165">
        <f t="shared" si="19"/>
        <v>8</v>
      </c>
      <c r="AA491" s="165" t="str">
        <f>VLOOKUP(R491,NIVEAUXADMIN!A:B,2,FALSE)</f>
        <v>HT07</v>
      </c>
      <c r="AB491" s="165" t="str">
        <f>VLOOKUP(S491,NIVEAUXADMIN!E:F,2,FALSE)</f>
        <v>HT07722</v>
      </c>
      <c r="AC491" s="165" t="e">
        <f>VLOOKUP(T491,NIVEAUXADMIN!I:J,2,FALSE)</f>
        <v>#N/A</v>
      </c>
      <c r="AD491" s="87">
        <f>IF(SUMPRODUCT(($A$4:$A491=A491)*($S$4:$S491=S491))&gt;1,0,1)</f>
        <v>0</v>
      </c>
    </row>
    <row r="492" spans="1:30" s="165" customFormat="1" ht="15" customHeight="1">
      <c r="A492" s="90" t="s">
        <v>1100</v>
      </c>
      <c r="B492" s="87" t="s">
        <v>1202</v>
      </c>
      <c r="C492" s="90"/>
      <c r="D492" s="165" t="s">
        <v>16</v>
      </c>
      <c r="E492" s="189">
        <v>42666</v>
      </c>
      <c r="F492" s="88" t="s">
        <v>1051</v>
      </c>
      <c r="G492" s="87" t="s">
        <v>1052</v>
      </c>
      <c r="H492" s="87" t="s">
        <v>1063</v>
      </c>
      <c r="I492" s="176"/>
      <c r="J492" s="85" t="str">
        <f>IFERROR(VLOOKUP(H492,REFERENCES!R:S,2,FALSE),"")</f>
        <v>Nombre</v>
      </c>
      <c r="K492" s="168">
        <v>630</v>
      </c>
      <c r="L492" s="167"/>
      <c r="M492" s="167"/>
      <c r="N492" s="167"/>
      <c r="O492" s="84" t="s">
        <v>1902</v>
      </c>
      <c r="P492" s="82">
        <v>632</v>
      </c>
      <c r="Q492" s="96" t="s">
        <v>1040</v>
      </c>
      <c r="R492" s="165" t="s">
        <v>20</v>
      </c>
      <c r="S492" s="87" t="s">
        <v>545</v>
      </c>
      <c r="T492" s="101"/>
      <c r="U492" s="165" t="s">
        <v>1152</v>
      </c>
      <c r="V492" s="86"/>
      <c r="W492" s="97"/>
      <c r="X492" s="87"/>
      <c r="Y492" s="165" t="str">
        <f t="shared" si="20"/>
        <v>AME20161023SUST</v>
      </c>
      <c r="Z492" s="165">
        <f t="shared" si="19"/>
        <v>8</v>
      </c>
      <c r="AA492" s="165" t="str">
        <f>VLOOKUP(R492,NIVEAUXADMIN!A:B,2,FALSE)</f>
        <v>HT07</v>
      </c>
      <c r="AB492" s="165" t="str">
        <f>VLOOKUP(S492,NIVEAUXADMIN!E:F,2,FALSE)</f>
        <v>HT07722</v>
      </c>
      <c r="AC492" s="165" t="e">
        <f>VLOOKUP(T492,NIVEAUXADMIN!I:J,2,FALSE)</f>
        <v>#N/A</v>
      </c>
      <c r="AD492" s="87">
        <f>IF(SUMPRODUCT(($A$4:$A492=A492)*($S$4:$S492=S492))&gt;1,0,1)</f>
        <v>0</v>
      </c>
    </row>
    <row r="493" spans="1:30" ht="15" customHeight="1">
      <c r="A493" s="90" t="s">
        <v>1100</v>
      </c>
      <c r="B493" s="87" t="s">
        <v>1202</v>
      </c>
      <c r="C493" s="90"/>
      <c r="D493" s="165" t="s">
        <v>16</v>
      </c>
      <c r="E493" s="189">
        <v>42666</v>
      </c>
      <c r="F493" s="88" t="s">
        <v>1051</v>
      </c>
      <c r="G493" s="87" t="s">
        <v>1052</v>
      </c>
      <c r="H493" s="87" t="s">
        <v>1062</v>
      </c>
      <c r="I493" s="176"/>
      <c r="J493" s="85" t="str">
        <f>IFERROR(VLOOKUP(H493,REFERENCES!R:S,2,FALSE),"")</f>
        <v>Nombre</v>
      </c>
      <c r="K493" s="168">
        <v>200</v>
      </c>
      <c r="L493" s="167"/>
      <c r="M493" s="167"/>
      <c r="N493" s="167"/>
      <c r="O493" s="84" t="s">
        <v>1902</v>
      </c>
      <c r="P493" s="82">
        <v>632</v>
      </c>
      <c r="Q493" s="96" t="s">
        <v>1040</v>
      </c>
      <c r="R493" s="165" t="s">
        <v>20</v>
      </c>
      <c r="S493" s="87" t="s">
        <v>545</v>
      </c>
      <c r="T493" s="101"/>
      <c r="U493" s="165" t="s">
        <v>1152</v>
      </c>
      <c r="V493" s="86"/>
      <c r="W493" s="97"/>
      <c r="X493" s="87"/>
      <c r="Y493" s="165" t="str">
        <f t="shared" si="20"/>
        <v>AME20161023SUST</v>
      </c>
      <c r="Z493" s="165">
        <f t="shared" si="19"/>
        <v>8</v>
      </c>
      <c r="AA493" s="165" t="str">
        <f>VLOOKUP(R493,NIVEAUXADMIN!A:B,2,FALSE)</f>
        <v>HT07</v>
      </c>
      <c r="AB493" s="165" t="str">
        <f>VLOOKUP(S493,NIVEAUXADMIN!E:F,2,FALSE)</f>
        <v>HT07722</v>
      </c>
      <c r="AC493" s="165" t="e">
        <f>VLOOKUP(T493,NIVEAUXADMIN!I:J,2,FALSE)</f>
        <v>#N/A</v>
      </c>
      <c r="AD493" s="87">
        <f>IF(SUMPRODUCT(($A$4:$A493=A493)*($S$4:$S493=S493))&gt;1,0,1)</f>
        <v>0</v>
      </c>
    </row>
    <row r="494" spans="1:30" ht="15" customHeight="1">
      <c r="A494" s="87" t="s">
        <v>1100</v>
      </c>
      <c r="B494" s="90" t="s">
        <v>1202</v>
      </c>
      <c r="C494" s="90"/>
      <c r="D494" s="165" t="s">
        <v>16</v>
      </c>
      <c r="E494" s="189">
        <v>42655</v>
      </c>
      <c r="F494" s="95" t="s">
        <v>1051</v>
      </c>
      <c r="G494" s="165" t="s">
        <v>1052</v>
      </c>
      <c r="H494" s="165" t="s">
        <v>1054</v>
      </c>
      <c r="I494" s="87"/>
      <c r="J494" s="85" t="str">
        <f>IFERROR(VLOOKUP(H494,REFERENCES!R:S,2,FALSE),"")</f>
        <v>Nombre</v>
      </c>
      <c r="K494" s="168">
        <v>400</v>
      </c>
      <c r="L494" s="167"/>
      <c r="M494" s="167"/>
      <c r="N494" s="167"/>
      <c r="O494" s="84" t="s">
        <v>1902</v>
      </c>
      <c r="P494" s="82">
        <v>200</v>
      </c>
      <c r="Q494" s="96" t="s">
        <v>1040</v>
      </c>
      <c r="R494" s="87" t="s">
        <v>169</v>
      </c>
      <c r="S494" s="87" t="s">
        <v>439</v>
      </c>
      <c r="T494" s="86" t="s">
        <v>1508</v>
      </c>
      <c r="U494" s="165"/>
      <c r="V494" s="86"/>
      <c r="W494" s="97"/>
      <c r="X494" s="87"/>
      <c r="Y494" s="165" t="str">
        <f t="shared" si="20"/>
        <v>AME20161012NOMO2È</v>
      </c>
      <c r="Z494" s="165">
        <f t="shared" si="19"/>
        <v>6</v>
      </c>
      <c r="AA494" s="165" t="str">
        <f>VLOOKUP(R494,NIVEAUXADMIN!A:B,2,FALSE)</f>
        <v>HT09</v>
      </c>
      <c r="AB494" s="165" t="str">
        <f>VLOOKUP(S494,NIVEAUXADMIN!E:F,2,FALSE)</f>
        <v>HT09931</v>
      </c>
      <c r="AC494" s="165" t="str">
        <f>VLOOKUP(T494,NIVEAUXADMIN!I:J,2,FALSE)</f>
        <v>HT09912-02</v>
      </c>
      <c r="AD494" s="87">
        <f>IF(SUMPRODUCT(($A$4:$A494=A494)*($S$4:$S494=S494))&gt;1,0,1)</f>
        <v>0</v>
      </c>
    </row>
    <row r="495" spans="1:30" ht="15" customHeight="1">
      <c r="A495" s="87" t="s">
        <v>1100</v>
      </c>
      <c r="B495" s="90" t="s">
        <v>1202</v>
      </c>
      <c r="C495" s="90"/>
      <c r="D495" s="165" t="s">
        <v>16</v>
      </c>
      <c r="E495" s="189">
        <v>42657</v>
      </c>
      <c r="F495" s="88" t="s">
        <v>1051</v>
      </c>
      <c r="G495" s="87" t="s">
        <v>1052</v>
      </c>
      <c r="H495" s="87" t="s">
        <v>1062</v>
      </c>
      <c r="I495" s="87"/>
      <c r="J495" s="85" t="str">
        <f>IFERROR(VLOOKUP(H495,REFERENCES!R:S,2,FALSE),"")</f>
        <v>Nombre</v>
      </c>
      <c r="K495" s="168">
        <v>35</v>
      </c>
      <c r="L495" s="167"/>
      <c r="M495" s="167"/>
      <c r="N495" s="167"/>
      <c r="O495" s="84" t="s">
        <v>1902</v>
      </c>
      <c r="P495" s="82">
        <v>35</v>
      </c>
      <c r="Q495" s="96" t="s">
        <v>1040</v>
      </c>
      <c r="R495" s="165" t="s">
        <v>20</v>
      </c>
      <c r="S495" s="87" t="s">
        <v>539</v>
      </c>
      <c r="T495" s="101"/>
      <c r="U495" s="165" t="s">
        <v>1167</v>
      </c>
      <c r="V495" s="86"/>
      <c r="W495" s="97"/>
      <c r="X495" s="87"/>
      <c r="Y495" s="165" t="str">
        <f t="shared" si="20"/>
        <v>AME20161014SUPO</v>
      </c>
      <c r="Z495" s="165">
        <f t="shared" si="19"/>
        <v>1</v>
      </c>
      <c r="AA495" s="165" t="str">
        <f>VLOOKUP(R495,NIVEAUXADMIN!A:B,2,FALSE)</f>
        <v>HT07</v>
      </c>
      <c r="AB495" s="165" t="str">
        <f>VLOOKUP(S495,NIVEAUXADMIN!E:F,2,FALSE)</f>
        <v>HT07721</v>
      </c>
      <c r="AC495" s="165" t="e">
        <f>VLOOKUP(T495,NIVEAUXADMIN!I:J,2,FALSE)</f>
        <v>#N/A</v>
      </c>
      <c r="AD495" s="87">
        <f>IF(SUMPRODUCT(($A$4:$A495=A495)*($S$4:$S495=S495))&gt;1,0,1)</f>
        <v>1</v>
      </c>
    </row>
    <row r="496" spans="1:30" ht="15" customHeight="1">
      <c r="A496" s="90" t="s">
        <v>1100</v>
      </c>
      <c r="B496" s="87" t="s">
        <v>1202</v>
      </c>
      <c r="C496" s="90"/>
      <c r="D496" s="165" t="s">
        <v>16</v>
      </c>
      <c r="E496" s="189">
        <v>42663</v>
      </c>
      <c r="F496" s="95" t="s">
        <v>1051</v>
      </c>
      <c r="G496" s="165" t="s">
        <v>1052</v>
      </c>
      <c r="H496" s="165" t="s">
        <v>1054</v>
      </c>
      <c r="I496" s="176"/>
      <c r="J496" s="85" t="str">
        <f>IFERROR(VLOOKUP(H496,REFERENCES!R:S,2,FALSE),"")</f>
        <v>Nombre</v>
      </c>
      <c r="K496" s="168">
        <v>126</v>
      </c>
      <c r="L496" s="167"/>
      <c r="M496" s="167"/>
      <c r="N496" s="167"/>
      <c r="O496" s="84" t="s">
        <v>1902</v>
      </c>
      <c r="P496" s="82">
        <v>63</v>
      </c>
      <c r="Q496" s="96" t="s">
        <v>1040</v>
      </c>
      <c r="R496" s="87" t="s">
        <v>169</v>
      </c>
      <c r="S496" s="87" t="s">
        <v>439</v>
      </c>
      <c r="T496" s="101"/>
      <c r="U496" s="165" t="s">
        <v>1149</v>
      </c>
      <c r="V496" s="86"/>
      <c r="W496" s="97"/>
      <c r="X496" s="87"/>
      <c r="Y496" s="165" t="str">
        <f t="shared" si="20"/>
        <v>AME20161020NOMO</v>
      </c>
      <c r="Z496" s="165">
        <f t="shared" si="19"/>
        <v>6</v>
      </c>
      <c r="AA496" s="165" t="str">
        <f>VLOOKUP(R496,NIVEAUXADMIN!A:B,2,FALSE)</f>
        <v>HT09</v>
      </c>
      <c r="AB496" s="165" t="str">
        <f>VLOOKUP(S496,NIVEAUXADMIN!E:F,2,FALSE)</f>
        <v>HT09931</v>
      </c>
      <c r="AC496" s="165" t="e">
        <f>VLOOKUP(T496,NIVEAUXADMIN!I:J,2,FALSE)</f>
        <v>#N/A</v>
      </c>
      <c r="AD496" s="87">
        <f>IF(SUMPRODUCT(($A$4:$A496=A496)*($S$4:$S496=S496))&gt;1,0,1)</f>
        <v>0</v>
      </c>
    </row>
    <row r="497" spans="1:30" ht="15" customHeight="1">
      <c r="A497" s="90" t="s">
        <v>1100</v>
      </c>
      <c r="B497" s="87" t="s">
        <v>1202</v>
      </c>
      <c r="C497" s="90"/>
      <c r="D497" s="165" t="s">
        <v>16</v>
      </c>
      <c r="E497" s="189">
        <v>42663</v>
      </c>
      <c r="F497" s="88" t="s">
        <v>1051</v>
      </c>
      <c r="G497" s="87" t="s">
        <v>1052</v>
      </c>
      <c r="H497" s="87" t="s">
        <v>1063</v>
      </c>
      <c r="I497" s="176"/>
      <c r="J497" s="85" t="str">
        <f>IFERROR(VLOOKUP(H497,REFERENCES!R:S,2,FALSE),"")</f>
        <v>Nombre</v>
      </c>
      <c r="K497" s="168">
        <v>63</v>
      </c>
      <c r="L497" s="167"/>
      <c r="M497" s="167"/>
      <c r="N497" s="167"/>
      <c r="O497" s="84" t="s">
        <v>1902</v>
      </c>
      <c r="P497" s="82">
        <v>63</v>
      </c>
      <c r="Q497" s="96" t="s">
        <v>1040</v>
      </c>
      <c r="R497" s="87" t="s">
        <v>169</v>
      </c>
      <c r="S497" s="87" t="s">
        <v>439</v>
      </c>
      <c r="T497" s="101"/>
      <c r="U497" s="165" t="s">
        <v>1149</v>
      </c>
      <c r="V497" s="86"/>
      <c r="W497" s="97"/>
      <c r="X497" s="87"/>
      <c r="Y497" s="165" t="str">
        <f t="shared" si="20"/>
        <v>AME20161020NOMO</v>
      </c>
      <c r="Z497" s="165">
        <f t="shared" si="19"/>
        <v>6</v>
      </c>
      <c r="AA497" s="165" t="str">
        <f>VLOOKUP(R497,NIVEAUXADMIN!A:B,2,FALSE)</f>
        <v>HT09</v>
      </c>
      <c r="AB497" s="165" t="str">
        <f>VLOOKUP(S497,NIVEAUXADMIN!E:F,2,FALSE)</f>
        <v>HT09931</v>
      </c>
      <c r="AC497" s="165" t="e">
        <f>VLOOKUP(T497,NIVEAUXADMIN!I:J,2,FALSE)</f>
        <v>#N/A</v>
      </c>
      <c r="AD497" s="87">
        <f>IF(SUMPRODUCT(($A$4:$A497=A497)*($S$4:$S497=S497))&gt;1,0,1)</f>
        <v>0</v>
      </c>
    </row>
    <row r="498" spans="1:30" s="165" customFormat="1" ht="15" customHeight="1">
      <c r="A498" s="90" t="s">
        <v>1100</v>
      </c>
      <c r="B498" s="87" t="s">
        <v>1202</v>
      </c>
      <c r="C498" s="90"/>
      <c r="D498" s="165" t="s">
        <v>16</v>
      </c>
      <c r="E498" s="189">
        <v>42663</v>
      </c>
      <c r="F498" s="88" t="s">
        <v>1051</v>
      </c>
      <c r="G498" s="87" t="s">
        <v>1052</v>
      </c>
      <c r="H498" s="87" t="s">
        <v>1062</v>
      </c>
      <c r="I498" s="176"/>
      <c r="J498" s="85" t="str">
        <f>IFERROR(VLOOKUP(H498,REFERENCES!R:S,2,FALSE),"")</f>
        <v>Nombre</v>
      </c>
      <c r="K498" s="168">
        <v>63</v>
      </c>
      <c r="L498" s="167"/>
      <c r="M498" s="167"/>
      <c r="N498" s="167"/>
      <c r="O498" s="84" t="s">
        <v>1902</v>
      </c>
      <c r="P498" s="82">
        <v>63</v>
      </c>
      <c r="Q498" s="96" t="s">
        <v>1040</v>
      </c>
      <c r="R498" s="87" t="s">
        <v>169</v>
      </c>
      <c r="S498" s="87" t="s">
        <v>439</v>
      </c>
      <c r="T498" s="101"/>
      <c r="U498" s="165" t="s">
        <v>1149</v>
      </c>
      <c r="V498" s="86"/>
      <c r="W498" s="97"/>
      <c r="X498" s="87"/>
      <c r="Y498" s="165" t="str">
        <f t="shared" si="20"/>
        <v>AME20161020NOMO</v>
      </c>
      <c r="Z498" s="165">
        <f t="shared" si="19"/>
        <v>6</v>
      </c>
      <c r="AA498" s="165" t="str">
        <f>VLOOKUP(R498,NIVEAUXADMIN!A:B,2,FALSE)</f>
        <v>HT09</v>
      </c>
      <c r="AB498" s="165" t="str">
        <f>VLOOKUP(S498,NIVEAUXADMIN!E:F,2,FALSE)</f>
        <v>HT09931</v>
      </c>
      <c r="AC498" s="165" t="e">
        <f>VLOOKUP(T498,NIVEAUXADMIN!I:J,2,FALSE)</f>
        <v>#N/A</v>
      </c>
      <c r="AD498" s="87">
        <f>IF(SUMPRODUCT(($A$4:$A498=A498)*($S$4:$S498=S498))&gt;1,0,1)</f>
        <v>0</v>
      </c>
    </row>
    <row r="499" spans="1:30" ht="15" customHeight="1">
      <c r="A499" s="90" t="s">
        <v>1100</v>
      </c>
      <c r="B499" s="87" t="s">
        <v>1202</v>
      </c>
      <c r="C499" s="90"/>
      <c r="D499" s="165" t="s">
        <v>16</v>
      </c>
      <c r="E499" s="189">
        <v>42665</v>
      </c>
      <c r="F499" s="88" t="s">
        <v>1051</v>
      </c>
      <c r="G499" s="87" t="s">
        <v>1052</v>
      </c>
      <c r="H499" s="87" t="s">
        <v>1062</v>
      </c>
      <c r="I499" s="176"/>
      <c r="J499" s="85" t="str">
        <f>IFERROR(VLOOKUP(H499,REFERENCES!R:S,2,FALSE),"")</f>
        <v>Nombre</v>
      </c>
      <c r="K499" s="168">
        <v>84</v>
      </c>
      <c r="L499" s="167"/>
      <c r="M499" s="167"/>
      <c r="N499" s="167"/>
      <c r="O499" s="84" t="s">
        <v>1902</v>
      </c>
      <c r="P499" s="82">
        <v>84</v>
      </c>
      <c r="Q499" s="96" t="s">
        <v>1040</v>
      </c>
      <c r="R499" s="165" t="s">
        <v>20</v>
      </c>
      <c r="S499" s="87" t="s">
        <v>542</v>
      </c>
      <c r="T499" s="101"/>
      <c r="U499" s="165" t="s">
        <v>1169</v>
      </c>
      <c r="V499" s="86"/>
      <c r="W499" s="97"/>
      <c r="X499" s="87"/>
      <c r="Y499" s="165" t="str">
        <f t="shared" si="20"/>
        <v>AME20161022SURO</v>
      </c>
      <c r="Z499" s="165">
        <f t="shared" si="19"/>
        <v>1</v>
      </c>
      <c r="AA499" s="165" t="str">
        <f>VLOOKUP(R499,NIVEAUXADMIN!A:B,2,FALSE)</f>
        <v>HT07</v>
      </c>
      <c r="AB499" s="165" t="str">
        <f>VLOOKUP(S499,NIVEAUXADMIN!E:F,2,FALSE)</f>
        <v>HT07743</v>
      </c>
      <c r="AC499" s="165" t="e">
        <f>VLOOKUP(T499,NIVEAUXADMIN!I:J,2,FALSE)</f>
        <v>#N/A</v>
      </c>
      <c r="AD499" s="87">
        <f>IF(SUMPRODUCT(($A$4:$A499=A499)*($S$4:$S499=S499))&gt;1,0,1)</f>
        <v>0</v>
      </c>
    </row>
    <row r="500" spans="1:30" ht="15" customHeight="1">
      <c r="A500" s="87" t="s">
        <v>1100</v>
      </c>
      <c r="B500" s="87" t="s">
        <v>1202</v>
      </c>
      <c r="C500" s="90"/>
      <c r="D500" s="165" t="s">
        <v>16</v>
      </c>
      <c r="E500" s="189">
        <v>42655</v>
      </c>
      <c r="F500" s="88" t="s">
        <v>1051</v>
      </c>
      <c r="G500" s="87" t="s">
        <v>1052</v>
      </c>
      <c r="H500" s="87" t="s">
        <v>1063</v>
      </c>
      <c r="I500" s="87"/>
      <c r="J500" s="85" t="str">
        <f>IFERROR(VLOOKUP(H500,REFERENCES!R:S,2,FALSE),"")</f>
        <v>Nombre</v>
      </c>
      <c r="K500" s="168">
        <v>200</v>
      </c>
      <c r="L500" s="167"/>
      <c r="M500" s="167"/>
      <c r="N500" s="167"/>
      <c r="O500" s="84" t="s">
        <v>1902</v>
      </c>
      <c r="P500" s="82">
        <v>200</v>
      </c>
      <c r="Q500" s="96" t="s">
        <v>1040</v>
      </c>
      <c r="R500" s="87" t="s">
        <v>169</v>
      </c>
      <c r="S500" s="87" t="s">
        <v>439</v>
      </c>
      <c r="T500" s="86" t="s">
        <v>1508</v>
      </c>
      <c r="U500" s="165"/>
      <c r="V500" s="86"/>
      <c r="W500" s="97"/>
      <c r="X500" s="87"/>
      <c r="Y500" s="165" t="str">
        <f t="shared" si="20"/>
        <v>AME20161012NOMO2È</v>
      </c>
      <c r="Z500" s="165">
        <f t="shared" si="19"/>
        <v>6</v>
      </c>
      <c r="AA500" s="165" t="str">
        <f>VLOOKUP(R500,NIVEAUXADMIN!A:B,2,FALSE)</f>
        <v>HT09</v>
      </c>
      <c r="AB500" s="165" t="str">
        <f>VLOOKUP(S500,NIVEAUXADMIN!E:F,2,FALSE)</f>
        <v>HT09931</v>
      </c>
      <c r="AC500" s="165" t="str">
        <f>VLOOKUP(T500,NIVEAUXADMIN!I:J,2,FALSE)</f>
        <v>HT09912-02</v>
      </c>
      <c r="AD500" s="87">
        <f>IF(SUMPRODUCT(($A$4:$A500=A500)*($S$4:$S500=S500))&gt;1,0,1)</f>
        <v>0</v>
      </c>
    </row>
    <row r="501" spans="1:30" ht="15" customHeight="1">
      <c r="A501" s="87" t="s">
        <v>1100</v>
      </c>
      <c r="B501" s="87" t="s">
        <v>1202</v>
      </c>
      <c r="C501" s="90"/>
      <c r="D501" s="165" t="s">
        <v>16</v>
      </c>
      <c r="E501" s="189">
        <v>42655</v>
      </c>
      <c r="F501" s="88" t="s">
        <v>1051</v>
      </c>
      <c r="G501" s="87" t="s">
        <v>1052</v>
      </c>
      <c r="H501" s="87" t="s">
        <v>1063</v>
      </c>
      <c r="I501" s="87"/>
      <c r="J501" s="85" t="str">
        <f>IFERROR(VLOOKUP(H501,REFERENCES!R:S,2,FALSE),"")</f>
        <v>Nombre</v>
      </c>
      <c r="K501" s="168">
        <v>200</v>
      </c>
      <c r="L501" s="167"/>
      <c r="M501" s="167"/>
      <c r="N501" s="167"/>
      <c r="O501" s="84" t="s">
        <v>1902</v>
      </c>
      <c r="P501" s="82">
        <v>200</v>
      </c>
      <c r="Q501" s="89"/>
      <c r="R501" s="87" t="s">
        <v>169</v>
      </c>
      <c r="S501" s="87" t="s">
        <v>439</v>
      </c>
      <c r="T501" s="86" t="s">
        <v>1508</v>
      </c>
      <c r="U501" s="165"/>
      <c r="V501" s="86"/>
      <c r="W501" s="97"/>
      <c r="X501" s="87"/>
      <c r="Y501" s="165" t="str">
        <f t="shared" si="20"/>
        <v>AME20161012NOMO2È</v>
      </c>
      <c r="Z501" s="165">
        <f t="shared" si="19"/>
        <v>6</v>
      </c>
      <c r="AA501" s="165" t="str">
        <f>VLOOKUP(R501,NIVEAUXADMIN!A:B,2,FALSE)</f>
        <v>HT09</v>
      </c>
      <c r="AB501" s="165" t="str">
        <f>VLOOKUP(S501,NIVEAUXADMIN!E:F,2,FALSE)</f>
        <v>HT09931</v>
      </c>
      <c r="AC501" s="165" t="str">
        <f>VLOOKUP(T501,NIVEAUXADMIN!I:J,2,FALSE)</f>
        <v>HT09912-02</v>
      </c>
      <c r="AD501" s="87">
        <f>IF(SUMPRODUCT(($A$4:$A501=A501)*($S$4:$S501=S501))&gt;1,0,1)</f>
        <v>0</v>
      </c>
    </row>
    <row r="502" spans="1:30" ht="15" customHeight="1">
      <c r="A502" s="87" t="s">
        <v>1100</v>
      </c>
      <c r="B502" s="90" t="s">
        <v>1202</v>
      </c>
      <c r="C502" s="90"/>
      <c r="D502" s="165" t="s">
        <v>16</v>
      </c>
      <c r="E502" s="189">
        <v>42655</v>
      </c>
      <c r="F502" s="88" t="s">
        <v>1051</v>
      </c>
      <c r="G502" s="87" t="s">
        <v>1052</v>
      </c>
      <c r="H502" s="87" t="s">
        <v>1062</v>
      </c>
      <c r="I502" s="87"/>
      <c r="J502" s="85" t="str">
        <f>IFERROR(VLOOKUP(H502,REFERENCES!R:S,2,FALSE),"")</f>
        <v>Nombre</v>
      </c>
      <c r="K502" s="168">
        <v>200</v>
      </c>
      <c r="L502" s="167"/>
      <c r="M502" s="167"/>
      <c r="N502" s="167"/>
      <c r="O502" s="84" t="s">
        <v>1902</v>
      </c>
      <c r="P502" s="82">
        <v>200</v>
      </c>
      <c r="Q502" s="89"/>
      <c r="R502" s="87" t="s">
        <v>169</v>
      </c>
      <c r="S502" s="87" t="s">
        <v>439</v>
      </c>
      <c r="T502" s="86" t="s">
        <v>1508</v>
      </c>
      <c r="U502" s="165"/>
      <c r="V502" s="86"/>
      <c r="W502" s="97"/>
      <c r="X502" s="87"/>
      <c r="Y502" s="165" t="str">
        <f t="shared" si="20"/>
        <v>AME20161012NOMO2È</v>
      </c>
      <c r="Z502" s="165">
        <f t="shared" si="19"/>
        <v>6</v>
      </c>
      <c r="AA502" s="165" t="str">
        <f>VLOOKUP(R502,NIVEAUXADMIN!A:B,2,FALSE)</f>
        <v>HT09</v>
      </c>
      <c r="AB502" s="165" t="str">
        <f>VLOOKUP(S502,NIVEAUXADMIN!E:F,2,FALSE)</f>
        <v>HT09931</v>
      </c>
      <c r="AC502" s="165" t="str">
        <f>VLOOKUP(T502,NIVEAUXADMIN!I:J,2,FALSE)</f>
        <v>HT09912-02</v>
      </c>
      <c r="AD502" s="87">
        <f>IF(SUMPRODUCT(($A$4:$A502=A502)*($S$4:$S502=S502))&gt;1,0,1)</f>
        <v>0</v>
      </c>
    </row>
    <row r="503" spans="1:30" ht="15" customHeight="1">
      <c r="A503" s="90" t="s">
        <v>1100</v>
      </c>
      <c r="B503" s="87" t="s">
        <v>1202</v>
      </c>
      <c r="C503" s="90"/>
      <c r="D503" s="165" t="s">
        <v>16</v>
      </c>
      <c r="E503" s="189">
        <v>42663</v>
      </c>
      <c r="F503" s="95" t="s">
        <v>1051</v>
      </c>
      <c r="G503" s="165" t="s">
        <v>1052</v>
      </c>
      <c r="H503" s="165" t="s">
        <v>1054</v>
      </c>
      <c r="I503" s="176"/>
      <c r="J503" s="85" t="str">
        <f>IFERROR(VLOOKUP(H503,REFERENCES!R:S,2,FALSE),"")</f>
        <v>Nombre</v>
      </c>
      <c r="K503" s="168">
        <v>230</v>
      </c>
      <c r="L503" s="167"/>
      <c r="M503" s="167"/>
      <c r="N503" s="167"/>
      <c r="O503" s="84" t="s">
        <v>1902</v>
      </c>
      <c r="P503" s="82">
        <v>115</v>
      </c>
      <c r="Q503" s="96" t="s">
        <v>1040</v>
      </c>
      <c r="R503" s="87" t="s">
        <v>169</v>
      </c>
      <c r="S503" s="87" t="s">
        <v>433</v>
      </c>
      <c r="T503" s="101"/>
      <c r="U503" s="165" t="s">
        <v>1145</v>
      </c>
      <c r="V503" s="86"/>
      <c r="W503" s="97"/>
      <c r="X503" s="87"/>
      <c r="Y503" s="165" t="str">
        <f t="shared" si="20"/>
        <v>AME20161020NOJE</v>
      </c>
      <c r="Z503" s="165">
        <f t="shared" si="19"/>
        <v>3</v>
      </c>
      <c r="AA503" s="165" t="str">
        <f>VLOOKUP(R503,NIVEAUXADMIN!A:B,2,FALSE)</f>
        <v>HT09</v>
      </c>
      <c r="AB503" s="165" t="str">
        <f>VLOOKUP(S503,NIVEAUXADMIN!E:F,2,FALSE)</f>
        <v>HT09934</v>
      </c>
      <c r="AC503" s="165" t="e">
        <f>VLOOKUP(T503,NIVEAUXADMIN!I:J,2,FALSE)</f>
        <v>#N/A</v>
      </c>
      <c r="AD503" s="87">
        <f>IF(SUMPRODUCT(($A$4:$A503=A503)*($S$4:$S503=S503))&gt;1,0,1)</f>
        <v>0</v>
      </c>
    </row>
    <row r="504" spans="1:30" ht="15" customHeight="1">
      <c r="A504" s="90" t="s">
        <v>1100</v>
      </c>
      <c r="B504" s="87" t="s">
        <v>1202</v>
      </c>
      <c r="C504" s="90"/>
      <c r="D504" s="165" t="s">
        <v>16</v>
      </c>
      <c r="E504" s="189">
        <v>42663</v>
      </c>
      <c r="F504" s="88" t="s">
        <v>1051</v>
      </c>
      <c r="G504" s="87" t="s">
        <v>1052</v>
      </c>
      <c r="H504" s="87" t="s">
        <v>1063</v>
      </c>
      <c r="I504" s="176"/>
      <c r="J504" s="85" t="str">
        <f>IFERROR(VLOOKUP(H504,REFERENCES!R:S,2,FALSE),"")</f>
        <v>Nombre</v>
      </c>
      <c r="K504" s="168">
        <v>115</v>
      </c>
      <c r="L504" s="167"/>
      <c r="M504" s="167"/>
      <c r="N504" s="167"/>
      <c r="O504" s="84" t="s">
        <v>1902</v>
      </c>
      <c r="P504" s="82">
        <v>115</v>
      </c>
      <c r="Q504" s="96" t="s">
        <v>1040</v>
      </c>
      <c r="R504" s="87" t="s">
        <v>169</v>
      </c>
      <c r="S504" s="87" t="s">
        <v>433</v>
      </c>
      <c r="T504" s="101"/>
      <c r="U504" s="165" t="s">
        <v>1145</v>
      </c>
      <c r="V504" s="86"/>
      <c r="W504" s="97"/>
      <c r="X504" s="87"/>
      <c r="Y504" s="165" t="str">
        <f t="shared" si="20"/>
        <v>AME20161020NOJE</v>
      </c>
      <c r="Z504" s="165">
        <f t="shared" si="19"/>
        <v>3</v>
      </c>
      <c r="AA504" s="165" t="str">
        <f>VLOOKUP(R504,NIVEAUXADMIN!A:B,2,FALSE)</f>
        <v>HT09</v>
      </c>
      <c r="AB504" s="165" t="str">
        <f>VLOOKUP(S504,NIVEAUXADMIN!E:F,2,FALSE)</f>
        <v>HT09934</v>
      </c>
      <c r="AC504" s="165" t="e">
        <f>VLOOKUP(T504,NIVEAUXADMIN!I:J,2,FALSE)</f>
        <v>#N/A</v>
      </c>
      <c r="AD504" s="87">
        <f>IF(SUMPRODUCT(($A$4:$A504=A504)*($S$4:$S504=S504))&gt;1,0,1)</f>
        <v>0</v>
      </c>
    </row>
    <row r="505" spans="1:30" ht="15" customHeight="1">
      <c r="A505" s="90" t="s">
        <v>1100</v>
      </c>
      <c r="B505" s="87" t="s">
        <v>1202</v>
      </c>
      <c r="C505" s="90"/>
      <c r="D505" s="165" t="s">
        <v>16</v>
      </c>
      <c r="E505" s="189">
        <v>42663</v>
      </c>
      <c r="F505" s="88" t="s">
        <v>1051</v>
      </c>
      <c r="G505" s="87" t="s">
        <v>1052</v>
      </c>
      <c r="H505" s="87" t="s">
        <v>1062</v>
      </c>
      <c r="I505" s="176"/>
      <c r="J505" s="85" t="str">
        <f>IFERROR(VLOOKUP(H505,REFERENCES!R:S,2,FALSE),"")</f>
        <v>Nombre</v>
      </c>
      <c r="K505" s="168">
        <v>115</v>
      </c>
      <c r="L505" s="167"/>
      <c r="M505" s="167"/>
      <c r="N505" s="167"/>
      <c r="O505" s="84" t="s">
        <v>1902</v>
      </c>
      <c r="P505" s="82">
        <v>115</v>
      </c>
      <c r="Q505" s="96" t="s">
        <v>1040</v>
      </c>
      <c r="R505" s="87" t="s">
        <v>169</v>
      </c>
      <c r="S505" s="87" t="s">
        <v>433</v>
      </c>
      <c r="T505" s="101"/>
      <c r="U505" s="165" t="s">
        <v>1145</v>
      </c>
      <c r="V505" s="86"/>
      <c r="W505" s="97"/>
      <c r="X505" s="87"/>
      <c r="Y505" s="165" t="str">
        <f t="shared" si="20"/>
        <v>AME20161020NOJE</v>
      </c>
      <c r="Z505" s="165">
        <f t="shared" si="19"/>
        <v>3</v>
      </c>
      <c r="AA505" s="165" t="str">
        <f>VLOOKUP(R505,NIVEAUXADMIN!A:B,2,FALSE)</f>
        <v>HT09</v>
      </c>
      <c r="AB505" s="165" t="str">
        <f>VLOOKUP(S505,NIVEAUXADMIN!E:F,2,FALSE)</f>
        <v>HT09934</v>
      </c>
      <c r="AC505" s="165" t="e">
        <f>VLOOKUP(T505,NIVEAUXADMIN!I:J,2,FALSE)</f>
        <v>#N/A</v>
      </c>
      <c r="AD505" s="87">
        <f>IF(SUMPRODUCT(($A$4:$A505=A505)*($S$4:$S505=S505))&gt;1,0,1)</f>
        <v>0</v>
      </c>
    </row>
    <row r="506" spans="1:30" ht="15" customHeight="1">
      <c r="A506" s="87" t="s">
        <v>1100</v>
      </c>
      <c r="B506" s="90" t="s">
        <v>1202</v>
      </c>
      <c r="C506" s="90"/>
      <c r="D506" s="165" t="s">
        <v>16</v>
      </c>
      <c r="E506" s="189">
        <v>42654</v>
      </c>
      <c r="F506" s="88" t="s">
        <v>1051</v>
      </c>
      <c r="G506" s="87" t="s">
        <v>1052</v>
      </c>
      <c r="H506" s="87" t="s">
        <v>1062</v>
      </c>
      <c r="I506" s="87"/>
      <c r="J506" s="85" t="str">
        <f>IFERROR(VLOOKUP(H506,REFERENCES!R:S,2,FALSE),"")</f>
        <v>Nombre</v>
      </c>
      <c r="K506" s="168">
        <v>69</v>
      </c>
      <c r="L506" s="167"/>
      <c r="M506" s="167"/>
      <c r="N506" s="167"/>
      <c r="O506" s="84" t="s">
        <v>1902</v>
      </c>
      <c r="P506" s="82">
        <v>69</v>
      </c>
      <c r="Q506" s="96" t="s">
        <v>1040</v>
      </c>
      <c r="R506" s="165" t="s">
        <v>20</v>
      </c>
      <c r="S506" s="87" t="s">
        <v>536</v>
      </c>
      <c r="T506" s="101"/>
      <c r="U506" s="165" t="s">
        <v>1165</v>
      </c>
      <c r="V506" s="86"/>
      <c r="W506" s="97"/>
      <c r="X506" s="87"/>
      <c r="Y506" s="165" t="str">
        <f t="shared" si="20"/>
        <v>AME20161011SUPO</v>
      </c>
      <c r="Z506" s="165">
        <f t="shared" si="19"/>
        <v>1</v>
      </c>
      <c r="AA506" s="165" t="str">
        <f>VLOOKUP(R506,NIVEAUXADMIN!A:B,2,FALSE)</f>
        <v>HT07</v>
      </c>
      <c r="AB506" s="165" t="str">
        <f>VLOOKUP(S506,NIVEAUXADMIN!E:F,2,FALSE)</f>
        <v>HT07742</v>
      </c>
      <c r="AC506" s="165" t="e">
        <f>VLOOKUP(T506,NIVEAUXADMIN!I:J,2,FALSE)</f>
        <v>#N/A</v>
      </c>
      <c r="AD506" s="87">
        <f>IF(SUMPRODUCT(($A$4:$A506=A506)*($S$4:$S506=S506))&gt;1,0,1)</f>
        <v>1</v>
      </c>
    </row>
    <row r="507" spans="1:30" s="165" customFormat="1" ht="15" customHeight="1">
      <c r="A507" s="87" t="s">
        <v>1100</v>
      </c>
      <c r="B507" s="90" t="s">
        <v>1202</v>
      </c>
      <c r="C507" s="90"/>
      <c r="D507" s="165" t="s">
        <v>16</v>
      </c>
      <c r="E507" s="189">
        <v>42655</v>
      </c>
      <c r="F507" s="88" t="s">
        <v>1051</v>
      </c>
      <c r="G507" s="87" t="s">
        <v>1052</v>
      </c>
      <c r="H507" s="87" t="s">
        <v>1062</v>
      </c>
      <c r="I507" s="87"/>
      <c r="J507" s="85" t="str">
        <f>IFERROR(VLOOKUP(H507,REFERENCES!R:S,2,FALSE),"")</f>
        <v>Nombre</v>
      </c>
      <c r="K507" s="168">
        <v>200</v>
      </c>
      <c r="L507" s="167"/>
      <c r="M507" s="167"/>
      <c r="N507" s="167"/>
      <c r="O507" s="84" t="s">
        <v>1902</v>
      </c>
      <c r="P507" s="82">
        <v>200</v>
      </c>
      <c r="Q507" s="96" t="s">
        <v>1040</v>
      </c>
      <c r="R507" s="87" t="s">
        <v>169</v>
      </c>
      <c r="S507" s="87" t="s">
        <v>439</v>
      </c>
      <c r="T507" s="86" t="s">
        <v>1508</v>
      </c>
      <c r="V507" s="86"/>
      <c r="W507" s="97"/>
      <c r="X507" s="87"/>
      <c r="Y507" s="165" t="str">
        <f t="shared" si="20"/>
        <v>AME20161012NOMO2È</v>
      </c>
      <c r="Z507" s="165">
        <f t="shared" si="19"/>
        <v>6</v>
      </c>
      <c r="AA507" s="165" t="str">
        <f>VLOOKUP(R507,NIVEAUXADMIN!A:B,2,FALSE)</f>
        <v>HT09</v>
      </c>
      <c r="AB507" s="165" t="str">
        <f>VLOOKUP(S507,NIVEAUXADMIN!E:F,2,FALSE)</f>
        <v>HT09931</v>
      </c>
      <c r="AC507" s="165" t="str">
        <f>VLOOKUP(T507,NIVEAUXADMIN!I:J,2,FALSE)</f>
        <v>HT09912-02</v>
      </c>
      <c r="AD507" s="87">
        <f>IF(SUMPRODUCT(($A$4:$A507=A507)*($S$4:$S507=S507))&gt;1,0,1)</f>
        <v>0</v>
      </c>
    </row>
    <row r="508" spans="1:30" ht="15" customHeight="1">
      <c r="A508" s="98" t="s">
        <v>2544</v>
      </c>
      <c r="B508" s="165" t="s">
        <v>68</v>
      </c>
      <c r="C508" s="165" t="s">
        <v>2547</v>
      </c>
      <c r="D508" s="165" t="s">
        <v>16</v>
      </c>
      <c r="E508" s="189">
        <v>42723</v>
      </c>
      <c r="F508" s="95" t="s">
        <v>1049</v>
      </c>
      <c r="G508" s="165" t="s">
        <v>1053</v>
      </c>
      <c r="H508" s="165" t="s">
        <v>1048</v>
      </c>
      <c r="I508" s="165" t="s">
        <v>2526</v>
      </c>
      <c r="J508" s="85" t="str">
        <f>IFERROR(VLOOKUP(H508,REFERENCES!R:S,2,FALSE),"")</f>
        <v>Nombre</v>
      </c>
      <c r="K508" s="79">
        <v>123</v>
      </c>
      <c r="L508" s="79"/>
      <c r="M508" s="79"/>
      <c r="N508" s="79"/>
      <c r="O508" s="79"/>
      <c r="P508" s="207"/>
      <c r="Q508" s="96"/>
      <c r="R508" s="165" t="s">
        <v>17</v>
      </c>
      <c r="S508" s="165" t="s">
        <v>18</v>
      </c>
      <c r="T508" s="98" t="s">
        <v>1775</v>
      </c>
      <c r="U508" s="165" t="s">
        <v>2555</v>
      </c>
      <c r="V508" s="165"/>
      <c r="W508" s="165"/>
      <c r="X508" s="165"/>
      <c r="Y508" s="165" t="str">
        <f t="shared" si="20"/>
        <v>APR20161219GRJE7E</v>
      </c>
      <c r="Z508" s="165">
        <f t="shared" si="19"/>
        <v>3</v>
      </c>
      <c r="AA508" s="165" t="str">
        <f>VLOOKUP(R508,NIVEAUXADMIN!A:B,2,FALSE)</f>
        <v>HT08</v>
      </c>
      <c r="AB508" s="165" t="str">
        <f>VLOOKUP(S508,NIVEAUXADMIN!E:F,2,FALSE)</f>
        <v>HT08811</v>
      </c>
      <c r="AC508" s="165" t="str">
        <f>VLOOKUP(T508,NIVEAUXADMIN!I:J,2,FALSE)</f>
        <v>HT08811-07</v>
      </c>
      <c r="AD508" s="165">
        <f>IF(SUMPRODUCT(($A$4:$A508=A508)*($S$4:$S508=S508))&gt;1,0,1)</f>
        <v>1</v>
      </c>
    </row>
    <row r="509" spans="1:30" ht="15" customHeight="1">
      <c r="A509" s="98" t="s">
        <v>2544</v>
      </c>
      <c r="B509" s="165" t="s">
        <v>68</v>
      </c>
      <c r="C509" s="165" t="s">
        <v>2547</v>
      </c>
      <c r="D509" s="165" t="s">
        <v>16</v>
      </c>
      <c r="E509" s="189">
        <v>42723</v>
      </c>
      <c r="F509" s="95" t="s">
        <v>1049</v>
      </c>
      <c r="G509" s="165" t="s">
        <v>1053</v>
      </c>
      <c r="H509" s="165" t="s">
        <v>1048</v>
      </c>
      <c r="I509" s="165" t="s">
        <v>2526</v>
      </c>
      <c r="J509" s="85" t="str">
        <f>IFERROR(VLOOKUP(H509,REFERENCES!R:S,2,FALSE),"")</f>
        <v>Nombre</v>
      </c>
      <c r="K509" s="79">
        <v>170</v>
      </c>
      <c r="L509" s="79"/>
      <c r="M509" s="79"/>
      <c r="N509" s="79"/>
      <c r="O509" s="79"/>
      <c r="P509" s="207"/>
      <c r="Q509" s="96"/>
      <c r="R509" s="165" t="s">
        <v>17</v>
      </c>
      <c r="S509" s="165" t="s">
        <v>275</v>
      </c>
      <c r="T509" s="98" t="s">
        <v>1636</v>
      </c>
      <c r="U509" s="165" t="s">
        <v>2556</v>
      </c>
      <c r="V509" s="165"/>
      <c r="W509" s="165"/>
      <c r="X509" s="165"/>
      <c r="Y509" s="165" t="str">
        <f t="shared" si="20"/>
        <v>APR20161219GRRO4E</v>
      </c>
      <c r="Z509" s="165">
        <f t="shared" si="19"/>
        <v>3</v>
      </c>
      <c r="AA509" s="165" t="str">
        <f>VLOOKUP(R509,NIVEAUXADMIN!A:B,2,FALSE)</f>
        <v>HT08</v>
      </c>
      <c r="AB509" s="165" t="str">
        <f>VLOOKUP(S509,NIVEAUXADMIN!E:F,2,FALSE)</f>
        <v>HT08832</v>
      </c>
      <c r="AC509" s="165" t="str">
        <f>VLOOKUP(T509,NIVEAUXADMIN!I:J,2,FALSE)</f>
        <v>HT08832-04</v>
      </c>
      <c r="AD509" s="165">
        <f>IF(SUMPRODUCT(($A$4:$A509=A509)*($S$4:$S509=S509))&gt;1,0,1)</f>
        <v>1</v>
      </c>
    </row>
    <row r="510" spans="1:30" ht="15" customHeight="1">
      <c r="A510" s="98" t="s">
        <v>2544</v>
      </c>
      <c r="B510" s="165" t="s">
        <v>68</v>
      </c>
      <c r="C510" s="165" t="s">
        <v>2547</v>
      </c>
      <c r="D510" s="165" t="s">
        <v>16</v>
      </c>
      <c r="E510" s="189">
        <v>42723</v>
      </c>
      <c r="F510" s="95" t="s">
        <v>1049</v>
      </c>
      <c r="G510" s="165" t="s">
        <v>1053</v>
      </c>
      <c r="H510" s="165" t="s">
        <v>1048</v>
      </c>
      <c r="I510" s="165" t="s">
        <v>2526</v>
      </c>
      <c r="J510" s="85" t="str">
        <f>IFERROR(VLOOKUP(H510,REFERENCES!R:S,2,FALSE),"")</f>
        <v>Nombre</v>
      </c>
      <c r="K510" s="79">
        <v>212</v>
      </c>
      <c r="L510" s="79"/>
      <c r="M510" s="79"/>
      <c r="N510" s="79"/>
      <c r="O510" s="79"/>
      <c r="P510" s="207"/>
      <c r="Q510" s="96"/>
      <c r="R510" s="165" t="s">
        <v>17</v>
      </c>
      <c r="S510" s="165" t="s">
        <v>272</v>
      </c>
      <c r="T510" s="98" t="s">
        <v>1755</v>
      </c>
      <c r="U510" s="165" t="s">
        <v>2557</v>
      </c>
      <c r="V510" s="165"/>
      <c r="W510" s="165"/>
      <c r="X510" s="165"/>
      <c r="Y510" s="165" t="str">
        <f t="shared" si="20"/>
        <v>APR20161219GRPE6È</v>
      </c>
      <c r="Z510" s="165">
        <f t="shared" si="19"/>
        <v>3</v>
      </c>
      <c r="AA510" s="165" t="str">
        <f>VLOOKUP(R510,NIVEAUXADMIN!A:B,2,FALSE)</f>
        <v>HT08</v>
      </c>
      <c r="AB510" s="165" t="str">
        <f>VLOOKUP(S510,NIVEAUXADMIN!E:F,2,FALSE)</f>
        <v>HT08834</v>
      </c>
      <c r="AC510" s="165" t="str">
        <f>VLOOKUP(T510,NIVEAUXADMIN!I:J,2,FALSE)</f>
        <v>HT08834-06</v>
      </c>
      <c r="AD510" s="165">
        <f>IF(SUMPRODUCT(($A$4:$A510=A510)*($S$4:$S510=S510))&gt;1,0,1)</f>
        <v>1</v>
      </c>
    </row>
    <row r="511" spans="1:30" s="165" customFormat="1" ht="15" customHeight="1">
      <c r="A511" s="98" t="s">
        <v>2544</v>
      </c>
      <c r="B511" s="165" t="s">
        <v>68</v>
      </c>
      <c r="C511" s="165" t="s">
        <v>2547</v>
      </c>
      <c r="D511" s="165" t="s">
        <v>16</v>
      </c>
      <c r="E511" s="189">
        <v>42723</v>
      </c>
      <c r="F511" s="95" t="s">
        <v>1049</v>
      </c>
      <c r="G511" s="165" t="s">
        <v>1053</v>
      </c>
      <c r="H511" s="165" t="s">
        <v>1048</v>
      </c>
      <c r="I511" s="165" t="s">
        <v>2526</v>
      </c>
      <c r="J511" s="85" t="str">
        <f>IFERROR(VLOOKUP(H511,REFERENCES!R:S,2,FALSE),"")</f>
        <v>Nombre</v>
      </c>
      <c r="K511" s="79">
        <v>356</v>
      </c>
      <c r="L511" s="79"/>
      <c r="M511" s="79"/>
      <c r="N511" s="79"/>
      <c r="O511" s="79"/>
      <c r="P511" s="207"/>
      <c r="Q511" s="96"/>
      <c r="R511" s="165" t="s">
        <v>17</v>
      </c>
      <c r="S511" s="165" t="s">
        <v>261</v>
      </c>
      <c r="T511" s="98" t="s">
        <v>1692</v>
      </c>
      <c r="U511" s="165" t="s">
        <v>2558</v>
      </c>
      <c r="Y511" s="165" t="str">
        <f t="shared" si="20"/>
        <v>APR20161219GRDA5E</v>
      </c>
      <c r="Z511" s="165">
        <f t="shared" si="19"/>
        <v>3</v>
      </c>
      <c r="AA511" s="165" t="str">
        <f>VLOOKUP(R511,NIVEAUXADMIN!A:B,2,FALSE)</f>
        <v>HT08</v>
      </c>
      <c r="AB511" s="165" t="str">
        <f>VLOOKUP(S511,NIVEAUXADMIN!E:F,2,FALSE)</f>
        <v>HT08822</v>
      </c>
      <c r="AC511" s="165" t="str">
        <f>VLOOKUP(T511,NIVEAUXADMIN!I:J,2,FALSE)</f>
        <v>HT08822-05</v>
      </c>
      <c r="AD511" s="165">
        <f>IF(SUMPRODUCT(($A$4:$A511=A511)*($S$4:$S511=S511))&gt;1,0,1)</f>
        <v>1</v>
      </c>
    </row>
    <row r="512" spans="1:30" ht="15" customHeight="1">
      <c r="A512" s="98" t="s">
        <v>2544</v>
      </c>
      <c r="B512" s="165" t="s">
        <v>68</v>
      </c>
      <c r="C512" s="165" t="s">
        <v>2547</v>
      </c>
      <c r="D512" s="165" t="s">
        <v>16</v>
      </c>
      <c r="E512" s="189">
        <v>42723</v>
      </c>
      <c r="F512" s="95" t="s">
        <v>1049</v>
      </c>
      <c r="G512" s="165" t="s">
        <v>1053</v>
      </c>
      <c r="H512" s="165" t="s">
        <v>1048</v>
      </c>
      <c r="I512" s="165" t="s">
        <v>2526</v>
      </c>
      <c r="J512" s="85" t="str">
        <f>IFERROR(VLOOKUP(H512,REFERENCES!R:S,2,FALSE),"")</f>
        <v>Nombre</v>
      </c>
      <c r="K512" s="79">
        <v>146</v>
      </c>
      <c r="L512" s="79"/>
      <c r="M512" s="79"/>
      <c r="N512" s="79"/>
      <c r="O512" s="79"/>
      <c r="P512" s="207"/>
      <c r="Q512" s="96"/>
      <c r="R512" s="165" t="s">
        <v>17</v>
      </c>
      <c r="S512" s="165" t="s">
        <v>248</v>
      </c>
      <c r="T512" s="98" t="s">
        <v>1514</v>
      </c>
      <c r="U512" s="165" t="s">
        <v>2559</v>
      </c>
      <c r="V512" s="165"/>
      <c r="W512" s="165"/>
      <c r="X512" s="165"/>
      <c r="Y512" s="165" t="str">
        <f t="shared" si="20"/>
        <v>APR20161219GRBE2È</v>
      </c>
      <c r="Z512" s="165">
        <f t="shared" si="19"/>
        <v>3</v>
      </c>
      <c r="AA512" s="165" t="str">
        <f>VLOOKUP(R512,NIVEAUXADMIN!A:B,2,FALSE)</f>
        <v>HT08</v>
      </c>
      <c r="AB512" s="165" t="str">
        <f>VLOOKUP(S512,NIVEAUXADMIN!E:F,2,FALSE)</f>
        <v>HT08833</v>
      </c>
      <c r="AC512" s="165" t="str">
        <f>VLOOKUP(T512,NIVEAUXADMIN!I:J,2,FALSE)</f>
        <v>HT08833-03</v>
      </c>
      <c r="AD512" s="165">
        <f>IF(SUMPRODUCT(($A$4:$A512=A512)*($S$4:$S512=S512))&gt;1,0,1)</f>
        <v>1</v>
      </c>
    </row>
    <row r="513" spans="1:30" s="165" customFormat="1" ht="15" customHeight="1">
      <c r="A513" s="98" t="s">
        <v>2544</v>
      </c>
      <c r="B513" s="165" t="s">
        <v>68</v>
      </c>
      <c r="C513" s="165" t="s">
        <v>2547</v>
      </c>
      <c r="D513" s="165" t="s">
        <v>16</v>
      </c>
      <c r="E513" s="189">
        <v>42723</v>
      </c>
      <c r="F513" s="95" t="s">
        <v>1051</v>
      </c>
      <c r="G513" s="165" t="s">
        <v>1052</v>
      </c>
      <c r="H513" s="165" t="s">
        <v>1062</v>
      </c>
      <c r="I513" s="165" t="s">
        <v>2548</v>
      </c>
      <c r="J513" s="85" t="str">
        <f>IFERROR(VLOOKUP(H513,REFERENCES!R:S,2,FALSE),"")</f>
        <v>Nombre</v>
      </c>
      <c r="K513" s="79">
        <v>123</v>
      </c>
      <c r="L513" s="79"/>
      <c r="M513" s="79"/>
      <c r="N513" s="79"/>
      <c r="O513" s="79"/>
      <c r="P513" s="207"/>
      <c r="Q513" s="96"/>
      <c r="R513" s="165" t="s">
        <v>17</v>
      </c>
      <c r="S513" s="165" t="s">
        <v>18</v>
      </c>
      <c r="T513" s="98" t="s">
        <v>1775</v>
      </c>
      <c r="U513" s="165" t="s">
        <v>2555</v>
      </c>
      <c r="Y513" s="165" t="str">
        <f t="shared" si="20"/>
        <v>APR20161219GRJE7E</v>
      </c>
      <c r="Z513" s="165">
        <f t="shared" si="19"/>
        <v>3</v>
      </c>
      <c r="AA513" s="165" t="str">
        <f>VLOOKUP(R513,NIVEAUXADMIN!A:B,2,FALSE)</f>
        <v>HT08</v>
      </c>
      <c r="AB513" s="165" t="str">
        <f>VLOOKUP(S513,NIVEAUXADMIN!E:F,2,FALSE)</f>
        <v>HT08811</v>
      </c>
      <c r="AC513" s="165" t="str">
        <f>VLOOKUP(T513,NIVEAUXADMIN!I:J,2,FALSE)</f>
        <v>HT08811-07</v>
      </c>
      <c r="AD513" s="165">
        <f>IF(SUMPRODUCT(($A$4:$A513=A513)*($S$4:$S513=S513))&gt;1,0,1)</f>
        <v>0</v>
      </c>
    </row>
    <row r="514" spans="1:30" ht="15" customHeight="1">
      <c r="A514" s="98" t="s">
        <v>2544</v>
      </c>
      <c r="B514" s="165" t="s">
        <v>68</v>
      </c>
      <c r="C514" s="165" t="s">
        <v>2547</v>
      </c>
      <c r="D514" s="165" t="s">
        <v>16</v>
      </c>
      <c r="E514" s="189">
        <v>42723</v>
      </c>
      <c r="F514" s="95" t="s">
        <v>1051</v>
      </c>
      <c r="G514" s="165" t="s">
        <v>1052</v>
      </c>
      <c r="H514" s="165" t="s">
        <v>1062</v>
      </c>
      <c r="I514" s="165" t="s">
        <v>2548</v>
      </c>
      <c r="J514" s="85" t="str">
        <f>IFERROR(VLOOKUP(H514,REFERENCES!R:S,2,FALSE),"")</f>
        <v>Nombre</v>
      </c>
      <c r="K514" s="79">
        <v>170</v>
      </c>
      <c r="L514" s="79"/>
      <c r="M514" s="79"/>
      <c r="N514" s="79"/>
      <c r="O514" s="79"/>
      <c r="P514" s="207"/>
      <c r="Q514" s="96"/>
      <c r="R514" s="165" t="s">
        <v>17</v>
      </c>
      <c r="S514" s="165" t="s">
        <v>275</v>
      </c>
      <c r="T514" s="98" t="s">
        <v>1636</v>
      </c>
      <c r="U514" s="165" t="s">
        <v>2556</v>
      </c>
      <c r="V514" s="165"/>
      <c r="W514" s="165"/>
      <c r="X514" s="165"/>
      <c r="Y514" s="165" t="str">
        <f t="shared" si="20"/>
        <v>APR20161219GRRO4E</v>
      </c>
      <c r="Z514" s="165">
        <f t="shared" si="19"/>
        <v>3</v>
      </c>
      <c r="AA514" s="165" t="str">
        <f>VLOOKUP(R514,NIVEAUXADMIN!A:B,2,FALSE)</f>
        <v>HT08</v>
      </c>
      <c r="AB514" s="165" t="str">
        <f>VLOOKUP(S514,NIVEAUXADMIN!E:F,2,FALSE)</f>
        <v>HT08832</v>
      </c>
      <c r="AC514" s="165" t="str">
        <f>VLOOKUP(T514,NIVEAUXADMIN!I:J,2,FALSE)</f>
        <v>HT08832-04</v>
      </c>
      <c r="AD514" s="165">
        <f>IF(SUMPRODUCT(($A$4:$A514=A514)*($S$4:$S514=S514))&gt;1,0,1)</f>
        <v>0</v>
      </c>
    </row>
    <row r="515" spans="1:30" ht="15" customHeight="1">
      <c r="A515" s="98" t="s">
        <v>2544</v>
      </c>
      <c r="B515" s="165" t="s">
        <v>68</v>
      </c>
      <c r="C515" s="165" t="s">
        <v>2547</v>
      </c>
      <c r="D515" s="165" t="s">
        <v>16</v>
      </c>
      <c r="E515" s="189">
        <v>42723</v>
      </c>
      <c r="F515" s="95" t="s">
        <v>1051</v>
      </c>
      <c r="G515" s="165" t="s">
        <v>1052</v>
      </c>
      <c r="H515" s="165" t="s">
        <v>1062</v>
      </c>
      <c r="I515" s="165" t="s">
        <v>2548</v>
      </c>
      <c r="J515" s="85" t="str">
        <f>IFERROR(VLOOKUP(H515,REFERENCES!R:S,2,FALSE),"")</f>
        <v>Nombre</v>
      </c>
      <c r="K515" s="79">
        <v>212</v>
      </c>
      <c r="L515" s="79"/>
      <c r="M515" s="79"/>
      <c r="N515" s="79"/>
      <c r="O515" s="79"/>
      <c r="P515" s="207"/>
      <c r="Q515" s="96"/>
      <c r="R515" s="165" t="s">
        <v>17</v>
      </c>
      <c r="S515" s="165" t="s">
        <v>272</v>
      </c>
      <c r="T515" s="98" t="s">
        <v>1755</v>
      </c>
      <c r="U515" s="165" t="s">
        <v>2557</v>
      </c>
      <c r="V515" s="165"/>
      <c r="W515" s="165"/>
      <c r="X515" s="165"/>
      <c r="Y515" s="165" t="str">
        <f t="shared" si="20"/>
        <v>APR20161219GRPE6È</v>
      </c>
      <c r="Z515" s="165">
        <f t="shared" si="19"/>
        <v>3</v>
      </c>
      <c r="AA515" s="165" t="str">
        <f>VLOOKUP(R515,NIVEAUXADMIN!A:B,2,FALSE)</f>
        <v>HT08</v>
      </c>
      <c r="AB515" s="165" t="str">
        <f>VLOOKUP(S515,NIVEAUXADMIN!E:F,2,FALSE)</f>
        <v>HT08834</v>
      </c>
      <c r="AC515" s="165" t="str">
        <f>VLOOKUP(T515,NIVEAUXADMIN!I:J,2,FALSE)</f>
        <v>HT08834-06</v>
      </c>
      <c r="AD515" s="165">
        <f>IF(SUMPRODUCT(($A$4:$A515=A515)*($S$4:$S515=S515))&gt;1,0,1)</f>
        <v>0</v>
      </c>
    </row>
    <row r="516" spans="1:30" s="165" customFormat="1" ht="15" customHeight="1">
      <c r="A516" s="98" t="s">
        <v>2544</v>
      </c>
      <c r="B516" s="165" t="s">
        <v>68</v>
      </c>
      <c r="C516" s="165" t="s">
        <v>2547</v>
      </c>
      <c r="D516" s="165" t="s">
        <v>16</v>
      </c>
      <c r="E516" s="189">
        <v>42723</v>
      </c>
      <c r="F516" s="95" t="s">
        <v>1051</v>
      </c>
      <c r="G516" s="165" t="s">
        <v>1052</v>
      </c>
      <c r="H516" s="165" t="s">
        <v>1062</v>
      </c>
      <c r="I516" s="165" t="s">
        <v>2548</v>
      </c>
      <c r="J516" s="85" t="str">
        <f>IFERROR(VLOOKUP(H516,REFERENCES!R:S,2,FALSE),"")</f>
        <v>Nombre</v>
      </c>
      <c r="K516" s="79">
        <v>356</v>
      </c>
      <c r="L516" s="79"/>
      <c r="M516" s="79"/>
      <c r="N516" s="79"/>
      <c r="O516" s="79"/>
      <c r="P516" s="207"/>
      <c r="Q516" s="96"/>
      <c r="R516" s="165" t="s">
        <v>17</v>
      </c>
      <c r="S516" s="165" t="s">
        <v>261</v>
      </c>
      <c r="T516" s="98" t="s">
        <v>1692</v>
      </c>
      <c r="U516" s="165" t="s">
        <v>2558</v>
      </c>
      <c r="Y516" s="165" t="str">
        <f t="shared" si="20"/>
        <v>APR20161219GRDA5E</v>
      </c>
      <c r="Z516" s="165">
        <f t="shared" si="19"/>
        <v>3</v>
      </c>
      <c r="AA516" s="165" t="str">
        <f>VLOOKUP(R516,NIVEAUXADMIN!A:B,2,FALSE)</f>
        <v>HT08</v>
      </c>
      <c r="AB516" s="165" t="str">
        <f>VLOOKUP(S516,NIVEAUXADMIN!E:F,2,FALSE)</f>
        <v>HT08822</v>
      </c>
      <c r="AC516" s="165" t="str">
        <f>VLOOKUP(T516,NIVEAUXADMIN!I:J,2,FALSE)</f>
        <v>HT08822-05</v>
      </c>
      <c r="AD516" s="165">
        <f>IF(SUMPRODUCT(($A$4:$A516=A516)*($S$4:$S516=S516))&gt;1,0,1)</f>
        <v>0</v>
      </c>
    </row>
    <row r="517" spans="1:30" ht="15" customHeight="1">
      <c r="A517" s="98" t="s">
        <v>2544</v>
      </c>
      <c r="B517" s="165" t="s">
        <v>68</v>
      </c>
      <c r="C517" s="165" t="s">
        <v>2547</v>
      </c>
      <c r="D517" s="165" t="s">
        <v>16</v>
      </c>
      <c r="E517" s="189">
        <v>42723</v>
      </c>
      <c r="F517" s="95" t="s">
        <v>1051</v>
      </c>
      <c r="G517" s="165" t="s">
        <v>1052</v>
      </c>
      <c r="H517" s="165" t="s">
        <v>1062</v>
      </c>
      <c r="I517" s="165" t="s">
        <v>2548</v>
      </c>
      <c r="J517" s="85" t="str">
        <f>IFERROR(VLOOKUP(H517,REFERENCES!R:S,2,FALSE),"")</f>
        <v>Nombre</v>
      </c>
      <c r="K517" s="79">
        <v>146</v>
      </c>
      <c r="L517" s="79"/>
      <c r="M517" s="79"/>
      <c r="N517" s="79"/>
      <c r="O517" s="79"/>
      <c r="P517" s="207"/>
      <c r="Q517" s="96"/>
      <c r="R517" s="165" t="s">
        <v>17</v>
      </c>
      <c r="S517" s="165" t="s">
        <v>248</v>
      </c>
      <c r="T517" s="98" t="s">
        <v>1514</v>
      </c>
      <c r="U517" s="165" t="s">
        <v>2559</v>
      </c>
      <c r="V517" s="165"/>
      <c r="W517" s="165"/>
      <c r="X517" s="165"/>
      <c r="Y517" s="165" t="str">
        <f t="shared" si="20"/>
        <v>APR20161219GRBE2È</v>
      </c>
      <c r="Z517" s="165">
        <f t="shared" si="19"/>
        <v>3</v>
      </c>
      <c r="AA517" s="165" t="str">
        <f>VLOOKUP(R517,NIVEAUXADMIN!A:B,2,FALSE)</f>
        <v>HT08</v>
      </c>
      <c r="AB517" s="165" t="str">
        <f>VLOOKUP(S517,NIVEAUXADMIN!E:F,2,FALSE)</f>
        <v>HT08833</v>
      </c>
      <c r="AC517" s="165" t="str">
        <f>VLOOKUP(T517,NIVEAUXADMIN!I:J,2,FALSE)</f>
        <v>HT08833-03</v>
      </c>
      <c r="AD517" s="165">
        <f>IF(SUMPRODUCT(($A$4:$A517=A517)*($S$4:$S517=S517))&gt;1,0,1)</f>
        <v>0</v>
      </c>
    </row>
    <row r="518" spans="1:30" ht="15" customHeight="1">
      <c r="A518" s="98" t="s">
        <v>2544</v>
      </c>
      <c r="B518" s="165" t="s">
        <v>68</v>
      </c>
      <c r="C518" s="165" t="s">
        <v>2547</v>
      </c>
      <c r="D518" s="165" t="s">
        <v>16</v>
      </c>
      <c r="E518" s="189">
        <v>42723</v>
      </c>
      <c r="F518" s="95" t="s">
        <v>1051</v>
      </c>
      <c r="G518" s="165" t="s">
        <v>1052</v>
      </c>
      <c r="H518" s="165" t="s">
        <v>1057</v>
      </c>
      <c r="I518" s="165" t="s">
        <v>2526</v>
      </c>
      <c r="J518" s="85" t="str">
        <f>IFERROR(VLOOKUP(H518,REFERENCES!R:S,2,FALSE),"")</f>
        <v>Nombre</v>
      </c>
      <c r="K518" s="79">
        <v>123</v>
      </c>
      <c r="L518" s="79"/>
      <c r="M518" s="79"/>
      <c r="N518" s="79"/>
      <c r="O518" s="79"/>
      <c r="P518" s="207"/>
      <c r="Q518" s="96"/>
      <c r="R518" s="165" t="s">
        <v>17</v>
      </c>
      <c r="S518" s="165" t="s">
        <v>18</v>
      </c>
      <c r="T518" s="98" t="s">
        <v>1775</v>
      </c>
      <c r="U518" s="165" t="s">
        <v>2555</v>
      </c>
      <c r="V518" s="165"/>
      <c r="W518" s="165"/>
      <c r="X518" s="165"/>
      <c r="Y518" s="165" t="str">
        <f t="shared" si="20"/>
        <v>APR20161219GRJE7E</v>
      </c>
      <c r="Z518" s="165">
        <f t="shared" si="19"/>
        <v>3</v>
      </c>
      <c r="AA518" s="165" t="str">
        <f>VLOOKUP(R518,NIVEAUXADMIN!A:B,2,FALSE)</f>
        <v>HT08</v>
      </c>
      <c r="AB518" s="165" t="str">
        <f>VLOOKUP(S518,NIVEAUXADMIN!E:F,2,FALSE)</f>
        <v>HT08811</v>
      </c>
      <c r="AC518" s="165" t="str">
        <f>VLOOKUP(T518,NIVEAUXADMIN!I:J,2,FALSE)</f>
        <v>HT08811-07</v>
      </c>
      <c r="AD518" s="165">
        <f>IF(SUMPRODUCT(($A$4:$A518=A518)*($S$4:$S518=S518))&gt;1,0,1)</f>
        <v>0</v>
      </c>
    </row>
    <row r="519" spans="1:30" ht="15" customHeight="1">
      <c r="A519" s="98" t="s">
        <v>2544</v>
      </c>
      <c r="B519" s="165" t="s">
        <v>68</v>
      </c>
      <c r="C519" s="165" t="s">
        <v>2547</v>
      </c>
      <c r="D519" s="165" t="s">
        <v>16</v>
      </c>
      <c r="E519" s="189">
        <v>42723</v>
      </c>
      <c r="F519" s="95" t="s">
        <v>1051</v>
      </c>
      <c r="G519" s="165" t="s">
        <v>1052</v>
      </c>
      <c r="H519" s="165" t="s">
        <v>1057</v>
      </c>
      <c r="I519" s="165" t="s">
        <v>2526</v>
      </c>
      <c r="J519" s="85" t="str">
        <f>IFERROR(VLOOKUP(H519,REFERENCES!R:S,2,FALSE),"")</f>
        <v>Nombre</v>
      </c>
      <c r="K519" s="79">
        <v>170</v>
      </c>
      <c r="L519" s="79"/>
      <c r="M519" s="79"/>
      <c r="N519" s="79"/>
      <c r="O519" s="79"/>
      <c r="P519" s="207"/>
      <c r="Q519" s="96"/>
      <c r="R519" s="165" t="s">
        <v>17</v>
      </c>
      <c r="S519" s="165" t="s">
        <v>275</v>
      </c>
      <c r="T519" s="98" t="s">
        <v>1636</v>
      </c>
      <c r="U519" s="165" t="s">
        <v>2556</v>
      </c>
      <c r="V519" s="165"/>
      <c r="W519" s="165"/>
      <c r="X519" s="165"/>
      <c r="Y519" s="165" t="str">
        <f t="shared" si="20"/>
        <v>APR20161219GRRO4E</v>
      </c>
      <c r="Z519" s="165">
        <f t="shared" si="19"/>
        <v>3</v>
      </c>
      <c r="AA519" s="165" t="str">
        <f>VLOOKUP(R519,NIVEAUXADMIN!A:B,2,FALSE)</f>
        <v>HT08</v>
      </c>
      <c r="AB519" s="165" t="str">
        <f>VLOOKUP(S519,NIVEAUXADMIN!E:F,2,FALSE)</f>
        <v>HT08832</v>
      </c>
      <c r="AC519" s="165" t="str">
        <f>VLOOKUP(T519,NIVEAUXADMIN!I:J,2,FALSE)</f>
        <v>HT08832-04</v>
      </c>
      <c r="AD519" s="165">
        <f>IF(SUMPRODUCT(($A$4:$A519=A519)*($S$4:$S519=S519))&gt;1,0,1)</f>
        <v>0</v>
      </c>
    </row>
    <row r="520" spans="1:30" ht="15" customHeight="1">
      <c r="A520" s="98" t="s">
        <v>2544</v>
      </c>
      <c r="B520" s="165" t="s">
        <v>68</v>
      </c>
      <c r="C520" s="165" t="s">
        <v>2547</v>
      </c>
      <c r="D520" s="165" t="s">
        <v>16</v>
      </c>
      <c r="E520" s="189">
        <v>42723</v>
      </c>
      <c r="F520" s="95" t="s">
        <v>1051</v>
      </c>
      <c r="G520" s="165" t="s">
        <v>1052</v>
      </c>
      <c r="H520" s="165" t="s">
        <v>1057</v>
      </c>
      <c r="I520" s="165" t="s">
        <v>2526</v>
      </c>
      <c r="J520" s="85" t="str">
        <f>IFERROR(VLOOKUP(H520,REFERENCES!R:S,2,FALSE),"")</f>
        <v>Nombre</v>
      </c>
      <c r="K520" s="79">
        <v>212</v>
      </c>
      <c r="L520" s="79"/>
      <c r="M520" s="79"/>
      <c r="N520" s="79"/>
      <c r="O520" s="79"/>
      <c r="P520" s="207"/>
      <c r="Q520" s="96"/>
      <c r="R520" s="165" t="s">
        <v>17</v>
      </c>
      <c r="S520" s="165" t="s">
        <v>272</v>
      </c>
      <c r="T520" s="98" t="s">
        <v>1755</v>
      </c>
      <c r="U520" s="165" t="s">
        <v>2557</v>
      </c>
      <c r="V520" s="165"/>
      <c r="W520" s="165"/>
      <c r="X520" s="165"/>
      <c r="Y520" s="165" t="str">
        <f t="shared" si="20"/>
        <v>APR20161219GRPE6È</v>
      </c>
      <c r="Z520" s="165">
        <f t="shared" si="19"/>
        <v>3</v>
      </c>
      <c r="AA520" s="165" t="str">
        <f>VLOOKUP(R520,NIVEAUXADMIN!A:B,2,FALSE)</f>
        <v>HT08</v>
      </c>
      <c r="AB520" s="165" t="str">
        <f>VLOOKUP(S520,NIVEAUXADMIN!E:F,2,FALSE)</f>
        <v>HT08834</v>
      </c>
      <c r="AC520" s="165" t="str">
        <f>VLOOKUP(T520,NIVEAUXADMIN!I:J,2,FALSE)</f>
        <v>HT08834-06</v>
      </c>
      <c r="AD520" s="165">
        <f>IF(SUMPRODUCT(($A$4:$A520=A520)*($S$4:$S520=S520))&gt;1,0,1)</f>
        <v>0</v>
      </c>
    </row>
    <row r="521" spans="1:30" s="165" customFormat="1" ht="15" customHeight="1">
      <c r="A521" s="98" t="s">
        <v>2544</v>
      </c>
      <c r="B521" s="165" t="s">
        <v>68</v>
      </c>
      <c r="C521" s="165" t="s">
        <v>2547</v>
      </c>
      <c r="D521" s="165" t="s">
        <v>16</v>
      </c>
      <c r="E521" s="189">
        <v>42723</v>
      </c>
      <c r="F521" s="95" t="s">
        <v>1051</v>
      </c>
      <c r="G521" s="165" t="s">
        <v>1052</v>
      </c>
      <c r="H521" s="165" t="s">
        <v>1057</v>
      </c>
      <c r="I521" s="165" t="s">
        <v>2526</v>
      </c>
      <c r="J521" s="85" t="str">
        <f>IFERROR(VLOOKUP(H521,REFERENCES!R:S,2,FALSE),"")</f>
        <v>Nombre</v>
      </c>
      <c r="K521" s="79">
        <v>356</v>
      </c>
      <c r="L521" s="79"/>
      <c r="M521" s="79"/>
      <c r="N521" s="79"/>
      <c r="O521" s="79"/>
      <c r="P521" s="207"/>
      <c r="Q521" s="96"/>
      <c r="R521" s="165" t="s">
        <v>17</v>
      </c>
      <c r="S521" s="165" t="s">
        <v>261</v>
      </c>
      <c r="T521" s="98" t="s">
        <v>1692</v>
      </c>
      <c r="U521" s="165" t="s">
        <v>2558</v>
      </c>
      <c r="Y521" s="165" t="str">
        <f t="shared" si="20"/>
        <v>APR20161219GRDA5E</v>
      </c>
      <c r="Z521" s="165">
        <f t="shared" si="19"/>
        <v>3</v>
      </c>
      <c r="AA521" s="165" t="str">
        <f>VLOOKUP(R521,NIVEAUXADMIN!A:B,2,FALSE)</f>
        <v>HT08</v>
      </c>
      <c r="AB521" s="165" t="str">
        <f>VLOOKUP(S521,NIVEAUXADMIN!E:F,2,FALSE)</f>
        <v>HT08822</v>
      </c>
      <c r="AC521" s="165" t="str">
        <f>VLOOKUP(T521,NIVEAUXADMIN!I:J,2,FALSE)</f>
        <v>HT08822-05</v>
      </c>
      <c r="AD521" s="165">
        <f>IF(SUMPRODUCT(($A$4:$A521=A521)*($S$4:$S521=S521))&gt;1,0,1)</f>
        <v>0</v>
      </c>
    </row>
    <row r="522" spans="1:30" ht="15" customHeight="1">
      <c r="A522" s="98" t="s">
        <v>2544</v>
      </c>
      <c r="B522" s="165" t="s">
        <v>68</v>
      </c>
      <c r="C522" s="165" t="s">
        <v>2547</v>
      </c>
      <c r="D522" s="165" t="s">
        <v>16</v>
      </c>
      <c r="E522" s="189">
        <v>42723</v>
      </c>
      <c r="F522" s="95" t="s">
        <v>1051</v>
      </c>
      <c r="G522" s="165" t="s">
        <v>1052</v>
      </c>
      <c r="H522" s="165" t="s">
        <v>1057</v>
      </c>
      <c r="I522" s="165" t="s">
        <v>2526</v>
      </c>
      <c r="J522" s="85" t="str">
        <f>IFERROR(VLOOKUP(H522,REFERENCES!R:S,2,FALSE),"")</f>
        <v>Nombre</v>
      </c>
      <c r="K522" s="79">
        <v>146</v>
      </c>
      <c r="L522" s="79"/>
      <c r="M522" s="79"/>
      <c r="N522" s="79"/>
      <c r="O522" s="79"/>
      <c r="P522" s="207"/>
      <c r="Q522" s="96"/>
      <c r="R522" s="165" t="s">
        <v>17</v>
      </c>
      <c r="S522" s="165" t="s">
        <v>248</v>
      </c>
      <c r="T522" s="98" t="s">
        <v>1514</v>
      </c>
      <c r="U522" s="165" t="s">
        <v>2559</v>
      </c>
      <c r="V522" s="165"/>
      <c r="W522" s="165"/>
      <c r="X522" s="165"/>
      <c r="Y522" s="165" t="str">
        <f t="shared" si="20"/>
        <v>APR20161219GRBE2È</v>
      </c>
      <c r="Z522" s="165">
        <f t="shared" si="19"/>
        <v>3</v>
      </c>
      <c r="AA522" s="165" t="str">
        <f>VLOOKUP(R522,NIVEAUXADMIN!A:B,2,FALSE)</f>
        <v>HT08</v>
      </c>
      <c r="AB522" s="165" t="str">
        <f>VLOOKUP(S522,NIVEAUXADMIN!E:F,2,FALSE)</f>
        <v>HT08833</v>
      </c>
      <c r="AC522" s="165" t="str">
        <f>VLOOKUP(T522,NIVEAUXADMIN!I:J,2,FALSE)</f>
        <v>HT08833-03</v>
      </c>
      <c r="AD522" s="165">
        <f>IF(SUMPRODUCT(($A$4:$A522=A522)*($S$4:$S522=S522))&gt;1,0,1)</f>
        <v>0</v>
      </c>
    </row>
    <row r="523" spans="1:30" ht="15" customHeight="1">
      <c r="A523" s="98" t="s">
        <v>2544</v>
      </c>
      <c r="B523" s="165" t="s">
        <v>68</v>
      </c>
      <c r="C523" s="165" t="s">
        <v>2547</v>
      </c>
      <c r="D523" s="165" t="s">
        <v>16</v>
      </c>
      <c r="E523" s="189">
        <v>42725</v>
      </c>
      <c r="F523" s="95" t="s">
        <v>1049</v>
      </c>
      <c r="G523" s="165" t="s">
        <v>1053</v>
      </c>
      <c r="H523" s="165" t="s">
        <v>1048</v>
      </c>
      <c r="I523" s="165" t="s">
        <v>2526</v>
      </c>
      <c r="J523" s="85" t="str">
        <f>IFERROR(VLOOKUP(H523,REFERENCES!R:S,2,FALSE),"")</f>
        <v>Nombre</v>
      </c>
      <c r="K523" s="79">
        <v>267</v>
      </c>
      <c r="L523" s="79"/>
      <c r="M523" s="79"/>
      <c r="N523" s="79"/>
      <c r="O523" s="79"/>
      <c r="P523" s="207"/>
      <c r="Q523" s="96"/>
      <c r="R523" s="165" t="s">
        <v>20</v>
      </c>
      <c r="S523" s="165" t="s">
        <v>517</v>
      </c>
      <c r="T523" s="98" t="s">
        <v>1513</v>
      </c>
      <c r="U523" s="165" t="s">
        <v>2546</v>
      </c>
      <c r="V523" s="165"/>
      <c r="W523" s="165"/>
      <c r="X523" s="165"/>
      <c r="Y523" s="165" t="str">
        <f t="shared" si="20"/>
        <v>APR20161221SUCH2È</v>
      </c>
      <c r="Z523" s="165">
        <f t="shared" si="19"/>
        <v>2</v>
      </c>
      <c r="AA523" s="165" t="str">
        <f>VLOOKUP(R523,NIVEAUXADMIN!A:B,2,FALSE)</f>
        <v>HT07</v>
      </c>
      <c r="AB523" s="165" t="str">
        <f>VLOOKUP(S523,NIVEAUXADMIN!E:F,2,FALSE)</f>
        <v>HT07713</v>
      </c>
      <c r="AC523" s="165" t="str">
        <f>VLOOKUP(T523,NIVEAUXADMIN!I:J,2,FALSE)</f>
        <v>HT07713-02</v>
      </c>
      <c r="AD523" s="165">
        <f>IF(SUMPRODUCT(($A$4:$A523=A523)*($S$4:$S523=S523))&gt;1,0,1)</f>
        <v>1</v>
      </c>
    </row>
    <row r="524" spans="1:30" ht="15" customHeight="1">
      <c r="A524" s="98" t="s">
        <v>2544</v>
      </c>
      <c r="B524" s="165" t="s">
        <v>68</v>
      </c>
      <c r="C524" s="165" t="s">
        <v>48</v>
      </c>
      <c r="D524" s="165" t="s">
        <v>16</v>
      </c>
      <c r="E524" s="189">
        <v>42725</v>
      </c>
      <c r="F524" s="95" t="s">
        <v>1051</v>
      </c>
      <c r="G524" s="165" t="s">
        <v>1052</v>
      </c>
      <c r="H524" s="165" t="s">
        <v>1054</v>
      </c>
      <c r="I524" s="165" t="s">
        <v>2526</v>
      </c>
      <c r="J524" s="85" t="str">
        <f>IFERROR(VLOOKUP(H524,REFERENCES!R:S,2,FALSE),"")</f>
        <v>Nombre</v>
      </c>
      <c r="K524" s="79">
        <v>267</v>
      </c>
      <c r="L524" s="79"/>
      <c r="M524" s="79"/>
      <c r="N524" s="79"/>
      <c r="O524" s="79"/>
      <c r="P524" s="207"/>
      <c r="Q524" s="96"/>
      <c r="R524" s="165" t="s">
        <v>20</v>
      </c>
      <c r="S524" s="165" t="s">
        <v>514</v>
      </c>
      <c r="T524" s="98" t="s">
        <v>1676</v>
      </c>
      <c r="U524" s="165" t="s">
        <v>2545</v>
      </c>
      <c r="V524" s="165"/>
      <c r="W524" s="165"/>
      <c r="X524" s="165"/>
      <c r="Y524" s="165" t="str">
        <f t="shared" si="20"/>
        <v>APR20161221SUCA4È</v>
      </c>
      <c r="Z524" s="165">
        <f t="shared" si="19"/>
        <v>2</v>
      </c>
      <c r="AA524" s="165" t="str">
        <f>VLOOKUP(R524,NIVEAUXADMIN!A:B,2,FALSE)</f>
        <v>HT07</v>
      </c>
      <c r="AB524" s="165" t="str">
        <f>VLOOKUP(S524,NIVEAUXADMIN!E:F,2,FALSE)</f>
        <v>HT07733</v>
      </c>
      <c r="AC524" s="165" t="str">
        <f>VLOOKUP(T524,NIVEAUXADMIN!I:J,2,FALSE)</f>
        <v>HT07733-04</v>
      </c>
      <c r="AD524" s="165">
        <f>IF(SUMPRODUCT(($A$4:$A524=A524)*($S$4:$S524=S524))&gt;1,0,1)</f>
        <v>1</v>
      </c>
    </row>
    <row r="525" spans="1:30" ht="15" customHeight="1">
      <c r="A525" s="98" t="s">
        <v>2544</v>
      </c>
      <c r="B525" s="165" t="s">
        <v>68</v>
      </c>
      <c r="C525" s="165" t="s">
        <v>2547</v>
      </c>
      <c r="D525" s="165" t="s">
        <v>16</v>
      </c>
      <c r="E525" s="189">
        <v>42725</v>
      </c>
      <c r="F525" s="95" t="s">
        <v>1051</v>
      </c>
      <c r="G525" s="165" t="s">
        <v>1052</v>
      </c>
      <c r="H525" s="165" t="s">
        <v>1062</v>
      </c>
      <c r="I525" s="165" t="s">
        <v>2548</v>
      </c>
      <c r="J525" s="85" t="str">
        <f>IFERROR(VLOOKUP(H525,REFERENCES!R:S,2,FALSE),"")</f>
        <v>Nombre</v>
      </c>
      <c r="K525" s="79">
        <v>267</v>
      </c>
      <c r="L525" s="79"/>
      <c r="M525" s="79"/>
      <c r="N525" s="79"/>
      <c r="O525" s="79"/>
      <c r="P525" s="207"/>
      <c r="Q525" s="96"/>
      <c r="R525" s="165" t="s">
        <v>20</v>
      </c>
      <c r="S525" s="165" t="s">
        <v>514</v>
      </c>
      <c r="T525" s="98" t="s">
        <v>1676</v>
      </c>
      <c r="U525" s="165" t="s">
        <v>2545</v>
      </c>
      <c r="V525" s="165"/>
      <c r="W525" s="165"/>
      <c r="X525" s="165"/>
      <c r="Y525" s="165" t="str">
        <f t="shared" si="20"/>
        <v>APR20161221SUCA4È</v>
      </c>
      <c r="Z525" s="165">
        <f t="shared" si="19"/>
        <v>2</v>
      </c>
      <c r="AA525" s="165" t="str">
        <f>VLOOKUP(R525,NIVEAUXADMIN!A:B,2,FALSE)</f>
        <v>HT07</v>
      </c>
      <c r="AB525" s="165" t="str">
        <f>VLOOKUP(S525,NIVEAUXADMIN!E:F,2,FALSE)</f>
        <v>HT07733</v>
      </c>
      <c r="AC525" s="165" t="str">
        <f>VLOOKUP(T525,NIVEAUXADMIN!I:J,2,FALSE)</f>
        <v>HT07733-04</v>
      </c>
      <c r="AD525" s="165">
        <f>IF(SUMPRODUCT(($A$4:$A525=A525)*($S$4:$S525=S525))&gt;1,0,1)</f>
        <v>0</v>
      </c>
    </row>
    <row r="526" spans="1:30" ht="15" customHeight="1">
      <c r="A526" s="98" t="s">
        <v>2544</v>
      </c>
      <c r="B526" s="165" t="s">
        <v>68</v>
      </c>
      <c r="C526" s="165" t="s">
        <v>48</v>
      </c>
      <c r="D526" s="165" t="s">
        <v>16</v>
      </c>
      <c r="E526" s="189">
        <v>42725</v>
      </c>
      <c r="F526" s="95" t="s">
        <v>1051</v>
      </c>
      <c r="G526" s="165" t="s">
        <v>1052</v>
      </c>
      <c r="H526" s="165" t="s">
        <v>1057</v>
      </c>
      <c r="I526" s="165" t="s">
        <v>2526</v>
      </c>
      <c r="J526" s="85" t="str">
        <f>IFERROR(VLOOKUP(H526,REFERENCES!R:S,2,FALSE),"")</f>
        <v>Nombre</v>
      </c>
      <c r="K526" s="79">
        <v>267</v>
      </c>
      <c r="L526" s="79"/>
      <c r="M526" s="79"/>
      <c r="N526" s="79"/>
      <c r="O526" s="79"/>
      <c r="P526" s="207"/>
      <c r="Q526" s="96"/>
      <c r="R526" s="165" t="s">
        <v>20</v>
      </c>
      <c r="S526" s="165" t="s">
        <v>517</v>
      </c>
      <c r="T526" s="98" t="s">
        <v>1513</v>
      </c>
      <c r="U526" s="165" t="s">
        <v>2546</v>
      </c>
      <c r="V526" s="165"/>
      <c r="W526" s="165"/>
      <c r="X526" s="165"/>
      <c r="Y526" s="165" t="str">
        <f t="shared" si="20"/>
        <v>APR20161221SUCH2È</v>
      </c>
      <c r="Z526" s="165">
        <f t="shared" si="19"/>
        <v>2</v>
      </c>
      <c r="AA526" s="165" t="str">
        <f>VLOOKUP(R526,NIVEAUXADMIN!A:B,2,FALSE)</f>
        <v>HT07</v>
      </c>
      <c r="AB526" s="165" t="str">
        <f>VLOOKUP(S526,NIVEAUXADMIN!E:F,2,FALSE)</f>
        <v>HT07713</v>
      </c>
      <c r="AC526" s="165" t="str">
        <f>VLOOKUP(T526,NIVEAUXADMIN!I:J,2,FALSE)</f>
        <v>HT07713-02</v>
      </c>
      <c r="AD526" s="165">
        <f>IF(SUMPRODUCT(($A$4:$A526=A526)*($S$4:$S526=S526))&gt;1,0,1)</f>
        <v>0</v>
      </c>
    </row>
    <row r="527" spans="1:30" ht="15" customHeight="1">
      <c r="A527" s="87" t="s">
        <v>2641</v>
      </c>
      <c r="B527" s="87"/>
      <c r="C527" s="87"/>
      <c r="D527" s="165" t="s">
        <v>16</v>
      </c>
      <c r="E527" s="189">
        <v>42671</v>
      </c>
      <c r="F527" s="95" t="s">
        <v>1049</v>
      </c>
      <c r="G527" s="165" t="s">
        <v>1053</v>
      </c>
      <c r="H527" s="165" t="s">
        <v>1048</v>
      </c>
      <c r="I527" s="87"/>
      <c r="J527" s="85" t="str">
        <f>IFERROR(VLOOKUP(H527,REFERENCES!R:S,2,FALSE),"")</f>
        <v>Nombre</v>
      </c>
      <c r="K527" s="81">
        <v>397</v>
      </c>
      <c r="L527" s="81"/>
      <c r="M527" s="81"/>
      <c r="N527" s="81"/>
      <c r="P527" s="81">
        <v>397</v>
      </c>
      <c r="Q527" s="87"/>
      <c r="R527" s="87" t="s">
        <v>20</v>
      </c>
      <c r="S527" s="87" t="s">
        <v>499</v>
      </c>
      <c r="T527" s="101"/>
      <c r="U527" s="92" t="s">
        <v>2642</v>
      </c>
      <c r="W527" s="87"/>
      <c r="X527" s="87"/>
      <c r="Y527" s="87"/>
      <c r="Z527" s="87"/>
      <c r="AA527" s="87"/>
      <c r="AB527" s="87"/>
      <c r="AC527" s="87"/>
      <c r="AD527" s="87"/>
    </row>
    <row r="528" spans="1:30" ht="15" customHeight="1">
      <c r="A528" s="87" t="s">
        <v>2641</v>
      </c>
      <c r="B528" s="87"/>
      <c r="C528" s="87"/>
      <c r="D528" s="165" t="s">
        <v>16</v>
      </c>
      <c r="E528" s="189">
        <v>42671</v>
      </c>
      <c r="F528" s="95" t="s">
        <v>1051</v>
      </c>
      <c r="G528" s="165" t="s">
        <v>1052</v>
      </c>
      <c r="H528" s="165" t="s">
        <v>1054</v>
      </c>
      <c r="I528" s="87"/>
      <c r="J528" s="85" t="str">
        <f>IFERROR(VLOOKUP(H528,REFERENCES!R:S,2,FALSE),"")</f>
        <v>Nombre</v>
      </c>
      <c r="K528" s="81">
        <v>397</v>
      </c>
      <c r="L528" s="81"/>
      <c r="M528" s="81"/>
      <c r="N528" s="81"/>
      <c r="P528" s="81">
        <v>397</v>
      </c>
      <c r="Q528" s="87"/>
      <c r="R528" s="87" t="s">
        <v>20</v>
      </c>
      <c r="S528" s="87" t="s">
        <v>499</v>
      </c>
      <c r="T528" s="101"/>
      <c r="U528" s="92" t="s">
        <v>2642</v>
      </c>
      <c r="W528" s="87"/>
      <c r="X528" s="87"/>
      <c r="Y528" s="87"/>
      <c r="Z528" s="87"/>
      <c r="AA528" s="87"/>
      <c r="AB528" s="87"/>
      <c r="AC528" s="87"/>
      <c r="AD528" s="87"/>
    </row>
    <row r="529" spans="1:30" ht="15" customHeight="1">
      <c r="A529" s="87" t="s">
        <v>2641</v>
      </c>
      <c r="B529" s="87"/>
      <c r="C529" s="87"/>
      <c r="D529" s="165" t="s">
        <v>16</v>
      </c>
      <c r="E529" s="189">
        <v>42671</v>
      </c>
      <c r="F529" s="95" t="s">
        <v>1051</v>
      </c>
      <c r="G529" s="165" t="s">
        <v>1052</v>
      </c>
      <c r="H529" s="165" t="s">
        <v>1062</v>
      </c>
      <c r="I529" s="87"/>
      <c r="J529" s="85" t="str">
        <f>IFERROR(VLOOKUP(H529,REFERENCES!R:S,2,FALSE),"")</f>
        <v>Nombre</v>
      </c>
      <c r="K529" s="81">
        <v>397</v>
      </c>
      <c r="L529" s="81"/>
      <c r="M529" s="81"/>
      <c r="N529" s="81"/>
      <c r="P529" s="81">
        <v>397</v>
      </c>
      <c r="Q529" s="87"/>
      <c r="R529" s="87" t="s">
        <v>20</v>
      </c>
      <c r="S529" s="87" t="s">
        <v>499</v>
      </c>
      <c r="T529" s="101"/>
      <c r="U529" s="92" t="s">
        <v>2642</v>
      </c>
      <c r="W529" s="87"/>
      <c r="X529" s="87"/>
      <c r="Y529" s="87"/>
      <c r="Z529" s="87"/>
      <c r="AA529" s="87"/>
      <c r="AB529" s="87"/>
      <c r="AC529" s="87"/>
      <c r="AD529" s="87"/>
    </row>
    <row r="530" spans="1:30" ht="15" customHeight="1">
      <c r="A530" s="87" t="s">
        <v>2640</v>
      </c>
      <c r="B530" s="87"/>
      <c r="C530" s="87"/>
      <c r="D530" s="165" t="s">
        <v>19</v>
      </c>
      <c r="E530" s="189"/>
      <c r="F530" s="95" t="s">
        <v>1051</v>
      </c>
      <c r="G530" s="165" t="s">
        <v>1052</v>
      </c>
      <c r="H530" s="165" t="s">
        <v>1054</v>
      </c>
      <c r="I530" s="87"/>
      <c r="J530" s="85" t="str">
        <f>IFERROR(VLOOKUP(H530,REFERENCES!R:S,2,FALSE),"")</f>
        <v>Nombre</v>
      </c>
      <c r="K530" s="81">
        <v>107</v>
      </c>
      <c r="L530" s="81"/>
      <c r="M530" s="81"/>
      <c r="N530" s="81"/>
      <c r="P530" s="81">
        <v>107</v>
      </c>
      <c r="Q530" s="87"/>
      <c r="R530" s="87" t="s">
        <v>17</v>
      </c>
      <c r="S530" s="87" t="s">
        <v>18</v>
      </c>
      <c r="T530" s="101"/>
      <c r="W530" s="87"/>
      <c r="X530" s="87"/>
      <c r="Y530" s="87"/>
      <c r="Z530" s="87"/>
      <c r="AA530" s="87"/>
      <c r="AB530" s="87"/>
      <c r="AC530" s="87"/>
      <c r="AD530" s="87"/>
    </row>
    <row r="531" spans="1:30" ht="15" customHeight="1">
      <c r="A531" s="87" t="s">
        <v>2640</v>
      </c>
      <c r="B531" s="87"/>
      <c r="C531" s="87"/>
      <c r="D531" s="165" t="s">
        <v>19</v>
      </c>
      <c r="E531" s="189"/>
      <c r="F531" s="95" t="s">
        <v>1051</v>
      </c>
      <c r="G531" s="165" t="s">
        <v>1052</v>
      </c>
      <c r="H531" s="165" t="s">
        <v>1056</v>
      </c>
      <c r="I531" s="87"/>
      <c r="J531" s="85" t="str">
        <f>IFERROR(VLOOKUP(H531,REFERENCES!R:S,2,FALSE),"")</f>
        <v>Nombre</v>
      </c>
      <c r="K531" s="81">
        <v>107</v>
      </c>
      <c r="L531" s="81"/>
      <c r="M531" s="81"/>
      <c r="N531" s="81"/>
      <c r="P531" s="81">
        <v>107</v>
      </c>
      <c r="Q531" s="87"/>
      <c r="R531" s="87" t="s">
        <v>17</v>
      </c>
      <c r="S531" s="87" t="s">
        <v>18</v>
      </c>
      <c r="T531" s="101"/>
      <c r="W531" s="87"/>
      <c r="X531" s="87"/>
      <c r="Y531" s="87"/>
      <c r="Z531" s="87"/>
      <c r="AA531" s="87"/>
      <c r="AB531" s="87"/>
      <c r="AC531" s="87"/>
      <c r="AD531" s="87"/>
    </row>
    <row r="532" spans="1:30" ht="15" customHeight="1">
      <c r="A532" s="87" t="s">
        <v>2640</v>
      </c>
      <c r="B532" s="87"/>
      <c r="C532" s="87"/>
      <c r="D532" s="165" t="s">
        <v>19</v>
      </c>
      <c r="E532" s="189"/>
      <c r="F532" s="95" t="s">
        <v>1051</v>
      </c>
      <c r="G532" s="165" t="s">
        <v>1052</v>
      </c>
      <c r="H532" s="165" t="s">
        <v>1063</v>
      </c>
      <c r="I532" s="87"/>
      <c r="J532" s="85" t="str">
        <f>IFERROR(VLOOKUP(H532,REFERENCES!R:S,2,FALSE),"")</f>
        <v>Nombre</v>
      </c>
      <c r="K532" s="81">
        <v>107</v>
      </c>
      <c r="L532" s="81"/>
      <c r="M532" s="81"/>
      <c r="N532" s="81"/>
      <c r="P532" s="81">
        <v>107</v>
      </c>
      <c r="Q532" s="87"/>
      <c r="R532" s="87" t="s">
        <v>17</v>
      </c>
      <c r="S532" s="87" t="s">
        <v>18</v>
      </c>
      <c r="T532" s="101"/>
      <c r="W532" s="87"/>
      <c r="X532" s="87"/>
      <c r="Y532" s="87"/>
      <c r="Z532" s="87"/>
      <c r="AA532" s="87"/>
      <c r="AB532" s="87"/>
      <c r="AC532" s="87"/>
      <c r="AD532" s="87"/>
    </row>
    <row r="533" spans="1:30" ht="15" customHeight="1">
      <c r="A533" s="87" t="s">
        <v>2640</v>
      </c>
      <c r="B533" s="87"/>
      <c r="C533" s="87"/>
      <c r="D533" s="165" t="s">
        <v>19</v>
      </c>
      <c r="E533" s="189"/>
      <c r="F533" s="95" t="s">
        <v>1049</v>
      </c>
      <c r="G533" s="165" t="s">
        <v>1053</v>
      </c>
      <c r="H533" s="165" t="s">
        <v>1048</v>
      </c>
      <c r="I533" s="87"/>
      <c r="J533" s="85" t="str">
        <f>IFERROR(VLOOKUP(H533,REFERENCES!R:S,2,FALSE),"")</f>
        <v>Nombre</v>
      </c>
      <c r="K533" s="81">
        <v>107</v>
      </c>
      <c r="L533" s="81"/>
      <c r="M533" s="81"/>
      <c r="N533" s="81"/>
      <c r="P533" s="81">
        <v>107</v>
      </c>
      <c r="Q533" s="87"/>
      <c r="R533" s="87" t="s">
        <v>17</v>
      </c>
      <c r="S533" s="87" t="s">
        <v>18</v>
      </c>
      <c r="T533" s="101"/>
      <c r="W533" s="87"/>
      <c r="X533" s="87"/>
      <c r="Y533" s="87"/>
      <c r="Z533" s="87"/>
      <c r="AA533" s="87"/>
      <c r="AB533" s="87"/>
      <c r="AC533" s="87"/>
      <c r="AD533" s="87"/>
    </row>
    <row r="534" spans="1:30" ht="15" customHeight="1">
      <c r="A534" s="76" t="s">
        <v>49</v>
      </c>
      <c r="B534" s="90"/>
      <c r="C534" s="90"/>
      <c r="D534" s="165" t="s">
        <v>16</v>
      </c>
      <c r="E534" s="113">
        <v>42645</v>
      </c>
      <c r="F534" s="88" t="s">
        <v>1049</v>
      </c>
      <c r="G534" s="87" t="s">
        <v>1053</v>
      </c>
      <c r="H534" s="87" t="s">
        <v>1048</v>
      </c>
      <c r="I534" s="90"/>
      <c r="J534" s="85" t="str">
        <f>IFERROR(VLOOKUP(H534,REFERENCES!R:S,2,FALSE),"")</f>
        <v>Nombre</v>
      </c>
      <c r="K534" s="168">
        <v>125</v>
      </c>
      <c r="L534" s="167"/>
      <c r="M534" s="167"/>
      <c r="N534" s="167"/>
      <c r="O534" s="84" t="s">
        <v>1902</v>
      </c>
      <c r="P534" s="79">
        <v>125</v>
      </c>
      <c r="Q534" s="96" t="s">
        <v>1040</v>
      </c>
      <c r="R534" s="87" t="s">
        <v>17</v>
      </c>
      <c r="S534" s="87" t="s">
        <v>142</v>
      </c>
      <c r="T534" s="101"/>
      <c r="U534" s="165"/>
      <c r="V534" s="86"/>
      <c r="W534" s="50" t="s">
        <v>1069</v>
      </c>
      <c r="X534" s="87"/>
      <c r="Y534" s="165" t="str">
        <f t="shared" ref="Y534:Y565" si="21">UPPER(LEFT(A534,3)&amp;YEAR(E534)&amp;MONTH(E534)&amp;DAY((E534))&amp;LEFT(R534,2)&amp;LEFT(S534,2)&amp;LEFT(T534,2))</f>
        <v>CAR2016102GRAB</v>
      </c>
      <c r="Z534" s="165">
        <f t="shared" ref="Z534:Z565" si="22">COUNTIF($Y$4:$Y$1907,Y534)</f>
        <v>2</v>
      </c>
      <c r="AA534" s="165" t="str">
        <f>VLOOKUP(R534,NIVEAUXADMIN!A:B,2,FALSE)</f>
        <v>HT08</v>
      </c>
      <c r="AB534" s="165" t="str">
        <f>VLOOKUP(S534,NIVEAUXADMIN!E:F,2,FALSE)</f>
        <v>HT08812</v>
      </c>
      <c r="AC534" s="165" t="e">
        <f>VLOOKUP(T534,NIVEAUXADMIN!I:J,2,FALSE)</f>
        <v>#N/A</v>
      </c>
      <c r="AD534" s="87">
        <f>IF(SUMPRODUCT(($A$4:$A534=A534)*($S$4:$S534=S534))&gt;1,0,1)</f>
        <v>1</v>
      </c>
    </row>
    <row r="535" spans="1:30" ht="15" customHeight="1">
      <c r="A535" s="76" t="s">
        <v>49</v>
      </c>
      <c r="B535" s="90"/>
      <c r="C535" s="90"/>
      <c r="D535" s="165" t="s">
        <v>16</v>
      </c>
      <c r="E535" s="113">
        <v>42645</v>
      </c>
      <c r="F535" s="95" t="s">
        <v>1051</v>
      </c>
      <c r="G535" s="165" t="s">
        <v>1052</v>
      </c>
      <c r="H535" s="165" t="s">
        <v>1054</v>
      </c>
      <c r="I535" s="87"/>
      <c r="J535" s="85" t="str">
        <f>IFERROR(VLOOKUP(H535,REFERENCES!R:S,2,FALSE),"")</f>
        <v>Nombre</v>
      </c>
      <c r="K535" s="168">
        <v>180</v>
      </c>
      <c r="L535" s="167"/>
      <c r="M535" s="167"/>
      <c r="N535" s="167"/>
      <c r="O535" s="84" t="s">
        <v>1902</v>
      </c>
      <c r="P535" s="79">
        <v>180</v>
      </c>
      <c r="Q535" s="96" t="s">
        <v>1040</v>
      </c>
      <c r="R535" s="87" t="s">
        <v>17</v>
      </c>
      <c r="S535" s="87" t="s">
        <v>142</v>
      </c>
      <c r="T535" s="101"/>
      <c r="U535" s="165"/>
      <c r="V535" s="86"/>
      <c r="W535" s="50" t="s">
        <v>1069</v>
      </c>
      <c r="X535" s="50"/>
      <c r="Y535" s="165" t="str">
        <f t="shared" si="21"/>
        <v>CAR2016102GRAB</v>
      </c>
      <c r="Z535" s="165">
        <f t="shared" si="22"/>
        <v>2</v>
      </c>
      <c r="AA535" s="165" t="str">
        <f>VLOOKUP(R535,NIVEAUXADMIN!A:B,2,FALSE)</f>
        <v>HT08</v>
      </c>
      <c r="AB535" s="165" t="str">
        <f>VLOOKUP(S535,NIVEAUXADMIN!E:F,2,FALSE)</f>
        <v>HT08812</v>
      </c>
      <c r="AC535" s="165" t="e">
        <f>VLOOKUP(T535,NIVEAUXADMIN!I:J,2,FALSE)</f>
        <v>#N/A</v>
      </c>
      <c r="AD535" s="87">
        <f>IF(SUMPRODUCT(($A$4:$A535=A535)*($S$4:$S535=S535))&gt;1,0,1)</f>
        <v>0</v>
      </c>
    </row>
    <row r="536" spans="1:30" ht="15" customHeight="1">
      <c r="A536" s="76" t="s">
        <v>49</v>
      </c>
      <c r="B536" s="90"/>
      <c r="C536" s="90"/>
      <c r="D536" s="165" t="s">
        <v>16</v>
      </c>
      <c r="E536" s="113">
        <v>42645</v>
      </c>
      <c r="F536" s="88" t="s">
        <v>1049</v>
      </c>
      <c r="G536" s="87" t="s">
        <v>1053</v>
      </c>
      <c r="H536" s="87" t="s">
        <v>1048</v>
      </c>
      <c r="I536" s="90"/>
      <c r="J536" s="85" t="str">
        <f>IFERROR(VLOOKUP(H536,REFERENCES!R:S,2,FALSE),"")</f>
        <v>Nombre</v>
      </c>
      <c r="K536" s="168">
        <v>113</v>
      </c>
      <c r="L536" s="167"/>
      <c r="M536" s="167"/>
      <c r="N536" s="167"/>
      <c r="O536" s="84" t="s">
        <v>1902</v>
      </c>
      <c r="P536" s="79">
        <v>113</v>
      </c>
      <c r="Q536" s="96" t="s">
        <v>1040</v>
      </c>
      <c r="R536" s="87" t="s">
        <v>17</v>
      </c>
      <c r="S536" s="87" t="s">
        <v>255</v>
      </c>
      <c r="T536" s="101"/>
      <c r="U536" s="165"/>
      <c r="V536" s="86"/>
      <c r="W536" s="50" t="s">
        <v>1069</v>
      </c>
      <c r="X536" s="87"/>
      <c r="Y536" s="165" t="str">
        <f t="shared" si="21"/>
        <v>CAR2016102GRCH</v>
      </c>
      <c r="Z536" s="165">
        <f t="shared" si="22"/>
        <v>2</v>
      </c>
      <c r="AA536" s="165" t="str">
        <f>VLOOKUP(R536,NIVEAUXADMIN!A:B,2,FALSE)</f>
        <v>HT08</v>
      </c>
      <c r="AB536" s="165" t="str">
        <f>VLOOKUP(S536,NIVEAUXADMIN!E:F,2,FALSE)</f>
        <v>HT08815</v>
      </c>
      <c r="AC536" s="165" t="e">
        <f>VLOOKUP(T536,NIVEAUXADMIN!I:J,2,FALSE)</f>
        <v>#N/A</v>
      </c>
      <c r="AD536" s="87">
        <f>IF(SUMPRODUCT(($A$4:$A536=A536)*($S$4:$S536=S536))&gt;1,0,1)</f>
        <v>1</v>
      </c>
    </row>
    <row r="537" spans="1:30" s="165" customFormat="1" ht="15" customHeight="1">
      <c r="A537" s="76" t="s">
        <v>49</v>
      </c>
      <c r="B537" s="90"/>
      <c r="C537" s="90"/>
      <c r="D537" s="165" t="s">
        <v>16</v>
      </c>
      <c r="E537" s="113">
        <v>42645</v>
      </c>
      <c r="F537" s="95" t="s">
        <v>1051</v>
      </c>
      <c r="G537" s="165" t="s">
        <v>1052</v>
      </c>
      <c r="H537" s="165" t="s">
        <v>1054</v>
      </c>
      <c r="I537" s="87"/>
      <c r="J537" s="85" t="str">
        <f>IFERROR(VLOOKUP(H537,REFERENCES!R:S,2,FALSE),"")</f>
        <v>Nombre</v>
      </c>
      <c r="K537" s="168">
        <v>180</v>
      </c>
      <c r="L537" s="167"/>
      <c r="M537" s="167"/>
      <c r="N537" s="167"/>
      <c r="O537" s="84" t="s">
        <v>1902</v>
      </c>
      <c r="P537" s="79">
        <v>180</v>
      </c>
      <c r="Q537" s="96" t="s">
        <v>1040</v>
      </c>
      <c r="R537" s="87" t="s">
        <v>17</v>
      </c>
      <c r="S537" s="87" t="s">
        <v>255</v>
      </c>
      <c r="T537" s="101"/>
      <c r="V537" s="86"/>
      <c r="W537" s="50" t="s">
        <v>1069</v>
      </c>
      <c r="X537" s="50"/>
      <c r="Y537" s="165" t="str">
        <f t="shared" si="21"/>
        <v>CAR2016102GRCH</v>
      </c>
      <c r="Z537" s="165">
        <f t="shared" si="22"/>
        <v>2</v>
      </c>
      <c r="AA537" s="165" t="str">
        <f>VLOOKUP(R537,NIVEAUXADMIN!A:B,2,FALSE)</f>
        <v>HT08</v>
      </c>
      <c r="AB537" s="165" t="str">
        <f>VLOOKUP(S537,NIVEAUXADMIN!E:F,2,FALSE)</f>
        <v>HT08815</v>
      </c>
      <c r="AC537" s="165" t="e">
        <f>VLOOKUP(T537,NIVEAUXADMIN!I:J,2,FALSE)</f>
        <v>#N/A</v>
      </c>
      <c r="AD537" s="87">
        <f>IF(SUMPRODUCT(($A$4:$A537=A537)*($S$4:$S537=S537))&gt;1,0,1)</f>
        <v>0</v>
      </c>
    </row>
    <row r="538" spans="1:30" ht="15" customHeight="1">
      <c r="A538" s="76" t="s">
        <v>49</v>
      </c>
      <c r="B538" s="90"/>
      <c r="C538" s="90"/>
      <c r="D538" s="165" t="s">
        <v>16</v>
      </c>
      <c r="E538" s="113">
        <v>42645</v>
      </c>
      <c r="F538" s="88" t="s">
        <v>1049</v>
      </c>
      <c r="G538" s="87" t="s">
        <v>1053</v>
      </c>
      <c r="H538" s="87" t="s">
        <v>1048</v>
      </c>
      <c r="I538" s="90"/>
      <c r="J538" s="85" t="str">
        <f>IFERROR(VLOOKUP(H538,REFERENCES!R:S,2,FALSE),"")</f>
        <v>Nombre</v>
      </c>
      <c r="K538" s="168">
        <v>60</v>
      </c>
      <c r="L538" s="167"/>
      <c r="M538" s="167"/>
      <c r="N538" s="167"/>
      <c r="O538" s="84" t="s">
        <v>1902</v>
      </c>
      <c r="P538" s="79">
        <v>60</v>
      </c>
      <c r="Q538" s="96" t="s">
        <v>1040</v>
      </c>
      <c r="R538" s="87" t="s">
        <v>17</v>
      </c>
      <c r="S538" s="87" t="s">
        <v>261</v>
      </c>
      <c r="T538" s="101"/>
      <c r="U538" s="165"/>
      <c r="V538" s="86"/>
      <c r="W538" s="50" t="s">
        <v>1069</v>
      </c>
      <c r="X538" s="87"/>
      <c r="Y538" s="165" t="str">
        <f t="shared" si="21"/>
        <v>CAR2016102GRDA</v>
      </c>
      <c r="Z538" s="165">
        <f t="shared" si="22"/>
        <v>2</v>
      </c>
      <c r="AA538" s="165" t="str">
        <f>VLOOKUP(R538,NIVEAUXADMIN!A:B,2,FALSE)</f>
        <v>HT08</v>
      </c>
      <c r="AB538" s="165" t="str">
        <f>VLOOKUP(S538,NIVEAUXADMIN!E:F,2,FALSE)</f>
        <v>HT08822</v>
      </c>
      <c r="AC538" s="165" t="e">
        <f>VLOOKUP(T538,NIVEAUXADMIN!I:J,2,FALSE)</f>
        <v>#N/A</v>
      </c>
      <c r="AD538" s="87">
        <f>IF(SUMPRODUCT(($A$4:$A538=A538)*($S$4:$S538=S538))&gt;1,0,1)</f>
        <v>1</v>
      </c>
    </row>
    <row r="539" spans="1:30" ht="15" customHeight="1">
      <c r="A539" s="76" t="s">
        <v>49</v>
      </c>
      <c r="B539" s="90"/>
      <c r="C539" s="90"/>
      <c r="D539" s="165" t="s">
        <v>16</v>
      </c>
      <c r="E539" s="113">
        <v>42645</v>
      </c>
      <c r="F539" s="95" t="s">
        <v>1051</v>
      </c>
      <c r="G539" s="165" t="s">
        <v>1052</v>
      </c>
      <c r="H539" s="165" t="s">
        <v>1054</v>
      </c>
      <c r="I539" s="87"/>
      <c r="J539" s="85" t="str">
        <f>IFERROR(VLOOKUP(H539,REFERENCES!R:S,2,FALSE),"")</f>
        <v>Nombre</v>
      </c>
      <c r="K539" s="168">
        <v>360</v>
      </c>
      <c r="L539" s="167"/>
      <c r="M539" s="167"/>
      <c r="N539" s="167"/>
      <c r="O539" s="84" t="s">
        <v>1902</v>
      </c>
      <c r="P539" s="79">
        <v>360</v>
      </c>
      <c r="Q539" s="96" t="s">
        <v>1040</v>
      </c>
      <c r="R539" s="87" t="s">
        <v>17</v>
      </c>
      <c r="S539" s="87" t="s">
        <v>261</v>
      </c>
      <c r="T539" s="101"/>
      <c r="U539" s="165"/>
      <c r="V539" s="86"/>
      <c r="W539" s="50" t="s">
        <v>1069</v>
      </c>
      <c r="X539" s="50"/>
      <c r="Y539" s="165" t="str">
        <f t="shared" si="21"/>
        <v>CAR2016102GRDA</v>
      </c>
      <c r="Z539" s="165">
        <f t="shared" si="22"/>
        <v>2</v>
      </c>
      <c r="AA539" s="165" t="str">
        <f>VLOOKUP(R539,NIVEAUXADMIN!A:B,2,FALSE)</f>
        <v>HT08</v>
      </c>
      <c r="AB539" s="165" t="str">
        <f>VLOOKUP(S539,NIVEAUXADMIN!E:F,2,FALSE)</f>
        <v>HT08822</v>
      </c>
      <c r="AC539" s="165" t="e">
        <f>VLOOKUP(T539,NIVEAUXADMIN!I:J,2,FALSE)</f>
        <v>#N/A</v>
      </c>
      <c r="AD539" s="87">
        <f>IF(SUMPRODUCT(($A$4:$A539=A539)*($S$4:$S539=S539))&gt;1,0,1)</f>
        <v>0</v>
      </c>
    </row>
    <row r="540" spans="1:30" ht="15" customHeight="1">
      <c r="A540" s="76" t="s">
        <v>49</v>
      </c>
      <c r="B540" s="90"/>
      <c r="C540" s="90"/>
      <c r="D540" s="165" t="s">
        <v>16</v>
      </c>
      <c r="E540" s="113">
        <v>42645</v>
      </c>
      <c r="F540" s="88" t="s">
        <v>1049</v>
      </c>
      <c r="G540" s="87" t="s">
        <v>1053</v>
      </c>
      <c r="H540" s="87" t="s">
        <v>1048</v>
      </c>
      <c r="I540" s="90"/>
      <c r="J540" s="85" t="str">
        <f>IFERROR(VLOOKUP(H540,REFERENCES!R:S,2,FALSE),"")</f>
        <v>Nombre</v>
      </c>
      <c r="K540" s="168">
        <v>6</v>
      </c>
      <c r="L540" s="167"/>
      <c r="M540" s="167"/>
      <c r="N540" s="167"/>
      <c r="O540" s="84" t="s">
        <v>1902</v>
      </c>
      <c r="P540" s="79">
        <v>6</v>
      </c>
      <c r="Q540" s="96" t="s">
        <v>1040</v>
      </c>
      <c r="R540" s="87" t="s">
        <v>17</v>
      </c>
      <c r="S540" s="87" t="s">
        <v>18</v>
      </c>
      <c r="T540" s="101"/>
      <c r="U540" s="165"/>
      <c r="V540" s="86"/>
      <c r="W540" s="50" t="s">
        <v>1069</v>
      </c>
      <c r="X540" s="87"/>
      <c r="Y540" s="165" t="str">
        <f t="shared" si="21"/>
        <v>CAR2016102GRJE</v>
      </c>
      <c r="Z540" s="165">
        <f t="shared" si="22"/>
        <v>2</v>
      </c>
      <c r="AA540" s="165" t="str">
        <f>VLOOKUP(R540,NIVEAUXADMIN!A:B,2,FALSE)</f>
        <v>HT08</v>
      </c>
      <c r="AB540" s="165" t="str">
        <f>VLOOKUP(S540,NIVEAUXADMIN!E:F,2,FALSE)</f>
        <v>HT08811</v>
      </c>
      <c r="AC540" s="165" t="e">
        <f>VLOOKUP(T540,NIVEAUXADMIN!I:J,2,FALSE)</f>
        <v>#N/A</v>
      </c>
      <c r="AD540" s="87">
        <f>IF(SUMPRODUCT(($A$4:$A540=A540)*($S$4:$S540=S540))&gt;1,0,1)</f>
        <v>1</v>
      </c>
    </row>
    <row r="541" spans="1:30" s="165" customFormat="1" ht="15" customHeight="1">
      <c r="A541" s="76" t="s">
        <v>49</v>
      </c>
      <c r="B541" s="90"/>
      <c r="C541" s="90"/>
      <c r="D541" s="165" t="s">
        <v>16</v>
      </c>
      <c r="E541" s="113">
        <v>42645</v>
      </c>
      <c r="F541" s="95" t="s">
        <v>1051</v>
      </c>
      <c r="G541" s="165" t="s">
        <v>1052</v>
      </c>
      <c r="H541" s="165" t="s">
        <v>1054</v>
      </c>
      <c r="I541" s="87"/>
      <c r="J541" s="85" t="str">
        <f>IFERROR(VLOOKUP(H541,REFERENCES!R:S,2,FALSE),"")</f>
        <v>Nombre</v>
      </c>
      <c r="K541" s="168">
        <v>180</v>
      </c>
      <c r="L541" s="167"/>
      <c r="M541" s="167"/>
      <c r="N541" s="167"/>
      <c r="O541" s="84" t="s">
        <v>1902</v>
      </c>
      <c r="P541" s="79">
        <v>180</v>
      </c>
      <c r="Q541" s="96" t="s">
        <v>1040</v>
      </c>
      <c r="R541" s="87" t="s">
        <v>17</v>
      </c>
      <c r="S541" s="87" t="s">
        <v>18</v>
      </c>
      <c r="T541" s="101"/>
      <c r="V541" s="86"/>
      <c r="W541" s="50" t="s">
        <v>1069</v>
      </c>
      <c r="X541" s="50"/>
      <c r="Y541" s="165" t="str">
        <f t="shared" si="21"/>
        <v>CAR2016102GRJE</v>
      </c>
      <c r="Z541" s="165">
        <f t="shared" si="22"/>
        <v>2</v>
      </c>
      <c r="AA541" s="165" t="str">
        <f>VLOOKUP(R541,NIVEAUXADMIN!A:B,2,FALSE)</f>
        <v>HT08</v>
      </c>
      <c r="AB541" s="165" t="str">
        <f>VLOOKUP(S541,NIVEAUXADMIN!E:F,2,FALSE)</f>
        <v>HT08811</v>
      </c>
      <c r="AC541" s="165" t="e">
        <f>VLOOKUP(T541,NIVEAUXADMIN!I:J,2,FALSE)</f>
        <v>#N/A</v>
      </c>
      <c r="AD541" s="87">
        <f>IF(SUMPRODUCT(($A$4:$A541=A541)*($S$4:$S541=S541))&gt;1,0,1)</f>
        <v>0</v>
      </c>
    </row>
    <row r="542" spans="1:30" ht="15" customHeight="1">
      <c r="A542" s="76" t="s">
        <v>49</v>
      </c>
      <c r="B542" s="90"/>
      <c r="C542" s="90"/>
      <c r="D542" s="165" t="s">
        <v>16</v>
      </c>
      <c r="E542" s="113">
        <v>42645</v>
      </c>
      <c r="F542" s="88" t="s">
        <v>1049</v>
      </c>
      <c r="G542" s="87" t="s">
        <v>1053</v>
      </c>
      <c r="H542" s="87" t="s">
        <v>1048</v>
      </c>
      <c r="I542" s="90"/>
      <c r="J542" s="85" t="str">
        <f>IFERROR(VLOOKUP(H542,REFERENCES!R:S,2,FALSE),"")</f>
        <v>Nombre</v>
      </c>
      <c r="K542" s="168">
        <v>110</v>
      </c>
      <c r="L542" s="167"/>
      <c r="M542" s="167"/>
      <c r="N542" s="167"/>
      <c r="O542" s="84" t="s">
        <v>1902</v>
      </c>
      <c r="P542" s="79">
        <v>110</v>
      </c>
      <c r="Q542" s="96" t="s">
        <v>1040</v>
      </c>
      <c r="R542" s="87" t="s">
        <v>17</v>
      </c>
      <c r="S542" s="87" t="s">
        <v>269</v>
      </c>
      <c r="T542" s="101"/>
      <c r="U542" s="165"/>
      <c r="V542" s="86"/>
      <c r="W542" s="50" t="s">
        <v>1069</v>
      </c>
      <c r="X542" s="87"/>
      <c r="Y542" s="165" t="str">
        <f t="shared" si="21"/>
        <v>CAR2016102GRMO</v>
      </c>
      <c r="Z542" s="165">
        <f t="shared" si="22"/>
        <v>2</v>
      </c>
      <c r="AA542" s="165" t="str">
        <f>VLOOKUP(R542,NIVEAUXADMIN!A:B,2,FALSE)</f>
        <v>HT08</v>
      </c>
      <c r="AB542" s="165" t="str">
        <f>VLOOKUP(S542,NIVEAUXADMIN!E:F,2,FALSE)</f>
        <v>HT08814</v>
      </c>
      <c r="AC542" s="165" t="e">
        <f>VLOOKUP(T542,NIVEAUXADMIN!I:J,2,FALSE)</f>
        <v>#N/A</v>
      </c>
      <c r="AD542" s="87">
        <f>IF(SUMPRODUCT(($A$4:$A542=A542)*($S$4:$S542=S542))&gt;1,0,1)</f>
        <v>1</v>
      </c>
    </row>
    <row r="543" spans="1:30" ht="15" customHeight="1">
      <c r="A543" s="76" t="s">
        <v>49</v>
      </c>
      <c r="B543" s="90"/>
      <c r="C543" s="90"/>
      <c r="D543" s="165" t="s">
        <v>16</v>
      </c>
      <c r="E543" s="113">
        <v>42645</v>
      </c>
      <c r="F543" s="95" t="s">
        <v>1051</v>
      </c>
      <c r="G543" s="165" t="s">
        <v>1052</v>
      </c>
      <c r="H543" s="165" t="s">
        <v>1054</v>
      </c>
      <c r="I543" s="87"/>
      <c r="J543" s="85" t="str">
        <f>IFERROR(VLOOKUP(H543,REFERENCES!R:S,2,FALSE),"")</f>
        <v>Nombre</v>
      </c>
      <c r="K543" s="168">
        <v>180</v>
      </c>
      <c r="L543" s="167"/>
      <c r="M543" s="167"/>
      <c r="N543" s="167"/>
      <c r="O543" s="84" t="s">
        <v>1902</v>
      </c>
      <c r="P543" s="79">
        <v>180</v>
      </c>
      <c r="Q543" s="96" t="s">
        <v>1040</v>
      </c>
      <c r="R543" s="87" t="s">
        <v>17</v>
      </c>
      <c r="S543" s="87" t="s">
        <v>269</v>
      </c>
      <c r="T543" s="101"/>
      <c r="U543" s="165"/>
      <c r="V543" s="86"/>
      <c r="W543" s="50" t="s">
        <v>1069</v>
      </c>
      <c r="X543" s="50"/>
      <c r="Y543" s="165" t="str">
        <f t="shared" si="21"/>
        <v>CAR2016102GRMO</v>
      </c>
      <c r="Z543" s="165">
        <f t="shared" si="22"/>
        <v>2</v>
      </c>
      <c r="AA543" s="165" t="str">
        <f>VLOOKUP(R543,NIVEAUXADMIN!A:B,2,FALSE)</f>
        <v>HT08</v>
      </c>
      <c r="AB543" s="165" t="str">
        <f>VLOOKUP(S543,NIVEAUXADMIN!E:F,2,FALSE)</f>
        <v>HT08814</v>
      </c>
      <c r="AC543" s="165" t="e">
        <f>VLOOKUP(T543,NIVEAUXADMIN!I:J,2,FALSE)</f>
        <v>#N/A</v>
      </c>
      <c r="AD543" s="87">
        <f>IF(SUMPRODUCT(($A$4:$A543=A543)*($S$4:$S543=S543))&gt;1,0,1)</f>
        <v>0</v>
      </c>
    </row>
    <row r="544" spans="1:30" ht="15" customHeight="1">
      <c r="A544" s="76" t="s">
        <v>49</v>
      </c>
      <c r="B544" s="90"/>
      <c r="C544" s="90"/>
      <c r="D544" s="165" t="s">
        <v>16</v>
      </c>
      <c r="E544" s="113">
        <v>42645</v>
      </c>
      <c r="F544" s="88" t="s">
        <v>1049</v>
      </c>
      <c r="G544" s="87" t="s">
        <v>1053</v>
      </c>
      <c r="H544" s="87" t="s">
        <v>1048</v>
      </c>
      <c r="I544" s="90"/>
      <c r="J544" s="85" t="str">
        <f>IFERROR(VLOOKUP(H544,REFERENCES!R:S,2,FALSE),"")</f>
        <v>Nombre</v>
      </c>
      <c r="K544" s="168">
        <v>184</v>
      </c>
      <c r="L544" s="167"/>
      <c r="M544" s="167"/>
      <c r="N544" s="167"/>
      <c r="O544" s="84" t="s">
        <v>1902</v>
      </c>
      <c r="P544" s="79">
        <v>184</v>
      </c>
      <c r="Q544" s="96" t="s">
        <v>1040</v>
      </c>
      <c r="R544" s="87" t="s">
        <v>17</v>
      </c>
      <c r="S544" s="87" t="s">
        <v>275</v>
      </c>
      <c r="T544" s="101"/>
      <c r="U544" s="165"/>
      <c r="V544" s="86"/>
      <c r="W544" s="50" t="s">
        <v>1069</v>
      </c>
      <c r="X544" s="87"/>
      <c r="Y544" s="165" t="str">
        <f t="shared" si="21"/>
        <v>CAR2016102GRRO</v>
      </c>
      <c r="Z544" s="165">
        <f t="shared" si="22"/>
        <v>3</v>
      </c>
      <c r="AA544" s="165" t="str">
        <f>VLOOKUP(R544,NIVEAUXADMIN!A:B,2,FALSE)</f>
        <v>HT08</v>
      </c>
      <c r="AB544" s="165" t="str">
        <f>VLOOKUP(S544,NIVEAUXADMIN!E:F,2,FALSE)</f>
        <v>HT08832</v>
      </c>
      <c r="AC544" s="165" t="e">
        <f>VLOOKUP(T544,NIVEAUXADMIN!I:J,2,FALSE)</f>
        <v>#N/A</v>
      </c>
      <c r="AD544" s="87">
        <f>IF(SUMPRODUCT(($A$4:$A544=A544)*($S$4:$S544=S544))&gt;1,0,1)</f>
        <v>1</v>
      </c>
    </row>
    <row r="545" spans="1:30" ht="15" customHeight="1">
      <c r="A545" s="76" t="s">
        <v>49</v>
      </c>
      <c r="B545" s="90"/>
      <c r="C545" s="90"/>
      <c r="D545" s="165" t="s">
        <v>16</v>
      </c>
      <c r="E545" s="113">
        <v>42645</v>
      </c>
      <c r="F545" s="95" t="s">
        <v>1051</v>
      </c>
      <c r="G545" s="165" t="s">
        <v>1052</v>
      </c>
      <c r="H545" s="165" t="s">
        <v>1054</v>
      </c>
      <c r="I545" s="87"/>
      <c r="J545" s="85" t="str">
        <f>IFERROR(VLOOKUP(H545,REFERENCES!R:S,2,FALSE),"")</f>
        <v>Nombre</v>
      </c>
      <c r="K545" s="168">
        <v>360</v>
      </c>
      <c r="L545" s="167"/>
      <c r="M545" s="167"/>
      <c r="N545" s="167"/>
      <c r="O545" s="84" t="s">
        <v>1902</v>
      </c>
      <c r="P545" s="79">
        <v>360</v>
      </c>
      <c r="Q545" s="96" t="s">
        <v>1040</v>
      </c>
      <c r="R545" s="87" t="s">
        <v>17</v>
      </c>
      <c r="S545" s="87" t="s">
        <v>275</v>
      </c>
      <c r="T545" s="101"/>
      <c r="U545" s="165"/>
      <c r="V545" s="86"/>
      <c r="W545" s="50" t="s">
        <v>1069</v>
      </c>
      <c r="X545" s="50"/>
      <c r="Y545" s="165" t="str">
        <f t="shared" si="21"/>
        <v>CAR2016102GRRO</v>
      </c>
      <c r="Z545" s="165">
        <f t="shared" si="22"/>
        <v>3</v>
      </c>
      <c r="AA545" s="165" t="str">
        <f>VLOOKUP(R545,NIVEAUXADMIN!A:B,2,FALSE)</f>
        <v>HT08</v>
      </c>
      <c r="AB545" s="165" t="str">
        <f>VLOOKUP(S545,NIVEAUXADMIN!E:F,2,FALSE)</f>
        <v>HT08832</v>
      </c>
      <c r="AC545" s="165" t="e">
        <f>VLOOKUP(T545,NIVEAUXADMIN!I:J,2,FALSE)</f>
        <v>#N/A</v>
      </c>
      <c r="AD545" s="87">
        <f>IF(SUMPRODUCT(($A$4:$A545=A545)*($S$4:$S545=S545))&gt;1,0,1)</f>
        <v>0</v>
      </c>
    </row>
    <row r="546" spans="1:30" ht="15" customHeight="1">
      <c r="A546" s="76" t="s">
        <v>49</v>
      </c>
      <c r="B546" s="90"/>
      <c r="C546" s="90"/>
      <c r="D546" s="165" t="s">
        <v>16</v>
      </c>
      <c r="E546" s="113">
        <v>42645</v>
      </c>
      <c r="F546" s="88" t="s">
        <v>1051</v>
      </c>
      <c r="G546" s="87" t="s">
        <v>1052</v>
      </c>
      <c r="H546" s="87" t="s">
        <v>1062</v>
      </c>
      <c r="I546" s="4" t="s">
        <v>1222</v>
      </c>
      <c r="J546" s="85" t="str">
        <f>IFERROR(VLOOKUP(H546,REFERENCES!R:S,2,FALSE),"")</f>
        <v>Nombre</v>
      </c>
      <c r="K546" s="168">
        <v>170</v>
      </c>
      <c r="L546" s="167"/>
      <c r="M546" s="167"/>
      <c r="N546" s="167"/>
      <c r="O546" s="84" t="s">
        <v>1902</v>
      </c>
      <c r="P546" s="79">
        <v>170</v>
      </c>
      <c r="Q546" s="89"/>
      <c r="R546" s="87" t="s">
        <v>17</v>
      </c>
      <c r="S546" s="87" t="s">
        <v>275</v>
      </c>
      <c r="T546" s="101"/>
      <c r="U546" s="165"/>
      <c r="V546" s="86"/>
      <c r="W546" s="50" t="s">
        <v>1069</v>
      </c>
      <c r="X546" s="50"/>
      <c r="Y546" s="165" t="str">
        <f t="shared" si="21"/>
        <v>CAR2016102GRRO</v>
      </c>
      <c r="Z546" s="165">
        <f t="shared" si="22"/>
        <v>3</v>
      </c>
      <c r="AA546" s="165" t="str">
        <f>VLOOKUP(R546,NIVEAUXADMIN!A:B,2,FALSE)</f>
        <v>HT08</v>
      </c>
      <c r="AB546" s="165" t="str">
        <f>VLOOKUP(S546,NIVEAUXADMIN!E:F,2,FALSE)</f>
        <v>HT08832</v>
      </c>
      <c r="AC546" s="165" t="e">
        <f>VLOOKUP(T546,NIVEAUXADMIN!I:J,2,FALSE)</f>
        <v>#N/A</v>
      </c>
      <c r="AD546" s="87">
        <f>IF(SUMPRODUCT(($A$4:$A546=A546)*($S$4:$S546=S546))&gt;1,0,1)</f>
        <v>0</v>
      </c>
    </row>
    <row r="547" spans="1:30" ht="15" customHeight="1">
      <c r="A547" s="76" t="s">
        <v>49</v>
      </c>
      <c r="B547" s="90"/>
      <c r="C547" s="90"/>
      <c r="D547" s="165" t="s">
        <v>16</v>
      </c>
      <c r="E547" s="113">
        <v>42647</v>
      </c>
      <c r="F547" s="95" t="s">
        <v>1051</v>
      </c>
      <c r="G547" s="165" t="s">
        <v>1052</v>
      </c>
      <c r="H547" s="165" t="s">
        <v>1054</v>
      </c>
      <c r="I547" s="87"/>
      <c r="J547" s="85" t="str">
        <f>IFERROR(VLOOKUP(H547,REFERENCES!R:S,2,FALSE),"")</f>
        <v>Nombre</v>
      </c>
      <c r="K547" s="168">
        <v>80</v>
      </c>
      <c r="L547" s="167"/>
      <c r="M547" s="167"/>
      <c r="N547" s="167"/>
      <c r="O547" s="84" t="s">
        <v>1902</v>
      </c>
      <c r="P547" s="79">
        <v>80</v>
      </c>
      <c r="Q547" s="96" t="s">
        <v>1040</v>
      </c>
      <c r="R547" s="165" t="s">
        <v>174</v>
      </c>
      <c r="S547" s="87" t="s">
        <v>455</v>
      </c>
      <c r="T547" s="101"/>
      <c r="U547" s="165"/>
      <c r="V547" s="86"/>
      <c r="W547" s="50" t="s">
        <v>1071</v>
      </c>
      <c r="X547" s="50"/>
      <c r="Y547" s="165" t="str">
        <f t="shared" si="21"/>
        <v>CAR2016104OUCA</v>
      </c>
      <c r="Z547" s="165">
        <f t="shared" si="22"/>
        <v>1</v>
      </c>
      <c r="AA547" s="165" t="str">
        <f>VLOOKUP(R547,NIVEAUXADMIN!A:B,2,FALSE)</f>
        <v>HT01</v>
      </c>
      <c r="AB547" s="165" t="str">
        <f>VLOOKUP(S547,NIVEAUXADMIN!E:F,2,FALSE)</f>
        <v>HT01113</v>
      </c>
      <c r="AC547" s="165" t="e">
        <f>VLOOKUP(T547,NIVEAUXADMIN!I:J,2,FALSE)</f>
        <v>#N/A</v>
      </c>
      <c r="AD547" s="87">
        <f>IF(SUMPRODUCT(($A$4:$A547=A547)*($S$4:$S547=S547))&gt;1,0,1)</f>
        <v>1</v>
      </c>
    </row>
    <row r="548" spans="1:30" ht="15" customHeight="1">
      <c r="A548" s="76" t="s">
        <v>49</v>
      </c>
      <c r="B548" s="90"/>
      <c r="C548" s="90"/>
      <c r="D548" s="165" t="s">
        <v>16</v>
      </c>
      <c r="E548" s="113">
        <v>42647</v>
      </c>
      <c r="F548" s="95" t="s">
        <v>1051</v>
      </c>
      <c r="G548" s="165" t="s">
        <v>1052</v>
      </c>
      <c r="H548" s="165" t="s">
        <v>1054</v>
      </c>
      <c r="I548" s="87"/>
      <c r="J548" s="85" t="str">
        <f>IFERROR(VLOOKUP(H548,REFERENCES!R:S,2,FALSE),"")</f>
        <v>Nombre</v>
      </c>
      <c r="K548" s="168">
        <v>80</v>
      </c>
      <c r="L548" s="167"/>
      <c r="M548" s="167"/>
      <c r="N548" s="167"/>
      <c r="O548" s="84" t="s">
        <v>1902</v>
      </c>
      <c r="P548" s="79">
        <v>80</v>
      </c>
      <c r="Q548" s="96" t="s">
        <v>1040</v>
      </c>
      <c r="R548" s="165" t="s">
        <v>174</v>
      </c>
      <c r="S548" s="87" t="s">
        <v>497</v>
      </c>
      <c r="T548" s="101"/>
      <c r="U548" s="165"/>
      <c r="V548" s="86"/>
      <c r="W548" s="50" t="s">
        <v>1071</v>
      </c>
      <c r="X548" s="50"/>
      <c r="Y548" s="165" t="str">
        <f t="shared" si="21"/>
        <v>CAR2016104OUPO</v>
      </c>
      <c r="Z548" s="165">
        <f t="shared" si="22"/>
        <v>1</v>
      </c>
      <c r="AA548" s="165" t="str">
        <f>VLOOKUP(R548,NIVEAUXADMIN!A:B,2,FALSE)</f>
        <v>HT01</v>
      </c>
      <c r="AB548" s="165" t="str">
        <f>VLOOKUP(S548,NIVEAUXADMIN!E:F,2,FALSE)</f>
        <v>HT01111</v>
      </c>
      <c r="AC548" s="165" t="e">
        <f>VLOOKUP(T548,NIVEAUXADMIN!I:J,2,FALSE)</f>
        <v>#N/A</v>
      </c>
      <c r="AD548" s="87">
        <f>IF(SUMPRODUCT(($A$4:$A548=A548)*($S$4:$S548=S548))&gt;1,0,1)</f>
        <v>1</v>
      </c>
    </row>
    <row r="549" spans="1:30" s="165" customFormat="1" ht="15" customHeight="1">
      <c r="A549" s="76" t="s">
        <v>49</v>
      </c>
      <c r="B549" s="90"/>
      <c r="C549" s="90"/>
      <c r="D549" s="165" t="s">
        <v>16</v>
      </c>
      <c r="E549" s="189">
        <v>42648</v>
      </c>
      <c r="F549" s="88" t="s">
        <v>1051</v>
      </c>
      <c r="G549" s="87" t="s">
        <v>1052</v>
      </c>
      <c r="H549" s="87" t="s">
        <v>1062</v>
      </c>
      <c r="I549" s="4" t="s">
        <v>1222</v>
      </c>
      <c r="J549" s="85" t="str">
        <f>IFERROR(VLOOKUP(H549,REFERENCES!R:S,2,FALSE),"")</f>
        <v>Nombre</v>
      </c>
      <c r="K549" s="168">
        <v>50</v>
      </c>
      <c r="L549" s="167"/>
      <c r="M549" s="167"/>
      <c r="N549" s="167"/>
      <c r="O549" s="84" t="s">
        <v>1902</v>
      </c>
      <c r="P549" s="79">
        <v>50</v>
      </c>
      <c r="Q549" s="89"/>
      <c r="R549" s="165" t="s">
        <v>174</v>
      </c>
      <c r="S549" s="87" t="s">
        <v>455</v>
      </c>
      <c r="T549" s="101"/>
      <c r="V549" s="86"/>
      <c r="W549" s="50" t="s">
        <v>1071</v>
      </c>
      <c r="X549" s="50"/>
      <c r="Y549" s="165" t="str">
        <f t="shared" si="21"/>
        <v>CAR2016105OUCA</v>
      </c>
      <c r="Z549" s="165">
        <f t="shared" si="22"/>
        <v>1</v>
      </c>
      <c r="AA549" s="165" t="str">
        <f>VLOOKUP(R549,NIVEAUXADMIN!A:B,2,FALSE)</f>
        <v>HT01</v>
      </c>
      <c r="AB549" s="165" t="str">
        <f>VLOOKUP(S549,NIVEAUXADMIN!E:F,2,FALSE)</f>
        <v>HT01113</v>
      </c>
      <c r="AC549" s="165" t="e">
        <f>VLOOKUP(T549,NIVEAUXADMIN!I:J,2,FALSE)</f>
        <v>#N/A</v>
      </c>
      <c r="AD549" s="87">
        <f>IF(SUMPRODUCT(($A$4:$A549=A549)*($S$4:$S549=S549))&gt;1,0,1)</f>
        <v>0</v>
      </c>
    </row>
    <row r="550" spans="1:30" ht="15" customHeight="1">
      <c r="A550" s="76" t="s">
        <v>49</v>
      </c>
      <c r="B550" s="90"/>
      <c r="C550" s="90"/>
      <c r="D550" s="165" t="s">
        <v>16</v>
      </c>
      <c r="E550" s="189">
        <v>42649</v>
      </c>
      <c r="F550" s="88" t="s">
        <v>1051</v>
      </c>
      <c r="G550" s="87" t="s">
        <v>1052</v>
      </c>
      <c r="H550" s="87" t="s">
        <v>1062</v>
      </c>
      <c r="I550" s="87" t="s">
        <v>1222</v>
      </c>
      <c r="J550" s="85" t="str">
        <f>IFERROR(VLOOKUP(H550,REFERENCES!R:S,2,FALSE),"")</f>
        <v>Nombre</v>
      </c>
      <c r="K550" s="168">
        <v>230</v>
      </c>
      <c r="L550" s="167"/>
      <c r="M550" s="167"/>
      <c r="N550" s="167"/>
      <c r="O550" s="84" t="s">
        <v>1902</v>
      </c>
      <c r="P550" s="79">
        <v>230</v>
      </c>
      <c r="Q550" s="89"/>
      <c r="R550" s="87" t="s">
        <v>183</v>
      </c>
      <c r="S550" s="87" t="s">
        <v>580</v>
      </c>
      <c r="T550" s="101"/>
      <c r="U550" s="165"/>
      <c r="V550" s="86"/>
      <c r="W550" s="50" t="s">
        <v>1069</v>
      </c>
      <c r="X550" s="50"/>
      <c r="Y550" s="165" t="str">
        <f t="shared" si="21"/>
        <v>CAR2016106SUTH</v>
      </c>
      <c r="Z550" s="165">
        <f t="shared" si="22"/>
        <v>1</v>
      </c>
      <c r="AA550" s="165" t="str">
        <f>VLOOKUP(R550,NIVEAUXADMIN!A:B,2,FALSE)</f>
        <v>HT02</v>
      </c>
      <c r="AB550" s="165" t="str">
        <f>VLOOKUP(S550,NIVEAUXADMIN!E:F,2,FALSE)</f>
        <v>HT02233</v>
      </c>
      <c r="AC550" s="165" t="e">
        <f>VLOOKUP(T550,NIVEAUXADMIN!I:J,2,FALSE)</f>
        <v>#N/A</v>
      </c>
      <c r="AD550" s="87">
        <f>IF(SUMPRODUCT(($A$4:$A550=A550)*($S$4:$S550=S550))&gt;1,0,1)</f>
        <v>1</v>
      </c>
    </row>
    <row r="551" spans="1:30" s="165" customFormat="1" ht="15" customHeight="1">
      <c r="A551" s="76" t="s">
        <v>49</v>
      </c>
      <c r="B551" s="90"/>
      <c r="C551" s="90"/>
      <c r="D551" s="165" t="s">
        <v>16</v>
      </c>
      <c r="E551" s="189">
        <v>42652</v>
      </c>
      <c r="F551" s="88" t="s">
        <v>1051</v>
      </c>
      <c r="G551" s="87" t="s">
        <v>1052</v>
      </c>
      <c r="H551" s="87" t="s">
        <v>1062</v>
      </c>
      <c r="I551" s="87" t="s">
        <v>1222</v>
      </c>
      <c r="J551" s="85" t="str">
        <f>IFERROR(VLOOKUP(H551,REFERENCES!R:S,2,FALSE),"")</f>
        <v>Nombre</v>
      </c>
      <c r="K551" s="168">
        <v>85</v>
      </c>
      <c r="L551" s="167"/>
      <c r="M551" s="167"/>
      <c r="N551" s="167"/>
      <c r="O551" s="84" t="s">
        <v>1902</v>
      </c>
      <c r="P551" s="79">
        <v>85</v>
      </c>
      <c r="Q551" s="89"/>
      <c r="R551" s="87" t="s">
        <v>17</v>
      </c>
      <c r="S551" s="87" t="s">
        <v>255</v>
      </c>
      <c r="T551" s="101"/>
      <c r="V551" s="86"/>
      <c r="W551" s="50" t="s">
        <v>1069</v>
      </c>
      <c r="X551" s="50"/>
      <c r="Y551" s="165" t="str">
        <f t="shared" si="21"/>
        <v>CAR2016109GRCH</v>
      </c>
      <c r="Z551" s="165">
        <f t="shared" si="22"/>
        <v>1</v>
      </c>
      <c r="AA551" s="165" t="str">
        <f>VLOOKUP(R551,NIVEAUXADMIN!A:B,2,FALSE)</f>
        <v>HT08</v>
      </c>
      <c r="AB551" s="165" t="str">
        <f>VLOOKUP(S551,NIVEAUXADMIN!E:F,2,FALSE)</f>
        <v>HT08815</v>
      </c>
      <c r="AC551" s="165" t="e">
        <f>VLOOKUP(T551,NIVEAUXADMIN!I:J,2,FALSE)</f>
        <v>#N/A</v>
      </c>
      <c r="AD551" s="87">
        <f>IF(SUMPRODUCT(($A$4:$A551=A551)*($S$4:$S551=S551))&gt;1,0,1)</f>
        <v>0</v>
      </c>
    </row>
    <row r="552" spans="1:30" ht="15" customHeight="1">
      <c r="A552" s="76" t="s">
        <v>49</v>
      </c>
      <c r="B552" s="90"/>
      <c r="C552" s="90"/>
      <c r="D552" s="165" t="s">
        <v>16</v>
      </c>
      <c r="E552" s="189">
        <v>42652</v>
      </c>
      <c r="F552" s="88" t="s">
        <v>1051</v>
      </c>
      <c r="G552" s="87" t="s">
        <v>1052</v>
      </c>
      <c r="H552" s="87" t="s">
        <v>1062</v>
      </c>
      <c r="I552" s="87" t="s">
        <v>1222</v>
      </c>
      <c r="J552" s="85" t="str">
        <f>IFERROR(VLOOKUP(H552,REFERENCES!R:S,2,FALSE),"")</f>
        <v>Nombre</v>
      </c>
      <c r="K552" s="168">
        <v>170</v>
      </c>
      <c r="L552" s="167"/>
      <c r="M552" s="167"/>
      <c r="N552" s="167"/>
      <c r="O552" s="84" t="s">
        <v>1902</v>
      </c>
      <c r="P552" s="79">
        <v>170</v>
      </c>
      <c r="Q552" s="89"/>
      <c r="R552" s="87" t="s">
        <v>17</v>
      </c>
      <c r="S552" s="87" t="s">
        <v>261</v>
      </c>
      <c r="T552" s="101"/>
      <c r="U552" s="165"/>
      <c r="V552" s="86"/>
      <c r="W552" s="50" t="s">
        <v>1069</v>
      </c>
      <c r="X552" s="50"/>
      <c r="Y552" s="165" t="str">
        <f t="shared" si="21"/>
        <v>CAR2016109GRDA</v>
      </c>
      <c r="Z552" s="165">
        <f t="shared" si="22"/>
        <v>1</v>
      </c>
      <c r="AA552" s="165" t="str">
        <f>VLOOKUP(R552,NIVEAUXADMIN!A:B,2,FALSE)</f>
        <v>HT08</v>
      </c>
      <c r="AB552" s="165" t="str">
        <f>VLOOKUP(S552,NIVEAUXADMIN!E:F,2,FALSE)</f>
        <v>HT08822</v>
      </c>
      <c r="AC552" s="165" t="e">
        <f>VLOOKUP(T552,NIVEAUXADMIN!I:J,2,FALSE)</f>
        <v>#N/A</v>
      </c>
      <c r="AD552" s="87">
        <f>IF(SUMPRODUCT(($A$4:$A552=A552)*($S$4:$S552=S552))&gt;1,0,1)</f>
        <v>0</v>
      </c>
    </row>
    <row r="553" spans="1:30" ht="15" customHeight="1">
      <c r="A553" s="76" t="s">
        <v>49</v>
      </c>
      <c r="B553" s="90"/>
      <c r="C553" s="90"/>
      <c r="D553" s="165" t="s">
        <v>16</v>
      </c>
      <c r="E553" s="189">
        <v>42652</v>
      </c>
      <c r="F553" s="88" t="s">
        <v>1051</v>
      </c>
      <c r="G553" s="87" t="s">
        <v>1052</v>
      </c>
      <c r="H553" s="87" t="s">
        <v>1062</v>
      </c>
      <c r="I553" s="87" t="s">
        <v>1222</v>
      </c>
      <c r="J553" s="85" t="str">
        <f>IFERROR(VLOOKUP(H553,REFERENCES!R:S,2,FALSE),"")</f>
        <v>Nombre</v>
      </c>
      <c r="K553" s="168">
        <v>85</v>
      </c>
      <c r="L553" s="167"/>
      <c r="M553" s="167"/>
      <c r="N553" s="167"/>
      <c r="O553" s="84" t="s">
        <v>1902</v>
      </c>
      <c r="P553" s="79">
        <v>85</v>
      </c>
      <c r="Q553" s="89"/>
      <c r="R553" s="87" t="s">
        <v>17</v>
      </c>
      <c r="S553" s="87" t="s">
        <v>18</v>
      </c>
      <c r="T553" s="101"/>
      <c r="U553" s="165"/>
      <c r="V553" s="86"/>
      <c r="W553" s="50" t="s">
        <v>1069</v>
      </c>
      <c r="X553" s="50"/>
      <c r="Y553" s="165" t="str">
        <f t="shared" si="21"/>
        <v>CAR2016109GRJE</v>
      </c>
      <c r="Z553" s="165">
        <f t="shared" si="22"/>
        <v>1</v>
      </c>
      <c r="AA553" s="165" t="str">
        <f>VLOOKUP(R553,NIVEAUXADMIN!A:B,2,FALSE)</f>
        <v>HT08</v>
      </c>
      <c r="AB553" s="165" t="str">
        <f>VLOOKUP(S553,NIVEAUXADMIN!E:F,2,FALSE)</f>
        <v>HT08811</v>
      </c>
      <c r="AC553" s="165" t="e">
        <f>VLOOKUP(T553,NIVEAUXADMIN!I:J,2,FALSE)</f>
        <v>#N/A</v>
      </c>
      <c r="AD553" s="87">
        <f>IF(SUMPRODUCT(($A$4:$A553=A553)*($S$4:$S553=S553))&gt;1,0,1)</f>
        <v>0</v>
      </c>
    </row>
    <row r="554" spans="1:30" ht="15" customHeight="1">
      <c r="A554" s="76" t="s">
        <v>49</v>
      </c>
      <c r="B554" s="90"/>
      <c r="C554" s="90"/>
      <c r="D554" s="165" t="s">
        <v>16</v>
      </c>
      <c r="E554" s="189">
        <v>42652</v>
      </c>
      <c r="F554" s="88" t="s">
        <v>1051</v>
      </c>
      <c r="G554" s="87" t="s">
        <v>1052</v>
      </c>
      <c r="H554" s="87" t="s">
        <v>1062</v>
      </c>
      <c r="I554" s="87" t="s">
        <v>1222</v>
      </c>
      <c r="J554" s="85" t="str">
        <f>IFERROR(VLOOKUP(H554,REFERENCES!R:S,2,FALSE),"")</f>
        <v>Nombre</v>
      </c>
      <c r="K554" s="168">
        <v>84</v>
      </c>
      <c r="L554" s="167"/>
      <c r="M554" s="167"/>
      <c r="N554" s="167"/>
      <c r="O554" s="84" t="s">
        <v>1902</v>
      </c>
      <c r="P554" s="79">
        <v>84</v>
      </c>
      <c r="Q554" s="89"/>
      <c r="R554" s="87" t="s">
        <v>17</v>
      </c>
      <c r="S554" s="87" t="s">
        <v>269</v>
      </c>
      <c r="T554" s="101"/>
      <c r="U554" s="165"/>
      <c r="V554" s="86"/>
      <c r="W554" s="50" t="s">
        <v>1069</v>
      </c>
      <c r="X554" s="50"/>
      <c r="Y554" s="165" t="str">
        <f t="shared" si="21"/>
        <v>CAR2016109GRMO</v>
      </c>
      <c r="Z554" s="165">
        <f t="shared" si="22"/>
        <v>1</v>
      </c>
      <c r="AA554" s="165" t="str">
        <f>VLOOKUP(R554,NIVEAUXADMIN!A:B,2,FALSE)</f>
        <v>HT08</v>
      </c>
      <c r="AB554" s="165" t="str">
        <f>VLOOKUP(S554,NIVEAUXADMIN!E:F,2,FALSE)</f>
        <v>HT08814</v>
      </c>
      <c r="AC554" s="165" t="e">
        <f>VLOOKUP(T554,NIVEAUXADMIN!I:J,2,FALSE)</f>
        <v>#N/A</v>
      </c>
      <c r="AD554" s="87">
        <f>IF(SUMPRODUCT(($A$4:$A554=A554)*($S$4:$S554=S554))&gt;1,0,1)</f>
        <v>0</v>
      </c>
    </row>
    <row r="555" spans="1:30" ht="15" customHeight="1">
      <c r="A555" s="76" t="s">
        <v>49</v>
      </c>
      <c r="B555" s="90"/>
      <c r="C555" s="90"/>
      <c r="D555" s="165" t="s">
        <v>16</v>
      </c>
      <c r="E555" s="189">
        <v>42652</v>
      </c>
      <c r="F555" s="88" t="s">
        <v>1049</v>
      </c>
      <c r="G555" s="87" t="s">
        <v>1053</v>
      </c>
      <c r="H555" s="87" t="s">
        <v>1048</v>
      </c>
      <c r="I555" s="87"/>
      <c r="J555" s="85" t="str">
        <f>IFERROR(VLOOKUP(H555,REFERENCES!R:S,2,FALSE),"")</f>
        <v>Nombre</v>
      </c>
      <c r="K555" s="168">
        <v>100</v>
      </c>
      <c r="L555" s="167"/>
      <c r="M555" s="167"/>
      <c r="N555" s="167"/>
      <c r="O555" s="84" t="s">
        <v>1902</v>
      </c>
      <c r="P555" s="79">
        <v>100</v>
      </c>
      <c r="Q555" s="96" t="s">
        <v>1040</v>
      </c>
      <c r="R555" s="87" t="s">
        <v>17</v>
      </c>
      <c r="S555" s="87" t="s">
        <v>275</v>
      </c>
      <c r="T555" s="101"/>
      <c r="U555" s="165"/>
      <c r="V555" s="86"/>
      <c r="W555" s="50" t="s">
        <v>1069</v>
      </c>
      <c r="X555" s="87"/>
      <c r="Y555" s="165" t="str">
        <f t="shared" si="21"/>
        <v>CAR2016109GRRO</v>
      </c>
      <c r="Z555" s="165">
        <f t="shared" si="22"/>
        <v>1</v>
      </c>
      <c r="AA555" s="165" t="str">
        <f>VLOOKUP(R555,NIVEAUXADMIN!A:B,2,FALSE)</f>
        <v>HT08</v>
      </c>
      <c r="AB555" s="165" t="str">
        <f>VLOOKUP(S555,NIVEAUXADMIN!E:F,2,FALSE)</f>
        <v>HT08832</v>
      </c>
      <c r="AC555" s="165" t="e">
        <f>VLOOKUP(T555,NIVEAUXADMIN!I:J,2,FALSE)</f>
        <v>#N/A</v>
      </c>
      <c r="AD555" s="87">
        <f>IF(SUMPRODUCT(($A$4:$A555=A555)*($S$4:$S555=S555))&gt;1,0,1)</f>
        <v>0</v>
      </c>
    </row>
    <row r="556" spans="1:30" ht="15" customHeight="1">
      <c r="A556" s="76" t="s">
        <v>49</v>
      </c>
      <c r="B556" s="90"/>
      <c r="C556" s="90"/>
      <c r="D556" s="165" t="s">
        <v>16</v>
      </c>
      <c r="E556" s="189">
        <v>42653</v>
      </c>
      <c r="F556" s="88" t="s">
        <v>1049</v>
      </c>
      <c r="G556" s="87" t="s">
        <v>1053</v>
      </c>
      <c r="H556" s="87" t="s">
        <v>1048</v>
      </c>
      <c r="I556" s="87"/>
      <c r="J556" s="85" t="str">
        <f>IFERROR(VLOOKUP(H556,REFERENCES!R:S,2,FALSE),"")</f>
        <v>Nombre</v>
      </c>
      <c r="K556" s="168">
        <v>400</v>
      </c>
      <c r="L556" s="167"/>
      <c r="M556" s="167"/>
      <c r="N556" s="167"/>
      <c r="O556" s="84" t="s">
        <v>1902</v>
      </c>
      <c r="P556" s="79">
        <v>200</v>
      </c>
      <c r="Q556" s="96" t="s">
        <v>1040</v>
      </c>
      <c r="R556" s="87" t="s">
        <v>17</v>
      </c>
      <c r="S556" s="87" t="s">
        <v>248</v>
      </c>
      <c r="T556" s="101"/>
      <c r="U556" s="165"/>
      <c r="V556" s="86"/>
      <c r="W556" s="97"/>
      <c r="X556" s="87"/>
      <c r="Y556" s="165" t="str">
        <f t="shared" si="21"/>
        <v>CAR20161010GRBE</v>
      </c>
      <c r="Z556" s="165">
        <f t="shared" si="22"/>
        <v>2</v>
      </c>
      <c r="AA556" s="165" t="str">
        <f>VLOOKUP(R556,NIVEAUXADMIN!A:B,2,FALSE)</f>
        <v>HT08</v>
      </c>
      <c r="AB556" s="165" t="str">
        <f>VLOOKUP(S556,NIVEAUXADMIN!E:F,2,FALSE)</f>
        <v>HT08833</v>
      </c>
      <c r="AC556" s="165" t="e">
        <f>VLOOKUP(T556,NIVEAUXADMIN!I:J,2,FALSE)</f>
        <v>#N/A</v>
      </c>
      <c r="AD556" s="87">
        <f>IF(SUMPRODUCT(($A$4:$A556=A556)*($S$4:$S556=S556))&gt;1,0,1)</f>
        <v>1</v>
      </c>
    </row>
    <row r="557" spans="1:30" ht="15" customHeight="1">
      <c r="A557" s="76" t="s">
        <v>49</v>
      </c>
      <c r="B557" s="90"/>
      <c r="C557" s="90"/>
      <c r="D557" s="165" t="s">
        <v>16</v>
      </c>
      <c r="E557" s="189">
        <v>42653</v>
      </c>
      <c r="F557" s="88" t="s">
        <v>1051</v>
      </c>
      <c r="G557" s="87" t="s">
        <v>1052</v>
      </c>
      <c r="H557" s="87" t="s">
        <v>1062</v>
      </c>
      <c r="I557" s="87" t="s">
        <v>1222</v>
      </c>
      <c r="J557" s="85" t="str">
        <f>IFERROR(VLOOKUP(H557,REFERENCES!R:S,2,FALSE),"")</f>
        <v>Nombre</v>
      </c>
      <c r="K557" s="168">
        <v>200</v>
      </c>
      <c r="L557" s="167"/>
      <c r="M557" s="167"/>
      <c r="N557" s="167"/>
      <c r="O557" s="84" t="s">
        <v>1902</v>
      </c>
      <c r="P557" s="79">
        <v>200</v>
      </c>
      <c r="Q557" s="89"/>
      <c r="R557" s="87" t="s">
        <v>17</v>
      </c>
      <c r="S557" s="87" t="s">
        <v>248</v>
      </c>
      <c r="T557" s="101"/>
      <c r="U557" s="165"/>
      <c r="V557" s="86"/>
      <c r="W557" s="50" t="s">
        <v>1069</v>
      </c>
      <c r="X557" s="50"/>
      <c r="Y557" s="165" t="str">
        <f t="shared" si="21"/>
        <v>CAR20161010GRBE</v>
      </c>
      <c r="Z557" s="165">
        <f t="shared" si="22"/>
        <v>2</v>
      </c>
      <c r="AA557" s="165" t="str">
        <f>VLOOKUP(R557,NIVEAUXADMIN!A:B,2,FALSE)</f>
        <v>HT08</v>
      </c>
      <c r="AB557" s="165" t="str">
        <f>VLOOKUP(S557,NIVEAUXADMIN!E:F,2,FALSE)</f>
        <v>HT08833</v>
      </c>
      <c r="AC557" s="165" t="e">
        <f>VLOOKUP(T557,NIVEAUXADMIN!I:J,2,FALSE)</f>
        <v>#N/A</v>
      </c>
      <c r="AD557" s="87">
        <f>IF(SUMPRODUCT(($A$4:$A557=A557)*($S$4:$S557=S557))&gt;1,0,1)</f>
        <v>0</v>
      </c>
    </row>
    <row r="558" spans="1:30" s="165" customFormat="1" ht="15" customHeight="1">
      <c r="A558" s="76" t="s">
        <v>49</v>
      </c>
      <c r="B558" s="90"/>
      <c r="C558" s="90"/>
      <c r="D558" s="165" t="s">
        <v>16</v>
      </c>
      <c r="E558" s="189">
        <v>42653</v>
      </c>
      <c r="F558" s="88" t="s">
        <v>1051</v>
      </c>
      <c r="G558" s="87" t="s">
        <v>1052</v>
      </c>
      <c r="H558" s="87" t="s">
        <v>1062</v>
      </c>
      <c r="I558" s="87" t="s">
        <v>1222</v>
      </c>
      <c r="J558" s="85" t="str">
        <f>IFERROR(VLOOKUP(H558,REFERENCES!R:S,2,FALSE),"")</f>
        <v>Nombre</v>
      </c>
      <c r="K558" s="168">
        <v>100</v>
      </c>
      <c r="L558" s="167"/>
      <c r="M558" s="167"/>
      <c r="N558" s="167"/>
      <c r="O558" s="84" t="s">
        <v>1902</v>
      </c>
      <c r="P558" s="79">
        <v>100</v>
      </c>
      <c r="Q558" s="89"/>
      <c r="R558" s="87" t="s">
        <v>17</v>
      </c>
      <c r="S558" s="87" t="s">
        <v>275</v>
      </c>
      <c r="T558" s="101"/>
      <c r="V558" s="86"/>
      <c r="W558" s="50" t="s">
        <v>1069</v>
      </c>
      <c r="X558" s="50"/>
      <c r="Y558" s="165" t="str">
        <f t="shared" si="21"/>
        <v>CAR20161010GRRO</v>
      </c>
      <c r="Z558" s="165">
        <f t="shared" si="22"/>
        <v>1</v>
      </c>
      <c r="AA558" s="165" t="str">
        <f>VLOOKUP(R558,NIVEAUXADMIN!A:B,2,FALSE)</f>
        <v>HT08</v>
      </c>
      <c r="AB558" s="165" t="str">
        <f>VLOOKUP(S558,NIVEAUXADMIN!E:F,2,FALSE)</f>
        <v>HT08832</v>
      </c>
      <c r="AC558" s="165" t="e">
        <f>VLOOKUP(T558,NIVEAUXADMIN!I:J,2,FALSE)</f>
        <v>#N/A</v>
      </c>
      <c r="AD558" s="87">
        <f>IF(SUMPRODUCT(($A$4:$A558=A558)*($S$4:$S558=S558))&gt;1,0,1)</f>
        <v>0</v>
      </c>
    </row>
    <row r="559" spans="1:30" ht="15" customHeight="1">
      <c r="A559" s="76" t="s">
        <v>49</v>
      </c>
      <c r="B559" s="90"/>
      <c r="C559" s="90"/>
      <c r="D559" s="165" t="s">
        <v>16</v>
      </c>
      <c r="E559" s="189">
        <v>42654</v>
      </c>
      <c r="F559" s="88" t="s">
        <v>1049</v>
      </c>
      <c r="G559" s="87" t="s">
        <v>1053</v>
      </c>
      <c r="H559" s="87" t="s">
        <v>1048</v>
      </c>
      <c r="I559" s="87"/>
      <c r="J559" s="85" t="str">
        <f>IFERROR(VLOOKUP(H559,REFERENCES!R:S,2,FALSE),"")</f>
        <v>Nombre</v>
      </c>
      <c r="K559" s="168">
        <v>400</v>
      </c>
      <c r="L559" s="167"/>
      <c r="M559" s="167"/>
      <c r="N559" s="167"/>
      <c r="O559" s="84" t="s">
        <v>1902</v>
      </c>
      <c r="P559" s="79">
        <v>200</v>
      </c>
      <c r="Q559" s="96" t="s">
        <v>1040</v>
      </c>
      <c r="R559" s="87" t="s">
        <v>17</v>
      </c>
      <c r="S559" s="87" t="s">
        <v>275</v>
      </c>
      <c r="T559" s="101"/>
      <c r="U559" s="165"/>
      <c r="V559" s="86"/>
      <c r="W559" s="50" t="s">
        <v>1069</v>
      </c>
      <c r="X559" s="87"/>
      <c r="Y559" s="165" t="str">
        <f t="shared" si="21"/>
        <v>CAR20161011GRRO</v>
      </c>
      <c r="Z559" s="165">
        <f t="shared" si="22"/>
        <v>2</v>
      </c>
      <c r="AA559" s="165" t="str">
        <f>VLOOKUP(R559,NIVEAUXADMIN!A:B,2,FALSE)</f>
        <v>HT08</v>
      </c>
      <c r="AB559" s="165" t="str">
        <f>VLOOKUP(S559,NIVEAUXADMIN!E:F,2,FALSE)</f>
        <v>HT08832</v>
      </c>
      <c r="AC559" s="165" t="e">
        <f>VLOOKUP(T559,NIVEAUXADMIN!I:J,2,FALSE)</f>
        <v>#N/A</v>
      </c>
      <c r="AD559" s="87">
        <f>IF(SUMPRODUCT(($A$4:$A559=A559)*($S$4:$S559=S559))&gt;1,0,1)</f>
        <v>0</v>
      </c>
    </row>
    <row r="560" spans="1:30" ht="15" customHeight="1">
      <c r="A560" s="76" t="s">
        <v>49</v>
      </c>
      <c r="B560" s="90"/>
      <c r="C560" s="90"/>
      <c r="D560" s="165" t="s">
        <v>16</v>
      </c>
      <c r="E560" s="189">
        <v>42654</v>
      </c>
      <c r="F560" s="88" t="s">
        <v>1051</v>
      </c>
      <c r="G560" s="87" t="s">
        <v>1052</v>
      </c>
      <c r="H560" s="87" t="s">
        <v>1062</v>
      </c>
      <c r="I560" s="87" t="s">
        <v>1222</v>
      </c>
      <c r="J560" s="85" t="str">
        <f>IFERROR(VLOOKUP(H560,REFERENCES!R:S,2,FALSE),"")</f>
        <v>Nombre</v>
      </c>
      <c r="K560" s="168">
        <v>200</v>
      </c>
      <c r="L560" s="167"/>
      <c r="M560" s="167"/>
      <c r="N560" s="167"/>
      <c r="O560" s="84" t="s">
        <v>1902</v>
      </c>
      <c r="P560" s="79">
        <v>200</v>
      </c>
      <c r="Q560" s="89"/>
      <c r="R560" s="87" t="s">
        <v>17</v>
      </c>
      <c r="S560" s="87" t="s">
        <v>275</v>
      </c>
      <c r="T560" s="101"/>
      <c r="U560" s="165"/>
      <c r="V560" s="86"/>
      <c r="W560" s="50" t="s">
        <v>1069</v>
      </c>
      <c r="X560" s="50"/>
      <c r="Y560" s="165" t="str">
        <f t="shared" si="21"/>
        <v>CAR20161011GRRO</v>
      </c>
      <c r="Z560" s="165">
        <f t="shared" si="22"/>
        <v>2</v>
      </c>
      <c r="AA560" s="165" t="str">
        <f>VLOOKUP(R560,NIVEAUXADMIN!A:B,2,FALSE)</f>
        <v>HT08</v>
      </c>
      <c r="AB560" s="165" t="str">
        <f>VLOOKUP(S560,NIVEAUXADMIN!E:F,2,FALSE)</f>
        <v>HT08832</v>
      </c>
      <c r="AC560" s="165" t="e">
        <f>VLOOKUP(T560,NIVEAUXADMIN!I:J,2,FALSE)</f>
        <v>#N/A</v>
      </c>
      <c r="AD560" s="87">
        <f>IF(SUMPRODUCT(($A$4:$A560=A560)*($S$4:$S560=S560))&gt;1,0,1)</f>
        <v>0</v>
      </c>
    </row>
    <row r="561" spans="1:30" ht="15" customHeight="1">
      <c r="A561" s="76" t="s">
        <v>49</v>
      </c>
      <c r="B561" s="90"/>
      <c r="C561" s="90"/>
      <c r="D561" s="165" t="s">
        <v>16</v>
      </c>
      <c r="E561" s="189">
        <v>42655</v>
      </c>
      <c r="F561" s="88" t="s">
        <v>1051</v>
      </c>
      <c r="G561" s="87" t="s">
        <v>1052</v>
      </c>
      <c r="H561" s="87" t="s">
        <v>1059</v>
      </c>
      <c r="I561" s="87"/>
      <c r="J561" s="85" t="str">
        <f>IFERROR(VLOOKUP(H561,REFERENCES!R:S,2,FALSE),"")</f>
        <v>Nombre</v>
      </c>
      <c r="K561" s="168">
        <v>750</v>
      </c>
      <c r="L561" s="167"/>
      <c r="M561" s="167"/>
      <c r="N561" s="167"/>
      <c r="O561" s="84" t="s">
        <v>1902</v>
      </c>
      <c r="P561" s="79">
        <v>250</v>
      </c>
      <c r="Q561" s="89"/>
      <c r="R561" s="87" t="s">
        <v>183</v>
      </c>
      <c r="S561" s="87" t="s">
        <v>577</v>
      </c>
      <c r="T561" s="101"/>
      <c r="U561" s="165"/>
      <c r="V561" s="86"/>
      <c r="W561" s="97"/>
      <c r="X561" s="87"/>
      <c r="Y561" s="165" t="str">
        <f t="shared" si="21"/>
        <v>CAR20161012SUMA</v>
      </c>
      <c r="Z561" s="165">
        <f t="shared" si="22"/>
        <v>3</v>
      </c>
      <c r="AA561" s="165" t="str">
        <f>VLOOKUP(R561,NIVEAUXADMIN!A:B,2,FALSE)</f>
        <v>HT02</v>
      </c>
      <c r="AB561" s="165" t="str">
        <f>VLOOKUP(S561,NIVEAUXADMIN!E:F,2,FALSE)</f>
        <v>HT02212</v>
      </c>
      <c r="AC561" s="165" t="e">
        <f>VLOOKUP(T561,NIVEAUXADMIN!I:J,2,FALSE)</f>
        <v>#N/A</v>
      </c>
      <c r="AD561" s="87">
        <f>IF(SUMPRODUCT(($A$4:$A561=A561)*($S$4:$S561=S561))&gt;1,0,1)</f>
        <v>1</v>
      </c>
    </row>
    <row r="562" spans="1:30" ht="15" customHeight="1">
      <c r="A562" s="76" t="s">
        <v>49</v>
      </c>
      <c r="B562" s="90"/>
      <c r="C562" s="90"/>
      <c r="D562" s="165" t="s">
        <v>16</v>
      </c>
      <c r="E562" s="189">
        <v>42655</v>
      </c>
      <c r="F562" s="88" t="s">
        <v>1049</v>
      </c>
      <c r="G562" s="87" t="s">
        <v>1053</v>
      </c>
      <c r="H562" s="87" t="s">
        <v>1048</v>
      </c>
      <c r="I562" s="87"/>
      <c r="J562" s="85" t="str">
        <f>IFERROR(VLOOKUP(H562,REFERENCES!R:S,2,FALSE),"")</f>
        <v>Nombre</v>
      </c>
      <c r="K562" s="168">
        <v>250</v>
      </c>
      <c r="L562" s="167"/>
      <c r="M562" s="167"/>
      <c r="N562" s="167"/>
      <c r="O562" s="84" t="s">
        <v>1902</v>
      </c>
      <c r="P562" s="79">
        <v>250</v>
      </c>
      <c r="Q562" s="96" t="s">
        <v>1040</v>
      </c>
      <c r="R562" s="87" t="s">
        <v>183</v>
      </c>
      <c r="S562" s="87" t="s">
        <v>577</v>
      </c>
      <c r="T562" s="101"/>
      <c r="U562" s="165"/>
      <c r="V562" s="86"/>
      <c r="W562" s="50" t="s">
        <v>1069</v>
      </c>
      <c r="X562" s="87"/>
      <c r="Y562" s="165" t="str">
        <f t="shared" si="21"/>
        <v>CAR20161012SUMA</v>
      </c>
      <c r="Z562" s="165">
        <f t="shared" si="22"/>
        <v>3</v>
      </c>
      <c r="AA562" s="165" t="str">
        <f>VLOOKUP(R562,NIVEAUXADMIN!A:B,2,FALSE)</f>
        <v>HT02</v>
      </c>
      <c r="AB562" s="165" t="str">
        <f>VLOOKUP(S562,NIVEAUXADMIN!E:F,2,FALSE)</f>
        <v>HT02212</v>
      </c>
      <c r="AC562" s="165" t="e">
        <f>VLOOKUP(T562,NIVEAUXADMIN!I:J,2,FALSE)</f>
        <v>#N/A</v>
      </c>
      <c r="AD562" s="87">
        <f>IF(SUMPRODUCT(($A$4:$A562=A562)*($S$4:$S562=S562))&gt;1,0,1)</f>
        <v>0</v>
      </c>
    </row>
    <row r="563" spans="1:30" s="165" customFormat="1" ht="15" customHeight="1">
      <c r="A563" s="76" t="s">
        <v>49</v>
      </c>
      <c r="B563" s="90"/>
      <c r="C563" s="90"/>
      <c r="D563" s="165" t="s">
        <v>16</v>
      </c>
      <c r="E563" s="189">
        <v>42655</v>
      </c>
      <c r="F563" s="88" t="s">
        <v>1051</v>
      </c>
      <c r="G563" s="87" t="s">
        <v>1052</v>
      </c>
      <c r="H563" s="87" t="s">
        <v>1062</v>
      </c>
      <c r="I563" s="87" t="s">
        <v>1222</v>
      </c>
      <c r="J563" s="85" t="str">
        <f>IFERROR(VLOOKUP(H563,REFERENCES!R:S,2,FALSE),"")</f>
        <v>Nombre</v>
      </c>
      <c r="K563" s="168">
        <v>250</v>
      </c>
      <c r="L563" s="167"/>
      <c r="M563" s="167"/>
      <c r="N563" s="167"/>
      <c r="O563" s="84" t="s">
        <v>1902</v>
      </c>
      <c r="P563" s="79">
        <v>250</v>
      </c>
      <c r="Q563" s="89"/>
      <c r="R563" s="87" t="s">
        <v>183</v>
      </c>
      <c r="S563" s="87" t="s">
        <v>577</v>
      </c>
      <c r="T563" s="101"/>
      <c r="V563" s="86"/>
      <c r="W563" s="50" t="s">
        <v>1069</v>
      </c>
      <c r="X563" s="50"/>
      <c r="Y563" s="165" t="str">
        <f t="shared" si="21"/>
        <v>CAR20161012SUMA</v>
      </c>
      <c r="Z563" s="165">
        <f t="shared" si="22"/>
        <v>3</v>
      </c>
      <c r="AA563" s="165" t="str">
        <f>VLOOKUP(R563,NIVEAUXADMIN!A:B,2,FALSE)</f>
        <v>HT02</v>
      </c>
      <c r="AB563" s="165" t="str">
        <f>VLOOKUP(S563,NIVEAUXADMIN!E:F,2,FALSE)</f>
        <v>HT02212</v>
      </c>
      <c r="AC563" s="165" t="e">
        <f>VLOOKUP(T563,NIVEAUXADMIN!I:J,2,FALSE)</f>
        <v>#N/A</v>
      </c>
      <c r="AD563" s="87">
        <f>IF(SUMPRODUCT(($A$4:$A563=A563)*($S$4:$S563=S563))&gt;1,0,1)</f>
        <v>0</v>
      </c>
    </row>
    <row r="564" spans="1:30" ht="15" customHeight="1">
      <c r="A564" s="76" t="s">
        <v>49</v>
      </c>
      <c r="B564" s="90"/>
      <c r="C564" s="90"/>
      <c r="D564" s="165" t="s">
        <v>16</v>
      </c>
      <c r="E564" s="189">
        <v>42655</v>
      </c>
      <c r="F564" s="88" t="s">
        <v>1049</v>
      </c>
      <c r="G564" s="87" t="s">
        <v>1053</v>
      </c>
      <c r="H564" s="87" t="s">
        <v>1048</v>
      </c>
      <c r="I564" s="87"/>
      <c r="J564" s="85" t="str">
        <f>IFERROR(VLOOKUP(H564,REFERENCES!R:S,2,FALSE),"")</f>
        <v>Nombre</v>
      </c>
      <c r="K564" s="168">
        <v>400</v>
      </c>
      <c r="L564" s="167"/>
      <c r="M564" s="167"/>
      <c r="N564" s="167"/>
      <c r="O564" s="84" t="s">
        <v>1902</v>
      </c>
      <c r="P564" s="79">
        <v>200</v>
      </c>
      <c r="Q564" s="96" t="s">
        <v>1040</v>
      </c>
      <c r="R564" s="87" t="s">
        <v>17</v>
      </c>
      <c r="S564" s="87" t="s">
        <v>269</v>
      </c>
      <c r="T564" s="101"/>
      <c r="U564" s="165"/>
      <c r="V564" s="86"/>
      <c r="W564" s="50" t="s">
        <v>1069</v>
      </c>
      <c r="X564" s="87"/>
      <c r="Y564" s="165" t="str">
        <f t="shared" si="21"/>
        <v>CAR20161012GRMO</v>
      </c>
      <c r="Z564" s="165">
        <f t="shared" si="22"/>
        <v>2</v>
      </c>
      <c r="AA564" s="165" t="str">
        <f>VLOOKUP(R564,NIVEAUXADMIN!A:B,2,FALSE)</f>
        <v>HT08</v>
      </c>
      <c r="AB564" s="165" t="str">
        <f>VLOOKUP(S564,NIVEAUXADMIN!E:F,2,FALSE)</f>
        <v>HT08814</v>
      </c>
      <c r="AC564" s="165" t="e">
        <f>VLOOKUP(T564,NIVEAUXADMIN!I:J,2,FALSE)</f>
        <v>#N/A</v>
      </c>
      <c r="AD564" s="87">
        <f>IF(SUMPRODUCT(($A$4:$A564=A564)*($S$4:$S564=S564))&gt;1,0,1)</f>
        <v>0</v>
      </c>
    </row>
    <row r="565" spans="1:30" ht="15" customHeight="1">
      <c r="A565" s="76" t="s">
        <v>49</v>
      </c>
      <c r="B565" s="90"/>
      <c r="C565" s="90"/>
      <c r="D565" s="165" t="s">
        <v>16</v>
      </c>
      <c r="E565" s="189">
        <v>42655</v>
      </c>
      <c r="F565" s="88" t="s">
        <v>1051</v>
      </c>
      <c r="G565" s="87" t="s">
        <v>1052</v>
      </c>
      <c r="H565" s="87" t="s">
        <v>1062</v>
      </c>
      <c r="I565" s="87" t="s">
        <v>1222</v>
      </c>
      <c r="J565" s="85" t="str">
        <f>IFERROR(VLOOKUP(H565,REFERENCES!R:S,2,FALSE),"")</f>
        <v>Nombre</v>
      </c>
      <c r="K565" s="168">
        <v>200</v>
      </c>
      <c r="L565" s="167"/>
      <c r="M565" s="167"/>
      <c r="N565" s="167"/>
      <c r="O565" s="84" t="s">
        <v>1902</v>
      </c>
      <c r="P565" s="79">
        <v>200</v>
      </c>
      <c r="Q565" s="89"/>
      <c r="R565" s="87" t="s">
        <v>17</v>
      </c>
      <c r="S565" s="87" t="s">
        <v>269</v>
      </c>
      <c r="T565" s="101"/>
      <c r="U565" s="165"/>
      <c r="V565" s="86"/>
      <c r="W565" s="50" t="s">
        <v>1069</v>
      </c>
      <c r="X565" s="50"/>
      <c r="Y565" s="165" t="str">
        <f t="shared" si="21"/>
        <v>CAR20161012GRMO</v>
      </c>
      <c r="Z565" s="165">
        <f t="shared" si="22"/>
        <v>2</v>
      </c>
      <c r="AA565" s="165" t="str">
        <f>VLOOKUP(R565,NIVEAUXADMIN!A:B,2,FALSE)</f>
        <v>HT08</v>
      </c>
      <c r="AB565" s="165" t="str">
        <f>VLOOKUP(S565,NIVEAUXADMIN!E:F,2,FALSE)</f>
        <v>HT08814</v>
      </c>
      <c r="AC565" s="165" t="e">
        <f>VLOOKUP(T565,NIVEAUXADMIN!I:J,2,FALSE)</f>
        <v>#N/A</v>
      </c>
      <c r="AD565" s="87">
        <f>IF(SUMPRODUCT(($A$4:$A565=A565)*($S$4:$S565=S565))&gt;1,0,1)</f>
        <v>0</v>
      </c>
    </row>
    <row r="566" spans="1:30" ht="15" customHeight="1">
      <c r="A566" s="76" t="s">
        <v>49</v>
      </c>
      <c r="B566" s="90"/>
      <c r="C566" s="90"/>
      <c r="D566" s="165" t="s">
        <v>16</v>
      </c>
      <c r="E566" s="189">
        <v>42657</v>
      </c>
      <c r="F566" s="88" t="s">
        <v>1051</v>
      </c>
      <c r="G566" s="87" t="s">
        <v>1052</v>
      </c>
      <c r="H566" s="87" t="s">
        <v>1059</v>
      </c>
      <c r="I566" s="87"/>
      <c r="J566" s="85" t="str">
        <f>IFERROR(VLOOKUP(H566,REFERENCES!R:S,2,FALSE),"")</f>
        <v>Nombre</v>
      </c>
      <c r="K566" s="168">
        <v>750</v>
      </c>
      <c r="L566" s="167"/>
      <c r="M566" s="167"/>
      <c r="N566" s="167"/>
      <c r="O566" s="84" t="s">
        <v>1902</v>
      </c>
      <c r="P566" s="79">
        <v>250</v>
      </c>
      <c r="Q566" s="89"/>
      <c r="R566" s="87" t="s">
        <v>183</v>
      </c>
      <c r="S566" s="87" t="s">
        <v>366</v>
      </c>
      <c r="T566" s="101"/>
      <c r="U566" s="165"/>
      <c r="V566" s="86"/>
      <c r="W566" s="97"/>
      <c r="X566" s="87"/>
      <c r="Y566" s="165" t="str">
        <f t="shared" ref="Y566:Y597" si="23">UPPER(LEFT(A566,3)&amp;YEAR(E566)&amp;MONTH(E566)&amp;DAY((E566))&amp;LEFT(R566,2)&amp;LEFT(S566,2)&amp;LEFT(T566,2))</f>
        <v>CAR20161014SULA</v>
      </c>
      <c r="Z566" s="165">
        <f t="shared" ref="Z566:Z597" si="24">COUNTIF($Y$4:$Y$1907,Y566)</f>
        <v>3</v>
      </c>
      <c r="AA566" s="165" t="str">
        <f>VLOOKUP(R566,NIVEAUXADMIN!A:B,2,FALSE)</f>
        <v>HT02</v>
      </c>
      <c r="AB566" s="165" t="str">
        <f>VLOOKUP(S566,NIVEAUXADMIN!E:F,2,FALSE)</f>
        <v>HT02214</v>
      </c>
      <c r="AC566" s="165" t="e">
        <f>VLOOKUP(T566,NIVEAUXADMIN!I:J,2,FALSE)</f>
        <v>#N/A</v>
      </c>
      <c r="AD566" s="87">
        <f>IF(SUMPRODUCT(($A$4:$A566=A566)*($S$4:$S566=S566))&gt;1,0,1)</f>
        <v>1</v>
      </c>
    </row>
    <row r="567" spans="1:30" ht="15" customHeight="1">
      <c r="A567" s="76" t="s">
        <v>49</v>
      </c>
      <c r="B567" s="90"/>
      <c r="C567" s="90"/>
      <c r="D567" s="165" t="s">
        <v>16</v>
      </c>
      <c r="E567" s="189">
        <v>42657</v>
      </c>
      <c r="F567" s="88" t="s">
        <v>1049</v>
      </c>
      <c r="G567" s="87" t="s">
        <v>1053</v>
      </c>
      <c r="H567" s="87" t="s">
        <v>1048</v>
      </c>
      <c r="I567" s="87"/>
      <c r="J567" s="85" t="str">
        <f>IFERROR(VLOOKUP(H567,REFERENCES!R:S,2,FALSE),"")</f>
        <v>Nombre</v>
      </c>
      <c r="K567" s="168">
        <v>250</v>
      </c>
      <c r="L567" s="167"/>
      <c r="M567" s="167"/>
      <c r="N567" s="167"/>
      <c r="O567" s="84" t="s">
        <v>1902</v>
      </c>
      <c r="P567" s="79">
        <v>250</v>
      </c>
      <c r="Q567" s="96" t="s">
        <v>1040</v>
      </c>
      <c r="R567" s="87" t="s">
        <v>183</v>
      </c>
      <c r="S567" s="87" t="s">
        <v>366</v>
      </c>
      <c r="T567" s="101"/>
      <c r="U567" s="165"/>
      <c r="V567" s="86"/>
      <c r="W567" s="50" t="s">
        <v>1069</v>
      </c>
      <c r="X567" s="87"/>
      <c r="Y567" s="165" t="str">
        <f t="shared" si="23"/>
        <v>CAR20161014SULA</v>
      </c>
      <c r="Z567" s="165">
        <f t="shared" si="24"/>
        <v>3</v>
      </c>
      <c r="AA567" s="165" t="str">
        <f>VLOOKUP(R567,NIVEAUXADMIN!A:B,2,FALSE)</f>
        <v>HT02</v>
      </c>
      <c r="AB567" s="165" t="str">
        <f>VLOOKUP(S567,NIVEAUXADMIN!E:F,2,FALSE)</f>
        <v>HT02214</v>
      </c>
      <c r="AC567" s="165" t="e">
        <f>VLOOKUP(T567,NIVEAUXADMIN!I:J,2,FALSE)</f>
        <v>#N/A</v>
      </c>
      <c r="AD567" s="87">
        <f>IF(SUMPRODUCT(($A$4:$A567=A567)*($S$4:$S567=S567))&gt;1,0,1)</f>
        <v>0</v>
      </c>
    </row>
    <row r="568" spans="1:30" ht="15" customHeight="1">
      <c r="A568" s="76" t="s">
        <v>49</v>
      </c>
      <c r="B568" s="90"/>
      <c r="C568" s="90"/>
      <c r="D568" s="165" t="s">
        <v>16</v>
      </c>
      <c r="E568" s="189">
        <v>42657</v>
      </c>
      <c r="F568" s="88" t="s">
        <v>1051</v>
      </c>
      <c r="G568" s="87" t="s">
        <v>1052</v>
      </c>
      <c r="H568" s="87" t="s">
        <v>1062</v>
      </c>
      <c r="I568" s="87" t="s">
        <v>1222</v>
      </c>
      <c r="J568" s="85" t="str">
        <f>IFERROR(VLOOKUP(H568,REFERENCES!R:S,2,FALSE),"")</f>
        <v>Nombre</v>
      </c>
      <c r="K568" s="168">
        <v>250</v>
      </c>
      <c r="L568" s="167"/>
      <c r="M568" s="167"/>
      <c r="N568" s="167"/>
      <c r="O568" s="84" t="s">
        <v>1902</v>
      </c>
      <c r="P568" s="79">
        <v>250</v>
      </c>
      <c r="Q568" s="89"/>
      <c r="R568" s="87" t="s">
        <v>183</v>
      </c>
      <c r="S568" s="87" t="s">
        <v>366</v>
      </c>
      <c r="T568" s="101"/>
      <c r="U568" s="165"/>
      <c r="V568" s="86"/>
      <c r="W568" s="50" t="s">
        <v>1069</v>
      </c>
      <c r="X568" s="50"/>
      <c r="Y568" s="165" t="str">
        <f t="shared" si="23"/>
        <v>CAR20161014SULA</v>
      </c>
      <c r="Z568" s="165">
        <f t="shared" si="24"/>
        <v>3</v>
      </c>
      <c r="AA568" s="165" t="str">
        <f>VLOOKUP(R568,NIVEAUXADMIN!A:B,2,FALSE)</f>
        <v>HT02</v>
      </c>
      <c r="AB568" s="165" t="str">
        <f>VLOOKUP(S568,NIVEAUXADMIN!E:F,2,FALSE)</f>
        <v>HT02214</v>
      </c>
      <c r="AC568" s="165" t="e">
        <f>VLOOKUP(T568,NIVEAUXADMIN!I:J,2,FALSE)</f>
        <v>#N/A</v>
      </c>
      <c r="AD568" s="87">
        <f>IF(SUMPRODUCT(($A$4:$A568=A568)*($S$4:$S568=S568))&gt;1,0,1)</f>
        <v>0</v>
      </c>
    </row>
    <row r="569" spans="1:30" ht="15" customHeight="1">
      <c r="A569" s="76" t="s">
        <v>49</v>
      </c>
      <c r="B569" s="90"/>
      <c r="C569" s="90"/>
      <c r="D569" s="165" t="s">
        <v>16</v>
      </c>
      <c r="E569" s="189">
        <v>42657</v>
      </c>
      <c r="F569" s="88" t="s">
        <v>1051</v>
      </c>
      <c r="G569" s="87" t="s">
        <v>1052</v>
      </c>
      <c r="H569" s="87" t="s">
        <v>1059</v>
      </c>
      <c r="I569" s="87"/>
      <c r="J569" s="85" t="str">
        <f>IFERROR(VLOOKUP(H569,REFERENCES!R:S,2,FALSE),"")</f>
        <v>Nombre</v>
      </c>
      <c r="K569" s="168">
        <v>46746</v>
      </c>
      <c r="L569" s="167"/>
      <c r="M569" s="167"/>
      <c r="N569" s="167"/>
      <c r="O569" s="84" t="s">
        <v>1902</v>
      </c>
      <c r="P569" s="177">
        <v>6233</v>
      </c>
      <c r="Q569" s="89"/>
      <c r="R569" s="87" t="s">
        <v>17</v>
      </c>
      <c r="S569" s="87" t="s">
        <v>269</v>
      </c>
      <c r="T569" s="101"/>
      <c r="U569" s="165"/>
      <c r="V569" s="86"/>
      <c r="W569" s="50" t="s">
        <v>1069</v>
      </c>
      <c r="X569" s="87"/>
      <c r="Y569" s="165" t="str">
        <f t="shared" si="23"/>
        <v>CAR20161014GRMO</v>
      </c>
      <c r="Z569" s="165">
        <f t="shared" si="24"/>
        <v>1</v>
      </c>
      <c r="AA569" s="165" t="str">
        <f>VLOOKUP(R569,NIVEAUXADMIN!A:B,2,FALSE)</f>
        <v>HT08</v>
      </c>
      <c r="AB569" s="165" t="str">
        <f>VLOOKUP(S569,NIVEAUXADMIN!E:F,2,FALSE)</f>
        <v>HT08814</v>
      </c>
      <c r="AC569" s="165" t="e">
        <f>VLOOKUP(T569,NIVEAUXADMIN!I:J,2,FALSE)</f>
        <v>#N/A</v>
      </c>
      <c r="AD569" s="87">
        <f>IF(SUMPRODUCT(($A$4:$A569=A569)*($S$4:$S569=S569))&gt;1,0,1)</f>
        <v>0</v>
      </c>
    </row>
    <row r="570" spans="1:30" ht="15" customHeight="1">
      <c r="A570" s="76" t="s">
        <v>49</v>
      </c>
      <c r="B570" s="90"/>
      <c r="C570" s="90"/>
      <c r="D570" s="165" t="s">
        <v>16</v>
      </c>
      <c r="E570" s="189">
        <v>42660</v>
      </c>
      <c r="F570" s="88" t="s">
        <v>1049</v>
      </c>
      <c r="G570" s="87" t="s">
        <v>1053</v>
      </c>
      <c r="H570" s="87" t="s">
        <v>1048</v>
      </c>
      <c r="I570" s="87"/>
      <c r="J570" s="85" t="str">
        <f>IFERROR(VLOOKUP(H570,REFERENCES!R:S,2,FALSE),"")</f>
        <v>Nombre</v>
      </c>
      <c r="K570" s="168">
        <v>576</v>
      </c>
      <c r="L570" s="167"/>
      <c r="M570" s="167"/>
      <c r="N570" s="167"/>
      <c r="O570" s="84" t="s">
        <v>1902</v>
      </c>
      <c r="P570" s="79">
        <v>564</v>
      </c>
      <c r="Q570" s="96" t="s">
        <v>1040</v>
      </c>
      <c r="R570" s="87" t="s">
        <v>17</v>
      </c>
      <c r="S570" s="87" t="s">
        <v>269</v>
      </c>
      <c r="T570" s="101"/>
      <c r="U570" s="165"/>
      <c r="V570" s="86"/>
      <c r="W570" s="50" t="s">
        <v>1071</v>
      </c>
      <c r="X570" s="87"/>
      <c r="Y570" s="165" t="str">
        <f t="shared" si="23"/>
        <v>CAR20161017GRMO</v>
      </c>
      <c r="Z570" s="165">
        <f t="shared" si="24"/>
        <v>1</v>
      </c>
      <c r="AA570" s="165" t="str">
        <f>VLOOKUP(R570,NIVEAUXADMIN!A:B,2,FALSE)</f>
        <v>HT08</v>
      </c>
      <c r="AB570" s="165" t="str">
        <f>VLOOKUP(S570,NIVEAUXADMIN!E:F,2,FALSE)</f>
        <v>HT08814</v>
      </c>
      <c r="AC570" s="165" t="e">
        <f>VLOOKUP(T570,NIVEAUXADMIN!I:J,2,FALSE)</f>
        <v>#N/A</v>
      </c>
      <c r="AD570" s="87">
        <f>IF(SUMPRODUCT(($A$4:$A570=A570)*($S$4:$S570=S570))&gt;1,0,1)</f>
        <v>0</v>
      </c>
    </row>
    <row r="571" spans="1:30" ht="15" customHeight="1">
      <c r="A571" s="76" t="s">
        <v>49</v>
      </c>
      <c r="B571" s="90"/>
      <c r="C571" s="90"/>
      <c r="D571" s="165" t="s">
        <v>16</v>
      </c>
      <c r="E571" s="189">
        <v>42661</v>
      </c>
      <c r="F571" s="88" t="s">
        <v>1051</v>
      </c>
      <c r="G571" s="87" t="s">
        <v>1052</v>
      </c>
      <c r="H571" s="87" t="s">
        <v>1059</v>
      </c>
      <c r="I571" s="176"/>
      <c r="J571" s="85" t="str">
        <f>IFERROR(VLOOKUP(H571,REFERENCES!R:S,2,FALSE),"")</f>
        <v>Nombre</v>
      </c>
      <c r="K571" s="168">
        <v>12195</v>
      </c>
      <c r="L571" s="167"/>
      <c r="M571" s="167"/>
      <c r="N571" s="167"/>
      <c r="O571" s="84" t="s">
        <v>1902</v>
      </c>
      <c r="P571" s="177">
        <v>1626</v>
      </c>
      <c r="Q571" s="89"/>
      <c r="R571" s="87" t="s">
        <v>17</v>
      </c>
      <c r="S571" s="87" t="s">
        <v>18</v>
      </c>
      <c r="T571" s="101"/>
      <c r="U571" s="165"/>
      <c r="V571" s="86"/>
      <c r="W571" s="50" t="s">
        <v>1071</v>
      </c>
      <c r="X571" s="87"/>
      <c r="Y571" s="165" t="str">
        <f t="shared" si="23"/>
        <v>CAR20161018GRJE</v>
      </c>
      <c r="Z571" s="165">
        <f t="shared" si="24"/>
        <v>1</v>
      </c>
      <c r="AA571" s="165" t="str">
        <f>VLOOKUP(R571,NIVEAUXADMIN!A:B,2,FALSE)</f>
        <v>HT08</v>
      </c>
      <c r="AB571" s="165" t="str">
        <f>VLOOKUP(S571,NIVEAUXADMIN!E:F,2,FALSE)</f>
        <v>HT08811</v>
      </c>
      <c r="AC571" s="165" t="e">
        <f>VLOOKUP(T571,NIVEAUXADMIN!I:J,2,FALSE)</f>
        <v>#N/A</v>
      </c>
      <c r="AD571" s="87">
        <f>IF(SUMPRODUCT(($A$4:$A571=A571)*($S$4:$S571=S571))&gt;1,0,1)</f>
        <v>0</v>
      </c>
    </row>
    <row r="572" spans="1:30" ht="15" customHeight="1">
      <c r="A572" s="76" t="s">
        <v>49</v>
      </c>
      <c r="B572" s="90"/>
      <c r="C572" s="90"/>
      <c r="D572" s="165" t="s">
        <v>16</v>
      </c>
      <c r="E572" s="189">
        <v>42663</v>
      </c>
      <c r="F572" s="88" t="s">
        <v>1051</v>
      </c>
      <c r="G572" s="87" t="s">
        <v>1052</v>
      </c>
      <c r="H572" s="87" t="s">
        <v>1059</v>
      </c>
      <c r="I572" s="176"/>
      <c r="J572" s="85" t="str">
        <f>IFERROR(VLOOKUP(H572,REFERENCES!R:S,2,FALSE),"")</f>
        <v>Nombre</v>
      </c>
      <c r="K572" s="168">
        <v>6400</v>
      </c>
      <c r="L572" s="167"/>
      <c r="M572" s="167"/>
      <c r="N572" s="167"/>
      <c r="O572" s="84" t="s">
        <v>1902</v>
      </c>
      <c r="P572" s="79">
        <v>853</v>
      </c>
      <c r="Q572" s="89"/>
      <c r="R572" s="87" t="s">
        <v>17</v>
      </c>
      <c r="S572" s="87" t="s">
        <v>255</v>
      </c>
      <c r="T572" s="101"/>
      <c r="U572" s="165"/>
      <c r="V572" s="86"/>
      <c r="W572" s="50" t="s">
        <v>1069</v>
      </c>
      <c r="X572" s="87"/>
      <c r="Y572" s="165" t="str">
        <f t="shared" si="23"/>
        <v>CAR20161020GRCH</v>
      </c>
      <c r="Z572" s="165">
        <f t="shared" si="24"/>
        <v>1</v>
      </c>
      <c r="AA572" s="165" t="str">
        <f>VLOOKUP(R572,NIVEAUXADMIN!A:B,2,FALSE)</f>
        <v>HT08</v>
      </c>
      <c r="AB572" s="165" t="str">
        <f>VLOOKUP(S572,NIVEAUXADMIN!E:F,2,FALSE)</f>
        <v>HT08815</v>
      </c>
      <c r="AC572" s="165" t="e">
        <f>VLOOKUP(T572,NIVEAUXADMIN!I:J,2,FALSE)</f>
        <v>#N/A</v>
      </c>
      <c r="AD572" s="87">
        <f>IF(SUMPRODUCT(($A$4:$A572=A572)*($S$4:$S572=S572))&gt;1,0,1)</f>
        <v>0</v>
      </c>
    </row>
    <row r="573" spans="1:30" ht="15" customHeight="1">
      <c r="A573" s="76" t="s">
        <v>49</v>
      </c>
      <c r="B573" s="90"/>
      <c r="C573" s="90"/>
      <c r="D573" s="165" t="s">
        <v>16</v>
      </c>
      <c r="E573" s="189">
        <v>42663</v>
      </c>
      <c r="F573" s="88" t="s">
        <v>1051</v>
      </c>
      <c r="G573" s="87" t="s">
        <v>1052</v>
      </c>
      <c r="H573" s="87" t="s">
        <v>1059</v>
      </c>
      <c r="I573" s="176"/>
      <c r="J573" s="85" t="str">
        <f>IFERROR(VLOOKUP(H573,REFERENCES!R:S,2,FALSE),"")</f>
        <v>Nombre</v>
      </c>
      <c r="K573" s="168">
        <v>5060</v>
      </c>
      <c r="L573" s="167"/>
      <c r="M573" s="167"/>
      <c r="N573" s="167"/>
      <c r="O573" s="84" t="s">
        <v>1902</v>
      </c>
      <c r="P573" s="79">
        <v>230</v>
      </c>
      <c r="Q573" s="89"/>
      <c r="R573" s="87" t="s">
        <v>183</v>
      </c>
      <c r="S573" s="87" t="s">
        <v>580</v>
      </c>
      <c r="T573" s="101"/>
      <c r="U573" s="165"/>
      <c r="V573" s="86"/>
      <c r="W573" s="50" t="s">
        <v>1069</v>
      </c>
      <c r="X573" s="87"/>
      <c r="Y573" s="165" t="str">
        <f t="shared" si="23"/>
        <v>CAR20161020SUTH</v>
      </c>
      <c r="Z573" s="165">
        <f t="shared" si="24"/>
        <v>1</v>
      </c>
      <c r="AA573" s="165" t="str">
        <f>VLOOKUP(R573,NIVEAUXADMIN!A:B,2,FALSE)</f>
        <v>HT02</v>
      </c>
      <c r="AB573" s="165" t="str">
        <f>VLOOKUP(S573,NIVEAUXADMIN!E:F,2,FALSE)</f>
        <v>HT02233</v>
      </c>
      <c r="AC573" s="165" t="e">
        <f>VLOOKUP(T573,NIVEAUXADMIN!I:J,2,FALSE)</f>
        <v>#N/A</v>
      </c>
      <c r="AD573" s="87">
        <f>IF(SUMPRODUCT(($A$4:$A573=A573)*($S$4:$S573=S573))&gt;1,0,1)</f>
        <v>0</v>
      </c>
    </row>
    <row r="574" spans="1:30" ht="15" customHeight="1">
      <c r="A574" s="76" t="s">
        <v>49</v>
      </c>
      <c r="B574" s="90"/>
      <c r="C574" s="90"/>
      <c r="D574" s="165" t="s">
        <v>16</v>
      </c>
      <c r="E574" s="189">
        <v>42665</v>
      </c>
      <c r="F574" s="88" t="s">
        <v>1049</v>
      </c>
      <c r="G574" s="87" t="s">
        <v>1053</v>
      </c>
      <c r="H574" s="87" t="s">
        <v>1048</v>
      </c>
      <c r="I574" s="176"/>
      <c r="J574" s="85" t="str">
        <f>IFERROR(VLOOKUP(H574,REFERENCES!R:S,2,FALSE),"")</f>
        <v>Nombre</v>
      </c>
      <c r="K574" s="168">
        <v>435</v>
      </c>
      <c r="L574" s="167"/>
      <c r="M574" s="167"/>
      <c r="N574" s="167"/>
      <c r="O574" s="84" t="s">
        <v>1902</v>
      </c>
      <c r="P574" s="79">
        <v>435</v>
      </c>
      <c r="Q574" s="96" t="s">
        <v>1040</v>
      </c>
      <c r="R574" s="87" t="s">
        <v>17</v>
      </c>
      <c r="S574" s="87" t="s">
        <v>269</v>
      </c>
      <c r="T574" s="101"/>
      <c r="U574" s="165"/>
      <c r="V574" s="86"/>
      <c r="W574" s="50" t="s">
        <v>1071</v>
      </c>
      <c r="X574" s="87"/>
      <c r="Y574" s="165" t="str">
        <f t="shared" si="23"/>
        <v>CAR20161022GRMO</v>
      </c>
      <c r="Z574" s="165">
        <f t="shared" si="24"/>
        <v>1</v>
      </c>
      <c r="AA574" s="165" t="str">
        <f>VLOOKUP(R574,NIVEAUXADMIN!A:B,2,FALSE)</f>
        <v>HT08</v>
      </c>
      <c r="AB574" s="165" t="str">
        <f>VLOOKUP(S574,NIVEAUXADMIN!E:F,2,FALSE)</f>
        <v>HT08814</v>
      </c>
      <c r="AC574" s="165" t="e">
        <f>VLOOKUP(T574,NIVEAUXADMIN!I:J,2,FALSE)</f>
        <v>#N/A</v>
      </c>
      <c r="AD574" s="87">
        <f>IF(SUMPRODUCT(($A$4:$A574=A574)*($S$4:$S574=S574))&gt;1,0,1)</f>
        <v>0</v>
      </c>
    </row>
    <row r="575" spans="1:30" ht="15" customHeight="1">
      <c r="A575" s="76" t="s">
        <v>49</v>
      </c>
      <c r="B575" s="90"/>
      <c r="C575" s="90"/>
      <c r="D575" s="165" t="s">
        <v>16</v>
      </c>
      <c r="E575" s="189">
        <v>42666</v>
      </c>
      <c r="F575" s="88" t="s">
        <v>1049</v>
      </c>
      <c r="G575" s="87" t="s">
        <v>1053</v>
      </c>
      <c r="H575" s="87" t="s">
        <v>1048</v>
      </c>
      <c r="I575" s="176"/>
      <c r="J575" s="85" t="str">
        <f>IFERROR(VLOOKUP(H575,REFERENCES!R:S,2,FALSE),"")</f>
        <v>Nombre</v>
      </c>
      <c r="K575" s="168">
        <v>515</v>
      </c>
      <c r="L575" s="167"/>
      <c r="M575" s="167"/>
      <c r="N575" s="167"/>
      <c r="O575" s="84" t="s">
        <v>1902</v>
      </c>
      <c r="P575" s="79">
        <v>515</v>
      </c>
      <c r="Q575" s="96" t="s">
        <v>1040</v>
      </c>
      <c r="R575" s="87" t="s">
        <v>17</v>
      </c>
      <c r="S575" s="87" t="s">
        <v>269</v>
      </c>
      <c r="T575" s="101"/>
      <c r="U575" s="165"/>
      <c r="V575" s="86"/>
      <c r="W575" s="50" t="s">
        <v>1071</v>
      </c>
      <c r="X575" s="87"/>
      <c r="Y575" s="165" t="str">
        <f t="shared" si="23"/>
        <v>CAR20161023GRMO</v>
      </c>
      <c r="Z575" s="165">
        <f t="shared" si="24"/>
        <v>1</v>
      </c>
      <c r="AA575" s="165" t="str">
        <f>VLOOKUP(R575,NIVEAUXADMIN!A:B,2,FALSE)</f>
        <v>HT08</v>
      </c>
      <c r="AB575" s="165" t="str">
        <f>VLOOKUP(S575,NIVEAUXADMIN!E:F,2,FALSE)</f>
        <v>HT08814</v>
      </c>
      <c r="AC575" s="165" t="e">
        <f>VLOOKUP(T575,NIVEAUXADMIN!I:J,2,FALSE)</f>
        <v>#N/A</v>
      </c>
      <c r="AD575" s="87">
        <f>IF(SUMPRODUCT(($A$4:$A575=A575)*($S$4:$S575=S575))&gt;1,0,1)</f>
        <v>0</v>
      </c>
    </row>
    <row r="576" spans="1:30" ht="15" customHeight="1">
      <c r="A576" s="76" t="s">
        <v>49</v>
      </c>
      <c r="B576" s="90"/>
      <c r="C576" s="90"/>
      <c r="D576" s="165" t="s">
        <v>16</v>
      </c>
      <c r="E576" s="189">
        <v>42667</v>
      </c>
      <c r="F576" s="88" t="s">
        <v>1049</v>
      </c>
      <c r="G576" s="87" t="s">
        <v>1053</v>
      </c>
      <c r="H576" s="87" t="s">
        <v>1048</v>
      </c>
      <c r="I576" s="176"/>
      <c r="J576" s="85" t="str">
        <f>IFERROR(VLOOKUP(H576,REFERENCES!R:S,2,FALSE),"")</f>
        <v>Nombre</v>
      </c>
      <c r="K576" s="168">
        <v>966</v>
      </c>
      <c r="L576" s="167"/>
      <c r="M576" s="167"/>
      <c r="N576" s="167"/>
      <c r="O576" s="84" t="s">
        <v>1902</v>
      </c>
      <c r="P576" s="79">
        <v>966</v>
      </c>
      <c r="Q576" s="96" t="s">
        <v>1040</v>
      </c>
      <c r="R576" s="87" t="s">
        <v>17</v>
      </c>
      <c r="S576" s="87" t="s">
        <v>269</v>
      </c>
      <c r="T576" s="101"/>
      <c r="U576" s="165"/>
      <c r="V576" s="86"/>
      <c r="W576" s="50" t="s">
        <v>1071</v>
      </c>
      <c r="X576" s="87"/>
      <c r="Y576" s="165" t="str">
        <f t="shared" si="23"/>
        <v>CAR20161024GRMO</v>
      </c>
      <c r="Z576" s="165">
        <f t="shared" si="24"/>
        <v>1</v>
      </c>
      <c r="AA576" s="165" t="str">
        <f>VLOOKUP(R576,NIVEAUXADMIN!A:B,2,FALSE)</f>
        <v>HT08</v>
      </c>
      <c r="AB576" s="165" t="str">
        <f>VLOOKUP(S576,NIVEAUXADMIN!E:F,2,FALSE)</f>
        <v>HT08814</v>
      </c>
      <c r="AC576" s="165" t="e">
        <f>VLOOKUP(T576,NIVEAUXADMIN!I:J,2,FALSE)</f>
        <v>#N/A</v>
      </c>
      <c r="AD576" s="87">
        <f>IF(SUMPRODUCT(($A$4:$A576=A576)*($S$4:$S576=S576))&gt;1,0,1)</f>
        <v>0</v>
      </c>
    </row>
    <row r="577" spans="1:30" ht="15" customHeight="1">
      <c r="A577" s="76" t="s">
        <v>49</v>
      </c>
      <c r="B577" s="90"/>
      <c r="C577" s="90"/>
      <c r="D577" s="165" t="s">
        <v>16</v>
      </c>
      <c r="E577" s="189">
        <v>42669</v>
      </c>
      <c r="F577" s="88" t="s">
        <v>1049</v>
      </c>
      <c r="G577" s="87" t="s">
        <v>1053</v>
      </c>
      <c r="H577" s="87" t="s">
        <v>1048</v>
      </c>
      <c r="I577" s="176"/>
      <c r="J577" s="85" t="str">
        <f>IFERROR(VLOOKUP(H577,REFERENCES!R:S,2,FALSE),"")</f>
        <v>Nombre</v>
      </c>
      <c r="K577" s="168">
        <v>1076</v>
      </c>
      <c r="L577" s="167"/>
      <c r="M577" s="167"/>
      <c r="N577" s="167"/>
      <c r="O577" s="84" t="s">
        <v>1902</v>
      </c>
      <c r="P577" s="79">
        <v>1076</v>
      </c>
      <c r="Q577" s="96" t="s">
        <v>1040</v>
      </c>
      <c r="R577" s="87" t="s">
        <v>17</v>
      </c>
      <c r="S577" s="87" t="s">
        <v>269</v>
      </c>
      <c r="T577" s="101"/>
      <c r="U577" s="165"/>
      <c r="V577" s="86"/>
      <c r="W577" s="50" t="s">
        <v>1071</v>
      </c>
      <c r="X577" s="87"/>
      <c r="Y577" s="165" t="str">
        <f t="shared" si="23"/>
        <v>CAR20161026GRMO</v>
      </c>
      <c r="Z577" s="165">
        <f t="shared" si="24"/>
        <v>1</v>
      </c>
      <c r="AA577" s="165" t="str">
        <f>VLOOKUP(R577,NIVEAUXADMIN!A:B,2,FALSE)</f>
        <v>HT08</v>
      </c>
      <c r="AB577" s="165" t="str">
        <f>VLOOKUP(S577,NIVEAUXADMIN!E:F,2,FALSE)</f>
        <v>HT08814</v>
      </c>
      <c r="AC577" s="165" t="e">
        <f>VLOOKUP(T577,NIVEAUXADMIN!I:J,2,FALSE)</f>
        <v>#N/A</v>
      </c>
      <c r="AD577" s="87">
        <f>IF(SUMPRODUCT(($A$4:$A577=A577)*($S$4:$S577=S577))&gt;1,0,1)</f>
        <v>0</v>
      </c>
    </row>
    <row r="578" spans="1:30" ht="15" customHeight="1">
      <c r="A578" s="76" t="s">
        <v>49</v>
      </c>
      <c r="B578" s="90"/>
      <c r="C578" s="90"/>
      <c r="D578" s="165" t="s">
        <v>16</v>
      </c>
      <c r="E578" s="189">
        <v>42670</v>
      </c>
      <c r="F578" s="88" t="s">
        <v>1051</v>
      </c>
      <c r="G578" s="87" t="s">
        <v>1052</v>
      </c>
      <c r="H578" s="87" t="s">
        <v>1059</v>
      </c>
      <c r="I578" s="176"/>
      <c r="J578" s="85" t="str">
        <f>IFERROR(VLOOKUP(H578,REFERENCES!R:S,2,FALSE),"")</f>
        <v>Nombre</v>
      </c>
      <c r="K578" s="168">
        <v>28800</v>
      </c>
      <c r="L578" s="167"/>
      <c r="M578" s="167"/>
      <c r="N578" s="167"/>
      <c r="O578" s="84" t="s">
        <v>1902</v>
      </c>
      <c r="P578" s="81">
        <v>3840</v>
      </c>
      <c r="Q578" s="89"/>
      <c r="R578" s="87" t="s">
        <v>17</v>
      </c>
      <c r="S578" s="87" t="s">
        <v>255</v>
      </c>
      <c r="T578" s="101"/>
      <c r="U578" s="165"/>
      <c r="V578" s="86"/>
      <c r="W578" s="97"/>
      <c r="X578" s="87"/>
      <c r="Y578" s="165" t="str">
        <f t="shared" si="23"/>
        <v>CAR20161027GRCH</v>
      </c>
      <c r="Z578" s="165">
        <f t="shared" si="24"/>
        <v>1</v>
      </c>
      <c r="AA578" s="165" t="str">
        <f>VLOOKUP(R578,NIVEAUXADMIN!A:B,2,FALSE)</f>
        <v>HT08</v>
      </c>
      <c r="AB578" s="165" t="str">
        <f>VLOOKUP(S578,NIVEAUXADMIN!E:F,2,FALSE)</f>
        <v>HT08815</v>
      </c>
      <c r="AC578" s="165" t="e">
        <f>VLOOKUP(T578,NIVEAUXADMIN!I:J,2,FALSE)</f>
        <v>#N/A</v>
      </c>
      <c r="AD578" s="87">
        <f>IF(SUMPRODUCT(($A$4:$A578=A578)*($S$4:$S578=S578))&gt;1,0,1)</f>
        <v>0</v>
      </c>
    </row>
    <row r="579" spans="1:30" ht="15" customHeight="1">
      <c r="A579" s="76" t="s">
        <v>49</v>
      </c>
      <c r="B579" s="90"/>
      <c r="C579" s="90"/>
      <c r="D579" s="165" t="s">
        <v>16</v>
      </c>
      <c r="E579" s="189">
        <v>42671</v>
      </c>
      <c r="F579" s="88" t="s">
        <v>1051</v>
      </c>
      <c r="G579" s="87" t="s">
        <v>1052</v>
      </c>
      <c r="H579" s="87" t="s">
        <v>1059</v>
      </c>
      <c r="I579" s="176"/>
      <c r="J579" s="85" t="str">
        <f>IFERROR(VLOOKUP(H579,REFERENCES!R:S,2,FALSE),"")</f>
        <v>Nombre</v>
      </c>
      <c r="K579" s="168">
        <v>900</v>
      </c>
      <c r="L579" s="167"/>
      <c r="M579" s="167"/>
      <c r="N579" s="167"/>
      <c r="O579" s="84" t="s">
        <v>1902</v>
      </c>
      <c r="P579" s="81">
        <v>300</v>
      </c>
      <c r="Q579" s="89"/>
      <c r="R579" s="87" t="s">
        <v>183</v>
      </c>
      <c r="S579" s="87" t="s">
        <v>341</v>
      </c>
      <c r="T579" s="101"/>
      <c r="U579" s="165"/>
      <c r="V579" s="86"/>
      <c r="W579" s="50" t="s">
        <v>1069</v>
      </c>
      <c r="X579" s="87"/>
      <c r="Y579" s="165" t="str">
        <f t="shared" si="23"/>
        <v>CAR20161028SUBA</v>
      </c>
      <c r="Z579" s="165">
        <f t="shared" si="24"/>
        <v>2</v>
      </c>
      <c r="AA579" s="165" t="str">
        <f>VLOOKUP(R579,NIVEAUXADMIN!A:B,2,FALSE)</f>
        <v>HT02</v>
      </c>
      <c r="AB579" s="165" t="str">
        <f>VLOOKUP(S579,NIVEAUXADMIN!E:F,2,FALSE)</f>
        <v>HT02221</v>
      </c>
      <c r="AC579" s="165" t="e">
        <f>VLOOKUP(T579,NIVEAUXADMIN!I:J,2,FALSE)</f>
        <v>#N/A</v>
      </c>
      <c r="AD579" s="87">
        <f>IF(SUMPRODUCT(($A$4:$A579=A579)*($S$4:$S579=S579))&gt;1,0,1)</f>
        <v>1</v>
      </c>
    </row>
    <row r="580" spans="1:30" ht="15" customHeight="1">
      <c r="A580" s="76" t="s">
        <v>49</v>
      </c>
      <c r="B580" s="90"/>
      <c r="C580" s="90"/>
      <c r="D580" s="165" t="s">
        <v>16</v>
      </c>
      <c r="E580" s="189">
        <v>42671</v>
      </c>
      <c r="F580" s="88" t="s">
        <v>1051</v>
      </c>
      <c r="G580" s="87" t="s">
        <v>1052</v>
      </c>
      <c r="H580" s="87" t="s">
        <v>1062</v>
      </c>
      <c r="I580" s="176" t="s">
        <v>1222</v>
      </c>
      <c r="J580" s="85" t="str">
        <f>IFERROR(VLOOKUP(H580,REFERENCES!R:S,2,FALSE),"")</f>
        <v>Nombre</v>
      </c>
      <c r="K580" s="168">
        <v>300</v>
      </c>
      <c r="L580" s="167"/>
      <c r="M580" s="167"/>
      <c r="N580" s="167"/>
      <c r="O580" s="84" t="s">
        <v>1902</v>
      </c>
      <c r="P580" s="81">
        <v>350</v>
      </c>
      <c r="Q580" s="89"/>
      <c r="R580" s="87" t="s">
        <v>183</v>
      </c>
      <c r="S580" s="87" t="s">
        <v>341</v>
      </c>
      <c r="T580" s="101"/>
      <c r="U580" s="165"/>
      <c r="V580" s="86"/>
      <c r="W580" s="50" t="s">
        <v>1069</v>
      </c>
      <c r="X580" s="50"/>
      <c r="Y580" s="165" t="str">
        <f t="shared" si="23"/>
        <v>CAR20161028SUBA</v>
      </c>
      <c r="Z580" s="165">
        <f t="shared" si="24"/>
        <v>2</v>
      </c>
      <c r="AA580" s="165" t="str">
        <f>VLOOKUP(R580,NIVEAUXADMIN!A:B,2,FALSE)</f>
        <v>HT02</v>
      </c>
      <c r="AB580" s="165" t="str">
        <f>VLOOKUP(S580,NIVEAUXADMIN!E:F,2,FALSE)</f>
        <v>HT02221</v>
      </c>
      <c r="AC580" s="165" t="e">
        <f>VLOOKUP(T580,NIVEAUXADMIN!I:J,2,FALSE)</f>
        <v>#N/A</v>
      </c>
      <c r="AD580" s="87">
        <f>IF(SUMPRODUCT(($A$4:$A580=A580)*($S$4:$S580=S580))&gt;1,0,1)</f>
        <v>0</v>
      </c>
    </row>
    <row r="581" spans="1:30" ht="15" customHeight="1">
      <c r="A581" s="76" t="s">
        <v>49</v>
      </c>
      <c r="B581" s="90"/>
      <c r="C581" s="90"/>
      <c r="D581" s="165" t="s">
        <v>16</v>
      </c>
      <c r="E581" s="189">
        <v>42672</v>
      </c>
      <c r="F581" s="88" t="s">
        <v>1051</v>
      </c>
      <c r="G581" s="87" t="s">
        <v>1052</v>
      </c>
      <c r="H581" s="87" t="s">
        <v>1059</v>
      </c>
      <c r="I581" s="176"/>
      <c r="J581" s="85" t="str">
        <f>IFERROR(VLOOKUP(H581,REFERENCES!R:S,2,FALSE),"")</f>
        <v>Nombre</v>
      </c>
      <c r="K581" s="168">
        <v>4400</v>
      </c>
      <c r="L581" s="167"/>
      <c r="M581" s="167"/>
      <c r="N581" s="167"/>
      <c r="O581" s="84" t="s">
        <v>1902</v>
      </c>
      <c r="P581" s="81">
        <v>200</v>
      </c>
      <c r="Q581" s="89"/>
      <c r="R581" s="87" t="s">
        <v>183</v>
      </c>
      <c r="S581" s="87" t="s">
        <v>219</v>
      </c>
      <c r="T581" s="101"/>
      <c r="U581" s="165"/>
      <c r="V581" s="86"/>
      <c r="W581" s="50" t="s">
        <v>1069</v>
      </c>
      <c r="X581" s="87"/>
      <c r="Y581" s="165" t="str">
        <f t="shared" si="23"/>
        <v>CAR20161029SUAN</v>
      </c>
      <c r="Z581" s="165">
        <f t="shared" si="24"/>
        <v>2</v>
      </c>
      <c r="AA581" s="165" t="str">
        <f>VLOOKUP(R581,NIVEAUXADMIN!A:B,2,FALSE)</f>
        <v>HT02</v>
      </c>
      <c r="AB581" s="165" t="str">
        <f>VLOOKUP(S581,NIVEAUXADMIN!E:F,2,FALSE)</f>
        <v>HT02234</v>
      </c>
      <c r="AC581" s="165" t="e">
        <f>VLOOKUP(T581,NIVEAUXADMIN!I:J,2,FALSE)</f>
        <v>#N/A</v>
      </c>
      <c r="AD581" s="87">
        <f>IF(SUMPRODUCT(($A$4:$A581=A581)*($S$4:$S581=S581))&gt;1,0,1)</f>
        <v>1</v>
      </c>
    </row>
    <row r="582" spans="1:30" ht="15" customHeight="1">
      <c r="A582" s="76" t="s">
        <v>49</v>
      </c>
      <c r="B582" s="90"/>
      <c r="C582" s="90"/>
      <c r="D582" s="165" t="s">
        <v>16</v>
      </c>
      <c r="E582" s="189">
        <v>42672</v>
      </c>
      <c r="F582" s="88" t="s">
        <v>1051</v>
      </c>
      <c r="G582" s="87" t="s">
        <v>1052</v>
      </c>
      <c r="H582" s="87" t="s">
        <v>1062</v>
      </c>
      <c r="I582" s="176" t="s">
        <v>1222</v>
      </c>
      <c r="J582" s="85" t="str">
        <f>IFERROR(VLOOKUP(H582,REFERENCES!R:S,2,FALSE),"")</f>
        <v>Nombre</v>
      </c>
      <c r="K582" s="168">
        <v>200</v>
      </c>
      <c r="L582" s="167"/>
      <c r="M582" s="167"/>
      <c r="N582" s="167"/>
      <c r="O582" s="84" t="s">
        <v>1902</v>
      </c>
      <c r="P582" s="81">
        <v>200</v>
      </c>
      <c r="Q582" s="89"/>
      <c r="R582" s="87" t="s">
        <v>183</v>
      </c>
      <c r="S582" s="87" t="s">
        <v>219</v>
      </c>
      <c r="T582" s="101"/>
      <c r="U582" s="165"/>
      <c r="V582" s="86"/>
      <c r="W582" s="50" t="s">
        <v>1069</v>
      </c>
      <c r="X582" s="50"/>
      <c r="Y582" s="165" t="str">
        <f t="shared" si="23"/>
        <v>CAR20161029SUAN</v>
      </c>
      <c r="Z582" s="165">
        <f t="shared" si="24"/>
        <v>2</v>
      </c>
      <c r="AA582" s="165" t="str">
        <f>VLOOKUP(R582,NIVEAUXADMIN!A:B,2,FALSE)</f>
        <v>HT02</v>
      </c>
      <c r="AB582" s="165" t="str">
        <f>VLOOKUP(S582,NIVEAUXADMIN!E:F,2,FALSE)</f>
        <v>HT02234</v>
      </c>
      <c r="AC582" s="165" t="e">
        <f>VLOOKUP(T582,NIVEAUXADMIN!I:J,2,FALSE)</f>
        <v>#N/A</v>
      </c>
      <c r="AD582" s="87">
        <f>IF(SUMPRODUCT(($A$4:$A582=A582)*($S$4:$S582=S582))&gt;1,0,1)</f>
        <v>0</v>
      </c>
    </row>
    <row r="583" spans="1:30" ht="15" customHeight="1">
      <c r="A583" s="76" t="s">
        <v>49</v>
      </c>
      <c r="B583" s="90"/>
      <c r="C583" s="90"/>
      <c r="D583" s="165" t="s">
        <v>16</v>
      </c>
      <c r="E583" s="189">
        <v>42672</v>
      </c>
      <c r="F583" s="88" t="s">
        <v>1051</v>
      </c>
      <c r="G583" s="87" t="s">
        <v>1052</v>
      </c>
      <c r="H583" s="87" t="s">
        <v>1059</v>
      </c>
      <c r="I583" s="176"/>
      <c r="J583" s="85" t="str">
        <f>IFERROR(VLOOKUP(H583,REFERENCES!R:S,2,FALSE),"")</f>
        <v>Nombre</v>
      </c>
      <c r="K583" s="168">
        <v>3828</v>
      </c>
      <c r="L583" s="167"/>
      <c r="M583" s="167"/>
      <c r="N583" s="167"/>
      <c r="O583" s="84" t="s">
        <v>1902</v>
      </c>
      <c r="P583" s="81">
        <v>174</v>
      </c>
      <c r="Q583" s="89"/>
      <c r="R583" s="87" t="s">
        <v>183</v>
      </c>
      <c r="S583" s="87" t="s">
        <v>569</v>
      </c>
      <c r="T583" s="101"/>
      <c r="U583" s="165"/>
      <c r="V583" s="86"/>
      <c r="W583" s="50" t="s">
        <v>1069</v>
      </c>
      <c r="X583" s="87"/>
      <c r="Y583" s="165" t="str">
        <f t="shared" si="23"/>
        <v>CAR20161029SUGR</v>
      </c>
      <c r="Z583" s="165">
        <f t="shared" si="24"/>
        <v>2</v>
      </c>
      <c r="AA583" s="165" t="str">
        <f>VLOOKUP(R583,NIVEAUXADMIN!A:B,2,FALSE)</f>
        <v>HT02</v>
      </c>
      <c r="AB583" s="165" t="str">
        <f>VLOOKUP(S583,NIVEAUXADMIN!E:F,2,FALSE)</f>
        <v>HT02232</v>
      </c>
      <c r="AC583" s="165" t="e">
        <f>VLOOKUP(T583,NIVEAUXADMIN!I:J,2,FALSE)</f>
        <v>#N/A</v>
      </c>
      <c r="AD583" s="87">
        <f>IF(SUMPRODUCT(($A$4:$A583=A583)*($S$4:$S583=S583))&gt;1,0,1)</f>
        <v>1</v>
      </c>
    </row>
    <row r="584" spans="1:30" ht="15" customHeight="1">
      <c r="A584" s="76" t="s">
        <v>49</v>
      </c>
      <c r="B584" s="90"/>
      <c r="C584" s="90"/>
      <c r="D584" s="165" t="s">
        <v>16</v>
      </c>
      <c r="E584" s="189">
        <v>42672</v>
      </c>
      <c r="F584" s="88" t="s">
        <v>1051</v>
      </c>
      <c r="G584" s="87" t="s">
        <v>1052</v>
      </c>
      <c r="H584" s="87" t="s">
        <v>1062</v>
      </c>
      <c r="I584" s="176" t="s">
        <v>1222</v>
      </c>
      <c r="J584" s="85" t="str">
        <f>IFERROR(VLOOKUP(H584,REFERENCES!R:S,2,FALSE),"")</f>
        <v>Nombre</v>
      </c>
      <c r="K584" s="168">
        <v>174</v>
      </c>
      <c r="L584" s="167"/>
      <c r="M584" s="167"/>
      <c r="N584" s="167"/>
      <c r="O584" s="84" t="s">
        <v>1902</v>
      </c>
      <c r="P584" s="81">
        <v>174</v>
      </c>
      <c r="Q584" s="89"/>
      <c r="R584" s="87" t="s">
        <v>183</v>
      </c>
      <c r="S584" s="87" t="s">
        <v>569</v>
      </c>
      <c r="T584" s="101"/>
      <c r="U584" s="165"/>
      <c r="V584" s="86"/>
      <c r="W584" s="50" t="s">
        <v>1069</v>
      </c>
      <c r="X584" s="50"/>
      <c r="Y584" s="165" t="str">
        <f t="shared" si="23"/>
        <v>CAR20161029SUGR</v>
      </c>
      <c r="Z584" s="165">
        <f t="shared" si="24"/>
        <v>2</v>
      </c>
      <c r="AA584" s="165" t="str">
        <f>VLOOKUP(R584,NIVEAUXADMIN!A:B,2,FALSE)</f>
        <v>HT02</v>
      </c>
      <c r="AB584" s="165" t="str">
        <f>VLOOKUP(S584,NIVEAUXADMIN!E:F,2,FALSE)</f>
        <v>HT02232</v>
      </c>
      <c r="AC584" s="165" t="e">
        <f>VLOOKUP(T584,NIVEAUXADMIN!I:J,2,FALSE)</f>
        <v>#N/A</v>
      </c>
      <c r="AD584" s="87">
        <f>IF(SUMPRODUCT(($A$4:$A584=A584)*($S$4:$S584=S584))&gt;1,0,1)</f>
        <v>0</v>
      </c>
    </row>
    <row r="585" spans="1:30" ht="15" customHeight="1">
      <c r="A585" s="76" t="s">
        <v>49</v>
      </c>
      <c r="B585" s="90"/>
      <c r="C585" s="90"/>
      <c r="D585" s="165" t="s">
        <v>16</v>
      </c>
      <c r="E585" s="189">
        <v>42672</v>
      </c>
      <c r="F585" s="88" t="s">
        <v>1051</v>
      </c>
      <c r="G585" s="87" t="s">
        <v>1052</v>
      </c>
      <c r="H585" s="87" t="s">
        <v>1059</v>
      </c>
      <c r="I585" s="176"/>
      <c r="J585" s="85" t="str">
        <f>IFERROR(VLOOKUP(H585,REFERENCES!R:S,2,FALSE),"")</f>
        <v>Nombre</v>
      </c>
      <c r="K585" s="168">
        <v>1050</v>
      </c>
      <c r="L585" s="167"/>
      <c r="M585" s="167"/>
      <c r="N585" s="167"/>
      <c r="O585" s="84" t="s">
        <v>1902</v>
      </c>
      <c r="P585" s="81">
        <v>350</v>
      </c>
      <c r="Q585" s="89"/>
      <c r="R585" s="87" t="s">
        <v>183</v>
      </c>
      <c r="S585" s="87" t="s">
        <v>572</v>
      </c>
      <c r="T585" s="101"/>
      <c r="U585" s="165"/>
      <c r="V585" s="86"/>
      <c r="W585" s="50" t="s">
        <v>1069</v>
      </c>
      <c r="X585" s="87"/>
      <c r="Y585" s="165" t="str">
        <f t="shared" si="23"/>
        <v>CAR20161029SUJA</v>
      </c>
      <c r="Z585" s="165">
        <f t="shared" si="24"/>
        <v>2</v>
      </c>
      <c r="AA585" s="165" t="str">
        <f>VLOOKUP(R585,NIVEAUXADMIN!A:B,2,FALSE)</f>
        <v>HT02</v>
      </c>
      <c r="AB585" s="165" t="str">
        <f>VLOOKUP(S585,NIVEAUXADMIN!E:F,2,FALSE)</f>
        <v>HT02211</v>
      </c>
      <c r="AC585" s="165" t="e">
        <f>VLOOKUP(T585,NIVEAUXADMIN!I:J,2,FALSE)</f>
        <v>#N/A</v>
      </c>
      <c r="AD585" s="87">
        <f>IF(SUMPRODUCT(($A$4:$A585=A585)*($S$4:$S585=S585))&gt;1,0,1)</f>
        <v>1</v>
      </c>
    </row>
    <row r="586" spans="1:30" ht="15" customHeight="1">
      <c r="A586" s="76" t="s">
        <v>49</v>
      </c>
      <c r="B586" s="90"/>
      <c r="C586" s="90"/>
      <c r="D586" s="165" t="s">
        <v>16</v>
      </c>
      <c r="E586" s="189">
        <v>42672</v>
      </c>
      <c r="F586" s="88" t="s">
        <v>1051</v>
      </c>
      <c r="G586" s="87" t="s">
        <v>1052</v>
      </c>
      <c r="H586" s="87" t="s">
        <v>1062</v>
      </c>
      <c r="I586" s="176" t="s">
        <v>1222</v>
      </c>
      <c r="J586" s="85" t="str">
        <f>IFERROR(VLOOKUP(H586,REFERENCES!R:S,2,FALSE),"")</f>
        <v>Nombre</v>
      </c>
      <c r="K586" s="168">
        <v>350</v>
      </c>
      <c r="L586" s="167"/>
      <c r="M586" s="167"/>
      <c r="N586" s="167"/>
      <c r="O586" s="84" t="s">
        <v>1902</v>
      </c>
      <c r="P586" s="81">
        <v>350</v>
      </c>
      <c r="Q586" s="89"/>
      <c r="R586" s="87" t="s">
        <v>183</v>
      </c>
      <c r="S586" s="87" t="s">
        <v>572</v>
      </c>
      <c r="T586" s="101"/>
      <c r="U586" s="165"/>
      <c r="V586" s="86"/>
      <c r="W586" s="50" t="s">
        <v>1069</v>
      </c>
      <c r="X586" s="50"/>
      <c r="Y586" s="165" t="str">
        <f t="shared" si="23"/>
        <v>CAR20161029SUJA</v>
      </c>
      <c r="Z586" s="165">
        <f t="shared" si="24"/>
        <v>2</v>
      </c>
      <c r="AA586" s="165" t="str">
        <f>VLOOKUP(R586,NIVEAUXADMIN!A:B,2,FALSE)</f>
        <v>HT02</v>
      </c>
      <c r="AB586" s="165" t="str">
        <f>VLOOKUP(S586,NIVEAUXADMIN!E:F,2,FALSE)</f>
        <v>HT02211</v>
      </c>
      <c r="AC586" s="165" t="e">
        <f>VLOOKUP(T586,NIVEAUXADMIN!I:J,2,FALSE)</f>
        <v>#N/A</v>
      </c>
      <c r="AD586" s="87">
        <f>IF(SUMPRODUCT(($A$4:$A586=A586)*($S$4:$S586=S586))&gt;1,0,1)</f>
        <v>0</v>
      </c>
    </row>
    <row r="587" spans="1:30" ht="15" customHeight="1">
      <c r="A587" s="76" t="s">
        <v>49</v>
      </c>
      <c r="B587" s="90"/>
      <c r="C587" s="90"/>
      <c r="D587" s="165" t="s">
        <v>16</v>
      </c>
      <c r="E587" s="189">
        <v>42672</v>
      </c>
      <c r="F587" s="88" t="s">
        <v>1049</v>
      </c>
      <c r="G587" s="87" t="s">
        <v>1053</v>
      </c>
      <c r="H587" s="87" t="s">
        <v>1048</v>
      </c>
      <c r="I587" s="176"/>
      <c r="J587" s="85" t="str">
        <f>IFERROR(VLOOKUP(H587,REFERENCES!R:S,2,FALSE),"")</f>
        <v>Nombre</v>
      </c>
      <c r="K587" s="168">
        <v>354</v>
      </c>
      <c r="L587" s="167"/>
      <c r="M587" s="167"/>
      <c r="N587" s="167"/>
      <c r="O587" s="84" t="s">
        <v>1902</v>
      </c>
      <c r="P587" s="81">
        <v>354</v>
      </c>
      <c r="Q587" s="96" t="s">
        <v>1040</v>
      </c>
      <c r="R587" s="87" t="s">
        <v>17</v>
      </c>
      <c r="S587" s="87" t="s">
        <v>269</v>
      </c>
      <c r="T587" s="101"/>
      <c r="U587" s="165"/>
      <c r="V587" s="86"/>
      <c r="W587" s="50" t="s">
        <v>1071</v>
      </c>
      <c r="X587" s="87"/>
      <c r="Y587" s="165" t="str">
        <f t="shared" si="23"/>
        <v>CAR20161029GRMO</v>
      </c>
      <c r="Z587" s="165">
        <f t="shared" si="24"/>
        <v>1</v>
      </c>
      <c r="AA587" s="165" t="str">
        <f>VLOOKUP(R587,NIVEAUXADMIN!A:B,2,FALSE)</f>
        <v>HT08</v>
      </c>
      <c r="AB587" s="165" t="str">
        <f>VLOOKUP(S587,NIVEAUXADMIN!E:F,2,FALSE)</f>
        <v>HT08814</v>
      </c>
      <c r="AC587" s="165" t="e">
        <f>VLOOKUP(T587,NIVEAUXADMIN!I:J,2,FALSE)</f>
        <v>#N/A</v>
      </c>
      <c r="AD587" s="87">
        <f>IF(SUMPRODUCT(($A$4:$A587=A587)*($S$4:$S587=S587))&gt;1,0,1)</f>
        <v>0</v>
      </c>
    </row>
    <row r="588" spans="1:30" ht="15" customHeight="1">
      <c r="A588" s="76" t="s">
        <v>49</v>
      </c>
      <c r="B588" s="90"/>
      <c r="C588" s="90"/>
      <c r="D588" s="165" t="s">
        <v>16</v>
      </c>
      <c r="E588" s="189">
        <v>42677</v>
      </c>
      <c r="F588" s="88" t="s">
        <v>1051</v>
      </c>
      <c r="G588" s="87" t="s">
        <v>1052</v>
      </c>
      <c r="H588" s="87" t="s">
        <v>1059</v>
      </c>
      <c r="I588" s="176"/>
      <c r="J588" s="85" t="str">
        <f>IFERROR(VLOOKUP(H588,REFERENCES!R:S,2,FALSE),"")</f>
        <v>Nombre</v>
      </c>
      <c r="K588" s="168">
        <v>8000</v>
      </c>
      <c r="L588" s="167"/>
      <c r="M588" s="167"/>
      <c r="N588" s="167"/>
      <c r="O588" s="84" t="s">
        <v>1902</v>
      </c>
      <c r="P588" s="81">
        <v>1067</v>
      </c>
      <c r="Q588" s="89"/>
      <c r="R588" s="87" t="s">
        <v>17</v>
      </c>
      <c r="S588" s="87" t="s">
        <v>269</v>
      </c>
      <c r="T588" s="101"/>
      <c r="U588" s="165"/>
      <c r="V588" s="86"/>
      <c r="W588" s="50" t="s">
        <v>1069</v>
      </c>
      <c r="X588" s="87"/>
      <c r="Y588" s="165" t="str">
        <f t="shared" si="23"/>
        <v>CAR2016113GRMO</v>
      </c>
      <c r="Z588" s="165">
        <f t="shared" si="24"/>
        <v>2</v>
      </c>
      <c r="AA588" s="165" t="str">
        <f>VLOOKUP(R588,NIVEAUXADMIN!A:B,2,FALSE)</f>
        <v>HT08</v>
      </c>
      <c r="AB588" s="165" t="str">
        <f>VLOOKUP(S588,NIVEAUXADMIN!E:F,2,FALSE)</f>
        <v>HT08814</v>
      </c>
      <c r="AC588" s="165" t="e">
        <f>VLOOKUP(T588,NIVEAUXADMIN!I:J,2,FALSE)</f>
        <v>#N/A</v>
      </c>
      <c r="AD588" s="87">
        <f>IF(SUMPRODUCT(($A$4:$A588=A588)*($S$4:$S588=S588))&gt;1,0,1)</f>
        <v>0</v>
      </c>
    </row>
    <row r="589" spans="1:30" ht="15" customHeight="1">
      <c r="A589" s="76" t="s">
        <v>49</v>
      </c>
      <c r="B589" s="90"/>
      <c r="C589" s="90"/>
      <c r="D589" s="165" t="s">
        <v>16</v>
      </c>
      <c r="E589" s="189">
        <v>42677</v>
      </c>
      <c r="F589" s="88" t="s">
        <v>1049</v>
      </c>
      <c r="G589" s="87" t="s">
        <v>1053</v>
      </c>
      <c r="H589" s="87" t="s">
        <v>1048</v>
      </c>
      <c r="I589" s="176"/>
      <c r="J589" s="85" t="str">
        <f>IFERROR(VLOOKUP(H589,REFERENCES!R:S,2,FALSE),"")</f>
        <v>Nombre</v>
      </c>
      <c r="K589" s="168">
        <v>176</v>
      </c>
      <c r="L589" s="167"/>
      <c r="M589" s="167"/>
      <c r="N589" s="167"/>
      <c r="O589" s="84" t="s">
        <v>1902</v>
      </c>
      <c r="P589" s="81">
        <v>176</v>
      </c>
      <c r="Q589" s="96" t="s">
        <v>1040</v>
      </c>
      <c r="R589" s="87" t="s">
        <v>17</v>
      </c>
      <c r="S589" s="87" t="s">
        <v>269</v>
      </c>
      <c r="T589" s="101"/>
      <c r="U589" s="165"/>
      <c r="V589" s="86"/>
      <c r="W589" s="50" t="s">
        <v>1071</v>
      </c>
      <c r="X589" s="87"/>
      <c r="Y589" s="165" t="str">
        <f t="shared" si="23"/>
        <v>CAR2016113GRMO</v>
      </c>
      <c r="Z589" s="165">
        <f t="shared" si="24"/>
        <v>2</v>
      </c>
      <c r="AA589" s="165" t="str">
        <f>VLOOKUP(R589,NIVEAUXADMIN!A:B,2,FALSE)</f>
        <v>HT08</v>
      </c>
      <c r="AB589" s="165" t="str">
        <f>VLOOKUP(S589,NIVEAUXADMIN!E:F,2,FALSE)</f>
        <v>HT08814</v>
      </c>
      <c r="AC589" s="165" t="e">
        <f>VLOOKUP(T589,NIVEAUXADMIN!I:J,2,FALSE)</f>
        <v>#N/A</v>
      </c>
      <c r="AD589" s="87">
        <f>IF(SUMPRODUCT(($A$4:$A589=A589)*($S$4:$S589=S589))&gt;1,0,1)</f>
        <v>0</v>
      </c>
    </row>
    <row r="590" spans="1:30" ht="15" customHeight="1">
      <c r="A590" s="76" t="s">
        <v>49</v>
      </c>
      <c r="B590" s="90"/>
      <c r="C590" s="90"/>
      <c r="D590" s="165" t="s">
        <v>16</v>
      </c>
      <c r="E590" s="189">
        <v>42687</v>
      </c>
      <c r="F590" s="88" t="s">
        <v>1049</v>
      </c>
      <c r="G590" s="87" t="s">
        <v>1053</v>
      </c>
      <c r="H590" s="87" t="s">
        <v>1048</v>
      </c>
      <c r="I590" s="176"/>
      <c r="J590" s="85" t="str">
        <f>IFERROR(VLOOKUP(H590,REFERENCES!R:S,2,FALSE),"")</f>
        <v>Nombre</v>
      </c>
      <c r="K590" s="168">
        <v>38</v>
      </c>
      <c r="L590" s="167"/>
      <c r="M590" s="167"/>
      <c r="N590" s="167"/>
      <c r="O590" s="84" t="s">
        <v>1902</v>
      </c>
      <c r="P590" s="81">
        <v>38</v>
      </c>
      <c r="Q590" s="89" t="s">
        <v>30</v>
      </c>
      <c r="R590" s="87" t="s">
        <v>17</v>
      </c>
      <c r="S590" s="87" t="s">
        <v>269</v>
      </c>
      <c r="T590" s="101"/>
      <c r="U590" s="165"/>
      <c r="V590" s="86"/>
      <c r="W590" s="50" t="s">
        <v>1071</v>
      </c>
      <c r="X590" s="87"/>
      <c r="Y590" s="165" t="str">
        <f t="shared" si="23"/>
        <v>CAR20161113GRMO</v>
      </c>
      <c r="Z590" s="165">
        <f t="shared" si="24"/>
        <v>1</v>
      </c>
      <c r="AA590" s="165" t="str">
        <f>VLOOKUP(R590,NIVEAUXADMIN!A:B,2,FALSE)</f>
        <v>HT08</v>
      </c>
      <c r="AB590" s="165" t="str">
        <f>VLOOKUP(S590,NIVEAUXADMIN!E:F,2,FALSE)</f>
        <v>HT08814</v>
      </c>
      <c r="AC590" s="165" t="e">
        <f>VLOOKUP(T590,NIVEAUXADMIN!I:J,2,FALSE)</f>
        <v>#N/A</v>
      </c>
      <c r="AD590" s="87">
        <f>IF(SUMPRODUCT(($A$4:$A590=A590)*($S$4:$S590=S590))&gt;1,0,1)</f>
        <v>0</v>
      </c>
    </row>
    <row r="591" spans="1:30" ht="15" customHeight="1">
      <c r="A591" s="76" t="s">
        <v>49</v>
      </c>
      <c r="B591" s="90"/>
      <c r="C591" s="90"/>
      <c r="D591" s="165" t="s">
        <v>16</v>
      </c>
      <c r="E591" s="189">
        <v>42688</v>
      </c>
      <c r="F591" s="88" t="s">
        <v>1051</v>
      </c>
      <c r="G591" s="87" t="s">
        <v>1052</v>
      </c>
      <c r="H591" s="87" t="s">
        <v>1059</v>
      </c>
      <c r="I591" s="176"/>
      <c r="J591" s="85" t="str">
        <f>IFERROR(VLOOKUP(H591,REFERENCES!R:S,2,FALSE),"")</f>
        <v>Nombre</v>
      </c>
      <c r="K591" s="168">
        <v>3339</v>
      </c>
      <c r="L591" s="167"/>
      <c r="M591" s="167"/>
      <c r="N591" s="167"/>
      <c r="O591" s="84" t="s">
        <v>1902</v>
      </c>
      <c r="P591" s="81">
        <v>477</v>
      </c>
      <c r="Q591" s="96" t="s">
        <v>1040</v>
      </c>
      <c r="R591" s="87" t="s">
        <v>183</v>
      </c>
      <c r="S591" s="87" t="s">
        <v>425</v>
      </c>
      <c r="T591" s="101"/>
      <c r="U591" s="165"/>
      <c r="V591" s="86"/>
      <c r="W591" s="50" t="s">
        <v>1069</v>
      </c>
      <c r="X591" s="87"/>
      <c r="Y591" s="165" t="str">
        <f t="shared" si="23"/>
        <v>CAR20161114SUBE</v>
      </c>
      <c r="Z591" s="165">
        <f t="shared" si="24"/>
        <v>2</v>
      </c>
      <c r="AA591" s="165" t="str">
        <f>VLOOKUP(R591,NIVEAUXADMIN!A:B,2,FALSE)</f>
        <v>HT02</v>
      </c>
      <c r="AB591" s="165" t="str">
        <f>VLOOKUP(S591,NIVEAUXADMIN!E:F,2,FALSE)</f>
        <v>HT02231</v>
      </c>
      <c r="AC591" s="165" t="e">
        <f>VLOOKUP(T591,NIVEAUXADMIN!I:J,2,FALSE)</f>
        <v>#N/A</v>
      </c>
      <c r="AD591" s="87">
        <f>IF(SUMPRODUCT(($A$4:$A591=A591)*($S$4:$S591=S591))&gt;1,0,1)</f>
        <v>1</v>
      </c>
    </row>
    <row r="592" spans="1:30" ht="15" customHeight="1">
      <c r="A592" s="76" t="s">
        <v>49</v>
      </c>
      <c r="B592" s="90"/>
      <c r="C592" s="90"/>
      <c r="D592" s="165" t="s">
        <v>16</v>
      </c>
      <c r="E592" s="189">
        <v>42688</v>
      </c>
      <c r="F592" s="88" t="s">
        <v>1049</v>
      </c>
      <c r="G592" s="87" t="s">
        <v>1053</v>
      </c>
      <c r="H592" s="87" t="s">
        <v>1048</v>
      </c>
      <c r="I592" s="176"/>
      <c r="J592" s="85" t="str">
        <f>IFERROR(VLOOKUP(H592,REFERENCES!R:S,2,FALSE),"")</f>
        <v>Nombre</v>
      </c>
      <c r="K592" s="168">
        <v>477</v>
      </c>
      <c r="L592" s="167"/>
      <c r="M592" s="167"/>
      <c r="N592" s="167"/>
      <c r="O592" s="84" t="s">
        <v>1902</v>
      </c>
      <c r="P592" s="81">
        <v>477</v>
      </c>
      <c r="Q592" s="96" t="s">
        <v>1040</v>
      </c>
      <c r="R592" s="87" t="s">
        <v>183</v>
      </c>
      <c r="S592" s="87" t="s">
        <v>425</v>
      </c>
      <c r="T592" s="101"/>
      <c r="U592" s="165"/>
      <c r="V592" s="86"/>
      <c r="W592" s="50" t="s">
        <v>1069</v>
      </c>
      <c r="X592" s="87"/>
      <c r="Y592" s="165" t="str">
        <f t="shared" si="23"/>
        <v>CAR20161114SUBE</v>
      </c>
      <c r="Z592" s="165">
        <f t="shared" si="24"/>
        <v>2</v>
      </c>
      <c r="AA592" s="165" t="str">
        <f>VLOOKUP(R592,NIVEAUXADMIN!A:B,2,FALSE)</f>
        <v>HT02</v>
      </c>
      <c r="AB592" s="165" t="str">
        <f>VLOOKUP(S592,NIVEAUXADMIN!E:F,2,FALSE)</f>
        <v>HT02231</v>
      </c>
      <c r="AC592" s="165" t="e">
        <f>VLOOKUP(T592,NIVEAUXADMIN!I:J,2,FALSE)</f>
        <v>#N/A</v>
      </c>
      <c r="AD592" s="87">
        <f>IF(SUMPRODUCT(($A$4:$A592=A592)*($S$4:$S592=S592))&gt;1,0,1)</f>
        <v>0</v>
      </c>
    </row>
    <row r="593" spans="1:30" ht="15" customHeight="1">
      <c r="A593" s="87" t="s">
        <v>49</v>
      </c>
      <c r="B593" s="87"/>
      <c r="C593" s="90"/>
      <c r="D593" s="165" t="s">
        <v>16</v>
      </c>
      <c r="E593" s="189">
        <v>42706</v>
      </c>
      <c r="F593" s="88" t="s">
        <v>1051</v>
      </c>
      <c r="G593" s="87" t="s">
        <v>1052</v>
      </c>
      <c r="H593" s="87" t="s">
        <v>1062</v>
      </c>
      <c r="I593" s="176" t="s">
        <v>1222</v>
      </c>
      <c r="J593" s="85" t="str">
        <f>IFERROR(VLOOKUP(H593,REFERENCES!R:S,2,FALSE),"")</f>
        <v>Nombre</v>
      </c>
      <c r="K593" s="168">
        <v>1308</v>
      </c>
      <c r="L593" s="167"/>
      <c r="M593" s="167"/>
      <c r="N593" s="167"/>
      <c r="O593" s="84" t="s">
        <v>1902</v>
      </c>
      <c r="P593" s="81">
        <v>1308</v>
      </c>
      <c r="Q593" s="96" t="s">
        <v>1040</v>
      </c>
      <c r="R593" s="87" t="s">
        <v>17</v>
      </c>
      <c r="S593" s="87" t="s">
        <v>275</v>
      </c>
      <c r="T593" s="101"/>
      <c r="U593" s="165"/>
      <c r="V593" s="86"/>
      <c r="W593" s="50" t="s">
        <v>1069</v>
      </c>
      <c r="X593" s="87"/>
      <c r="Y593" s="165" t="str">
        <f t="shared" si="23"/>
        <v>CAR2016122GRRO</v>
      </c>
      <c r="Z593" s="165">
        <f t="shared" si="24"/>
        <v>1</v>
      </c>
      <c r="AA593" s="165" t="str">
        <f>VLOOKUP(R593,NIVEAUXADMIN!A:B,2,FALSE)</f>
        <v>HT08</v>
      </c>
      <c r="AB593" s="165" t="str">
        <f>VLOOKUP(S593,NIVEAUXADMIN!E:F,2,FALSE)</f>
        <v>HT08832</v>
      </c>
      <c r="AC593" s="165" t="e">
        <f>VLOOKUP(T593,NIVEAUXADMIN!I:J,2,FALSE)</f>
        <v>#N/A</v>
      </c>
      <c r="AD593" s="87">
        <f>IF(SUMPRODUCT(($A$4:$A593=A593)*($S$4:$S593=S593))&gt;1,0,1)</f>
        <v>0</v>
      </c>
    </row>
    <row r="594" spans="1:30" ht="15" customHeight="1">
      <c r="A594" s="87" t="s">
        <v>49</v>
      </c>
      <c r="B594" s="87"/>
      <c r="C594" s="90"/>
      <c r="D594" s="165" t="s">
        <v>16</v>
      </c>
      <c r="E594" s="189">
        <v>42709</v>
      </c>
      <c r="F594" s="88" t="s">
        <v>1051</v>
      </c>
      <c r="G594" s="87" t="s">
        <v>1052</v>
      </c>
      <c r="H594" s="87" t="s">
        <v>1062</v>
      </c>
      <c r="I594" s="176" t="s">
        <v>1222</v>
      </c>
      <c r="J594" s="85" t="str">
        <f>IFERROR(VLOOKUP(H594,REFERENCES!R:S,2,FALSE),"")</f>
        <v>Nombre</v>
      </c>
      <c r="K594" s="168">
        <v>481</v>
      </c>
      <c r="L594" s="167"/>
      <c r="M594" s="167"/>
      <c r="N594" s="167"/>
      <c r="O594" s="84" t="s">
        <v>1902</v>
      </c>
      <c r="P594" s="81">
        <v>481</v>
      </c>
      <c r="Q594" s="96" t="s">
        <v>1040</v>
      </c>
      <c r="R594" s="87" t="s">
        <v>17</v>
      </c>
      <c r="S594" s="87" t="s">
        <v>275</v>
      </c>
      <c r="T594" s="101"/>
      <c r="U594" s="165"/>
      <c r="V594" s="86"/>
      <c r="W594" s="97"/>
      <c r="X594" s="87"/>
      <c r="Y594" s="165" t="str">
        <f t="shared" si="23"/>
        <v>CAR2016125GRRO</v>
      </c>
      <c r="Z594" s="165">
        <f t="shared" si="24"/>
        <v>1</v>
      </c>
      <c r="AA594" s="165" t="str">
        <f>VLOOKUP(R594,NIVEAUXADMIN!A:B,2,FALSE)</f>
        <v>HT08</v>
      </c>
      <c r="AB594" s="165" t="str">
        <f>VLOOKUP(S594,NIVEAUXADMIN!E:F,2,FALSE)</f>
        <v>HT08832</v>
      </c>
      <c r="AC594" s="165" t="e">
        <f>VLOOKUP(T594,NIVEAUXADMIN!I:J,2,FALSE)</f>
        <v>#N/A</v>
      </c>
      <c r="AD594" s="87">
        <f>IF(SUMPRODUCT(($A$4:$A594=A594)*($S$4:$S594=S594))&gt;1,0,1)</f>
        <v>0</v>
      </c>
    </row>
    <row r="595" spans="1:30" ht="15" customHeight="1">
      <c r="A595" s="87" t="s">
        <v>49</v>
      </c>
      <c r="B595" s="87"/>
      <c r="C595" s="90"/>
      <c r="D595" s="165" t="s">
        <v>16</v>
      </c>
      <c r="E595" s="189">
        <v>42711</v>
      </c>
      <c r="F595" s="88" t="s">
        <v>1049</v>
      </c>
      <c r="G595" s="87" t="s">
        <v>1053</v>
      </c>
      <c r="H595" s="87" t="s">
        <v>1048</v>
      </c>
      <c r="I595" s="176"/>
      <c r="J595" s="85" t="str">
        <f>IFERROR(VLOOKUP(H595,REFERENCES!R:S,2,FALSE),"")</f>
        <v>Nombre</v>
      </c>
      <c r="K595" s="168">
        <v>517</v>
      </c>
      <c r="L595" s="167"/>
      <c r="M595" s="167"/>
      <c r="N595" s="167"/>
      <c r="O595" s="84" t="s">
        <v>1902</v>
      </c>
      <c r="P595" s="81">
        <v>517</v>
      </c>
      <c r="Q595" s="96" t="s">
        <v>1040</v>
      </c>
      <c r="R595" s="87" t="s">
        <v>183</v>
      </c>
      <c r="S595" s="87" t="s">
        <v>566</v>
      </c>
      <c r="T595" s="101"/>
      <c r="U595" s="165"/>
      <c r="V595" s="86"/>
      <c r="W595" s="97"/>
      <c r="X595" s="87"/>
      <c r="Y595" s="165" t="str">
        <f t="shared" si="23"/>
        <v>CAR2016127SUCO</v>
      </c>
      <c r="Z595" s="165">
        <f t="shared" si="24"/>
        <v>2</v>
      </c>
      <c r="AA595" s="165" t="str">
        <f>VLOOKUP(R595,NIVEAUXADMIN!A:B,2,FALSE)</f>
        <v>HT02</v>
      </c>
      <c r="AB595" s="165" t="str">
        <f>VLOOKUP(S595,NIVEAUXADMIN!E:F,2,FALSE)</f>
        <v>HT02222</v>
      </c>
      <c r="AC595" s="165" t="e">
        <f>VLOOKUP(T595,NIVEAUXADMIN!I:J,2,FALSE)</f>
        <v>#N/A</v>
      </c>
      <c r="AD595" s="87">
        <f>IF(SUMPRODUCT(($A$4:$A595=A595)*($S$4:$S595=S595))&gt;1,0,1)</f>
        <v>1</v>
      </c>
    </row>
    <row r="596" spans="1:30" ht="15" customHeight="1">
      <c r="A596" s="87" t="s">
        <v>49</v>
      </c>
      <c r="B596" s="87"/>
      <c r="C596" s="90"/>
      <c r="D596" s="165" t="s">
        <v>16</v>
      </c>
      <c r="E596" s="189">
        <v>42711</v>
      </c>
      <c r="F596" s="88" t="s">
        <v>1051</v>
      </c>
      <c r="G596" s="87" t="s">
        <v>1052</v>
      </c>
      <c r="H596" s="87" t="s">
        <v>1062</v>
      </c>
      <c r="I596" s="176" t="s">
        <v>1222</v>
      </c>
      <c r="J596" s="85" t="str">
        <f>IFERROR(VLOOKUP(H596,REFERENCES!R:S,2,FALSE),"")</f>
        <v>Nombre</v>
      </c>
      <c r="K596" s="168">
        <v>400</v>
      </c>
      <c r="L596" s="167"/>
      <c r="M596" s="167"/>
      <c r="N596" s="167"/>
      <c r="O596" s="84" t="s">
        <v>1902</v>
      </c>
      <c r="P596" s="81">
        <v>400</v>
      </c>
      <c r="Q596" s="96" t="s">
        <v>1040</v>
      </c>
      <c r="R596" s="87" t="s">
        <v>183</v>
      </c>
      <c r="S596" s="87" t="s">
        <v>566</v>
      </c>
      <c r="T596" s="101"/>
      <c r="U596" s="165"/>
      <c r="V596" s="86"/>
      <c r="W596" s="97"/>
      <c r="X596" s="87"/>
      <c r="Y596" s="165" t="str">
        <f t="shared" si="23"/>
        <v>CAR2016127SUCO</v>
      </c>
      <c r="Z596" s="165">
        <f t="shared" si="24"/>
        <v>2</v>
      </c>
      <c r="AA596" s="165" t="str">
        <f>VLOOKUP(R596,NIVEAUXADMIN!A:B,2,FALSE)</f>
        <v>HT02</v>
      </c>
      <c r="AB596" s="165" t="str">
        <f>VLOOKUP(S596,NIVEAUXADMIN!E:F,2,FALSE)</f>
        <v>HT02222</v>
      </c>
      <c r="AC596" s="165" t="e">
        <f>VLOOKUP(T596,NIVEAUXADMIN!I:J,2,FALSE)</f>
        <v>#N/A</v>
      </c>
      <c r="AD596" s="87">
        <f>IF(SUMPRODUCT(($A$4:$A596=A596)*($S$4:$S596=S596))&gt;1,0,1)</f>
        <v>0</v>
      </c>
    </row>
    <row r="597" spans="1:30" ht="15" customHeight="1">
      <c r="A597" s="87" t="s">
        <v>49</v>
      </c>
      <c r="B597" s="87"/>
      <c r="C597" s="90"/>
      <c r="D597" s="165" t="s">
        <v>16</v>
      </c>
      <c r="E597" s="189">
        <v>42712</v>
      </c>
      <c r="F597" s="88" t="s">
        <v>1051</v>
      </c>
      <c r="G597" s="87" t="s">
        <v>1052</v>
      </c>
      <c r="H597" s="87" t="s">
        <v>1062</v>
      </c>
      <c r="I597" s="176" t="s">
        <v>1222</v>
      </c>
      <c r="J597" s="85" t="str">
        <f>IFERROR(VLOOKUP(H597,REFERENCES!R:S,2,FALSE),"")</f>
        <v>Nombre</v>
      </c>
      <c r="K597" s="168">
        <v>174</v>
      </c>
      <c r="L597" s="167"/>
      <c r="M597" s="167"/>
      <c r="N597" s="167"/>
      <c r="O597" s="84" t="s">
        <v>1902</v>
      </c>
      <c r="P597" s="81">
        <v>174</v>
      </c>
      <c r="Q597" s="96" t="s">
        <v>1040</v>
      </c>
      <c r="R597" s="87" t="s">
        <v>17</v>
      </c>
      <c r="S597" s="87" t="s">
        <v>275</v>
      </c>
      <c r="T597" s="101"/>
      <c r="U597" s="165"/>
      <c r="V597" s="86"/>
      <c r="W597" s="97"/>
      <c r="X597" s="87"/>
      <c r="Y597" s="165" t="str">
        <f t="shared" si="23"/>
        <v>CAR2016128GRRO</v>
      </c>
      <c r="Z597" s="165">
        <f t="shared" si="24"/>
        <v>1</v>
      </c>
      <c r="AA597" s="165" t="str">
        <f>VLOOKUP(R597,NIVEAUXADMIN!A:B,2,FALSE)</f>
        <v>HT08</v>
      </c>
      <c r="AB597" s="165" t="str">
        <f>VLOOKUP(S597,NIVEAUXADMIN!E:F,2,FALSE)</f>
        <v>HT08832</v>
      </c>
      <c r="AC597" s="165" t="e">
        <f>VLOOKUP(T597,NIVEAUXADMIN!I:J,2,FALSE)</f>
        <v>#N/A</v>
      </c>
      <c r="AD597" s="87">
        <f>IF(SUMPRODUCT(($A$4:$A597=A597)*($S$4:$S597=S597))&gt;1,0,1)</f>
        <v>0</v>
      </c>
    </row>
    <row r="598" spans="1:30" ht="15" customHeight="1">
      <c r="A598" s="87" t="s">
        <v>49</v>
      </c>
      <c r="B598" s="87"/>
      <c r="C598" s="90"/>
      <c r="D598" s="165" t="s">
        <v>16</v>
      </c>
      <c r="E598" s="189">
        <v>42717</v>
      </c>
      <c r="F598" s="88" t="s">
        <v>1051</v>
      </c>
      <c r="G598" s="87" t="s">
        <v>1052</v>
      </c>
      <c r="H598" s="87" t="s">
        <v>1062</v>
      </c>
      <c r="I598" s="176" t="s">
        <v>1222</v>
      </c>
      <c r="J598" s="85" t="str">
        <f>IFERROR(VLOOKUP(H598,REFERENCES!R:S,2,FALSE),"")</f>
        <v>Nombre</v>
      </c>
      <c r="K598" s="168">
        <v>186</v>
      </c>
      <c r="L598" s="167"/>
      <c r="M598" s="167"/>
      <c r="N598" s="167"/>
      <c r="O598" s="84" t="s">
        <v>1902</v>
      </c>
      <c r="P598" s="208"/>
      <c r="Q598" s="89"/>
      <c r="R598" s="87" t="s">
        <v>17</v>
      </c>
      <c r="S598" s="87" t="s">
        <v>18</v>
      </c>
      <c r="T598" s="92" t="s">
        <v>1318</v>
      </c>
      <c r="U598" s="165"/>
      <c r="V598" s="86"/>
      <c r="W598" s="97"/>
      <c r="X598" s="87"/>
      <c r="Y598" s="165" t="str">
        <f t="shared" ref="Y598:Y613" si="25">UPPER(LEFT(A598,3)&amp;YEAR(E598)&amp;MONTH(E598)&amp;DAY((E598))&amp;LEFT(R598,2)&amp;LEFT(S598,2)&amp;LEFT(T598,2))</f>
        <v>CAR20161213GRJE1È</v>
      </c>
      <c r="Z598" s="165">
        <f t="shared" ref="Z598:Z613" si="26">COUNTIF($Y$4:$Y$1907,Y598)</f>
        <v>1</v>
      </c>
      <c r="AA598" s="165" t="str">
        <f>VLOOKUP(R598,NIVEAUXADMIN!A:B,2,FALSE)</f>
        <v>HT08</v>
      </c>
      <c r="AB598" s="165" t="str">
        <f>VLOOKUP(S598,NIVEAUXADMIN!E:F,2,FALSE)</f>
        <v>HT08811</v>
      </c>
      <c r="AC598" s="165" t="str">
        <f>VLOOKUP(T598,NIVEAUXADMIN!I:J,2,FALSE)</f>
        <v>HT08811-01</v>
      </c>
      <c r="AD598" s="87">
        <f>IF(SUMPRODUCT(($A$4:$A598=A598)*($S$4:$S598=S598))&gt;1,0,1)</f>
        <v>0</v>
      </c>
    </row>
    <row r="599" spans="1:30" ht="15" customHeight="1">
      <c r="A599" s="87" t="s">
        <v>49</v>
      </c>
      <c r="B599" s="87"/>
      <c r="C599" s="90"/>
      <c r="D599" s="165" t="s">
        <v>16</v>
      </c>
      <c r="E599" s="189">
        <v>42718</v>
      </c>
      <c r="F599" s="88" t="s">
        <v>1051</v>
      </c>
      <c r="G599" s="87" t="s">
        <v>1052</v>
      </c>
      <c r="H599" s="87" t="s">
        <v>1062</v>
      </c>
      <c r="I599" s="176" t="s">
        <v>1222</v>
      </c>
      <c r="J599" s="85" t="str">
        <f>IFERROR(VLOOKUP(H599,REFERENCES!R:S,2,FALSE),"")</f>
        <v>Nombre</v>
      </c>
      <c r="K599" s="168">
        <v>85</v>
      </c>
      <c r="L599" s="167"/>
      <c r="M599" s="167"/>
      <c r="N599" s="167"/>
      <c r="O599" s="84" t="s">
        <v>1902</v>
      </c>
      <c r="P599" s="208"/>
      <c r="Q599" s="89"/>
      <c r="R599" s="87" t="s">
        <v>17</v>
      </c>
      <c r="S599" s="87" t="s">
        <v>18</v>
      </c>
      <c r="T599" s="92" t="s">
        <v>1318</v>
      </c>
      <c r="U599" s="165"/>
      <c r="V599" s="86"/>
      <c r="W599" s="97"/>
      <c r="X599" s="87"/>
      <c r="Y599" s="165" t="str">
        <f t="shared" si="25"/>
        <v>CAR20161214GRJE1È</v>
      </c>
      <c r="Z599" s="165">
        <f t="shared" si="26"/>
        <v>1</v>
      </c>
      <c r="AA599" s="165" t="str">
        <f>VLOOKUP(R599,NIVEAUXADMIN!A:B,2,FALSE)</f>
        <v>HT08</v>
      </c>
      <c r="AB599" s="165" t="str">
        <f>VLOOKUP(S599,NIVEAUXADMIN!E:F,2,FALSE)</f>
        <v>HT08811</v>
      </c>
      <c r="AC599" s="165" t="str">
        <f>VLOOKUP(T599,NIVEAUXADMIN!I:J,2,FALSE)</f>
        <v>HT08811-01</v>
      </c>
      <c r="AD599" s="87">
        <f>IF(SUMPRODUCT(($A$4:$A599=A599)*($S$4:$S599=S599))&gt;1,0,1)</f>
        <v>0</v>
      </c>
    </row>
    <row r="600" spans="1:30" ht="15" customHeight="1">
      <c r="A600" s="87" t="s">
        <v>49</v>
      </c>
      <c r="B600" s="87"/>
      <c r="C600" s="90"/>
      <c r="D600" s="165" t="s">
        <v>16</v>
      </c>
      <c r="E600" s="189">
        <v>42718</v>
      </c>
      <c r="F600" s="95" t="s">
        <v>1051</v>
      </c>
      <c r="G600" s="165" t="s">
        <v>1052</v>
      </c>
      <c r="H600" s="165" t="s">
        <v>1059</v>
      </c>
      <c r="I600" s="176"/>
      <c r="J600" s="85" t="str">
        <f>IFERROR(VLOOKUP(H600,REFERENCES!R:S,2,FALSE),"")</f>
        <v>Nombre</v>
      </c>
      <c r="K600" s="168">
        <v>89500</v>
      </c>
      <c r="L600" s="167"/>
      <c r="M600" s="167"/>
      <c r="N600" s="167"/>
      <c r="O600" s="84" t="s">
        <v>1902</v>
      </c>
      <c r="P600" s="208"/>
      <c r="Q600" s="89"/>
      <c r="R600" s="87" t="s">
        <v>17</v>
      </c>
      <c r="S600" s="87" t="s">
        <v>275</v>
      </c>
      <c r="T600" s="101"/>
      <c r="U600" s="165"/>
      <c r="V600" s="86"/>
      <c r="W600" s="97"/>
      <c r="X600" s="87"/>
      <c r="Y600" s="165" t="str">
        <f t="shared" si="25"/>
        <v>CAR20161214GRRO</v>
      </c>
      <c r="Z600" s="165">
        <f t="shared" si="26"/>
        <v>1</v>
      </c>
      <c r="AA600" s="165" t="str">
        <f>VLOOKUP(R600,NIVEAUXADMIN!A:B,2,FALSE)</f>
        <v>HT08</v>
      </c>
      <c r="AB600" s="165" t="str">
        <f>VLOOKUP(S600,NIVEAUXADMIN!E:F,2,FALSE)</f>
        <v>HT08832</v>
      </c>
      <c r="AC600" s="165" t="e">
        <f>VLOOKUP(T600,NIVEAUXADMIN!I:J,2,FALSE)</f>
        <v>#N/A</v>
      </c>
      <c r="AD600" s="87">
        <f>IF(SUMPRODUCT(($A$4:$A600=A600)*($S$4:$S600=S600))&gt;1,0,1)</f>
        <v>0</v>
      </c>
    </row>
    <row r="601" spans="1:30" ht="15" customHeight="1">
      <c r="A601" s="87" t="s">
        <v>49</v>
      </c>
      <c r="B601" s="87"/>
      <c r="C601" s="90"/>
      <c r="D601" s="165" t="s">
        <v>16</v>
      </c>
      <c r="E601" s="189">
        <v>42721</v>
      </c>
      <c r="F601" s="88" t="s">
        <v>1051</v>
      </c>
      <c r="G601" s="87" t="s">
        <v>1052</v>
      </c>
      <c r="H601" s="87" t="s">
        <v>1062</v>
      </c>
      <c r="I601" s="176" t="s">
        <v>1222</v>
      </c>
      <c r="J601" s="85" t="str">
        <f>IFERROR(VLOOKUP(H601,REFERENCES!R:S,2,FALSE),"")</f>
        <v>Nombre</v>
      </c>
      <c r="K601" s="168">
        <v>928</v>
      </c>
      <c r="L601" s="167"/>
      <c r="M601" s="167"/>
      <c r="N601" s="167"/>
      <c r="O601" s="84" t="s">
        <v>1902</v>
      </c>
      <c r="P601" s="208"/>
      <c r="Q601" s="89"/>
      <c r="R601" s="87" t="s">
        <v>17</v>
      </c>
      <c r="S601" s="87" t="s">
        <v>18</v>
      </c>
      <c r="T601" s="92" t="s">
        <v>1318</v>
      </c>
      <c r="U601" s="165"/>
      <c r="V601" s="86"/>
      <c r="W601" s="97"/>
      <c r="X601" s="87"/>
      <c r="Y601" s="165" t="str">
        <f t="shared" si="25"/>
        <v>CAR20161217GRJE1È</v>
      </c>
      <c r="Z601" s="165">
        <f t="shared" si="26"/>
        <v>1</v>
      </c>
      <c r="AA601" s="165" t="str">
        <f>VLOOKUP(R601,NIVEAUXADMIN!A:B,2,FALSE)</f>
        <v>HT08</v>
      </c>
      <c r="AB601" s="165" t="str">
        <f>VLOOKUP(S601,NIVEAUXADMIN!E:F,2,FALSE)</f>
        <v>HT08811</v>
      </c>
      <c r="AC601" s="165" t="str">
        <f>VLOOKUP(T601,NIVEAUXADMIN!I:J,2,FALSE)</f>
        <v>HT08811-01</v>
      </c>
      <c r="AD601" s="87">
        <f>IF(SUMPRODUCT(($A$4:$A601=A601)*($S$4:$S601=S601))&gt;1,0,1)</f>
        <v>0</v>
      </c>
    </row>
    <row r="602" spans="1:30" ht="15" customHeight="1">
      <c r="A602" s="87" t="s">
        <v>49</v>
      </c>
      <c r="B602" s="87"/>
      <c r="C602" s="90"/>
      <c r="D602" s="165" t="s">
        <v>16</v>
      </c>
      <c r="E602" s="189">
        <v>42723</v>
      </c>
      <c r="F602" s="95" t="s">
        <v>1051</v>
      </c>
      <c r="G602" s="165" t="s">
        <v>1052</v>
      </c>
      <c r="H602" s="165" t="s">
        <v>1065</v>
      </c>
      <c r="I602" s="176"/>
      <c r="J602" s="85" t="str">
        <f>IFERROR(VLOOKUP(H602,REFERENCES!R:S,2,FALSE),"")</f>
        <v>N/A</v>
      </c>
      <c r="K602" s="168">
        <v>3240</v>
      </c>
      <c r="L602" s="167"/>
      <c r="M602" s="167"/>
      <c r="N602" s="167"/>
      <c r="O602" s="84" t="s">
        <v>1902</v>
      </c>
      <c r="P602" s="208"/>
      <c r="Q602" s="89"/>
      <c r="R602" s="87" t="s">
        <v>17</v>
      </c>
      <c r="S602" s="87" t="s">
        <v>255</v>
      </c>
      <c r="T602" s="101"/>
      <c r="U602" s="165"/>
      <c r="V602" s="86"/>
      <c r="W602" s="97"/>
      <c r="X602" s="87" t="s">
        <v>1916</v>
      </c>
      <c r="Y602" s="165" t="str">
        <f t="shared" si="25"/>
        <v>CAR20161219GRCH</v>
      </c>
      <c r="Z602" s="165">
        <f t="shared" si="26"/>
        <v>2</v>
      </c>
      <c r="AA602" s="165" t="str">
        <f>VLOOKUP(R602,NIVEAUXADMIN!A:B,2,FALSE)</f>
        <v>HT08</v>
      </c>
      <c r="AB602" s="165" t="str">
        <f>VLOOKUP(S602,NIVEAUXADMIN!E:F,2,FALSE)</f>
        <v>HT08815</v>
      </c>
      <c r="AC602" s="165" t="e">
        <f>VLOOKUP(T602,NIVEAUXADMIN!I:J,2,FALSE)</f>
        <v>#N/A</v>
      </c>
      <c r="AD602" s="87">
        <f>IF(SUMPRODUCT(($A$4:$A602=A602)*($S$4:$S602=S602))&gt;1,0,1)</f>
        <v>0</v>
      </c>
    </row>
    <row r="603" spans="1:30" ht="15" customHeight="1">
      <c r="A603" s="87" t="s">
        <v>49</v>
      </c>
      <c r="B603" s="87"/>
      <c r="C603" s="90"/>
      <c r="D603" s="165" t="s">
        <v>16</v>
      </c>
      <c r="E603" s="189">
        <v>42723</v>
      </c>
      <c r="F603" s="95" t="s">
        <v>1051</v>
      </c>
      <c r="G603" s="165" t="s">
        <v>1052</v>
      </c>
      <c r="H603" s="165" t="s">
        <v>1061</v>
      </c>
      <c r="I603" s="176"/>
      <c r="J603" s="85" t="str">
        <f>IFERROR(VLOOKUP(H603,REFERENCES!R:S,2,FALSE),"")</f>
        <v>Nombre</v>
      </c>
      <c r="K603" s="168">
        <v>321</v>
      </c>
      <c r="L603" s="167"/>
      <c r="M603" s="167"/>
      <c r="N603" s="167"/>
      <c r="O603" s="84" t="s">
        <v>1902</v>
      </c>
      <c r="P603" s="208"/>
      <c r="Q603" s="89"/>
      <c r="R603" s="87" t="s">
        <v>17</v>
      </c>
      <c r="S603" s="87" t="s">
        <v>255</v>
      </c>
      <c r="T603" s="101"/>
      <c r="U603" s="165"/>
      <c r="V603" s="86"/>
      <c r="W603" s="97"/>
      <c r="X603" s="87"/>
      <c r="Y603" s="165" t="str">
        <f t="shared" si="25"/>
        <v>CAR20161219GRCH</v>
      </c>
      <c r="Z603" s="165">
        <f t="shared" si="26"/>
        <v>2</v>
      </c>
      <c r="AA603" s="165" t="str">
        <f>VLOOKUP(R603,NIVEAUXADMIN!A:B,2,FALSE)</f>
        <v>HT08</v>
      </c>
      <c r="AB603" s="165" t="str">
        <f>VLOOKUP(S603,NIVEAUXADMIN!E:F,2,FALSE)</f>
        <v>HT08815</v>
      </c>
      <c r="AC603" s="165" t="e">
        <f>VLOOKUP(T603,NIVEAUXADMIN!I:J,2,FALSE)</f>
        <v>#N/A</v>
      </c>
      <c r="AD603" s="87">
        <f>IF(SUMPRODUCT(($A$4:$A603=A603)*($S$4:$S603=S603))&gt;1,0,1)</f>
        <v>0</v>
      </c>
    </row>
    <row r="604" spans="1:30" ht="15" customHeight="1">
      <c r="A604" s="87" t="s">
        <v>49</v>
      </c>
      <c r="B604" s="87"/>
      <c r="C604" s="90"/>
      <c r="D604" s="165" t="s">
        <v>16</v>
      </c>
      <c r="E604" s="189">
        <v>42723</v>
      </c>
      <c r="F604" s="95" t="s">
        <v>1051</v>
      </c>
      <c r="G604" s="165" t="s">
        <v>1052</v>
      </c>
      <c r="H604" s="165" t="s">
        <v>1059</v>
      </c>
      <c r="I604" s="176"/>
      <c r="J604" s="85" t="str">
        <f>IFERROR(VLOOKUP(H604,REFERENCES!R:S,2,FALSE),"")</f>
        <v>Nombre</v>
      </c>
      <c r="K604" s="168">
        <v>2000</v>
      </c>
      <c r="L604" s="167"/>
      <c r="M604" s="167"/>
      <c r="N604" s="167"/>
      <c r="O604" s="84" t="s">
        <v>1902</v>
      </c>
      <c r="P604" s="208"/>
      <c r="Q604" s="89"/>
      <c r="R604" s="87" t="s">
        <v>17</v>
      </c>
      <c r="S604" s="87" t="s">
        <v>18</v>
      </c>
      <c r="T604" s="101"/>
      <c r="U604" s="165"/>
      <c r="V604" s="86"/>
      <c r="W604" s="97"/>
      <c r="X604" s="87"/>
      <c r="Y604" s="165" t="str">
        <f t="shared" si="25"/>
        <v>CAR20161219GRJE</v>
      </c>
      <c r="Z604" s="165">
        <f t="shared" si="26"/>
        <v>2</v>
      </c>
      <c r="AA604" s="165" t="str">
        <f>VLOOKUP(R604,NIVEAUXADMIN!A:B,2,FALSE)</f>
        <v>HT08</v>
      </c>
      <c r="AB604" s="165" t="str">
        <f>VLOOKUP(S604,NIVEAUXADMIN!E:F,2,FALSE)</f>
        <v>HT08811</v>
      </c>
      <c r="AC604" s="165" t="e">
        <f>VLOOKUP(T604,NIVEAUXADMIN!I:J,2,FALSE)</f>
        <v>#N/A</v>
      </c>
      <c r="AD604" s="87">
        <f>IF(SUMPRODUCT(($A$4:$A604=A604)*($S$4:$S604=S604))&gt;1,0,1)</f>
        <v>0</v>
      </c>
    </row>
    <row r="605" spans="1:30" ht="15" customHeight="1">
      <c r="A605" s="87" t="s">
        <v>49</v>
      </c>
      <c r="B605" s="87"/>
      <c r="C605" s="90"/>
      <c r="D605" s="165" t="s">
        <v>16</v>
      </c>
      <c r="E605" s="189">
        <v>42723</v>
      </c>
      <c r="F605" s="95" t="s">
        <v>1051</v>
      </c>
      <c r="G605" s="165" t="s">
        <v>1052</v>
      </c>
      <c r="H605" s="165" t="s">
        <v>1065</v>
      </c>
      <c r="I605" s="176"/>
      <c r="J605" s="85" t="str">
        <f>IFERROR(VLOOKUP(H605,REFERENCES!R:S,2,FALSE),"")</f>
        <v>N/A</v>
      </c>
      <c r="K605" s="168">
        <v>850</v>
      </c>
      <c r="L605" s="167"/>
      <c r="M605" s="167"/>
      <c r="N605" s="167"/>
      <c r="O605" s="84" t="s">
        <v>1902</v>
      </c>
      <c r="P605" s="208"/>
      <c r="Q605" s="89"/>
      <c r="R605" s="87" t="s">
        <v>17</v>
      </c>
      <c r="S605" s="87" t="s">
        <v>18</v>
      </c>
      <c r="T605" s="101"/>
      <c r="U605" s="165"/>
      <c r="V605" s="86"/>
      <c r="W605" s="97"/>
      <c r="X605" s="87" t="s">
        <v>1916</v>
      </c>
      <c r="Y605" s="165" t="str">
        <f t="shared" si="25"/>
        <v>CAR20161219GRJE</v>
      </c>
      <c r="Z605" s="165">
        <f t="shared" si="26"/>
        <v>2</v>
      </c>
      <c r="AA605" s="165" t="str">
        <f>VLOOKUP(R605,NIVEAUXADMIN!A:B,2,FALSE)</f>
        <v>HT08</v>
      </c>
      <c r="AB605" s="165" t="str">
        <f>VLOOKUP(S605,NIVEAUXADMIN!E:F,2,FALSE)</f>
        <v>HT08811</v>
      </c>
      <c r="AC605" s="165" t="e">
        <f>VLOOKUP(T605,NIVEAUXADMIN!I:J,2,FALSE)</f>
        <v>#N/A</v>
      </c>
      <c r="AD605" s="87">
        <f>IF(SUMPRODUCT(($A$4:$A605=A605)*($S$4:$S605=S605))&gt;1,0,1)</f>
        <v>0</v>
      </c>
    </row>
    <row r="606" spans="1:30" ht="15" customHeight="1">
      <c r="A606" s="87" t="s">
        <v>49</v>
      </c>
      <c r="B606" s="87"/>
      <c r="C606" s="90"/>
      <c r="D606" s="165" t="s">
        <v>16</v>
      </c>
      <c r="E606" s="189">
        <v>42723</v>
      </c>
      <c r="F606" s="95" t="s">
        <v>1051</v>
      </c>
      <c r="G606" s="165" t="s">
        <v>1052</v>
      </c>
      <c r="H606" s="165" t="s">
        <v>1061</v>
      </c>
      <c r="I606" s="176"/>
      <c r="J606" s="85" t="str">
        <f>IFERROR(VLOOKUP(H606,REFERENCES!R:S,2,FALSE),"")</f>
        <v>Nombre</v>
      </c>
      <c r="K606" s="168">
        <v>297</v>
      </c>
      <c r="L606" s="167"/>
      <c r="M606" s="167"/>
      <c r="N606" s="167"/>
      <c r="O606" s="84" t="s">
        <v>1902</v>
      </c>
      <c r="P606" s="208"/>
      <c r="Q606" s="89"/>
      <c r="R606" s="87" t="s">
        <v>17</v>
      </c>
      <c r="S606" s="87" t="s">
        <v>269</v>
      </c>
      <c r="T606" s="101"/>
      <c r="U606" s="165"/>
      <c r="V606" s="86"/>
      <c r="W606" s="97"/>
      <c r="X606" s="87"/>
      <c r="Y606" s="165" t="str">
        <f t="shared" si="25"/>
        <v>CAR20161219GRMO</v>
      </c>
      <c r="Z606" s="165">
        <f t="shared" si="26"/>
        <v>1</v>
      </c>
      <c r="AA606" s="165" t="str">
        <f>VLOOKUP(R606,NIVEAUXADMIN!A:B,2,FALSE)</f>
        <v>HT08</v>
      </c>
      <c r="AB606" s="165" t="str">
        <f>VLOOKUP(S606,NIVEAUXADMIN!E:F,2,FALSE)</f>
        <v>HT08814</v>
      </c>
      <c r="AC606" s="165" t="e">
        <f>VLOOKUP(T606,NIVEAUXADMIN!I:J,2,FALSE)</f>
        <v>#N/A</v>
      </c>
      <c r="AD606" s="87">
        <f>IF(SUMPRODUCT(($A$4:$A606=A606)*($S$4:$S606=S606))&gt;1,0,1)</f>
        <v>0</v>
      </c>
    </row>
    <row r="607" spans="1:30" ht="15" customHeight="1">
      <c r="A607" s="87" t="s">
        <v>49</v>
      </c>
      <c r="B607" s="87"/>
      <c r="C607" s="90"/>
      <c r="D607" s="165" t="s">
        <v>16</v>
      </c>
      <c r="E607" s="189">
        <v>42724</v>
      </c>
      <c r="F607" s="95" t="s">
        <v>1051</v>
      </c>
      <c r="G607" s="165" t="s">
        <v>1052</v>
      </c>
      <c r="H607" s="165" t="s">
        <v>1065</v>
      </c>
      <c r="I607" s="176"/>
      <c r="J607" s="85" t="str">
        <f>IFERROR(VLOOKUP(H607,REFERENCES!R:S,2,FALSE),"")</f>
        <v>N/A</v>
      </c>
      <c r="K607" s="168">
        <v>3180</v>
      </c>
      <c r="L607" s="167"/>
      <c r="M607" s="167"/>
      <c r="N607" s="167"/>
      <c r="O607" s="84" t="s">
        <v>1902</v>
      </c>
      <c r="P607" s="208"/>
      <c r="Q607" s="89"/>
      <c r="R607" s="87" t="s">
        <v>17</v>
      </c>
      <c r="S607" s="87" t="s">
        <v>142</v>
      </c>
      <c r="T607" s="101"/>
      <c r="U607" s="165"/>
      <c r="V607" s="86"/>
      <c r="W607" s="97"/>
      <c r="X607" s="87" t="s">
        <v>1916</v>
      </c>
      <c r="Y607" s="165" t="str">
        <f t="shared" si="25"/>
        <v>CAR20161220GRAB</v>
      </c>
      <c r="Z607" s="165">
        <f t="shared" si="26"/>
        <v>2</v>
      </c>
      <c r="AA607" s="165" t="str">
        <f>VLOOKUP(R607,NIVEAUXADMIN!A:B,2,FALSE)</f>
        <v>HT08</v>
      </c>
      <c r="AB607" s="165" t="str">
        <f>VLOOKUP(S607,NIVEAUXADMIN!E:F,2,FALSE)</f>
        <v>HT08812</v>
      </c>
      <c r="AC607" s="165" t="e">
        <f>VLOOKUP(T607,NIVEAUXADMIN!I:J,2,FALSE)</f>
        <v>#N/A</v>
      </c>
      <c r="AD607" s="87">
        <f>IF(SUMPRODUCT(($A$4:$A607=A607)*($S$4:$S607=S607))&gt;1,0,1)</f>
        <v>0</v>
      </c>
    </row>
    <row r="608" spans="1:30" ht="15" customHeight="1">
      <c r="A608" s="87" t="s">
        <v>49</v>
      </c>
      <c r="B608" s="87"/>
      <c r="C608" s="90"/>
      <c r="D608" s="165" t="s">
        <v>16</v>
      </c>
      <c r="E608" s="189">
        <v>42724</v>
      </c>
      <c r="F608" s="95" t="s">
        <v>1051</v>
      </c>
      <c r="G608" s="165" t="s">
        <v>1052</v>
      </c>
      <c r="H608" s="165" t="s">
        <v>1061</v>
      </c>
      <c r="I608" s="176"/>
      <c r="J608" s="85" t="str">
        <f>IFERROR(VLOOKUP(H608,REFERENCES!R:S,2,FALSE),"")</f>
        <v>Nombre</v>
      </c>
      <c r="K608" s="168">
        <v>315</v>
      </c>
      <c r="L608" s="167"/>
      <c r="M608" s="167"/>
      <c r="N608" s="167"/>
      <c r="O608" s="84" t="s">
        <v>1902</v>
      </c>
      <c r="P608" s="208"/>
      <c r="Q608" s="89"/>
      <c r="R608" s="87" t="s">
        <v>17</v>
      </c>
      <c r="S608" s="87" t="s">
        <v>142</v>
      </c>
      <c r="T608" s="101"/>
      <c r="U608" s="165"/>
      <c r="V608" s="86"/>
      <c r="W608" s="97"/>
      <c r="X608" s="87"/>
      <c r="Y608" s="165" t="str">
        <f t="shared" si="25"/>
        <v>CAR20161220GRAB</v>
      </c>
      <c r="Z608" s="165">
        <f t="shared" si="26"/>
        <v>2</v>
      </c>
      <c r="AA608" s="165" t="str">
        <f>VLOOKUP(R608,NIVEAUXADMIN!A:B,2,FALSE)</f>
        <v>HT08</v>
      </c>
      <c r="AB608" s="165" t="str">
        <f>VLOOKUP(S608,NIVEAUXADMIN!E:F,2,FALSE)</f>
        <v>HT08812</v>
      </c>
      <c r="AC608" s="165" t="e">
        <f>VLOOKUP(T608,NIVEAUXADMIN!I:J,2,FALSE)</f>
        <v>#N/A</v>
      </c>
      <c r="AD608" s="87">
        <f>IF(SUMPRODUCT(($A$4:$A608=A608)*($S$4:$S608=S608))&gt;1,0,1)</f>
        <v>0</v>
      </c>
    </row>
    <row r="609" spans="1:30" ht="15" customHeight="1">
      <c r="A609" s="87" t="s">
        <v>49</v>
      </c>
      <c r="B609" s="87"/>
      <c r="C609" s="90"/>
      <c r="D609" s="165" t="s">
        <v>16</v>
      </c>
      <c r="E609" s="189">
        <v>42724</v>
      </c>
      <c r="F609" s="95" t="s">
        <v>1051</v>
      </c>
      <c r="G609" s="165" t="s">
        <v>1052</v>
      </c>
      <c r="H609" s="165" t="s">
        <v>1059</v>
      </c>
      <c r="I609" s="176"/>
      <c r="J609" s="85" t="str">
        <f>IFERROR(VLOOKUP(H609,REFERENCES!R:S,2,FALSE),"")</f>
        <v>Nombre</v>
      </c>
      <c r="K609" s="168">
        <v>2000</v>
      </c>
      <c r="L609" s="167"/>
      <c r="M609" s="167"/>
      <c r="N609" s="167"/>
      <c r="O609" s="84" t="s">
        <v>1902</v>
      </c>
      <c r="P609" s="208"/>
      <c r="Q609" s="89"/>
      <c r="R609" s="87" t="s">
        <v>17</v>
      </c>
      <c r="S609" s="87" t="s">
        <v>18</v>
      </c>
      <c r="T609" s="101"/>
      <c r="U609" s="165"/>
      <c r="V609" s="86"/>
      <c r="W609" s="97"/>
      <c r="X609" s="87"/>
      <c r="Y609" s="165" t="str">
        <f t="shared" si="25"/>
        <v>CAR20161220GRJE</v>
      </c>
      <c r="Z609" s="165">
        <f t="shared" si="26"/>
        <v>2</v>
      </c>
      <c r="AA609" s="165" t="str">
        <f>VLOOKUP(R609,NIVEAUXADMIN!A:B,2,FALSE)</f>
        <v>HT08</v>
      </c>
      <c r="AB609" s="165" t="str">
        <f>VLOOKUP(S609,NIVEAUXADMIN!E:F,2,FALSE)</f>
        <v>HT08811</v>
      </c>
      <c r="AC609" s="165" t="e">
        <f>VLOOKUP(T609,NIVEAUXADMIN!I:J,2,FALSE)</f>
        <v>#N/A</v>
      </c>
      <c r="AD609" s="87">
        <f>IF(SUMPRODUCT(($A$4:$A609=A609)*($S$4:$S609=S609))&gt;1,0,1)</f>
        <v>0</v>
      </c>
    </row>
    <row r="610" spans="1:30" ht="15" customHeight="1">
      <c r="A610" s="87" t="s">
        <v>49</v>
      </c>
      <c r="B610" s="87"/>
      <c r="C610" s="90"/>
      <c r="D610" s="165" t="s">
        <v>16</v>
      </c>
      <c r="E610" s="189">
        <v>42724</v>
      </c>
      <c r="F610" s="95" t="s">
        <v>1051</v>
      </c>
      <c r="G610" s="165" t="s">
        <v>1052</v>
      </c>
      <c r="H610" s="165" t="s">
        <v>1065</v>
      </c>
      <c r="I610" s="176"/>
      <c r="J610" s="85" t="str">
        <f>IFERROR(VLOOKUP(H610,REFERENCES!R:S,2,FALSE),"")</f>
        <v>N/A</v>
      </c>
      <c r="K610" s="168">
        <v>608</v>
      </c>
      <c r="L610" s="167"/>
      <c r="M610" s="167"/>
      <c r="N610" s="167"/>
      <c r="O610" s="84" t="s">
        <v>1902</v>
      </c>
      <c r="P610" s="208"/>
      <c r="Q610" s="89"/>
      <c r="R610" s="87" t="s">
        <v>17</v>
      </c>
      <c r="S610" s="87" t="s">
        <v>18</v>
      </c>
      <c r="T610" s="101"/>
      <c r="U610" s="165"/>
      <c r="V610" s="86"/>
      <c r="W610" s="97"/>
      <c r="X610" s="87" t="s">
        <v>1916</v>
      </c>
      <c r="Y610" s="165" t="str">
        <f t="shared" si="25"/>
        <v>CAR20161220GRJE</v>
      </c>
      <c r="Z610" s="165">
        <f t="shared" si="26"/>
        <v>2</v>
      </c>
      <c r="AA610" s="165" t="str">
        <f>VLOOKUP(R610,NIVEAUXADMIN!A:B,2,FALSE)</f>
        <v>HT08</v>
      </c>
      <c r="AB610" s="165" t="str">
        <f>VLOOKUP(S610,NIVEAUXADMIN!E:F,2,FALSE)</f>
        <v>HT08811</v>
      </c>
      <c r="AC610" s="165" t="e">
        <f>VLOOKUP(T610,NIVEAUXADMIN!I:J,2,FALSE)</f>
        <v>#N/A</v>
      </c>
      <c r="AD610" s="87">
        <f>IF(SUMPRODUCT(($A$4:$A610=A610)*($S$4:$S610=S610))&gt;1,0,1)</f>
        <v>0</v>
      </c>
    </row>
    <row r="611" spans="1:30" ht="15" customHeight="1">
      <c r="A611" s="87" t="s">
        <v>49</v>
      </c>
      <c r="B611" s="87"/>
      <c r="C611" s="90"/>
      <c r="D611" s="165" t="s">
        <v>16</v>
      </c>
      <c r="E611" s="189">
        <v>42724</v>
      </c>
      <c r="F611" s="88" t="s">
        <v>1051</v>
      </c>
      <c r="G611" s="87" t="s">
        <v>1052</v>
      </c>
      <c r="H611" s="87" t="s">
        <v>1062</v>
      </c>
      <c r="I611" s="176" t="s">
        <v>1222</v>
      </c>
      <c r="J611" s="85" t="str">
        <f>IFERROR(VLOOKUP(H611,REFERENCES!R:S,2,FALSE),"")</f>
        <v>Nombre</v>
      </c>
      <c r="K611" s="168">
        <v>937</v>
      </c>
      <c r="L611" s="167"/>
      <c r="M611" s="167"/>
      <c r="N611" s="167"/>
      <c r="O611" s="84" t="s">
        <v>1902</v>
      </c>
      <c r="P611" s="208"/>
      <c r="Q611" s="89"/>
      <c r="R611" s="87" t="s">
        <v>17</v>
      </c>
      <c r="S611" s="87" t="s">
        <v>275</v>
      </c>
      <c r="T611" s="101"/>
      <c r="U611" s="165"/>
      <c r="V611" s="86"/>
      <c r="W611" s="97"/>
      <c r="X611" s="87"/>
      <c r="Y611" s="165" t="str">
        <f t="shared" si="25"/>
        <v>CAR20161220GRRO</v>
      </c>
      <c r="Z611" s="165">
        <f t="shared" si="26"/>
        <v>1</v>
      </c>
      <c r="AA611" s="165" t="str">
        <f>VLOOKUP(R611,NIVEAUXADMIN!A:B,2,FALSE)</f>
        <v>HT08</v>
      </c>
      <c r="AB611" s="165" t="str">
        <f>VLOOKUP(S611,NIVEAUXADMIN!E:F,2,FALSE)</f>
        <v>HT08832</v>
      </c>
      <c r="AC611" s="165" t="e">
        <f>VLOOKUP(T611,NIVEAUXADMIN!I:J,2,FALSE)</f>
        <v>#N/A</v>
      </c>
      <c r="AD611" s="87">
        <f>IF(SUMPRODUCT(($A$4:$A611=A611)*($S$4:$S611=S611))&gt;1,0,1)</f>
        <v>0</v>
      </c>
    </row>
    <row r="612" spans="1:30" ht="15" customHeight="1">
      <c r="A612" s="87" t="s">
        <v>49</v>
      </c>
      <c r="B612" s="87"/>
      <c r="C612" s="90"/>
      <c r="D612" s="165" t="s">
        <v>16</v>
      </c>
      <c r="E612" s="189">
        <v>42725</v>
      </c>
      <c r="F612" s="95" t="s">
        <v>1051</v>
      </c>
      <c r="G612" s="165" t="s">
        <v>1052</v>
      </c>
      <c r="H612" s="165" t="s">
        <v>1065</v>
      </c>
      <c r="I612" s="176"/>
      <c r="J612" s="85" t="str">
        <f>IFERROR(VLOOKUP(H612,REFERENCES!R:S,2,FALSE),"")</f>
        <v>N/A</v>
      </c>
      <c r="K612" s="168">
        <v>2820</v>
      </c>
      <c r="L612" s="167"/>
      <c r="M612" s="167"/>
      <c r="N612" s="167"/>
      <c r="O612" s="84" t="s">
        <v>1902</v>
      </c>
      <c r="P612" s="208"/>
      <c r="Q612" s="89"/>
      <c r="R612" s="87" t="s">
        <v>17</v>
      </c>
      <c r="S612" s="87" t="s">
        <v>261</v>
      </c>
      <c r="T612" s="101"/>
      <c r="U612" s="165"/>
      <c r="V612" s="86"/>
      <c r="W612" s="97"/>
      <c r="X612" s="87" t="s">
        <v>1916</v>
      </c>
      <c r="Y612" s="165" t="str">
        <f t="shared" si="25"/>
        <v>CAR20161221GRDA</v>
      </c>
      <c r="Z612" s="165">
        <f t="shared" si="26"/>
        <v>2</v>
      </c>
      <c r="AA612" s="165" t="str">
        <f>VLOOKUP(R612,NIVEAUXADMIN!A:B,2,FALSE)</f>
        <v>HT08</v>
      </c>
      <c r="AB612" s="165" t="str">
        <f>VLOOKUP(S612,NIVEAUXADMIN!E:F,2,FALSE)</f>
        <v>HT08822</v>
      </c>
      <c r="AC612" s="165" t="e">
        <f>VLOOKUP(T612,NIVEAUXADMIN!I:J,2,FALSE)</f>
        <v>#N/A</v>
      </c>
      <c r="AD612" s="87">
        <f>IF(SUMPRODUCT(($A$4:$A612=A612)*($S$4:$S612=S612))&gt;1,0,1)</f>
        <v>0</v>
      </c>
    </row>
    <row r="613" spans="1:30" ht="15" customHeight="1">
      <c r="A613" s="87" t="s">
        <v>49</v>
      </c>
      <c r="B613" s="87"/>
      <c r="C613" s="90"/>
      <c r="D613" s="165" t="s">
        <v>16</v>
      </c>
      <c r="E613" s="189">
        <v>42725</v>
      </c>
      <c r="F613" s="95" t="s">
        <v>1051</v>
      </c>
      <c r="G613" s="165" t="s">
        <v>1052</v>
      </c>
      <c r="H613" s="165" t="s">
        <v>1061</v>
      </c>
      <c r="I613" s="176"/>
      <c r="J613" s="85" t="str">
        <f>IFERROR(VLOOKUP(H613,REFERENCES!R:S,2,FALSE),"")</f>
        <v>Nombre</v>
      </c>
      <c r="K613" s="168">
        <v>279</v>
      </c>
      <c r="L613" s="167"/>
      <c r="M613" s="167"/>
      <c r="N613" s="167"/>
      <c r="O613" s="84" t="s">
        <v>1902</v>
      </c>
      <c r="P613" s="208"/>
      <c r="Q613" s="89"/>
      <c r="R613" s="87" t="s">
        <v>17</v>
      </c>
      <c r="S613" s="87" t="s">
        <v>261</v>
      </c>
      <c r="T613" s="101"/>
      <c r="U613" s="165"/>
      <c r="V613" s="86"/>
      <c r="W613" s="97"/>
      <c r="X613" s="87"/>
      <c r="Y613" s="165" t="str">
        <f t="shared" si="25"/>
        <v>CAR20161221GRDA</v>
      </c>
      <c r="Z613" s="165">
        <f t="shared" si="26"/>
        <v>2</v>
      </c>
      <c r="AA613" s="165" t="str">
        <f>VLOOKUP(R613,NIVEAUXADMIN!A:B,2,FALSE)</f>
        <v>HT08</v>
      </c>
      <c r="AB613" s="165" t="str">
        <f>VLOOKUP(S613,NIVEAUXADMIN!E:F,2,FALSE)</f>
        <v>HT08822</v>
      </c>
      <c r="AC613" s="165" t="e">
        <f>VLOOKUP(T613,NIVEAUXADMIN!I:J,2,FALSE)</f>
        <v>#N/A</v>
      </c>
      <c r="AD613" s="87">
        <f>IF(SUMPRODUCT(($A$4:$A613=A613)*($S$4:$S613=S613))&gt;1,0,1)</f>
        <v>0</v>
      </c>
    </row>
    <row r="614" spans="1:30" ht="15" customHeight="1">
      <c r="A614" s="165" t="s">
        <v>49</v>
      </c>
      <c r="B614" s="165"/>
      <c r="C614" s="165"/>
      <c r="D614" s="165" t="s">
        <v>16</v>
      </c>
      <c r="E614" s="189">
        <v>42740</v>
      </c>
      <c r="F614" s="95" t="s">
        <v>1051</v>
      </c>
      <c r="G614" s="165" t="s">
        <v>1052</v>
      </c>
      <c r="H614" s="165" t="s">
        <v>1062</v>
      </c>
      <c r="I614" s="76" t="s">
        <v>1222</v>
      </c>
      <c r="J614" s="77" t="s">
        <v>27</v>
      </c>
      <c r="K614" s="79">
        <v>60</v>
      </c>
      <c r="L614" s="79"/>
      <c r="M614" s="79"/>
      <c r="N614" s="79"/>
      <c r="O614" s="84"/>
      <c r="P614" s="208"/>
      <c r="Q614" s="165"/>
      <c r="R614" s="165" t="s">
        <v>17</v>
      </c>
      <c r="S614" s="165" t="s">
        <v>18</v>
      </c>
      <c r="T614" s="202"/>
      <c r="U614" s="165"/>
      <c r="V614" s="165"/>
      <c r="W614" s="165"/>
      <c r="X614" s="165"/>
      <c r="Y614" s="87"/>
      <c r="Z614" s="87"/>
      <c r="AA614" s="87"/>
      <c r="AB614" s="87"/>
      <c r="AC614" s="87"/>
      <c r="AD614" s="87"/>
    </row>
    <row r="615" spans="1:30" ht="15" customHeight="1">
      <c r="A615" s="165" t="s">
        <v>49</v>
      </c>
      <c r="B615" s="165"/>
      <c r="C615" s="165"/>
      <c r="D615" s="165" t="s">
        <v>16</v>
      </c>
      <c r="E615" s="189">
        <v>42741</v>
      </c>
      <c r="F615" s="95" t="s">
        <v>1051</v>
      </c>
      <c r="G615" s="165" t="s">
        <v>1052</v>
      </c>
      <c r="H615" s="165" t="s">
        <v>1062</v>
      </c>
      <c r="I615" s="76" t="s">
        <v>1222</v>
      </c>
      <c r="J615" s="77" t="s">
        <v>27</v>
      </c>
      <c r="K615" s="79">
        <v>60</v>
      </c>
      <c r="L615" s="79"/>
      <c r="M615" s="79"/>
      <c r="N615" s="79"/>
      <c r="O615" s="84"/>
      <c r="P615" s="208"/>
      <c r="Q615" s="165"/>
      <c r="R615" s="165" t="s">
        <v>17</v>
      </c>
      <c r="S615" s="165" t="s">
        <v>18</v>
      </c>
      <c r="T615" s="202"/>
      <c r="U615" s="165"/>
      <c r="V615" s="165"/>
      <c r="W615" s="165"/>
      <c r="X615" s="165"/>
      <c r="Y615" s="87"/>
      <c r="Z615" s="87"/>
      <c r="AA615" s="87"/>
      <c r="AB615" s="87"/>
      <c r="AC615" s="87"/>
      <c r="AD615" s="87"/>
    </row>
    <row r="616" spans="1:30" ht="15" customHeight="1">
      <c r="A616" s="165" t="s">
        <v>49</v>
      </c>
      <c r="B616" s="165"/>
      <c r="C616" s="165"/>
      <c r="D616" s="165" t="s">
        <v>16</v>
      </c>
      <c r="E616" s="189">
        <v>42747</v>
      </c>
      <c r="F616" s="95" t="s">
        <v>1051</v>
      </c>
      <c r="G616" s="165" t="s">
        <v>1052</v>
      </c>
      <c r="H616" s="165" t="s">
        <v>1059</v>
      </c>
      <c r="I616" s="76"/>
      <c r="J616" s="77" t="s">
        <v>27</v>
      </c>
      <c r="K616" s="79">
        <v>12180</v>
      </c>
      <c r="L616" s="79"/>
      <c r="M616" s="79"/>
      <c r="N616" s="79"/>
      <c r="O616" s="84"/>
      <c r="P616" s="208"/>
      <c r="Q616" s="165"/>
      <c r="R616" s="165" t="s">
        <v>17</v>
      </c>
      <c r="S616" s="165" t="s">
        <v>275</v>
      </c>
      <c r="T616" s="202"/>
      <c r="U616" s="165"/>
      <c r="V616" s="165"/>
      <c r="W616" s="165"/>
      <c r="X616" s="165"/>
      <c r="Y616" s="87"/>
      <c r="Z616" s="87"/>
      <c r="AA616" s="87"/>
      <c r="AB616" s="87"/>
      <c r="AC616" s="87"/>
      <c r="AD616" s="87"/>
    </row>
    <row r="617" spans="1:30" ht="15" customHeight="1">
      <c r="A617" s="165" t="s">
        <v>49</v>
      </c>
      <c r="B617" s="165"/>
      <c r="C617" s="165"/>
      <c r="D617" s="165" t="s">
        <v>16</v>
      </c>
      <c r="E617" s="189">
        <v>42752</v>
      </c>
      <c r="F617" s="95" t="s">
        <v>1051</v>
      </c>
      <c r="G617" s="165" t="s">
        <v>1052</v>
      </c>
      <c r="H617" s="165" t="s">
        <v>1059</v>
      </c>
      <c r="I617" s="76"/>
      <c r="J617" s="77" t="s">
        <v>27</v>
      </c>
      <c r="K617" s="79">
        <v>19390</v>
      </c>
      <c r="L617" s="79"/>
      <c r="M617" s="79"/>
      <c r="N617" s="79"/>
      <c r="O617" s="84"/>
      <c r="P617" s="208"/>
      <c r="Q617" s="165"/>
      <c r="R617" s="165" t="s">
        <v>17</v>
      </c>
      <c r="S617" s="165" t="s">
        <v>18</v>
      </c>
      <c r="T617" s="202"/>
      <c r="U617" s="165"/>
      <c r="V617" s="165"/>
      <c r="W617" s="165"/>
      <c r="X617" s="165"/>
      <c r="Y617" s="87"/>
      <c r="Z617" s="87"/>
      <c r="AA617" s="87"/>
      <c r="AB617" s="87"/>
      <c r="AC617" s="87"/>
      <c r="AD617" s="87"/>
    </row>
    <row r="618" spans="1:30" ht="15" customHeight="1">
      <c r="A618" s="165" t="s">
        <v>49</v>
      </c>
      <c r="B618" s="165"/>
      <c r="C618" s="165"/>
      <c r="D618" s="165" t="s">
        <v>16</v>
      </c>
      <c r="E618" s="189">
        <v>42753</v>
      </c>
      <c r="F618" s="95" t="s">
        <v>1051</v>
      </c>
      <c r="G618" s="165" t="s">
        <v>1052</v>
      </c>
      <c r="H618" s="165" t="s">
        <v>1061</v>
      </c>
      <c r="I618" s="76"/>
      <c r="J618" s="77" t="s">
        <v>27</v>
      </c>
      <c r="K618" s="79">
        <v>231</v>
      </c>
      <c r="L618" s="79"/>
      <c r="M618" s="79"/>
      <c r="N618" s="79"/>
      <c r="O618" s="84"/>
      <c r="P618" s="208"/>
      <c r="Q618" s="165"/>
      <c r="R618" s="165" t="s">
        <v>17</v>
      </c>
      <c r="S618" s="165" t="s">
        <v>261</v>
      </c>
      <c r="T618" s="202"/>
      <c r="U618" s="165"/>
      <c r="V618" s="165"/>
      <c r="W618" s="165"/>
      <c r="X618" s="165"/>
      <c r="Y618" s="87"/>
      <c r="Z618" s="87"/>
      <c r="AA618" s="87"/>
      <c r="AB618" s="87"/>
      <c r="AC618" s="87"/>
      <c r="AD618" s="87"/>
    </row>
    <row r="619" spans="1:30" ht="15" customHeight="1">
      <c r="A619" s="165" t="s">
        <v>49</v>
      </c>
      <c r="B619" s="165"/>
      <c r="C619" s="165"/>
      <c r="D619" s="165" t="s">
        <v>16</v>
      </c>
      <c r="E619" s="189">
        <v>42754</v>
      </c>
      <c r="F619" s="95" t="s">
        <v>1051</v>
      </c>
      <c r="G619" s="165" t="s">
        <v>1052</v>
      </c>
      <c r="H619" s="165" t="s">
        <v>1061</v>
      </c>
      <c r="I619" s="76"/>
      <c r="J619" s="77" t="s">
        <v>27</v>
      </c>
      <c r="K619" s="79">
        <v>40</v>
      </c>
      <c r="L619" s="79"/>
      <c r="M619" s="79"/>
      <c r="N619" s="79"/>
      <c r="O619" s="84"/>
      <c r="P619" s="208"/>
      <c r="Q619" s="165"/>
      <c r="R619" s="165" t="s">
        <v>17</v>
      </c>
      <c r="S619" s="165" t="s">
        <v>142</v>
      </c>
      <c r="T619" s="202"/>
      <c r="U619" s="165"/>
      <c r="V619" s="165"/>
      <c r="W619" s="165"/>
      <c r="X619" s="165"/>
      <c r="Y619" s="87"/>
      <c r="Z619" s="87"/>
      <c r="AA619" s="87"/>
      <c r="AB619" s="87"/>
      <c r="AC619" s="87"/>
      <c r="AD619" s="87"/>
    </row>
    <row r="620" spans="1:30" ht="15" customHeight="1">
      <c r="A620" s="165" t="s">
        <v>49</v>
      </c>
      <c r="B620" s="165"/>
      <c r="C620" s="165"/>
      <c r="D620" s="165" t="s">
        <v>16</v>
      </c>
      <c r="E620" s="189">
        <v>42755</v>
      </c>
      <c r="F620" s="95" t="s">
        <v>1051</v>
      </c>
      <c r="G620" s="165" t="s">
        <v>1052</v>
      </c>
      <c r="H620" s="165" t="s">
        <v>1061</v>
      </c>
      <c r="I620" s="76"/>
      <c r="J620" s="77" t="s">
        <v>27</v>
      </c>
      <c r="K620" s="79">
        <v>45</v>
      </c>
      <c r="L620" s="79"/>
      <c r="M620" s="79"/>
      <c r="N620" s="79"/>
      <c r="O620" s="84"/>
      <c r="P620" s="208"/>
      <c r="Q620" s="165"/>
      <c r="R620" s="165" t="s">
        <v>17</v>
      </c>
      <c r="S620" s="165" t="s">
        <v>275</v>
      </c>
      <c r="T620" s="202"/>
      <c r="U620" s="165"/>
      <c r="V620" s="165"/>
      <c r="W620" s="165"/>
      <c r="X620" s="165"/>
      <c r="Y620" s="87"/>
      <c r="Z620" s="87"/>
      <c r="AA620" s="87"/>
      <c r="AB620" s="87"/>
      <c r="AC620" s="87"/>
      <c r="AD620" s="87"/>
    </row>
    <row r="621" spans="1:30" ht="15" customHeight="1">
      <c r="A621" s="165" t="s">
        <v>49</v>
      </c>
      <c r="B621" s="165"/>
      <c r="C621" s="165"/>
      <c r="D621" s="165" t="s">
        <v>16</v>
      </c>
      <c r="E621" s="189">
        <v>42756</v>
      </c>
      <c r="F621" s="95" t="s">
        <v>1051</v>
      </c>
      <c r="G621" s="165" t="s">
        <v>1052</v>
      </c>
      <c r="H621" s="165" t="s">
        <v>1062</v>
      </c>
      <c r="I621" s="76" t="s">
        <v>1222</v>
      </c>
      <c r="J621" s="77" t="s">
        <v>27</v>
      </c>
      <c r="K621" s="79">
        <v>899</v>
      </c>
      <c r="L621" s="79"/>
      <c r="M621" s="79"/>
      <c r="N621" s="79"/>
      <c r="O621" s="84"/>
      <c r="P621" s="208"/>
      <c r="Q621" s="165"/>
      <c r="R621" s="165" t="s">
        <v>17</v>
      </c>
      <c r="S621" s="165" t="s">
        <v>269</v>
      </c>
      <c r="T621" s="202"/>
      <c r="U621" s="165"/>
      <c r="V621" s="165"/>
      <c r="W621" s="165"/>
      <c r="X621" s="165"/>
      <c r="Y621" s="87"/>
      <c r="Z621" s="87"/>
      <c r="AA621" s="87"/>
      <c r="AB621" s="87"/>
      <c r="AC621" s="87"/>
      <c r="AD621" s="87"/>
    </row>
    <row r="622" spans="1:30" ht="15" customHeight="1">
      <c r="A622" s="165" t="s">
        <v>49</v>
      </c>
      <c r="B622" s="165"/>
      <c r="C622" s="165"/>
      <c r="D622" s="165" t="s">
        <v>16</v>
      </c>
      <c r="E622" s="189">
        <v>42758</v>
      </c>
      <c r="F622" s="165" t="s">
        <v>1052</v>
      </c>
      <c r="G622" s="165" t="s">
        <v>1052</v>
      </c>
      <c r="H622" s="165" t="s">
        <v>1059</v>
      </c>
      <c r="I622" s="76"/>
      <c r="J622" s="77" t="s">
        <v>27</v>
      </c>
      <c r="K622" s="79">
        <v>16520</v>
      </c>
      <c r="L622" s="79"/>
      <c r="M622" s="79"/>
      <c r="N622" s="79"/>
      <c r="O622" s="84"/>
      <c r="P622" s="208"/>
      <c r="Q622" s="165"/>
      <c r="R622" s="165" t="s">
        <v>17</v>
      </c>
      <c r="S622" s="165" t="s">
        <v>255</v>
      </c>
      <c r="T622" s="202"/>
      <c r="U622" s="165"/>
      <c r="V622" s="165"/>
      <c r="W622" s="165"/>
      <c r="X622" s="165"/>
      <c r="Y622" s="87"/>
      <c r="Z622" s="87"/>
      <c r="AA622" s="87"/>
      <c r="AB622" s="87"/>
      <c r="AC622" s="87"/>
      <c r="AD622" s="87"/>
    </row>
    <row r="623" spans="1:30" ht="15" customHeight="1">
      <c r="A623" s="165" t="s">
        <v>49</v>
      </c>
      <c r="B623" s="165"/>
      <c r="C623" s="165"/>
      <c r="D623" s="165" t="s">
        <v>16</v>
      </c>
      <c r="E623" s="189">
        <v>42759</v>
      </c>
      <c r="F623" s="165" t="s">
        <v>1052</v>
      </c>
      <c r="G623" s="165" t="s">
        <v>1052</v>
      </c>
      <c r="H623" s="165" t="s">
        <v>1059</v>
      </c>
      <c r="I623" s="76"/>
      <c r="J623" s="77" t="s">
        <v>27</v>
      </c>
      <c r="K623" s="79">
        <v>5250</v>
      </c>
      <c r="L623" s="79"/>
      <c r="M623" s="79"/>
      <c r="N623" s="79"/>
      <c r="O623" s="84"/>
      <c r="P623" s="208"/>
      <c r="Q623" s="165"/>
      <c r="R623" s="165" t="s">
        <v>17</v>
      </c>
      <c r="S623" s="165" t="s">
        <v>255</v>
      </c>
      <c r="T623" s="202"/>
      <c r="U623" s="165"/>
      <c r="V623" s="165"/>
      <c r="W623" s="165"/>
      <c r="X623" s="165"/>
      <c r="Y623" s="87"/>
      <c r="Z623" s="87"/>
      <c r="AA623" s="87"/>
      <c r="AB623" s="87"/>
      <c r="AC623" s="87"/>
      <c r="AD623" s="87"/>
    </row>
    <row r="624" spans="1:30" ht="15" customHeight="1">
      <c r="A624" s="165" t="s">
        <v>49</v>
      </c>
      <c r="B624" s="165"/>
      <c r="C624" s="165"/>
      <c r="D624" s="165" t="s">
        <v>16</v>
      </c>
      <c r="E624" s="189">
        <v>42759</v>
      </c>
      <c r="F624" s="165" t="s">
        <v>1052</v>
      </c>
      <c r="G624" s="165" t="s">
        <v>1052</v>
      </c>
      <c r="H624" s="165" t="s">
        <v>1061</v>
      </c>
      <c r="I624" s="76"/>
      <c r="J624" s="77" t="s">
        <v>27</v>
      </c>
      <c r="K624" s="79">
        <v>90</v>
      </c>
      <c r="L624" s="79"/>
      <c r="M624" s="79"/>
      <c r="N624" s="79"/>
      <c r="O624" s="84"/>
      <c r="P624" s="208"/>
      <c r="Q624" s="165"/>
      <c r="R624" s="165" t="s">
        <v>17</v>
      </c>
      <c r="S624" s="165" t="s">
        <v>18</v>
      </c>
      <c r="T624" s="202"/>
      <c r="U624" s="165"/>
      <c r="V624" s="165"/>
      <c r="W624" s="165"/>
      <c r="X624" s="165"/>
      <c r="Y624" s="87"/>
      <c r="Z624" s="87"/>
      <c r="AA624" s="87"/>
      <c r="AB624" s="87"/>
      <c r="AC624" s="87"/>
      <c r="AD624" s="87"/>
    </row>
    <row r="625" spans="1:30" ht="15" customHeight="1">
      <c r="A625" s="165" t="s">
        <v>49</v>
      </c>
      <c r="B625" s="165"/>
      <c r="C625" s="165"/>
      <c r="D625" s="165" t="s">
        <v>16</v>
      </c>
      <c r="E625" s="189">
        <v>42759</v>
      </c>
      <c r="F625" s="165" t="s">
        <v>1052</v>
      </c>
      <c r="G625" s="165" t="s">
        <v>1052</v>
      </c>
      <c r="H625" s="165" t="s">
        <v>1059</v>
      </c>
      <c r="I625" s="76"/>
      <c r="J625" s="77" t="s">
        <v>27</v>
      </c>
      <c r="K625" s="79">
        <v>7700</v>
      </c>
      <c r="L625" s="79"/>
      <c r="M625" s="79"/>
      <c r="N625" s="79"/>
      <c r="O625" s="84"/>
      <c r="P625" s="208"/>
      <c r="Q625" s="165"/>
      <c r="R625" s="165" t="s">
        <v>17</v>
      </c>
      <c r="S625" s="165" t="s">
        <v>18</v>
      </c>
      <c r="T625" s="202"/>
      <c r="U625" s="165"/>
      <c r="V625" s="165"/>
      <c r="W625" s="165"/>
      <c r="X625" s="165"/>
      <c r="Y625" s="87"/>
      <c r="Z625" s="87"/>
      <c r="AA625" s="87"/>
      <c r="AB625" s="87"/>
      <c r="AC625" s="87"/>
      <c r="AD625" s="87"/>
    </row>
    <row r="626" spans="1:30" ht="15" customHeight="1">
      <c r="A626" s="165" t="s">
        <v>49</v>
      </c>
      <c r="B626" s="165"/>
      <c r="C626" s="165"/>
      <c r="D626" s="165" t="s">
        <v>16</v>
      </c>
      <c r="E626" s="189">
        <v>42760</v>
      </c>
      <c r="F626" s="165" t="s">
        <v>1052</v>
      </c>
      <c r="G626" s="165" t="s">
        <v>1052</v>
      </c>
      <c r="H626" s="165" t="s">
        <v>1059</v>
      </c>
      <c r="I626" s="76"/>
      <c r="J626" s="77" t="s">
        <v>27</v>
      </c>
      <c r="K626" s="79">
        <v>28700</v>
      </c>
      <c r="L626" s="79"/>
      <c r="M626" s="79"/>
      <c r="N626" s="79"/>
      <c r="O626" s="84"/>
      <c r="P626" s="208"/>
      <c r="Q626" s="165"/>
      <c r="R626" s="165" t="s">
        <v>17</v>
      </c>
      <c r="S626" s="165" t="s">
        <v>18</v>
      </c>
      <c r="T626" s="202"/>
      <c r="U626" s="165"/>
      <c r="V626" s="165"/>
      <c r="W626" s="165"/>
      <c r="X626" s="165"/>
      <c r="Y626" s="87"/>
      <c r="Z626" s="87"/>
      <c r="AA626" s="87"/>
      <c r="AB626" s="87"/>
      <c r="AC626" s="87"/>
      <c r="AD626" s="87"/>
    </row>
    <row r="627" spans="1:30" ht="15" customHeight="1">
      <c r="A627" s="165" t="s">
        <v>49</v>
      </c>
      <c r="B627" s="165"/>
      <c r="C627" s="165"/>
      <c r="D627" s="165" t="s">
        <v>16</v>
      </c>
      <c r="E627" s="189">
        <v>42760</v>
      </c>
      <c r="F627" s="165" t="s">
        <v>1052</v>
      </c>
      <c r="G627" s="165" t="s">
        <v>1052</v>
      </c>
      <c r="H627" s="165" t="s">
        <v>1059</v>
      </c>
      <c r="I627" s="76"/>
      <c r="J627" s="77" t="s">
        <v>27</v>
      </c>
      <c r="K627" s="79">
        <v>13090</v>
      </c>
      <c r="L627" s="79"/>
      <c r="M627" s="79"/>
      <c r="N627" s="79"/>
      <c r="O627" s="84"/>
      <c r="P627" s="208"/>
      <c r="Q627" s="165"/>
      <c r="R627" s="165" t="s">
        <v>17</v>
      </c>
      <c r="S627" s="165" t="s">
        <v>269</v>
      </c>
      <c r="T627" s="202"/>
      <c r="U627" s="165"/>
      <c r="V627" s="165"/>
      <c r="W627" s="165"/>
      <c r="X627" s="165"/>
      <c r="Y627" s="87"/>
      <c r="Z627" s="87"/>
      <c r="AA627" s="87"/>
      <c r="AB627" s="87"/>
      <c r="AC627" s="87"/>
      <c r="AD627" s="87"/>
    </row>
    <row r="628" spans="1:30" ht="15" customHeight="1">
      <c r="A628" s="165" t="s">
        <v>49</v>
      </c>
      <c r="B628" s="165"/>
      <c r="C628" s="165"/>
      <c r="D628" s="165" t="s">
        <v>16</v>
      </c>
      <c r="E628" s="189">
        <v>42761</v>
      </c>
      <c r="F628" s="165" t="s">
        <v>1052</v>
      </c>
      <c r="G628" s="165" t="s">
        <v>1052</v>
      </c>
      <c r="H628" s="165" t="s">
        <v>1059</v>
      </c>
      <c r="I628" s="76"/>
      <c r="J628" s="77" t="s">
        <v>27</v>
      </c>
      <c r="K628" s="79">
        <v>9520</v>
      </c>
      <c r="L628" s="79"/>
      <c r="M628" s="79"/>
      <c r="N628" s="79"/>
      <c r="O628" s="84"/>
      <c r="P628" s="208"/>
      <c r="Q628" s="165"/>
      <c r="R628" s="165" t="s">
        <v>17</v>
      </c>
      <c r="S628" s="165" t="s">
        <v>255</v>
      </c>
      <c r="T628" s="202"/>
      <c r="U628" s="165"/>
      <c r="V628" s="165"/>
      <c r="W628" s="165"/>
      <c r="X628" s="165"/>
      <c r="Y628" s="87"/>
      <c r="Z628" s="87"/>
      <c r="AA628" s="87"/>
      <c r="AB628" s="87"/>
      <c r="AC628" s="87"/>
      <c r="AD628" s="87"/>
    </row>
    <row r="629" spans="1:30" ht="15" customHeight="1">
      <c r="A629" s="165" t="s">
        <v>49</v>
      </c>
      <c r="B629" s="165"/>
      <c r="C629" s="165"/>
      <c r="D629" s="165" t="s">
        <v>16</v>
      </c>
      <c r="E629" s="189">
        <v>42761</v>
      </c>
      <c r="F629" s="165" t="s">
        <v>1052</v>
      </c>
      <c r="G629" s="165" t="s">
        <v>1052</v>
      </c>
      <c r="H629" s="165" t="s">
        <v>1059</v>
      </c>
      <c r="I629" s="76"/>
      <c r="J629" s="77" t="s">
        <v>27</v>
      </c>
      <c r="K629" s="79">
        <v>5670</v>
      </c>
      <c r="L629" s="79"/>
      <c r="M629" s="79"/>
      <c r="N629" s="79"/>
      <c r="O629" s="84"/>
      <c r="P629" s="208"/>
      <c r="Q629" s="165"/>
      <c r="R629" s="165" t="s">
        <v>17</v>
      </c>
      <c r="S629" s="165" t="s">
        <v>18</v>
      </c>
      <c r="T629" s="202"/>
      <c r="U629" s="165"/>
      <c r="V629" s="165"/>
      <c r="W629" s="165"/>
      <c r="X629" s="165"/>
      <c r="Y629" s="87"/>
      <c r="Z629" s="87"/>
      <c r="AA629" s="87"/>
      <c r="AB629" s="87"/>
      <c r="AC629" s="87"/>
      <c r="AD629" s="87"/>
    </row>
    <row r="630" spans="1:30" ht="15" customHeight="1">
      <c r="A630" s="76" t="s">
        <v>49</v>
      </c>
      <c r="B630" s="90"/>
      <c r="C630" s="90"/>
      <c r="D630" s="87" t="s">
        <v>19</v>
      </c>
      <c r="E630" s="189"/>
      <c r="F630" s="95" t="s">
        <v>1049</v>
      </c>
      <c r="G630" s="165" t="s">
        <v>1053</v>
      </c>
      <c r="H630" s="165" t="s">
        <v>1048</v>
      </c>
      <c r="I630" s="176"/>
      <c r="J630" s="85" t="str">
        <f>IFERROR(VLOOKUP(H630,REFERENCES!R:S,2,FALSE),"")</f>
        <v>Nombre</v>
      </c>
      <c r="K630" s="168">
        <v>100</v>
      </c>
      <c r="L630" s="167"/>
      <c r="M630" s="167"/>
      <c r="N630" s="167"/>
      <c r="O630" s="84" t="s">
        <v>1902</v>
      </c>
      <c r="P630" s="208"/>
      <c r="Q630" s="89"/>
      <c r="R630" s="165" t="s">
        <v>174</v>
      </c>
      <c r="S630" s="165" t="s">
        <v>200</v>
      </c>
      <c r="T630" s="101"/>
      <c r="U630" s="165"/>
      <c r="V630" s="86"/>
      <c r="W630" s="97"/>
      <c r="X630" s="87"/>
      <c r="Y630" s="165" t="str">
        <f t="shared" ref="Y630:Y661" si="27">UPPER(LEFT(A630,3)&amp;YEAR(E630)&amp;MONTH(E630)&amp;DAY((E630))&amp;LEFT(R630,2)&amp;LEFT(S630,2)&amp;LEFT(T630,2))</f>
        <v>CAR190010OUAN</v>
      </c>
      <c r="Z630" s="165">
        <f t="shared" ref="Z630:Z661" si="28">COUNTIF($Y$4:$Y$1907,Y630)</f>
        <v>1</v>
      </c>
      <c r="AA630" s="165" t="str">
        <f>VLOOKUP(R630,NIVEAUXADMIN!A:B,2,FALSE)</f>
        <v>HT01</v>
      </c>
      <c r="AB630" s="165" t="str">
        <f>VLOOKUP(S630,NIVEAUXADMIN!E:F,2,FALSE)</f>
        <v>HT01151</v>
      </c>
      <c r="AC630" s="165" t="e">
        <f>VLOOKUP(T630,NIVEAUXADMIN!I:J,2,FALSE)</f>
        <v>#N/A</v>
      </c>
      <c r="AD630" s="87">
        <f>IF(SUMPRODUCT(($A$4:$A630=A630)*($S$4:$S630=S630))&gt;1,0,1)</f>
        <v>1</v>
      </c>
    </row>
    <row r="631" spans="1:30" ht="15" customHeight="1">
      <c r="A631" s="76" t="s">
        <v>49</v>
      </c>
      <c r="B631" s="90"/>
      <c r="C631" s="90"/>
      <c r="D631" s="87" t="s">
        <v>19</v>
      </c>
      <c r="E631" s="189"/>
      <c r="F631" s="95" t="s">
        <v>1049</v>
      </c>
      <c r="G631" s="165" t="s">
        <v>1053</v>
      </c>
      <c r="H631" s="165" t="s">
        <v>1048</v>
      </c>
      <c r="I631" s="176"/>
      <c r="J631" s="85" t="str">
        <f>IFERROR(VLOOKUP(H631,REFERENCES!R:S,2,FALSE),"")</f>
        <v>Nombre</v>
      </c>
      <c r="K631" s="168">
        <v>200</v>
      </c>
      <c r="L631" s="167"/>
      <c r="M631" s="167"/>
      <c r="N631" s="167"/>
      <c r="O631" s="84" t="s">
        <v>1902</v>
      </c>
      <c r="P631" s="208"/>
      <c r="Q631" s="89"/>
      <c r="R631" s="87" t="s">
        <v>183</v>
      </c>
      <c r="S631" s="100"/>
      <c r="T631" s="101"/>
      <c r="U631" s="165"/>
      <c r="V631" s="86"/>
      <c r="W631" s="97"/>
      <c r="X631" s="87"/>
      <c r="Y631" s="165" t="str">
        <f t="shared" si="27"/>
        <v>CAR190010SU</v>
      </c>
      <c r="Z631" s="165">
        <f t="shared" si="28"/>
        <v>2</v>
      </c>
      <c r="AA631" s="165" t="str">
        <f>VLOOKUP(R631,NIVEAUXADMIN!A:B,2,FALSE)</f>
        <v>HT02</v>
      </c>
      <c r="AB631" s="165" t="e">
        <f>VLOOKUP(S631,NIVEAUXADMIN!E:F,2,FALSE)</f>
        <v>#N/A</v>
      </c>
      <c r="AC631" s="165" t="e">
        <f>VLOOKUP(T631,NIVEAUXADMIN!I:J,2,FALSE)</f>
        <v>#N/A</v>
      </c>
      <c r="AD631" s="87">
        <f>IF(SUMPRODUCT(($A$4:$A631=A631)*($S$4:$S631=S631))&gt;1,0,1)</f>
        <v>1</v>
      </c>
    </row>
    <row r="632" spans="1:30" ht="15" customHeight="1">
      <c r="A632" s="76" t="s">
        <v>49</v>
      </c>
      <c r="B632" s="90"/>
      <c r="C632" s="90"/>
      <c r="D632" s="87" t="s">
        <v>19</v>
      </c>
      <c r="E632" s="189"/>
      <c r="F632" s="95" t="s">
        <v>1049</v>
      </c>
      <c r="G632" s="165" t="s">
        <v>1053</v>
      </c>
      <c r="H632" s="165" t="s">
        <v>1048</v>
      </c>
      <c r="I632" s="176"/>
      <c r="J632" s="85" t="str">
        <f>IFERROR(VLOOKUP(H632,REFERENCES!R:S,2,FALSE),"")</f>
        <v>Nombre</v>
      </c>
      <c r="K632" s="168">
        <v>800</v>
      </c>
      <c r="L632" s="167"/>
      <c r="M632" s="167"/>
      <c r="N632" s="167"/>
      <c r="O632" s="84" t="s">
        <v>1902</v>
      </c>
      <c r="P632" s="208"/>
      <c r="Q632" s="89"/>
      <c r="R632" s="87" t="s">
        <v>183</v>
      </c>
      <c r="S632" s="100"/>
      <c r="T632" s="101"/>
      <c r="U632" s="165"/>
      <c r="V632" s="86"/>
      <c r="W632" s="97"/>
      <c r="X632" s="87"/>
      <c r="Y632" s="165" t="str">
        <f t="shared" si="27"/>
        <v>CAR190010SU</v>
      </c>
      <c r="Z632" s="165">
        <f t="shared" si="28"/>
        <v>2</v>
      </c>
      <c r="AA632" s="165" t="str">
        <f>VLOOKUP(R632,NIVEAUXADMIN!A:B,2,FALSE)</f>
        <v>HT02</v>
      </c>
      <c r="AB632" s="165" t="e">
        <f>VLOOKUP(S632,NIVEAUXADMIN!E:F,2,FALSE)</f>
        <v>#N/A</v>
      </c>
      <c r="AC632" s="165" t="e">
        <f>VLOOKUP(T632,NIVEAUXADMIN!I:J,2,FALSE)</f>
        <v>#N/A</v>
      </c>
      <c r="AD632" s="87">
        <f>IF(SUMPRODUCT(($A$4:$A632=A632)*($S$4:$S632=S632))&gt;1,0,1)</f>
        <v>0</v>
      </c>
    </row>
    <row r="633" spans="1:30" ht="15" customHeight="1">
      <c r="A633" s="76" t="s">
        <v>49</v>
      </c>
      <c r="B633" s="90"/>
      <c r="C633" s="90"/>
      <c r="D633" s="87" t="s">
        <v>19</v>
      </c>
      <c r="E633" s="189"/>
      <c r="F633" s="95" t="s">
        <v>1049</v>
      </c>
      <c r="G633" s="165" t="s">
        <v>1053</v>
      </c>
      <c r="H633" s="165" t="s">
        <v>1048</v>
      </c>
      <c r="I633" s="176"/>
      <c r="J633" s="85" t="str">
        <f>IFERROR(VLOOKUP(H633,REFERENCES!R:S,2,FALSE),"")</f>
        <v>Nombre</v>
      </c>
      <c r="K633" s="168">
        <v>500</v>
      </c>
      <c r="L633" s="167"/>
      <c r="M633" s="167"/>
      <c r="N633" s="167"/>
      <c r="O633" s="84" t="s">
        <v>1902</v>
      </c>
      <c r="P633" s="208"/>
      <c r="Q633" s="89"/>
      <c r="R633" s="87" t="s">
        <v>17</v>
      </c>
      <c r="S633" s="100"/>
      <c r="T633" s="101"/>
      <c r="U633" s="165"/>
      <c r="V633" s="86"/>
      <c r="W633" s="97"/>
      <c r="X633" s="87"/>
      <c r="Y633" s="165" t="str">
        <f t="shared" si="27"/>
        <v>CAR190010GR</v>
      </c>
      <c r="Z633" s="165">
        <f t="shared" si="28"/>
        <v>3</v>
      </c>
      <c r="AA633" s="165" t="str">
        <f>VLOOKUP(R633,NIVEAUXADMIN!A:B,2,FALSE)</f>
        <v>HT08</v>
      </c>
      <c r="AB633" s="165" t="e">
        <f>VLOOKUP(S633,NIVEAUXADMIN!E:F,2,FALSE)</f>
        <v>#N/A</v>
      </c>
      <c r="AC633" s="165" t="e">
        <f>VLOOKUP(T633,NIVEAUXADMIN!I:J,2,FALSE)</f>
        <v>#N/A</v>
      </c>
      <c r="AD633" s="87">
        <f>IF(SUMPRODUCT(($A$4:$A633=A633)*($S$4:$S633=S633))&gt;1,0,1)</f>
        <v>0</v>
      </c>
    </row>
    <row r="634" spans="1:30" ht="15" customHeight="1">
      <c r="A634" s="76" t="s">
        <v>49</v>
      </c>
      <c r="B634" s="90"/>
      <c r="C634" s="90"/>
      <c r="D634" s="87" t="s">
        <v>19</v>
      </c>
      <c r="E634" s="189"/>
      <c r="F634" s="95" t="s">
        <v>1049</v>
      </c>
      <c r="G634" s="165" t="s">
        <v>1053</v>
      </c>
      <c r="H634" s="165" t="s">
        <v>1185</v>
      </c>
      <c r="I634" s="176" t="s">
        <v>1224</v>
      </c>
      <c r="J634" s="85" t="str">
        <f>IFERROR(VLOOKUP(H634,REFERENCES!R:S,2,FALSE),"")</f>
        <v>Nombre</v>
      </c>
      <c r="K634" s="168">
        <v>2075</v>
      </c>
      <c r="L634" s="167"/>
      <c r="M634" s="167"/>
      <c r="N634" s="167"/>
      <c r="O634" s="84" t="s">
        <v>1902</v>
      </c>
      <c r="P634" s="81">
        <v>2075</v>
      </c>
      <c r="Q634" s="96" t="s">
        <v>1040</v>
      </c>
      <c r="R634" s="87" t="s">
        <v>17</v>
      </c>
      <c r="S634" s="100"/>
      <c r="T634" s="101"/>
      <c r="U634" s="165"/>
      <c r="V634" s="86"/>
      <c r="W634" s="97"/>
      <c r="X634" s="87"/>
      <c r="Y634" s="165" t="str">
        <f t="shared" si="27"/>
        <v>CAR190010GR</v>
      </c>
      <c r="Z634" s="165">
        <f t="shared" si="28"/>
        <v>3</v>
      </c>
      <c r="AA634" s="165" t="str">
        <f>VLOOKUP(R634,NIVEAUXADMIN!A:B,2,FALSE)</f>
        <v>HT08</v>
      </c>
      <c r="AB634" s="165" t="e">
        <f>VLOOKUP(S634,NIVEAUXADMIN!E:F,2,FALSE)</f>
        <v>#N/A</v>
      </c>
      <c r="AC634" s="165" t="e">
        <f>VLOOKUP(T634,NIVEAUXADMIN!I:J,2,FALSE)</f>
        <v>#N/A</v>
      </c>
      <c r="AD634" s="87">
        <f>IF(SUMPRODUCT(($A$4:$A634=A634)*($S$4:$S634=S634))&gt;1,0,1)</f>
        <v>0</v>
      </c>
    </row>
    <row r="635" spans="1:30" ht="15" customHeight="1">
      <c r="A635" s="76" t="s">
        <v>49</v>
      </c>
      <c r="B635" s="90"/>
      <c r="C635" s="90"/>
      <c r="D635" s="87" t="s">
        <v>19</v>
      </c>
      <c r="E635" s="189"/>
      <c r="F635" s="88" t="s">
        <v>1049</v>
      </c>
      <c r="G635" s="87" t="s">
        <v>1053</v>
      </c>
      <c r="H635" s="87" t="s">
        <v>1196</v>
      </c>
      <c r="I635" s="176" t="s">
        <v>1223</v>
      </c>
      <c r="J635" s="85" t="str">
        <f>IFERROR(VLOOKUP(H635,REFERENCES!R:S,2,FALSE),"")</f>
        <v>Nombre</v>
      </c>
      <c r="K635" s="168">
        <v>1038</v>
      </c>
      <c r="L635" s="167"/>
      <c r="M635" s="167"/>
      <c r="N635" s="167"/>
      <c r="O635" s="84" t="s">
        <v>1902</v>
      </c>
      <c r="P635" s="81">
        <v>2075</v>
      </c>
      <c r="Q635" s="96" t="s">
        <v>1040</v>
      </c>
      <c r="R635" s="87" t="s">
        <v>17</v>
      </c>
      <c r="S635" s="100"/>
      <c r="T635" s="101"/>
      <c r="U635" s="165"/>
      <c r="V635" s="86"/>
      <c r="W635" s="97"/>
      <c r="X635" s="87"/>
      <c r="Y635" s="165" t="str">
        <f t="shared" si="27"/>
        <v>CAR190010GR</v>
      </c>
      <c r="Z635" s="165">
        <f t="shared" si="28"/>
        <v>3</v>
      </c>
      <c r="AA635" s="165" t="str">
        <f>VLOOKUP(R635,NIVEAUXADMIN!A:B,2,FALSE)</f>
        <v>HT08</v>
      </c>
      <c r="AB635" s="165" t="e">
        <f>VLOOKUP(S635,NIVEAUXADMIN!E:F,2,FALSE)</f>
        <v>#N/A</v>
      </c>
      <c r="AC635" s="165" t="e">
        <f>VLOOKUP(T635,NIVEAUXADMIN!I:J,2,FALSE)</f>
        <v>#N/A</v>
      </c>
      <c r="AD635" s="87">
        <f>IF(SUMPRODUCT(($A$4:$A635=A635)*($S$4:$S635=S635))&gt;1,0,1)</f>
        <v>0</v>
      </c>
    </row>
    <row r="636" spans="1:30" ht="15" customHeight="1">
      <c r="A636" s="87" t="s">
        <v>1182</v>
      </c>
      <c r="B636" s="90"/>
      <c r="C636" s="90"/>
      <c r="D636" s="87" t="s">
        <v>19</v>
      </c>
      <c r="E636" s="189"/>
      <c r="F636" s="88" t="s">
        <v>1049</v>
      </c>
      <c r="G636" s="87" t="s">
        <v>1083</v>
      </c>
      <c r="H636" s="87" t="s">
        <v>1025</v>
      </c>
      <c r="I636" s="176"/>
      <c r="J636" s="85" t="str">
        <f>IFERROR(VLOOKUP(H636,REFERENCES!R:S,2,FALSE),"")</f>
        <v>Valeur en HTG</v>
      </c>
      <c r="K636" s="168"/>
      <c r="L636" s="167"/>
      <c r="M636" s="167"/>
      <c r="N636" s="167"/>
      <c r="O636" s="84" t="s">
        <v>1902</v>
      </c>
      <c r="P636" s="82">
        <v>1500</v>
      </c>
      <c r="Q636" s="89"/>
      <c r="R636" s="165" t="s">
        <v>20</v>
      </c>
      <c r="S636" s="87" t="s">
        <v>310</v>
      </c>
      <c r="T636" s="101"/>
      <c r="U636" s="165"/>
      <c r="V636" s="86"/>
      <c r="W636" s="97"/>
      <c r="X636" s="87" t="s">
        <v>1183</v>
      </c>
      <c r="Y636" s="165" t="str">
        <f t="shared" si="27"/>
        <v>CAR190010SUAR</v>
      </c>
      <c r="Z636" s="165">
        <f t="shared" si="28"/>
        <v>2</v>
      </c>
      <c r="AA636" s="165" t="str">
        <f>VLOOKUP(R636,NIVEAUXADMIN!A:B,2,FALSE)</f>
        <v>HT07</v>
      </c>
      <c r="AB636" s="165" t="str">
        <f>VLOOKUP(S636,NIVEAUXADMIN!E:F,2,FALSE)</f>
        <v>HT07723</v>
      </c>
      <c r="AC636" s="165" t="e">
        <f>VLOOKUP(T636,NIVEAUXADMIN!I:J,2,FALSE)</f>
        <v>#N/A</v>
      </c>
      <c r="AD636" s="87">
        <f>IF(SUMPRODUCT(($A$4:$A636=A636)*($S$4:$S636=S636))&gt;1,0,1)</f>
        <v>1</v>
      </c>
    </row>
    <row r="637" spans="1:30" ht="15" customHeight="1">
      <c r="A637" s="87" t="s">
        <v>1182</v>
      </c>
      <c r="B637" s="90"/>
      <c r="C637" s="90"/>
      <c r="D637" s="87" t="s">
        <v>19</v>
      </c>
      <c r="E637" s="189"/>
      <c r="F637" s="88" t="s">
        <v>1049</v>
      </c>
      <c r="G637" s="87" t="s">
        <v>1083</v>
      </c>
      <c r="H637" s="87" t="s">
        <v>1025</v>
      </c>
      <c r="I637" s="176"/>
      <c r="J637" s="85" t="str">
        <f>IFERROR(VLOOKUP(H637,REFERENCES!R:S,2,FALSE),"")</f>
        <v>Valeur en HTG</v>
      </c>
      <c r="K637" s="168"/>
      <c r="L637" s="167"/>
      <c r="M637" s="167"/>
      <c r="N637" s="167"/>
      <c r="O637" s="84" t="s">
        <v>1902</v>
      </c>
      <c r="P637" s="82">
        <v>1500</v>
      </c>
      <c r="Q637" s="89"/>
      <c r="R637" s="165" t="s">
        <v>20</v>
      </c>
      <c r="S637" s="87" t="s">
        <v>310</v>
      </c>
      <c r="T637" s="101"/>
      <c r="U637" s="165"/>
      <c r="V637" s="86"/>
      <c r="W637" s="97"/>
      <c r="X637" s="87" t="s">
        <v>1183</v>
      </c>
      <c r="Y637" s="165" t="str">
        <f t="shared" si="27"/>
        <v>CAR190010SUAR</v>
      </c>
      <c r="Z637" s="165">
        <f t="shared" si="28"/>
        <v>2</v>
      </c>
      <c r="AA637" s="165" t="str">
        <f>VLOOKUP(R637,NIVEAUXADMIN!A:B,2,FALSE)</f>
        <v>HT07</v>
      </c>
      <c r="AB637" s="165" t="str">
        <f>VLOOKUP(S637,NIVEAUXADMIN!E:F,2,FALSE)</f>
        <v>HT07723</v>
      </c>
      <c r="AC637" s="165" t="e">
        <f>VLOOKUP(T637,NIVEAUXADMIN!I:J,2,FALSE)</f>
        <v>#N/A</v>
      </c>
      <c r="AD637" s="87">
        <f>IF(SUMPRODUCT(($A$4:$A637=A637)*($S$4:$S637=S637))&gt;1,0,1)</f>
        <v>0</v>
      </c>
    </row>
    <row r="638" spans="1:30" ht="15" customHeight="1">
      <c r="A638" s="87" t="s">
        <v>53</v>
      </c>
      <c r="B638" s="90"/>
      <c r="C638" s="90" t="s">
        <v>48</v>
      </c>
      <c r="D638" s="165" t="s">
        <v>16</v>
      </c>
      <c r="E638" s="114" t="s">
        <v>1980</v>
      </c>
      <c r="F638" s="88" t="s">
        <v>1049</v>
      </c>
      <c r="G638" s="87" t="s">
        <v>1053</v>
      </c>
      <c r="H638" s="87" t="s">
        <v>1048</v>
      </c>
      <c r="I638" s="176"/>
      <c r="J638" s="85" t="str">
        <f>IFERROR(VLOOKUP(H638,REFERENCES!R:S,2,FALSE),"")</f>
        <v>Nombre</v>
      </c>
      <c r="K638" s="168">
        <v>1000</v>
      </c>
      <c r="L638" s="167"/>
      <c r="M638" s="167"/>
      <c r="N638" s="167"/>
      <c r="O638" s="84" t="s">
        <v>1902</v>
      </c>
      <c r="P638" s="82">
        <v>1200</v>
      </c>
      <c r="Q638" s="89"/>
      <c r="R638" s="165" t="s">
        <v>20</v>
      </c>
      <c r="S638" s="87" t="s">
        <v>310</v>
      </c>
      <c r="T638" s="166" t="s">
        <v>1550</v>
      </c>
      <c r="U638" s="165"/>
      <c r="V638" s="86"/>
      <c r="W638" s="97"/>
      <c r="X638" s="87"/>
      <c r="Y638" s="165" t="e">
        <f t="shared" si="27"/>
        <v>#VALUE!</v>
      </c>
      <c r="Z638" s="165">
        <f t="shared" si="28"/>
        <v>179</v>
      </c>
      <c r="AA638" s="165" t="str">
        <f>VLOOKUP(R638,NIVEAUXADMIN!A:B,2,FALSE)</f>
        <v>HT07</v>
      </c>
      <c r="AB638" s="165" t="str">
        <f>VLOOKUP(S638,NIVEAUXADMIN!E:F,2,FALSE)</f>
        <v>HT07723</v>
      </c>
      <c r="AC638" s="165" t="str">
        <f>VLOOKUP(T638,NIVEAUXADMIN!I:J,2,FALSE)</f>
        <v>HT07723-03</v>
      </c>
      <c r="AD638" s="87">
        <f>IF(SUMPRODUCT(($A$4:$A638=A638)*($S$4:$S638=S638))&gt;1,0,1)</f>
        <v>1</v>
      </c>
    </row>
    <row r="639" spans="1:30" ht="15" customHeight="1">
      <c r="A639" s="87" t="s">
        <v>53</v>
      </c>
      <c r="B639" s="90"/>
      <c r="C639" s="90" t="s">
        <v>48</v>
      </c>
      <c r="D639" s="165" t="s">
        <v>16</v>
      </c>
      <c r="E639" s="114" t="s">
        <v>1980</v>
      </c>
      <c r="F639" s="95" t="s">
        <v>1051</v>
      </c>
      <c r="G639" s="165" t="s">
        <v>1052</v>
      </c>
      <c r="H639" s="165" t="s">
        <v>1056</v>
      </c>
      <c r="I639" s="176"/>
      <c r="J639" s="85" t="str">
        <f>IFERROR(VLOOKUP(H639,REFERENCES!R:S,2,FALSE),"")</f>
        <v>Nombre</v>
      </c>
      <c r="K639" s="168">
        <v>1000</v>
      </c>
      <c r="L639" s="167"/>
      <c r="M639" s="167"/>
      <c r="N639" s="167"/>
      <c r="O639" s="84" t="s">
        <v>1902</v>
      </c>
      <c r="P639" s="82">
        <v>1200</v>
      </c>
      <c r="Q639" s="96" t="s">
        <v>1040</v>
      </c>
      <c r="R639" s="165" t="s">
        <v>20</v>
      </c>
      <c r="S639" s="87" t="s">
        <v>310</v>
      </c>
      <c r="T639" s="166" t="s">
        <v>1550</v>
      </c>
      <c r="U639" s="165"/>
      <c r="V639" s="86"/>
      <c r="W639" s="97"/>
      <c r="X639" s="87"/>
      <c r="Y639" s="165" t="e">
        <f t="shared" si="27"/>
        <v>#VALUE!</v>
      </c>
      <c r="Z639" s="165">
        <f t="shared" si="28"/>
        <v>179</v>
      </c>
      <c r="AA639" s="165" t="str">
        <f>VLOOKUP(R639,NIVEAUXADMIN!A:B,2,FALSE)</f>
        <v>HT07</v>
      </c>
      <c r="AB639" s="165" t="str">
        <f>VLOOKUP(S639,NIVEAUXADMIN!E:F,2,FALSE)</f>
        <v>HT07723</v>
      </c>
      <c r="AC639" s="165" t="str">
        <f>VLOOKUP(T639,NIVEAUXADMIN!I:J,2,FALSE)</f>
        <v>HT07723-03</v>
      </c>
      <c r="AD639" s="87">
        <f>IF(SUMPRODUCT(($A$4:$A639=A639)*($S$4:$S639=S639))&gt;1,0,1)</f>
        <v>0</v>
      </c>
    </row>
    <row r="640" spans="1:30" ht="15" customHeight="1">
      <c r="A640" s="87" t="s">
        <v>53</v>
      </c>
      <c r="B640" s="90"/>
      <c r="C640" s="90" t="s">
        <v>48</v>
      </c>
      <c r="D640" s="165" t="s">
        <v>16</v>
      </c>
      <c r="E640" s="114" t="s">
        <v>1980</v>
      </c>
      <c r="F640" s="95" t="s">
        <v>1051</v>
      </c>
      <c r="G640" s="165" t="s">
        <v>1052</v>
      </c>
      <c r="H640" s="165" t="s">
        <v>1054</v>
      </c>
      <c r="I640" s="176"/>
      <c r="J640" s="85" t="str">
        <f>IFERROR(VLOOKUP(H640,REFERENCES!R:S,2,FALSE),"")</f>
        <v>Nombre</v>
      </c>
      <c r="K640" s="168">
        <v>1200</v>
      </c>
      <c r="L640" s="167"/>
      <c r="M640" s="167"/>
      <c r="N640" s="167"/>
      <c r="O640" s="84" t="s">
        <v>1902</v>
      </c>
      <c r="P640" s="82">
        <v>1200</v>
      </c>
      <c r="Q640" s="96" t="s">
        <v>1040</v>
      </c>
      <c r="R640" s="165" t="s">
        <v>20</v>
      </c>
      <c r="S640" s="87" t="s">
        <v>310</v>
      </c>
      <c r="T640" s="166" t="s">
        <v>1550</v>
      </c>
      <c r="U640" s="165"/>
      <c r="V640" s="86"/>
      <c r="W640" s="97"/>
      <c r="X640" s="87"/>
      <c r="Y640" s="165" t="e">
        <f t="shared" si="27"/>
        <v>#VALUE!</v>
      </c>
      <c r="Z640" s="165">
        <f t="shared" si="28"/>
        <v>179</v>
      </c>
      <c r="AA640" s="165" t="str">
        <f>VLOOKUP(R640,NIVEAUXADMIN!A:B,2,FALSE)</f>
        <v>HT07</v>
      </c>
      <c r="AB640" s="165" t="str">
        <f>VLOOKUP(S640,NIVEAUXADMIN!E:F,2,FALSE)</f>
        <v>HT07723</v>
      </c>
      <c r="AC640" s="165" t="str">
        <f>VLOOKUP(T640,NIVEAUXADMIN!I:J,2,FALSE)</f>
        <v>HT07723-03</v>
      </c>
      <c r="AD640" s="87">
        <f>IF(SUMPRODUCT(($A$4:$A640=A640)*($S$4:$S640=S640))&gt;1,0,1)</f>
        <v>0</v>
      </c>
    </row>
    <row r="641" spans="1:30" ht="15" customHeight="1">
      <c r="A641" s="87" t="s">
        <v>53</v>
      </c>
      <c r="B641" s="90"/>
      <c r="C641" s="90" t="s">
        <v>48</v>
      </c>
      <c r="D641" s="165" t="s">
        <v>16</v>
      </c>
      <c r="E641" s="114" t="s">
        <v>1980</v>
      </c>
      <c r="F641" s="88" t="s">
        <v>1051</v>
      </c>
      <c r="G641" s="87" t="s">
        <v>1052</v>
      </c>
      <c r="H641" s="87" t="s">
        <v>1062</v>
      </c>
      <c r="I641" s="176"/>
      <c r="J641" s="85" t="str">
        <f>IFERROR(VLOOKUP(H641,REFERENCES!R:S,2,FALSE),"")</f>
        <v>Nombre</v>
      </c>
      <c r="K641" s="168">
        <v>1200</v>
      </c>
      <c r="L641" s="167"/>
      <c r="M641" s="167"/>
      <c r="N641" s="167"/>
      <c r="O641" s="84" t="s">
        <v>1902</v>
      </c>
      <c r="P641" s="82">
        <v>1200</v>
      </c>
      <c r="Q641" s="96" t="s">
        <v>1040</v>
      </c>
      <c r="R641" s="165" t="s">
        <v>20</v>
      </c>
      <c r="S641" s="87" t="s">
        <v>310</v>
      </c>
      <c r="T641" s="166" t="s">
        <v>1550</v>
      </c>
      <c r="U641" s="165"/>
      <c r="V641" s="86"/>
      <c r="W641" s="97"/>
      <c r="X641" s="87"/>
      <c r="Y641" s="165" t="e">
        <f t="shared" si="27"/>
        <v>#VALUE!</v>
      </c>
      <c r="Z641" s="165">
        <f t="shared" si="28"/>
        <v>179</v>
      </c>
      <c r="AA641" s="165" t="str">
        <f>VLOOKUP(R641,NIVEAUXADMIN!A:B,2,FALSE)</f>
        <v>HT07</v>
      </c>
      <c r="AB641" s="165" t="str">
        <f>VLOOKUP(S641,NIVEAUXADMIN!E:F,2,FALSE)</f>
        <v>HT07723</v>
      </c>
      <c r="AC641" s="165" t="str">
        <f>VLOOKUP(T641,NIVEAUXADMIN!I:J,2,FALSE)</f>
        <v>HT07723-03</v>
      </c>
      <c r="AD641" s="87">
        <f>IF(SUMPRODUCT(($A$4:$A641=A641)*($S$4:$S641=S641))&gt;1,0,1)</f>
        <v>0</v>
      </c>
    </row>
    <row r="642" spans="1:30" ht="15" customHeight="1">
      <c r="A642" s="87" t="s">
        <v>53</v>
      </c>
      <c r="B642" s="90"/>
      <c r="C642" s="90" t="s">
        <v>48</v>
      </c>
      <c r="D642" s="165" t="s">
        <v>16</v>
      </c>
      <c r="E642" s="189">
        <v>42657</v>
      </c>
      <c r="F642" s="88" t="s">
        <v>1049</v>
      </c>
      <c r="G642" s="87" t="s">
        <v>1053</v>
      </c>
      <c r="H642" s="87" t="s">
        <v>1048</v>
      </c>
      <c r="I642" s="87"/>
      <c r="J642" s="85" t="str">
        <f>IFERROR(VLOOKUP(H642,REFERENCES!R:S,2,FALSE),"")</f>
        <v>Nombre</v>
      </c>
      <c r="K642" s="168">
        <v>670</v>
      </c>
      <c r="L642" s="167"/>
      <c r="M642" s="167"/>
      <c r="N642" s="167"/>
      <c r="O642" s="84" t="s">
        <v>1902</v>
      </c>
      <c r="P642" s="82">
        <v>670</v>
      </c>
      <c r="Q642" s="89"/>
      <c r="R642" s="87" t="s">
        <v>17</v>
      </c>
      <c r="S642" s="87" t="s">
        <v>261</v>
      </c>
      <c r="T642" s="86" t="s">
        <v>1542</v>
      </c>
      <c r="U642" s="165"/>
      <c r="V642" s="86"/>
      <c r="W642" s="97"/>
      <c r="X642" s="87" t="s">
        <v>1128</v>
      </c>
      <c r="Y642" s="165" t="str">
        <f t="shared" si="27"/>
        <v>CAT20161014GRDA3E</v>
      </c>
      <c r="Z642" s="165">
        <f t="shared" si="28"/>
        <v>1</v>
      </c>
      <c r="AA642" s="165" t="str">
        <f>VLOOKUP(R642,NIVEAUXADMIN!A:B,2,FALSE)</f>
        <v>HT08</v>
      </c>
      <c r="AB642" s="165" t="str">
        <f>VLOOKUP(S642,NIVEAUXADMIN!E:F,2,FALSE)</f>
        <v>HT08822</v>
      </c>
      <c r="AC642" s="165" t="str">
        <f>VLOOKUP(T642,NIVEAUXADMIN!I:J,2,FALSE)</f>
        <v>HT08822-03</v>
      </c>
      <c r="AD642" s="87">
        <f>IF(SUMPRODUCT(($A$4:$A642=A642)*($S$4:$S642=S642))&gt;1,0,1)</f>
        <v>1</v>
      </c>
    </row>
    <row r="643" spans="1:30" s="165" customFormat="1" ht="15" customHeight="1">
      <c r="A643" s="87" t="s">
        <v>53</v>
      </c>
      <c r="B643" s="90"/>
      <c r="C643" s="90" t="s">
        <v>48</v>
      </c>
      <c r="D643" s="165" t="s">
        <v>16</v>
      </c>
      <c r="E643" s="189">
        <v>42658</v>
      </c>
      <c r="F643" s="88" t="s">
        <v>1049</v>
      </c>
      <c r="G643" s="87" t="s">
        <v>1053</v>
      </c>
      <c r="H643" s="87" t="s">
        <v>1048</v>
      </c>
      <c r="I643" s="87"/>
      <c r="J643" s="85" t="str">
        <f>IFERROR(VLOOKUP(H643,REFERENCES!R:S,2,FALSE),"")</f>
        <v>Nombre</v>
      </c>
      <c r="K643" s="168">
        <v>50</v>
      </c>
      <c r="L643" s="167"/>
      <c r="M643" s="167"/>
      <c r="N643" s="167"/>
      <c r="O643" s="84" t="s">
        <v>1902</v>
      </c>
      <c r="P643" s="82">
        <v>50</v>
      </c>
      <c r="Q643" s="89"/>
      <c r="R643" s="87" t="s">
        <v>17</v>
      </c>
      <c r="S643" s="87" t="s">
        <v>261</v>
      </c>
      <c r="T643" s="86" t="s">
        <v>1735</v>
      </c>
      <c r="V643" s="86"/>
      <c r="W643" s="97"/>
      <c r="X643" s="87"/>
      <c r="Y643" s="165" t="str">
        <f t="shared" si="27"/>
        <v>CAT20161015GRDA6E</v>
      </c>
      <c r="Z643" s="165">
        <f t="shared" si="28"/>
        <v>1</v>
      </c>
      <c r="AA643" s="165" t="str">
        <f>VLOOKUP(R643,NIVEAUXADMIN!A:B,2,FALSE)</f>
        <v>HT08</v>
      </c>
      <c r="AB643" s="165" t="str">
        <f>VLOOKUP(S643,NIVEAUXADMIN!E:F,2,FALSE)</f>
        <v>HT08822</v>
      </c>
      <c r="AC643" s="165" t="str">
        <f>VLOOKUP(T643,NIVEAUXADMIN!I:J,2,FALSE)</f>
        <v>HT08822-04</v>
      </c>
      <c r="AD643" s="87">
        <f>IF(SUMPRODUCT(($A$4:$A643=A643)*($S$4:$S643=S643))&gt;1,0,1)</f>
        <v>0</v>
      </c>
    </row>
    <row r="644" spans="1:30" ht="15" customHeight="1">
      <c r="A644" s="87" t="s">
        <v>53</v>
      </c>
      <c r="B644" s="90"/>
      <c r="C644" s="90" t="s">
        <v>48</v>
      </c>
      <c r="D644" s="165" t="s">
        <v>16</v>
      </c>
      <c r="E644" s="189">
        <v>42660</v>
      </c>
      <c r="F644" s="88" t="s">
        <v>1049</v>
      </c>
      <c r="G644" s="87" t="s">
        <v>1053</v>
      </c>
      <c r="H644" s="87" t="s">
        <v>1048</v>
      </c>
      <c r="I644" s="87"/>
      <c r="J644" s="85" t="str">
        <f>IFERROR(VLOOKUP(H644,REFERENCES!R:S,2,FALSE),"")</f>
        <v>Nombre</v>
      </c>
      <c r="K644" s="168">
        <v>50</v>
      </c>
      <c r="L644" s="167"/>
      <c r="M644" s="167"/>
      <c r="N644" s="167"/>
      <c r="O644" s="84" t="s">
        <v>1902</v>
      </c>
      <c r="P644" s="82">
        <v>50</v>
      </c>
      <c r="Q644" s="89"/>
      <c r="R644" s="87" t="s">
        <v>17</v>
      </c>
      <c r="S644" s="87" t="s">
        <v>261</v>
      </c>
      <c r="T644" s="86" t="s">
        <v>1313</v>
      </c>
      <c r="U644" s="165"/>
      <c r="V644" s="86"/>
      <c r="W644" s="97"/>
      <c r="X644" s="87"/>
      <c r="Y644" s="165" t="str">
        <f t="shared" si="27"/>
        <v>CAT20161017GRDA1E</v>
      </c>
      <c r="Z644" s="165">
        <f t="shared" si="28"/>
        <v>1</v>
      </c>
      <c r="AA644" s="165" t="str">
        <f>VLOOKUP(R644,NIVEAUXADMIN!A:B,2,FALSE)</f>
        <v>HT08</v>
      </c>
      <c r="AB644" s="165" t="str">
        <f>VLOOKUP(S644,NIVEAUXADMIN!E:F,2,FALSE)</f>
        <v>HT08822</v>
      </c>
      <c r="AC644" s="165" t="str">
        <f>VLOOKUP(T644,NIVEAUXADMIN!I:J,2,FALSE)</f>
        <v>HT08822-01</v>
      </c>
      <c r="AD644" s="87">
        <f>IF(SUMPRODUCT(($A$4:$A644=A644)*($S$4:$S644=S644))&gt;1,0,1)</f>
        <v>0</v>
      </c>
    </row>
    <row r="645" spans="1:30" ht="15" customHeight="1">
      <c r="A645" s="87" t="s">
        <v>53</v>
      </c>
      <c r="B645" s="90"/>
      <c r="C645" s="90" t="s">
        <v>48</v>
      </c>
      <c r="D645" s="165" t="s">
        <v>16</v>
      </c>
      <c r="E645" s="189">
        <v>42661</v>
      </c>
      <c r="F645" s="88" t="s">
        <v>1049</v>
      </c>
      <c r="G645" s="87" t="s">
        <v>1053</v>
      </c>
      <c r="H645" s="87" t="s">
        <v>1048</v>
      </c>
      <c r="I645" s="176"/>
      <c r="J645" s="85" t="str">
        <f>IFERROR(VLOOKUP(H645,REFERENCES!R:S,2,FALSE),"")</f>
        <v>Nombre</v>
      </c>
      <c r="K645" s="168">
        <v>50</v>
      </c>
      <c r="L645" s="167"/>
      <c r="M645" s="167"/>
      <c r="N645" s="167"/>
      <c r="O645" s="84" t="s">
        <v>1902</v>
      </c>
      <c r="P645" s="82">
        <v>50</v>
      </c>
      <c r="Q645" s="89"/>
      <c r="R645" s="87" t="s">
        <v>17</v>
      </c>
      <c r="S645" s="87" t="s">
        <v>261</v>
      </c>
      <c r="T645" s="86" t="s">
        <v>1433</v>
      </c>
      <c r="U645" s="165"/>
      <c r="V645" s="86"/>
      <c r="W645" s="97"/>
      <c r="X645" s="87"/>
      <c r="Y645" s="165" t="str">
        <f t="shared" si="27"/>
        <v>CAT20161018GRDA2E</v>
      </c>
      <c r="Z645" s="165">
        <f t="shared" si="28"/>
        <v>1</v>
      </c>
      <c r="AA645" s="165" t="str">
        <f>VLOOKUP(R645,NIVEAUXADMIN!A:B,2,FALSE)</f>
        <v>HT08</v>
      </c>
      <c r="AB645" s="165" t="str">
        <f>VLOOKUP(S645,NIVEAUXADMIN!E:F,2,FALSE)</f>
        <v>HT08822</v>
      </c>
      <c r="AC645" s="165" t="str">
        <f>VLOOKUP(T645,NIVEAUXADMIN!I:J,2,FALSE)</f>
        <v>HT08822-02</v>
      </c>
      <c r="AD645" s="87">
        <f>IF(SUMPRODUCT(($A$4:$A645=A645)*($S$4:$S645=S645))&gt;1,0,1)</f>
        <v>0</v>
      </c>
    </row>
    <row r="646" spans="1:30" ht="15" customHeight="1">
      <c r="A646" s="87" t="s">
        <v>53</v>
      </c>
      <c r="B646" s="80"/>
      <c r="C646" s="90" t="s">
        <v>48</v>
      </c>
      <c r="D646" s="165" t="s">
        <v>16</v>
      </c>
      <c r="E646" s="189">
        <v>42690</v>
      </c>
      <c r="F646" s="88" t="s">
        <v>1049</v>
      </c>
      <c r="G646" s="87" t="s">
        <v>1053</v>
      </c>
      <c r="H646" s="87" t="s">
        <v>1048</v>
      </c>
      <c r="I646" s="176" t="s">
        <v>1246</v>
      </c>
      <c r="J646" s="85" t="str">
        <f>IFERROR(VLOOKUP(H646,REFERENCES!R:S,2,FALSE),"")</f>
        <v>Nombre</v>
      </c>
      <c r="K646" s="168">
        <v>980</v>
      </c>
      <c r="L646" s="167"/>
      <c r="M646" s="167"/>
      <c r="N646" s="167"/>
      <c r="O646" s="84" t="s">
        <v>1902</v>
      </c>
      <c r="P646" s="167">
        <v>980</v>
      </c>
      <c r="Q646" s="89"/>
      <c r="R646" s="87" t="s">
        <v>17</v>
      </c>
      <c r="S646" s="87" t="s">
        <v>269</v>
      </c>
      <c r="T646" s="86" t="s">
        <v>1247</v>
      </c>
      <c r="U646" s="165"/>
      <c r="V646" s="86"/>
      <c r="W646" s="97"/>
      <c r="X646" s="80"/>
      <c r="Y646" s="165" t="str">
        <f t="shared" si="27"/>
        <v>CAT20161116GRMO2E</v>
      </c>
      <c r="Z646" s="165">
        <f t="shared" si="28"/>
        <v>1</v>
      </c>
      <c r="AA646" s="165" t="str">
        <f>VLOOKUP(R646,NIVEAUXADMIN!A:B,2,FALSE)</f>
        <v>HT08</v>
      </c>
      <c r="AB646" s="165" t="str">
        <f>VLOOKUP(S646,NIVEAUXADMIN!E:F,2,FALSE)</f>
        <v>HT08814</v>
      </c>
      <c r="AC646" s="165" t="e">
        <f>VLOOKUP(T646,NIVEAUXADMIN!I:J,2,FALSE)</f>
        <v>#N/A</v>
      </c>
      <c r="AD646" s="87">
        <f>IF(SUMPRODUCT(($A$4:$A646=A646)*($S$4:$S646=S646))&gt;1,0,1)</f>
        <v>1</v>
      </c>
    </row>
    <row r="647" spans="1:30" ht="15" customHeight="1">
      <c r="A647" s="87" t="s">
        <v>53</v>
      </c>
      <c r="B647" s="80"/>
      <c r="C647" s="90" t="s">
        <v>48</v>
      </c>
      <c r="D647" s="165" t="s">
        <v>16</v>
      </c>
      <c r="E647" s="115" t="s">
        <v>1984</v>
      </c>
      <c r="F647" s="88" t="s">
        <v>1049</v>
      </c>
      <c r="G647" s="87" t="s">
        <v>1053</v>
      </c>
      <c r="H647" s="87" t="s">
        <v>1048</v>
      </c>
      <c r="I647" s="176" t="s">
        <v>1244</v>
      </c>
      <c r="J647" s="85" t="str">
        <f>IFERROR(VLOOKUP(H647,REFERENCES!R:S,2,FALSE),"")</f>
        <v>Nombre</v>
      </c>
      <c r="K647" s="168">
        <v>1067</v>
      </c>
      <c r="L647" s="167"/>
      <c r="M647" s="167"/>
      <c r="N647" s="167"/>
      <c r="O647" s="84" t="s">
        <v>1902</v>
      </c>
      <c r="P647" s="167">
        <v>1067</v>
      </c>
      <c r="Q647" s="89"/>
      <c r="R647" s="87" t="s">
        <v>17</v>
      </c>
      <c r="S647" s="87" t="s">
        <v>18</v>
      </c>
      <c r="T647" s="86" t="s">
        <v>1775</v>
      </c>
      <c r="U647" s="165"/>
      <c r="V647" s="86"/>
      <c r="W647" s="97"/>
      <c r="X647" s="80"/>
      <c r="Y647" s="165" t="e">
        <f t="shared" si="27"/>
        <v>#VALUE!</v>
      </c>
      <c r="Z647" s="165">
        <f t="shared" si="28"/>
        <v>179</v>
      </c>
      <c r="AA647" s="165" t="str">
        <f>VLOOKUP(R647,NIVEAUXADMIN!A:B,2,FALSE)</f>
        <v>HT08</v>
      </c>
      <c r="AB647" s="165" t="str">
        <f>VLOOKUP(S647,NIVEAUXADMIN!E:F,2,FALSE)</f>
        <v>HT08811</v>
      </c>
      <c r="AC647" s="165" t="str">
        <f>VLOOKUP(T647,NIVEAUXADMIN!I:J,2,FALSE)</f>
        <v>HT08811-07</v>
      </c>
      <c r="AD647" s="87">
        <f>IF(SUMPRODUCT(($A$4:$A647=A647)*($S$4:$S647=S647))&gt;1,0,1)</f>
        <v>1</v>
      </c>
    </row>
    <row r="648" spans="1:30" ht="15" customHeight="1">
      <c r="A648" s="87" t="s">
        <v>53</v>
      </c>
      <c r="B648" s="80"/>
      <c r="C648" s="90" t="s">
        <v>48</v>
      </c>
      <c r="D648" s="165" t="s">
        <v>16</v>
      </c>
      <c r="E648" s="115" t="s">
        <v>1985</v>
      </c>
      <c r="F648" s="88" t="s">
        <v>1049</v>
      </c>
      <c r="G648" s="87" t="s">
        <v>1053</v>
      </c>
      <c r="H648" s="87" t="s">
        <v>1048</v>
      </c>
      <c r="I648" s="176" t="s">
        <v>1245</v>
      </c>
      <c r="J648" s="85" t="str">
        <f>IFERROR(VLOOKUP(H648,REFERENCES!R:S,2,FALSE),"")</f>
        <v>Nombre</v>
      </c>
      <c r="K648" s="168">
        <v>4224</v>
      </c>
      <c r="L648" s="167"/>
      <c r="M648" s="167"/>
      <c r="N648" s="167"/>
      <c r="O648" s="84" t="s">
        <v>1902</v>
      </c>
      <c r="P648" s="167">
        <v>4224</v>
      </c>
      <c r="Q648" s="89"/>
      <c r="R648" s="87" t="s">
        <v>17</v>
      </c>
      <c r="S648" s="87" t="s">
        <v>255</v>
      </c>
      <c r="T648" s="101"/>
      <c r="U648" s="165" t="s">
        <v>1854</v>
      </c>
      <c r="V648" s="86"/>
      <c r="W648" s="97"/>
      <c r="X648" s="80"/>
      <c r="Y648" s="165" t="e">
        <f t="shared" si="27"/>
        <v>#VALUE!</v>
      </c>
      <c r="Z648" s="165">
        <f t="shared" si="28"/>
        <v>179</v>
      </c>
      <c r="AA648" s="165" t="str">
        <f>VLOOKUP(R648,NIVEAUXADMIN!A:B,2,FALSE)</f>
        <v>HT08</v>
      </c>
      <c r="AB648" s="165" t="str">
        <f>VLOOKUP(S648,NIVEAUXADMIN!E:F,2,FALSE)</f>
        <v>HT08815</v>
      </c>
      <c r="AC648" s="165" t="e">
        <f>VLOOKUP(T648,NIVEAUXADMIN!I:J,2,FALSE)</f>
        <v>#N/A</v>
      </c>
      <c r="AD648" s="87">
        <f>IF(SUMPRODUCT(($A$4:$A648=A648)*($S$4:$S648=S648))&gt;1,0,1)</f>
        <v>1</v>
      </c>
    </row>
    <row r="649" spans="1:30" ht="15" customHeight="1">
      <c r="A649" s="87" t="s">
        <v>53</v>
      </c>
      <c r="B649" s="90"/>
      <c r="C649" s="90" t="s">
        <v>48</v>
      </c>
      <c r="D649" s="165" t="s">
        <v>16</v>
      </c>
      <c r="E649" s="114" t="s">
        <v>1980</v>
      </c>
      <c r="F649" s="95" t="s">
        <v>1051</v>
      </c>
      <c r="G649" s="165" t="s">
        <v>1052</v>
      </c>
      <c r="H649" s="165" t="s">
        <v>1059</v>
      </c>
      <c r="I649" s="176"/>
      <c r="J649" s="85" t="str">
        <f>IFERROR(VLOOKUP(H649,REFERENCES!R:S,2,FALSE),"")</f>
        <v>Nombre</v>
      </c>
      <c r="K649" s="168">
        <v>8000</v>
      </c>
      <c r="L649" s="167"/>
      <c r="M649" s="167"/>
      <c r="N649" s="167"/>
      <c r="O649" s="84" t="s">
        <v>1902</v>
      </c>
      <c r="P649" s="82">
        <v>1921</v>
      </c>
      <c r="Q649" s="89"/>
      <c r="R649" s="165" t="s">
        <v>20</v>
      </c>
      <c r="S649" s="165" t="s">
        <v>21</v>
      </c>
      <c r="T649" s="101"/>
      <c r="U649" s="165"/>
      <c r="V649" s="86"/>
      <c r="W649" s="97"/>
      <c r="X649" s="87"/>
      <c r="Y649" s="165" t="e">
        <f t="shared" si="27"/>
        <v>#VALUE!</v>
      </c>
      <c r="Z649" s="165">
        <f t="shared" si="28"/>
        <v>179</v>
      </c>
      <c r="AA649" s="165" t="str">
        <f>VLOOKUP(R649,NIVEAUXADMIN!A:B,2,FALSE)</f>
        <v>HT07</v>
      </c>
      <c r="AB649" s="165" t="str">
        <f>VLOOKUP(S649,NIVEAUXADMIN!E:F,2,FALSE)</f>
        <v>HT07711</v>
      </c>
      <c r="AC649" s="165" t="e">
        <f>VLOOKUP(T649,NIVEAUXADMIN!I:J,2,FALSE)</f>
        <v>#N/A</v>
      </c>
      <c r="AD649" s="87">
        <f>IF(SUMPRODUCT(($A$4:$A649=A649)*($S$4:$S649=S649))&gt;1,0,1)</f>
        <v>1</v>
      </c>
    </row>
    <row r="650" spans="1:30" ht="15" customHeight="1">
      <c r="A650" s="87" t="s">
        <v>53</v>
      </c>
      <c r="B650" s="90"/>
      <c r="C650" s="90" t="s">
        <v>48</v>
      </c>
      <c r="D650" s="165" t="s">
        <v>16</v>
      </c>
      <c r="E650" s="114" t="s">
        <v>1980</v>
      </c>
      <c r="F650" s="88" t="s">
        <v>1049</v>
      </c>
      <c r="G650" s="87" t="s">
        <v>1053</v>
      </c>
      <c r="H650" s="87" t="s">
        <v>1048</v>
      </c>
      <c r="I650" s="176"/>
      <c r="J650" s="85" t="str">
        <f>IFERROR(VLOOKUP(H650,REFERENCES!R:S,2,FALSE),"")</f>
        <v>Nombre</v>
      </c>
      <c r="K650" s="168">
        <v>50</v>
      </c>
      <c r="L650" s="167"/>
      <c r="M650" s="167"/>
      <c r="N650" s="167"/>
      <c r="O650" s="84" t="s">
        <v>1902</v>
      </c>
      <c r="P650" s="82">
        <v>50</v>
      </c>
      <c r="Q650" s="89"/>
      <c r="R650" s="87" t="s">
        <v>17</v>
      </c>
      <c r="S650" s="87" t="s">
        <v>261</v>
      </c>
      <c r="T650" s="86" t="s">
        <v>1692</v>
      </c>
      <c r="U650" s="165"/>
      <c r="V650" s="86"/>
      <c r="W650" s="97"/>
      <c r="X650" s="87"/>
      <c r="Y650" s="165" t="e">
        <f t="shared" si="27"/>
        <v>#VALUE!</v>
      </c>
      <c r="Z650" s="165">
        <f t="shared" si="28"/>
        <v>179</v>
      </c>
      <c r="AA650" s="165" t="str">
        <f>VLOOKUP(R650,NIVEAUXADMIN!A:B,2,FALSE)</f>
        <v>HT08</v>
      </c>
      <c r="AB650" s="165" t="str">
        <f>VLOOKUP(S650,NIVEAUXADMIN!E:F,2,FALSE)</f>
        <v>HT08822</v>
      </c>
      <c r="AC650" s="165" t="str">
        <f>VLOOKUP(T650,NIVEAUXADMIN!I:J,2,FALSE)</f>
        <v>HT08822-05</v>
      </c>
      <c r="AD650" s="87">
        <f>IF(SUMPRODUCT(($A$4:$A650=A650)*($S$4:$S650=S650))&gt;1,0,1)</f>
        <v>0</v>
      </c>
    </row>
    <row r="651" spans="1:30" ht="15" customHeight="1">
      <c r="A651" s="87" t="s">
        <v>53</v>
      </c>
      <c r="B651" s="90"/>
      <c r="C651" s="90" t="s">
        <v>48</v>
      </c>
      <c r="D651" s="165" t="s">
        <v>16</v>
      </c>
      <c r="E651" s="114" t="s">
        <v>1980</v>
      </c>
      <c r="F651" s="88" t="s">
        <v>1049</v>
      </c>
      <c r="G651" s="87" t="s">
        <v>1053</v>
      </c>
      <c r="H651" s="87" t="s">
        <v>1048</v>
      </c>
      <c r="I651" s="176"/>
      <c r="J651" s="85" t="str">
        <f>IFERROR(VLOOKUP(H651,REFERENCES!R:S,2,FALSE),"")</f>
        <v>Nombre</v>
      </c>
      <c r="K651" s="168">
        <v>50</v>
      </c>
      <c r="L651" s="167"/>
      <c r="M651" s="167"/>
      <c r="N651" s="167"/>
      <c r="O651" s="84" t="s">
        <v>1902</v>
      </c>
      <c r="P651" s="82">
        <v>50</v>
      </c>
      <c r="Q651" s="89"/>
      <c r="R651" s="87" t="s">
        <v>17</v>
      </c>
      <c r="S651" s="87" t="s">
        <v>261</v>
      </c>
      <c r="T651" s="86" t="s">
        <v>1433</v>
      </c>
      <c r="U651" s="165"/>
      <c r="V651" s="86"/>
      <c r="W651" s="97"/>
      <c r="X651" s="87"/>
      <c r="Y651" s="165" t="e">
        <f t="shared" si="27"/>
        <v>#VALUE!</v>
      </c>
      <c r="Z651" s="165">
        <f t="shared" si="28"/>
        <v>179</v>
      </c>
      <c r="AA651" s="165" t="str">
        <f>VLOOKUP(R651,NIVEAUXADMIN!A:B,2,FALSE)</f>
        <v>HT08</v>
      </c>
      <c r="AB651" s="165" t="str">
        <f>VLOOKUP(S651,NIVEAUXADMIN!E:F,2,FALSE)</f>
        <v>HT08822</v>
      </c>
      <c r="AC651" s="165" t="str">
        <f>VLOOKUP(T651,NIVEAUXADMIN!I:J,2,FALSE)</f>
        <v>HT08822-02</v>
      </c>
      <c r="AD651" s="87">
        <f>IF(SUMPRODUCT(($A$4:$A651=A651)*($S$4:$S651=S651))&gt;1,0,1)</f>
        <v>0</v>
      </c>
    </row>
    <row r="652" spans="1:30" ht="15" customHeight="1">
      <c r="A652" s="87" t="s">
        <v>53</v>
      </c>
      <c r="B652" s="90"/>
      <c r="C652" s="90" t="s">
        <v>48</v>
      </c>
      <c r="D652" s="165" t="s">
        <v>16</v>
      </c>
      <c r="E652" s="114" t="s">
        <v>1980</v>
      </c>
      <c r="F652" s="88" t="s">
        <v>1049</v>
      </c>
      <c r="G652" s="87" t="s">
        <v>1053</v>
      </c>
      <c r="H652" s="87" t="s">
        <v>1048</v>
      </c>
      <c r="I652" s="176"/>
      <c r="J652" s="85" t="str">
        <f>IFERROR(VLOOKUP(H652,REFERENCES!R:S,2,FALSE),"")</f>
        <v>Nombre</v>
      </c>
      <c r="K652" s="168">
        <v>2200</v>
      </c>
      <c r="L652" s="167"/>
      <c r="M652" s="167"/>
      <c r="N652" s="167"/>
      <c r="O652" s="84" t="s">
        <v>1902</v>
      </c>
      <c r="P652" s="82">
        <v>4370</v>
      </c>
      <c r="Q652" s="89"/>
      <c r="R652" s="165" t="s">
        <v>20</v>
      </c>
      <c r="S652" s="165" t="s">
        <v>21</v>
      </c>
      <c r="T652" s="101"/>
      <c r="U652" s="165"/>
      <c r="V652" s="86"/>
      <c r="W652" s="97"/>
      <c r="X652" s="87" t="s">
        <v>1129</v>
      </c>
      <c r="Y652" s="165" t="e">
        <f t="shared" si="27"/>
        <v>#VALUE!</v>
      </c>
      <c r="Z652" s="165">
        <f t="shared" si="28"/>
        <v>179</v>
      </c>
      <c r="AA652" s="165" t="str">
        <f>VLOOKUP(R652,NIVEAUXADMIN!A:B,2,FALSE)</f>
        <v>HT07</v>
      </c>
      <c r="AB652" s="165" t="str">
        <f>VLOOKUP(S652,NIVEAUXADMIN!E:F,2,FALSE)</f>
        <v>HT07711</v>
      </c>
      <c r="AC652" s="165" t="e">
        <f>VLOOKUP(T652,NIVEAUXADMIN!I:J,2,FALSE)</f>
        <v>#N/A</v>
      </c>
      <c r="AD652" s="87">
        <f>IF(SUMPRODUCT(($A$4:$A652=A652)*($S$4:$S652=S652))&gt;1,0,1)</f>
        <v>0</v>
      </c>
    </row>
    <row r="653" spans="1:30" ht="15" customHeight="1">
      <c r="A653" s="87" t="s">
        <v>53</v>
      </c>
      <c r="B653" s="90"/>
      <c r="C653" s="90" t="s">
        <v>48</v>
      </c>
      <c r="D653" s="165" t="s">
        <v>16</v>
      </c>
      <c r="E653" s="114" t="s">
        <v>1980</v>
      </c>
      <c r="F653" s="88" t="s">
        <v>1049</v>
      </c>
      <c r="G653" s="87" t="s">
        <v>1053</v>
      </c>
      <c r="H653" s="87" t="s">
        <v>1048</v>
      </c>
      <c r="I653" s="176"/>
      <c r="J653" s="85" t="str">
        <f>IFERROR(VLOOKUP(H653,REFERENCES!R:S,2,FALSE),"")</f>
        <v>Nombre</v>
      </c>
      <c r="K653" s="168">
        <v>200</v>
      </c>
      <c r="L653" s="167"/>
      <c r="M653" s="167"/>
      <c r="N653" s="167"/>
      <c r="O653" s="84" t="s">
        <v>1902</v>
      </c>
      <c r="P653" s="82">
        <v>200</v>
      </c>
      <c r="Q653" s="89"/>
      <c r="R653" s="165" t="s">
        <v>20</v>
      </c>
      <c r="S653" s="87" t="s">
        <v>499</v>
      </c>
      <c r="T653" s="86" t="s">
        <v>1472</v>
      </c>
      <c r="U653" s="165"/>
      <c r="V653" s="86"/>
      <c r="W653" s="97"/>
      <c r="X653" s="87"/>
      <c r="Y653" s="165" t="e">
        <f t="shared" si="27"/>
        <v>#VALUE!</v>
      </c>
      <c r="Z653" s="165">
        <f t="shared" si="28"/>
        <v>179</v>
      </c>
      <c r="AA653" s="165" t="str">
        <f>VLOOKUP(R653,NIVEAUXADMIN!A:B,2,FALSE)</f>
        <v>HT07</v>
      </c>
      <c r="AB653" s="165" t="str">
        <f>VLOOKUP(S653,NIVEAUXADMIN!E:F,2,FALSE)</f>
        <v>HT07714</v>
      </c>
      <c r="AC653" s="165" t="str">
        <f>VLOOKUP(T653,NIVEAUXADMIN!I:J,2,FALSE)</f>
        <v>HT07714-02</v>
      </c>
      <c r="AD653" s="87">
        <f>IF(SUMPRODUCT(($A$4:$A653=A653)*($S$4:$S653=S653))&gt;1,0,1)</f>
        <v>1</v>
      </c>
    </row>
    <row r="654" spans="1:30" ht="15" customHeight="1">
      <c r="A654" s="87" t="s">
        <v>53</v>
      </c>
      <c r="B654" s="90"/>
      <c r="C654" s="90" t="s">
        <v>48</v>
      </c>
      <c r="D654" s="165" t="s">
        <v>16</v>
      </c>
      <c r="E654" s="114" t="s">
        <v>1980</v>
      </c>
      <c r="F654" s="88" t="s">
        <v>1049</v>
      </c>
      <c r="G654" s="87" t="s">
        <v>1053</v>
      </c>
      <c r="H654" s="87" t="s">
        <v>1048</v>
      </c>
      <c r="I654" s="176"/>
      <c r="J654" s="85" t="str">
        <f>IFERROR(VLOOKUP(H654,REFERENCES!R:S,2,FALSE),"")</f>
        <v>Nombre</v>
      </c>
      <c r="K654" s="168">
        <v>50</v>
      </c>
      <c r="L654" s="167"/>
      <c r="M654" s="167"/>
      <c r="N654" s="167"/>
      <c r="O654" s="84" t="s">
        <v>1902</v>
      </c>
      <c r="P654" s="82">
        <v>50</v>
      </c>
      <c r="Q654" s="89"/>
      <c r="R654" s="165" t="s">
        <v>20</v>
      </c>
      <c r="S654" s="87" t="s">
        <v>542</v>
      </c>
      <c r="T654" s="86" t="s">
        <v>1526</v>
      </c>
      <c r="U654" s="165"/>
      <c r="V654" s="86"/>
      <c r="W654" s="97"/>
      <c r="X654" s="87"/>
      <c r="Y654" s="165" t="e">
        <f t="shared" si="27"/>
        <v>#VALUE!</v>
      </c>
      <c r="Z654" s="165">
        <f t="shared" si="28"/>
        <v>179</v>
      </c>
      <c r="AA654" s="165" t="str">
        <f>VLOOKUP(R654,NIVEAUXADMIN!A:B,2,FALSE)</f>
        <v>HT07</v>
      </c>
      <c r="AB654" s="165" t="str">
        <f>VLOOKUP(S654,NIVEAUXADMIN!E:F,2,FALSE)</f>
        <v>HT07743</v>
      </c>
      <c r="AC654" s="165" t="str">
        <f>VLOOKUP(T654,NIVEAUXADMIN!I:J,2,FALSE)</f>
        <v>HT07743-02</v>
      </c>
      <c r="AD654" s="87">
        <f>IF(SUMPRODUCT(($A$4:$A654=A654)*($S$4:$S654=S654))&gt;1,0,1)</f>
        <v>1</v>
      </c>
    </row>
    <row r="655" spans="1:30" ht="15" customHeight="1">
      <c r="A655" s="87" t="s">
        <v>53</v>
      </c>
      <c r="B655" s="90"/>
      <c r="C655" s="90" t="s">
        <v>48</v>
      </c>
      <c r="D655" s="165" t="s">
        <v>16</v>
      </c>
      <c r="E655" s="114" t="s">
        <v>1980</v>
      </c>
      <c r="F655" s="95" t="s">
        <v>1051</v>
      </c>
      <c r="G655" s="165" t="s">
        <v>1052</v>
      </c>
      <c r="H655" s="165" t="s">
        <v>1056</v>
      </c>
      <c r="I655" s="176"/>
      <c r="J655" s="85" t="str">
        <f>IFERROR(VLOOKUP(H655,REFERENCES!R:S,2,FALSE),"")</f>
        <v>Nombre</v>
      </c>
      <c r="K655" s="168">
        <v>800</v>
      </c>
      <c r="L655" s="167"/>
      <c r="M655" s="167"/>
      <c r="N655" s="167"/>
      <c r="O655" s="84" t="s">
        <v>1902</v>
      </c>
      <c r="P655" s="82">
        <v>1921</v>
      </c>
      <c r="Q655" s="89"/>
      <c r="R655" s="165" t="s">
        <v>20</v>
      </c>
      <c r="S655" s="165" t="s">
        <v>21</v>
      </c>
      <c r="T655" s="101"/>
      <c r="U655" s="165"/>
      <c r="V655" s="86"/>
      <c r="W655" s="97"/>
      <c r="X655" s="87"/>
      <c r="Y655" s="165" t="e">
        <f t="shared" si="27"/>
        <v>#VALUE!</v>
      </c>
      <c r="Z655" s="165">
        <f t="shared" si="28"/>
        <v>179</v>
      </c>
      <c r="AA655" s="165" t="str">
        <f>VLOOKUP(R655,NIVEAUXADMIN!A:B,2,FALSE)</f>
        <v>HT07</v>
      </c>
      <c r="AB655" s="165" t="str">
        <f>VLOOKUP(S655,NIVEAUXADMIN!E:F,2,FALSE)</f>
        <v>HT07711</v>
      </c>
      <c r="AC655" s="165" t="e">
        <f>VLOOKUP(T655,NIVEAUXADMIN!I:J,2,FALSE)</f>
        <v>#N/A</v>
      </c>
      <c r="AD655" s="87">
        <f>IF(SUMPRODUCT(($A$4:$A655=A655)*($S$4:$S655=S655))&gt;1,0,1)</f>
        <v>0</v>
      </c>
    </row>
    <row r="656" spans="1:30" ht="15" customHeight="1">
      <c r="A656" s="87" t="s">
        <v>53</v>
      </c>
      <c r="B656" s="90"/>
      <c r="C656" s="90" t="s">
        <v>48</v>
      </c>
      <c r="D656" s="165" t="s">
        <v>16</v>
      </c>
      <c r="E656" s="114" t="s">
        <v>1980</v>
      </c>
      <c r="F656" s="95" t="s">
        <v>1051</v>
      </c>
      <c r="G656" s="165" t="s">
        <v>1052</v>
      </c>
      <c r="H656" s="165" t="s">
        <v>1056</v>
      </c>
      <c r="I656" s="176"/>
      <c r="J656" s="85" t="str">
        <f>IFERROR(VLOOKUP(H656,REFERENCES!R:S,2,FALSE),"")</f>
        <v>Nombre</v>
      </c>
      <c r="K656" s="168">
        <v>1000</v>
      </c>
      <c r="L656" s="167"/>
      <c r="M656" s="167"/>
      <c r="N656" s="167"/>
      <c r="O656" s="84" t="s">
        <v>1902</v>
      </c>
      <c r="P656" s="82">
        <v>4370</v>
      </c>
      <c r="Q656" s="89"/>
      <c r="R656" s="165" t="s">
        <v>20</v>
      </c>
      <c r="S656" s="165" t="s">
        <v>21</v>
      </c>
      <c r="T656" s="101"/>
      <c r="U656" s="165"/>
      <c r="V656" s="86"/>
      <c r="W656" s="97"/>
      <c r="X656" s="87" t="s">
        <v>1129</v>
      </c>
      <c r="Y656" s="165" t="e">
        <f t="shared" si="27"/>
        <v>#VALUE!</v>
      </c>
      <c r="Z656" s="165">
        <f t="shared" si="28"/>
        <v>179</v>
      </c>
      <c r="AA656" s="165" t="str">
        <f>VLOOKUP(R656,NIVEAUXADMIN!A:B,2,FALSE)</f>
        <v>HT07</v>
      </c>
      <c r="AB656" s="165" t="str">
        <f>VLOOKUP(S656,NIVEAUXADMIN!E:F,2,FALSE)</f>
        <v>HT07711</v>
      </c>
      <c r="AC656" s="165" t="e">
        <f>VLOOKUP(T656,NIVEAUXADMIN!I:J,2,FALSE)</f>
        <v>#N/A</v>
      </c>
      <c r="AD656" s="87">
        <f>IF(SUMPRODUCT(($A$4:$A656=A656)*($S$4:$S656=S656))&gt;1,0,1)</f>
        <v>0</v>
      </c>
    </row>
    <row r="657" spans="1:30" s="165" customFormat="1" ht="15" customHeight="1">
      <c r="A657" s="87" t="s">
        <v>53</v>
      </c>
      <c r="B657" s="90"/>
      <c r="C657" s="90" t="s">
        <v>48</v>
      </c>
      <c r="D657" s="165" t="s">
        <v>16</v>
      </c>
      <c r="E657" s="114" t="s">
        <v>1980</v>
      </c>
      <c r="F657" s="95" t="s">
        <v>1051</v>
      </c>
      <c r="G657" s="165" t="s">
        <v>1052</v>
      </c>
      <c r="H657" s="165" t="s">
        <v>1056</v>
      </c>
      <c r="I657" s="176"/>
      <c r="J657" s="85" t="str">
        <f>IFERROR(VLOOKUP(H657,REFERENCES!R:S,2,FALSE),"")</f>
        <v>Nombre</v>
      </c>
      <c r="K657" s="168">
        <v>1000</v>
      </c>
      <c r="L657" s="167"/>
      <c r="M657" s="167"/>
      <c r="N657" s="167"/>
      <c r="O657" s="84" t="s">
        <v>1902</v>
      </c>
      <c r="P657" s="82">
        <v>1000</v>
      </c>
      <c r="Q657" s="96" t="s">
        <v>1040</v>
      </c>
      <c r="R657" s="165" t="s">
        <v>20</v>
      </c>
      <c r="S657" s="87" t="s">
        <v>545</v>
      </c>
      <c r="T657" s="101"/>
      <c r="V657" s="86"/>
      <c r="W657" s="97"/>
      <c r="X657" s="87"/>
      <c r="Y657" s="165" t="e">
        <f t="shared" si="27"/>
        <v>#VALUE!</v>
      </c>
      <c r="Z657" s="165">
        <f t="shared" si="28"/>
        <v>179</v>
      </c>
      <c r="AA657" s="165" t="str">
        <f>VLOOKUP(R657,NIVEAUXADMIN!A:B,2,FALSE)</f>
        <v>HT07</v>
      </c>
      <c r="AB657" s="165" t="str">
        <f>VLOOKUP(S657,NIVEAUXADMIN!E:F,2,FALSE)</f>
        <v>HT07722</v>
      </c>
      <c r="AC657" s="165" t="e">
        <f>VLOOKUP(T657,NIVEAUXADMIN!I:J,2,FALSE)</f>
        <v>#N/A</v>
      </c>
      <c r="AD657" s="87">
        <f>IF(SUMPRODUCT(($A$4:$A657=A657)*($S$4:$S657=S657))&gt;1,0,1)</f>
        <v>1</v>
      </c>
    </row>
    <row r="658" spans="1:30" ht="15" customHeight="1">
      <c r="A658" s="87" t="s">
        <v>53</v>
      </c>
      <c r="B658" s="90"/>
      <c r="C658" s="90" t="s">
        <v>48</v>
      </c>
      <c r="D658" s="165" t="s">
        <v>16</v>
      </c>
      <c r="E658" s="114" t="s">
        <v>1980</v>
      </c>
      <c r="F658" s="95" t="s">
        <v>1051</v>
      </c>
      <c r="G658" s="165" t="s">
        <v>1052</v>
      </c>
      <c r="H658" s="165" t="s">
        <v>1054</v>
      </c>
      <c r="I658" s="176"/>
      <c r="J658" s="85" t="str">
        <f>IFERROR(VLOOKUP(H658,REFERENCES!R:S,2,FALSE),"")</f>
        <v>Nombre</v>
      </c>
      <c r="K658" s="168">
        <v>1000</v>
      </c>
      <c r="L658" s="167"/>
      <c r="M658" s="167"/>
      <c r="N658" s="167"/>
      <c r="O658" s="84" t="s">
        <v>1902</v>
      </c>
      <c r="P658" s="82">
        <v>1000</v>
      </c>
      <c r="Q658" s="89"/>
      <c r="R658" s="165" t="s">
        <v>20</v>
      </c>
      <c r="S658" s="87" t="s">
        <v>310</v>
      </c>
      <c r="T658" s="101"/>
      <c r="U658" s="165"/>
      <c r="V658" s="86"/>
      <c r="W658" s="97"/>
      <c r="X658" s="87" t="s">
        <v>1151</v>
      </c>
      <c r="Y658" s="165" t="e">
        <f t="shared" si="27"/>
        <v>#VALUE!</v>
      </c>
      <c r="Z658" s="165">
        <f t="shared" si="28"/>
        <v>179</v>
      </c>
      <c r="AA658" s="165" t="str">
        <f>VLOOKUP(R658,NIVEAUXADMIN!A:B,2,FALSE)</f>
        <v>HT07</v>
      </c>
      <c r="AB658" s="165" t="str">
        <f>VLOOKUP(S658,NIVEAUXADMIN!E:F,2,FALSE)</f>
        <v>HT07723</v>
      </c>
      <c r="AC658" s="165" t="e">
        <f>VLOOKUP(T658,NIVEAUXADMIN!I:J,2,FALSE)</f>
        <v>#N/A</v>
      </c>
      <c r="AD658" s="87">
        <f>IF(SUMPRODUCT(($A$4:$A658=A658)*($S$4:$S658=S658))&gt;1,0,1)</f>
        <v>0</v>
      </c>
    </row>
    <row r="659" spans="1:30" ht="15" customHeight="1">
      <c r="A659" s="87" t="s">
        <v>53</v>
      </c>
      <c r="B659" s="90"/>
      <c r="C659" s="90" t="s">
        <v>48</v>
      </c>
      <c r="D659" s="87" t="s">
        <v>19</v>
      </c>
      <c r="E659" s="114" t="s">
        <v>1980</v>
      </c>
      <c r="F659" s="95" t="s">
        <v>1051</v>
      </c>
      <c r="G659" s="165" t="s">
        <v>1052</v>
      </c>
      <c r="H659" s="165" t="s">
        <v>1054</v>
      </c>
      <c r="I659" s="176"/>
      <c r="J659" s="85" t="str">
        <f>IFERROR(VLOOKUP(H659,REFERENCES!R:S,2,FALSE),"")</f>
        <v>Nombre</v>
      </c>
      <c r="K659" s="168">
        <v>1000</v>
      </c>
      <c r="L659" s="167"/>
      <c r="M659" s="167"/>
      <c r="N659" s="167"/>
      <c r="O659" s="84" t="s">
        <v>1902</v>
      </c>
      <c r="P659" s="82">
        <v>1000</v>
      </c>
      <c r="Q659" s="89"/>
      <c r="R659" s="165" t="s">
        <v>20</v>
      </c>
      <c r="S659" s="87" t="s">
        <v>499</v>
      </c>
      <c r="T659" s="101"/>
      <c r="U659" s="165"/>
      <c r="V659" s="86"/>
      <c r="W659" s="97"/>
      <c r="X659" s="87" t="s">
        <v>1151</v>
      </c>
      <c r="Y659" s="165" t="e">
        <f t="shared" si="27"/>
        <v>#VALUE!</v>
      </c>
      <c r="Z659" s="165">
        <f t="shared" si="28"/>
        <v>179</v>
      </c>
      <c r="AA659" s="165" t="str">
        <f>VLOOKUP(R659,NIVEAUXADMIN!A:B,2,FALSE)</f>
        <v>HT07</v>
      </c>
      <c r="AB659" s="165" t="str">
        <f>VLOOKUP(S659,NIVEAUXADMIN!E:F,2,FALSE)</f>
        <v>HT07714</v>
      </c>
      <c r="AC659" s="165" t="e">
        <f>VLOOKUP(T659,NIVEAUXADMIN!I:J,2,FALSE)</f>
        <v>#N/A</v>
      </c>
      <c r="AD659" s="87">
        <f>IF(SUMPRODUCT(($A$4:$A659=A659)*($S$4:$S659=S659))&gt;1,0,1)</f>
        <v>0</v>
      </c>
    </row>
    <row r="660" spans="1:30" ht="15" customHeight="1">
      <c r="A660" s="87" t="s">
        <v>53</v>
      </c>
      <c r="B660" s="90"/>
      <c r="C660" s="90" t="s">
        <v>48</v>
      </c>
      <c r="D660" s="87" t="s">
        <v>19</v>
      </c>
      <c r="E660" s="114" t="s">
        <v>1980</v>
      </c>
      <c r="F660" s="95" t="s">
        <v>1051</v>
      </c>
      <c r="G660" s="165" t="s">
        <v>1052</v>
      </c>
      <c r="H660" s="165" t="s">
        <v>1054</v>
      </c>
      <c r="I660" s="176"/>
      <c r="J660" s="85" t="str">
        <f>IFERROR(VLOOKUP(H660,REFERENCES!R:S,2,FALSE),"")</f>
        <v>Nombre</v>
      </c>
      <c r="K660" s="168">
        <v>1000</v>
      </c>
      <c r="L660" s="167"/>
      <c r="M660" s="167"/>
      <c r="N660" s="167"/>
      <c r="O660" s="84" t="s">
        <v>1902</v>
      </c>
      <c r="P660" s="82">
        <v>1000</v>
      </c>
      <c r="Q660" s="89"/>
      <c r="R660" s="165" t="s">
        <v>20</v>
      </c>
      <c r="S660" s="87" t="s">
        <v>517</v>
      </c>
      <c r="T660" s="101"/>
      <c r="U660" s="165"/>
      <c r="V660" s="86"/>
      <c r="W660" s="97"/>
      <c r="X660" s="87" t="s">
        <v>1151</v>
      </c>
      <c r="Y660" s="165" t="e">
        <f t="shared" si="27"/>
        <v>#VALUE!</v>
      </c>
      <c r="Z660" s="165">
        <f t="shared" si="28"/>
        <v>179</v>
      </c>
      <c r="AA660" s="165" t="str">
        <f>VLOOKUP(R660,NIVEAUXADMIN!A:B,2,FALSE)</f>
        <v>HT07</v>
      </c>
      <c r="AB660" s="165" t="str">
        <f>VLOOKUP(S660,NIVEAUXADMIN!E:F,2,FALSE)</f>
        <v>HT07713</v>
      </c>
      <c r="AC660" s="165" t="e">
        <f>VLOOKUP(T660,NIVEAUXADMIN!I:J,2,FALSE)</f>
        <v>#N/A</v>
      </c>
      <c r="AD660" s="87">
        <f>IF(SUMPRODUCT(($A$4:$A660=A660)*($S$4:$S660=S660))&gt;1,0,1)</f>
        <v>1</v>
      </c>
    </row>
    <row r="661" spans="1:30" ht="15" customHeight="1">
      <c r="A661" s="87" t="s">
        <v>53</v>
      </c>
      <c r="B661" s="90"/>
      <c r="C661" s="90" t="s">
        <v>48</v>
      </c>
      <c r="D661" s="87" t="s">
        <v>19</v>
      </c>
      <c r="E661" s="114" t="s">
        <v>1980</v>
      </c>
      <c r="F661" s="95" t="s">
        <v>1051</v>
      </c>
      <c r="G661" s="165" t="s">
        <v>1052</v>
      </c>
      <c r="H661" s="165" t="s">
        <v>1054</v>
      </c>
      <c r="I661" s="176"/>
      <c r="J661" s="85" t="str">
        <f>IFERROR(VLOOKUP(H661,REFERENCES!R:S,2,FALSE),"")</f>
        <v>Nombre</v>
      </c>
      <c r="K661" s="168">
        <v>1000</v>
      </c>
      <c r="L661" s="167"/>
      <c r="M661" s="167"/>
      <c r="N661" s="167"/>
      <c r="O661" s="84" t="s">
        <v>1902</v>
      </c>
      <c r="P661" s="82">
        <v>1000</v>
      </c>
      <c r="Q661" s="89"/>
      <c r="R661" s="165" t="s">
        <v>20</v>
      </c>
      <c r="S661" s="87" t="s">
        <v>523</v>
      </c>
      <c r="T661" s="101"/>
      <c r="U661" s="165"/>
      <c r="V661" s="86"/>
      <c r="W661" s="97"/>
      <c r="X661" s="87" t="s">
        <v>1151</v>
      </c>
      <c r="Y661" s="165" t="e">
        <f t="shared" si="27"/>
        <v>#VALUE!</v>
      </c>
      <c r="Z661" s="165">
        <f t="shared" si="28"/>
        <v>179</v>
      </c>
      <c r="AA661" s="165" t="str">
        <f>VLOOKUP(R661,NIVEAUXADMIN!A:B,2,FALSE)</f>
        <v>HT07</v>
      </c>
      <c r="AB661" s="165" t="str">
        <f>VLOOKUP(S661,NIVEAUXADMIN!E:F,2,FALSE)</f>
        <v>HT07741</v>
      </c>
      <c r="AC661" s="165" t="e">
        <f>VLOOKUP(T661,NIVEAUXADMIN!I:J,2,FALSE)</f>
        <v>#N/A</v>
      </c>
      <c r="AD661" s="87">
        <f>IF(SUMPRODUCT(($A$4:$A661=A661)*($S$4:$S661=S661))&gt;1,0,1)</f>
        <v>1</v>
      </c>
    </row>
    <row r="662" spans="1:30" ht="15" customHeight="1">
      <c r="A662" s="87" t="s">
        <v>53</v>
      </c>
      <c r="B662" s="90"/>
      <c r="C662" s="90" t="s">
        <v>48</v>
      </c>
      <c r="D662" s="165" t="s">
        <v>16</v>
      </c>
      <c r="E662" s="114" t="s">
        <v>1980</v>
      </c>
      <c r="F662" s="95" t="s">
        <v>1051</v>
      </c>
      <c r="G662" s="165" t="s">
        <v>1052</v>
      </c>
      <c r="H662" s="165" t="s">
        <v>1054</v>
      </c>
      <c r="I662" s="176"/>
      <c r="J662" s="85" t="str">
        <f>IFERROR(VLOOKUP(H662,REFERENCES!R:S,2,FALSE),"")</f>
        <v>Nombre</v>
      </c>
      <c r="K662" s="168">
        <v>450</v>
      </c>
      <c r="L662" s="167"/>
      <c r="M662" s="167"/>
      <c r="N662" s="167"/>
      <c r="O662" s="84" t="s">
        <v>1902</v>
      </c>
      <c r="P662" s="82">
        <v>1921</v>
      </c>
      <c r="Q662" s="89"/>
      <c r="R662" s="165" t="s">
        <v>20</v>
      </c>
      <c r="S662" s="165" t="s">
        <v>21</v>
      </c>
      <c r="T662" s="101"/>
      <c r="U662" s="165"/>
      <c r="V662" s="86"/>
      <c r="W662" s="97"/>
      <c r="X662" s="87"/>
      <c r="Y662" s="165" t="e">
        <f t="shared" ref="Y662:Y693" si="29">UPPER(LEFT(A662,3)&amp;YEAR(E662)&amp;MONTH(E662)&amp;DAY((E662))&amp;LEFT(R662,2)&amp;LEFT(S662,2)&amp;LEFT(T662,2))</f>
        <v>#VALUE!</v>
      </c>
      <c r="Z662" s="165">
        <f t="shared" ref="Z662:Z693" si="30">COUNTIF($Y$4:$Y$1907,Y662)</f>
        <v>179</v>
      </c>
      <c r="AA662" s="165" t="str">
        <f>VLOOKUP(R662,NIVEAUXADMIN!A:B,2,FALSE)</f>
        <v>HT07</v>
      </c>
      <c r="AB662" s="165" t="str">
        <f>VLOOKUP(S662,NIVEAUXADMIN!E:F,2,FALSE)</f>
        <v>HT07711</v>
      </c>
      <c r="AC662" s="165" t="e">
        <f>VLOOKUP(T662,NIVEAUXADMIN!I:J,2,FALSE)</f>
        <v>#N/A</v>
      </c>
      <c r="AD662" s="87">
        <f>IF(SUMPRODUCT(($A$4:$A662=A662)*($S$4:$S662=S662))&gt;1,0,1)</f>
        <v>0</v>
      </c>
    </row>
    <row r="663" spans="1:30" ht="15" customHeight="1">
      <c r="A663" s="87" t="s">
        <v>53</v>
      </c>
      <c r="B663" s="90"/>
      <c r="C663" s="90" t="s">
        <v>48</v>
      </c>
      <c r="D663" s="165" t="s">
        <v>16</v>
      </c>
      <c r="E663" s="114" t="s">
        <v>1980</v>
      </c>
      <c r="F663" s="95" t="s">
        <v>1051</v>
      </c>
      <c r="G663" s="165" t="s">
        <v>1052</v>
      </c>
      <c r="H663" s="165" t="s">
        <v>1054</v>
      </c>
      <c r="I663" s="176"/>
      <c r="J663" s="85" t="str">
        <f>IFERROR(VLOOKUP(H663,REFERENCES!R:S,2,FALSE),"")</f>
        <v>Nombre</v>
      </c>
      <c r="K663" s="168">
        <v>2875</v>
      </c>
      <c r="L663" s="167"/>
      <c r="M663" s="167"/>
      <c r="N663" s="167"/>
      <c r="O663" s="84" t="s">
        <v>1902</v>
      </c>
      <c r="P663" s="82">
        <v>4370</v>
      </c>
      <c r="Q663" s="89"/>
      <c r="R663" s="165" t="s">
        <v>20</v>
      </c>
      <c r="S663" s="165" t="s">
        <v>21</v>
      </c>
      <c r="T663" s="101"/>
      <c r="U663" s="165"/>
      <c r="V663" s="86"/>
      <c r="W663" s="97"/>
      <c r="X663" s="87" t="s">
        <v>1129</v>
      </c>
      <c r="Y663" s="165" t="e">
        <f t="shared" si="29"/>
        <v>#VALUE!</v>
      </c>
      <c r="Z663" s="165">
        <f t="shared" si="30"/>
        <v>179</v>
      </c>
      <c r="AA663" s="165" t="str">
        <f>VLOOKUP(R663,NIVEAUXADMIN!A:B,2,FALSE)</f>
        <v>HT07</v>
      </c>
      <c r="AB663" s="165" t="str">
        <f>VLOOKUP(S663,NIVEAUXADMIN!E:F,2,FALSE)</f>
        <v>HT07711</v>
      </c>
      <c r="AC663" s="165" t="e">
        <f>VLOOKUP(T663,NIVEAUXADMIN!I:J,2,FALSE)</f>
        <v>#N/A</v>
      </c>
      <c r="AD663" s="87">
        <f>IF(SUMPRODUCT(($A$4:$A663=A663)*($S$4:$S663=S663))&gt;1,0,1)</f>
        <v>0</v>
      </c>
    </row>
    <row r="664" spans="1:30" ht="15" customHeight="1">
      <c r="A664" s="87" t="s">
        <v>53</v>
      </c>
      <c r="B664" s="90"/>
      <c r="C664" s="90" t="s">
        <v>48</v>
      </c>
      <c r="D664" s="165" t="s">
        <v>16</v>
      </c>
      <c r="E664" s="114" t="s">
        <v>1980</v>
      </c>
      <c r="F664" s="95" t="s">
        <v>1051</v>
      </c>
      <c r="G664" s="165" t="s">
        <v>1052</v>
      </c>
      <c r="H664" s="165" t="s">
        <v>1054</v>
      </c>
      <c r="I664" s="176"/>
      <c r="J664" s="85" t="str">
        <f>IFERROR(VLOOKUP(H664,REFERENCES!R:S,2,FALSE),"")</f>
        <v>Nombre</v>
      </c>
      <c r="K664" s="168">
        <v>450</v>
      </c>
      <c r="L664" s="167"/>
      <c r="M664" s="167"/>
      <c r="N664" s="167"/>
      <c r="O664" s="84" t="s">
        <v>1902</v>
      </c>
      <c r="P664" s="82">
        <v>1921</v>
      </c>
      <c r="Q664" s="96" t="s">
        <v>1040</v>
      </c>
      <c r="R664" s="165" t="s">
        <v>20</v>
      </c>
      <c r="S664" s="165" t="s">
        <v>21</v>
      </c>
      <c r="T664" s="101"/>
      <c r="U664" s="165"/>
      <c r="V664" s="86"/>
      <c r="W664" s="97"/>
      <c r="X664" s="87"/>
      <c r="Y664" s="165" t="e">
        <f t="shared" si="29"/>
        <v>#VALUE!</v>
      </c>
      <c r="Z664" s="165">
        <f t="shared" si="30"/>
        <v>179</v>
      </c>
      <c r="AA664" s="165" t="str">
        <f>VLOOKUP(R664,NIVEAUXADMIN!A:B,2,FALSE)</f>
        <v>HT07</v>
      </c>
      <c r="AB664" s="165" t="str">
        <f>VLOOKUP(S664,NIVEAUXADMIN!E:F,2,FALSE)</f>
        <v>HT07711</v>
      </c>
      <c r="AC664" s="165" t="e">
        <f>VLOOKUP(T664,NIVEAUXADMIN!I:J,2,FALSE)</f>
        <v>#N/A</v>
      </c>
      <c r="AD664" s="87">
        <f>IF(SUMPRODUCT(($A$4:$A664=A664)*($S$4:$S664=S664))&gt;1,0,1)</f>
        <v>0</v>
      </c>
    </row>
    <row r="665" spans="1:30" ht="15" customHeight="1">
      <c r="A665" s="87" t="s">
        <v>53</v>
      </c>
      <c r="B665" s="90"/>
      <c r="C665" s="90" t="s">
        <v>48</v>
      </c>
      <c r="D665" s="87" t="s">
        <v>19</v>
      </c>
      <c r="E665" s="114" t="s">
        <v>1980</v>
      </c>
      <c r="F665" s="95" t="s">
        <v>1051</v>
      </c>
      <c r="G665" s="165" t="s">
        <v>1052</v>
      </c>
      <c r="H665" s="165" t="s">
        <v>1054</v>
      </c>
      <c r="I665" s="176"/>
      <c r="J665" s="85" t="str">
        <f>IFERROR(VLOOKUP(H665,REFERENCES!R:S,2,FALSE),"")</f>
        <v>Nombre</v>
      </c>
      <c r="K665" s="168">
        <v>1000</v>
      </c>
      <c r="L665" s="167"/>
      <c r="M665" s="167"/>
      <c r="N665" s="167"/>
      <c r="O665" s="84" t="s">
        <v>1902</v>
      </c>
      <c r="P665" s="82">
        <v>1000</v>
      </c>
      <c r="Q665" s="89"/>
      <c r="R665" s="165" t="s">
        <v>20</v>
      </c>
      <c r="S665" s="164" t="s">
        <v>22</v>
      </c>
      <c r="T665" s="101"/>
      <c r="U665" s="165"/>
      <c r="V665" s="86"/>
      <c r="W665" s="97"/>
      <c r="X665" s="87" t="s">
        <v>1151</v>
      </c>
      <c r="Y665" s="165" t="e">
        <f t="shared" si="29"/>
        <v>#VALUE!</v>
      </c>
      <c r="Z665" s="165">
        <f t="shared" si="30"/>
        <v>179</v>
      </c>
      <c r="AA665" s="165" t="str">
        <f>VLOOKUP(R665,NIVEAUXADMIN!A:B,2,FALSE)</f>
        <v>HT07</v>
      </c>
      <c r="AB665" s="165" t="str">
        <f>VLOOKUP(S665,NIVEAUXADMIN!E:F,2,FALSE)</f>
        <v>HT07715</v>
      </c>
      <c r="AC665" s="165" t="e">
        <f>VLOOKUP(T665,NIVEAUXADMIN!I:J,2,FALSE)</f>
        <v>#N/A</v>
      </c>
      <c r="AD665" s="87">
        <f>IF(SUMPRODUCT(($A$4:$A665=A665)*($S$4:$S665=S665))&gt;1,0,1)</f>
        <v>1</v>
      </c>
    </row>
    <row r="666" spans="1:30" s="48" customFormat="1" ht="15" customHeight="1">
      <c r="A666" s="87" t="s">
        <v>53</v>
      </c>
      <c r="B666" s="90"/>
      <c r="C666" s="90" t="s">
        <v>48</v>
      </c>
      <c r="D666" s="165" t="s">
        <v>16</v>
      </c>
      <c r="E666" s="114" t="s">
        <v>1980</v>
      </c>
      <c r="F666" s="95" t="s">
        <v>1051</v>
      </c>
      <c r="G666" s="165" t="s">
        <v>1052</v>
      </c>
      <c r="H666" s="165" t="s">
        <v>1054</v>
      </c>
      <c r="I666" s="176"/>
      <c r="J666" s="85" t="str">
        <f>IFERROR(VLOOKUP(H666,REFERENCES!R:S,2,FALSE),"")</f>
        <v>Nombre</v>
      </c>
      <c r="K666" s="168">
        <v>1000</v>
      </c>
      <c r="L666" s="167"/>
      <c r="M666" s="167"/>
      <c r="N666" s="167"/>
      <c r="O666" s="84" t="s">
        <v>1902</v>
      </c>
      <c r="P666" s="82">
        <v>1000</v>
      </c>
      <c r="Q666" s="89"/>
      <c r="R666" s="165" t="s">
        <v>20</v>
      </c>
      <c r="S666" s="87" t="s">
        <v>539</v>
      </c>
      <c r="T666" s="101"/>
      <c r="U666" s="165"/>
      <c r="V666" s="86"/>
      <c r="W666" s="97"/>
      <c r="X666" s="87" t="s">
        <v>1151</v>
      </c>
      <c r="Y666" s="165" t="e">
        <f t="shared" si="29"/>
        <v>#VALUE!</v>
      </c>
      <c r="Z666" s="165">
        <f t="shared" si="30"/>
        <v>179</v>
      </c>
      <c r="AA666" s="165" t="str">
        <f>VLOOKUP(R666,NIVEAUXADMIN!A:B,2,FALSE)</f>
        <v>HT07</v>
      </c>
      <c r="AB666" s="165" t="str">
        <f>VLOOKUP(S666,NIVEAUXADMIN!E:F,2,FALSE)</f>
        <v>HT07721</v>
      </c>
      <c r="AC666" s="165" t="e">
        <f>VLOOKUP(T666,NIVEAUXADMIN!I:J,2,FALSE)</f>
        <v>#N/A</v>
      </c>
      <c r="AD666" s="87">
        <f>IF(SUMPRODUCT(($A$4:$A666=A666)*($S$4:$S666=S666))&gt;1,0,1)</f>
        <v>1</v>
      </c>
    </row>
    <row r="667" spans="1:30" s="48" customFormat="1" ht="15" customHeight="1">
      <c r="A667" s="87" t="s">
        <v>53</v>
      </c>
      <c r="B667" s="90"/>
      <c r="C667" s="90" t="s">
        <v>48</v>
      </c>
      <c r="D667" s="165" t="s">
        <v>16</v>
      </c>
      <c r="E667" s="114" t="s">
        <v>1980</v>
      </c>
      <c r="F667" s="95" t="s">
        <v>1051</v>
      </c>
      <c r="G667" s="165" t="s">
        <v>1052</v>
      </c>
      <c r="H667" s="165" t="s">
        <v>1054</v>
      </c>
      <c r="I667" s="176"/>
      <c r="J667" s="85" t="str">
        <f>IFERROR(VLOOKUP(H667,REFERENCES!R:S,2,FALSE),"")</f>
        <v>Nombre</v>
      </c>
      <c r="K667" s="168">
        <v>1000</v>
      </c>
      <c r="L667" s="167"/>
      <c r="M667" s="167"/>
      <c r="N667" s="167"/>
      <c r="O667" s="84" t="s">
        <v>1902</v>
      </c>
      <c r="P667" s="82">
        <v>1000</v>
      </c>
      <c r="Q667" s="89"/>
      <c r="R667" s="165" t="s">
        <v>20</v>
      </c>
      <c r="S667" s="87" t="s">
        <v>542</v>
      </c>
      <c r="T667" s="101"/>
      <c r="U667" s="165"/>
      <c r="V667" s="86"/>
      <c r="W667" s="97"/>
      <c r="X667" s="87" t="s">
        <v>1151</v>
      </c>
      <c r="Y667" s="165" t="e">
        <f t="shared" si="29"/>
        <v>#VALUE!</v>
      </c>
      <c r="Z667" s="165">
        <f t="shared" si="30"/>
        <v>179</v>
      </c>
      <c r="AA667" s="165" t="str">
        <f>VLOOKUP(R667,NIVEAUXADMIN!A:B,2,FALSE)</f>
        <v>HT07</v>
      </c>
      <c r="AB667" s="165" t="str">
        <f>VLOOKUP(S667,NIVEAUXADMIN!E:F,2,FALSE)</f>
        <v>HT07743</v>
      </c>
      <c r="AC667" s="165" t="e">
        <f>VLOOKUP(T667,NIVEAUXADMIN!I:J,2,FALSE)</f>
        <v>#N/A</v>
      </c>
      <c r="AD667" s="87">
        <f>IF(SUMPRODUCT(($A$4:$A667=A667)*($S$4:$S667=S667))&gt;1,0,1)</f>
        <v>0</v>
      </c>
    </row>
    <row r="668" spans="1:30" s="48" customFormat="1" ht="15" customHeight="1">
      <c r="A668" s="87" t="s">
        <v>53</v>
      </c>
      <c r="B668" s="90"/>
      <c r="C668" s="90" t="s">
        <v>48</v>
      </c>
      <c r="D668" s="165" t="s">
        <v>16</v>
      </c>
      <c r="E668" s="114" t="s">
        <v>1980</v>
      </c>
      <c r="F668" s="95" t="s">
        <v>1051</v>
      </c>
      <c r="G668" s="165" t="s">
        <v>1052</v>
      </c>
      <c r="H668" s="165" t="s">
        <v>1054</v>
      </c>
      <c r="I668" s="176"/>
      <c r="J668" s="85" t="str">
        <f>IFERROR(VLOOKUP(H668,REFERENCES!R:S,2,FALSE),"")</f>
        <v>Nombre</v>
      </c>
      <c r="K668" s="168">
        <v>1000</v>
      </c>
      <c r="L668" s="167"/>
      <c r="M668" s="167"/>
      <c r="N668" s="167"/>
      <c r="O668" s="84" t="s">
        <v>1902</v>
      </c>
      <c r="P668" s="82">
        <v>1000</v>
      </c>
      <c r="Q668" s="89"/>
      <c r="R668" s="165" t="s">
        <v>20</v>
      </c>
      <c r="S668" s="87" t="s">
        <v>545</v>
      </c>
      <c r="T668" s="101"/>
      <c r="U668" s="165"/>
      <c r="V668" s="86"/>
      <c r="W668" s="97"/>
      <c r="X668" s="87" t="s">
        <v>1151</v>
      </c>
      <c r="Y668" s="165" t="e">
        <f t="shared" si="29"/>
        <v>#VALUE!</v>
      </c>
      <c r="Z668" s="165">
        <f t="shared" si="30"/>
        <v>179</v>
      </c>
      <c r="AA668" s="165" t="str">
        <f>VLOOKUP(R668,NIVEAUXADMIN!A:B,2,FALSE)</f>
        <v>HT07</v>
      </c>
      <c r="AB668" s="165" t="str">
        <f>VLOOKUP(S668,NIVEAUXADMIN!E:F,2,FALSE)</f>
        <v>HT07722</v>
      </c>
      <c r="AC668" s="165" t="e">
        <f>VLOOKUP(T668,NIVEAUXADMIN!I:J,2,FALSE)</f>
        <v>#N/A</v>
      </c>
      <c r="AD668" s="87">
        <f>IF(SUMPRODUCT(($A$4:$A668=A668)*($S$4:$S668=S668))&gt;1,0,1)</f>
        <v>0</v>
      </c>
    </row>
    <row r="669" spans="1:30" s="48" customFormat="1" ht="15" customHeight="1">
      <c r="A669" s="87" t="s">
        <v>53</v>
      </c>
      <c r="B669" s="90"/>
      <c r="C669" s="90" t="s">
        <v>48</v>
      </c>
      <c r="D669" s="165" t="s">
        <v>16</v>
      </c>
      <c r="E669" s="114" t="s">
        <v>1980</v>
      </c>
      <c r="F669" s="95" t="s">
        <v>1051</v>
      </c>
      <c r="G669" s="165" t="s">
        <v>1052</v>
      </c>
      <c r="H669" s="165" t="s">
        <v>1054</v>
      </c>
      <c r="I669" s="176"/>
      <c r="J669" s="85" t="str">
        <f>IFERROR(VLOOKUP(H669,REFERENCES!R:S,2,FALSE),"")</f>
        <v>Nombre</v>
      </c>
      <c r="K669" s="168">
        <v>1000</v>
      </c>
      <c r="L669" s="167"/>
      <c r="M669" s="167"/>
      <c r="N669" s="167"/>
      <c r="O669" s="84" t="s">
        <v>1902</v>
      </c>
      <c r="P669" s="82">
        <v>1000</v>
      </c>
      <c r="Q669" s="96" t="s">
        <v>1040</v>
      </c>
      <c r="R669" s="165" t="s">
        <v>20</v>
      </c>
      <c r="S669" s="87" t="s">
        <v>545</v>
      </c>
      <c r="T669" s="101"/>
      <c r="U669" s="165"/>
      <c r="V669" s="86"/>
      <c r="W669" s="97"/>
      <c r="X669" s="87"/>
      <c r="Y669" s="165" t="e">
        <f t="shared" si="29"/>
        <v>#VALUE!</v>
      </c>
      <c r="Z669" s="165">
        <f t="shared" si="30"/>
        <v>179</v>
      </c>
      <c r="AA669" s="165" t="str">
        <f>VLOOKUP(R669,NIVEAUXADMIN!A:B,2,FALSE)</f>
        <v>HT07</v>
      </c>
      <c r="AB669" s="165" t="str">
        <f>VLOOKUP(S669,NIVEAUXADMIN!E:F,2,FALSE)</f>
        <v>HT07722</v>
      </c>
      <c r="AC669" s="165" t="e">
        <f>VLOOKUP(T669,NIVEAUXADMIN!I:J,2,FALSE)</f>
        <v>#N/A</v>
      </c>
      <c r="AD669" s="87">
        <f>IF(SUMPRODUCT(($A$4:$A669=A669)*($S$4:$S669=S669))&gt;1,0,1)</f>
        <v>0</v>
      </c>
    </row>
    <row r="670" spans="1:30" s="48" customFormat="1" ht="15" customHeight="1">
      <c r="A670" s="87" t="s">
        <v>53</v>
      </c>
      <c r="B670" s="90"/>
      <c r="C670" s="90" t="s">
        <v>48</v>
      </c>
      <c r="D670" s="165" t="s">
        <v>16</v>
      </c>
      <c r="E670" s="114" t="s">
        <v>1980</v>
      </c>
      <c r="F670" s="95" t="s">
        <v>1051</v>
      </c>
      <c r="G670" s="165" t="s">
        <v>1052</v>
      </c>
      <c r="H670" s="165" t="s">
        <v>1054</v>
      </c>
      <c r="I670" s="176"/>
      <c r="J670" s="85" t="str">
        <f>IFERROR(VLOOKUP(H670,REFERENCES!R:S,2,FALSE),"")</f>
        <v>Nombre</v>
      </c>
      <c r="K670" s="168">
        <v>1000</v>
      </c>
      <c r="L670" s="167"/>
      <c r="M670" s="167"/>
      <c r="N670" s="167"/>
      <c r="O670" s="84" t="s">
        <v>1902</v>
      </c>
      <c r="P670" s="82">
        <v>1000</v>
      </c>
      <c r="Q670" s="89"/>
      <c r="R670" s="165" t="s">
        <v>20</v>
      </c>
      <c r="S670" s="87" t="s">
        <v>554</v>
      </c>
      <c r="T670" s="101"/>
      <c r="U670" s="165"/>
      <c r="V670" s="86"/>
      <c r="W670" s="97"/>
      <c r="X670" s="87" t="s">
        <v>1151</v>
      </c>
      <c r="Y670" s="165" t="e">
        <f t="shared" si="29"/>
        <v>#VALUE!</v>
      </c>
      <c r="Z670" s="165">
        <f t="shared" si="30"/>
        <v>179</v>
      </c>
      <c r="AA670" s="165" t="str">
        <f>VLOOKUP(R670,NIVEAUXADMIN!A:B,2,FALSE)</f>
        <v>HT07</v>
      </c>
      <c r="AB670" s="165" t="str">
        <f>VLOOKUP(S670,NIVEAUXADMIN!E:F,2,FALSE)</f>
        <v>HT07712</v>
      </c>
      <c r="AC670" s="165" t="e">
        <f>VLOOKUP(T670,NIVEAUXADMIN!I:J,2,FALSE)</f>
        <v>#N/A</v>
      </c>
      <c r="AD670" s="87">
        <f>IF(SUMPRODUCT(($A$4:$A670=A670)*($S$4:$S670=S670))&gt;1,0,1)</f>
        <v>1</v>
      </c>
    </row>
    <row r="671" spans="1:30" s="48" customFormat="1" ht="15" customHeight="1">
      <c r="A671" s="87" t="s">
        <v>53</v>
      </c>
      <c r="B671" s="90"/>
      <c r="C671" s="90" t="s">
        <v>48</v>
      </c>
      <c r="D671" s="165" t="s">
        <v>16</v>
      </c>
      <c r="E671" s="114" t="s">
        <v>1980</v>
      </c>
      <c r="F671" s="95" t="s">
        <v>1051</v>
      </c>
      <c r="G671" s="165" t="s">
        <v>1052</v>
      </c>
      <c r="H671" s="165" t="s">
        <v>1054</v>
      </c>
      <c r="I671" s="176"/>
      <c r="J671" s="85" t="str">
        <f>IFERROR(VLOOKUP(H671,REFERENCES!R:S,2,FALSE),"")</f>
        <v>Nombre</v>
      </c>
      <c r="K671" s="168">
        <v>200</v>
      </c>
      <c r="L671" s="167"/>
      <c r="M671" s="167"/>
      <c r="N671" s="167"/>
      <c r="O671" s="84" t="s">
        <v>1902</v>
      </c>
      <c r="P671" s="82">
        <v>200</v>
      </c>
      <c r="Q671" s="96" t="s">
        <v>1040</v>
      </c>
      <c r="R671" s="165" t="s">
        <v>20</v>
      </c>
      <c r="S671" s="87" t="s">
        <v>499</v>
      </c>
      <c r="T671" s="86" t="s">
        <v>1472</v>
      </c>
      <c r="U671" s="165"/>
      <c r="V671" s="86"/>
      <c r="W671" s="97"/>
      <c r="X671" s="87"/>
      <c r="Y671" s="165" t="e">
        <f t="shared" si="29"/>
        <v>#VALUE!</v>
      </c>
      <c r="Z671" s="165">
        <f t="shared" si="30"/>
        <v>179</v>
      </c>
      <c r="AA671" s="165" t="str">
        <f>VLOOKUP(R671,NIVEAUXADMIN!A:B,2,FALSE)</f>
        <v>HT07</v>
      </c>
      <c r="AB671" s="165" t="str">
        <f>VLOOKUP(S671,NIVEAUXADMIN!E:F,2,FALSE)</f>
        <v>HT07714</v>
      </c>
      <c r="AC671" s="165" t="str">
        <f>VLOOKUP(T671,NIVEAUXADMIN!I:J,2,FALSE)</f>
        <v>HT07714-02</v>
      </c>
      <c r="AD671" s="87">
        <f>IF(SUMPRODUCT(($A$4:$A671=A671)*($S$4:$S671=S671))&gt;1,0,1)</f>
        <v>0</v>
      </c>
    </row>
    <row r="672" spans="1:30" s="48" customFormat="1" ht="15" customHeight="1">
      <c r="A672" s="91" t="s">
        <v>53</v>
      </c>
      <c r="B672" s="90"/>
      <c r="C672" s="90" t="s">
        <v>48</v>
      </c>
      <c r="D672" s="165" t="s">
        <v>16</v>
      </c>
      <c r="E672" s="114" t="s">
        <v>1980</v>
      </c>
      <c r="F672" s="95" t="s">
        <v>1049</v>
      </c>
      <c r="G672" s="165" t="s">
        <v>1053</v>
      </c>
      <c r="H672" s="165" t="s">
        <v>1064</v>
      </c>
      <c r="I672" s="176"/>
      <c r="J672" s="85" t="str">
        <f>IFERROR(VLOOKUP(H672,REFERENCES!R:S,2,FALSE),"")</f>
        <v>Nombre</v>
      </c>
      <c r="K672" s="168">
        <v>4370</v>
      </c>
      <c r="L672" s="167"/>
      <c r="M672" s="167"/>
      <c r="N672" s="167"/>
      <c r="O672" s="84" t="s">
        <v>1902</v>
      </c>
      <c r="P672" s="82">
        <v>4370</v>
      </c>
      <c r="Q672" s="89"/>
      <c r="R672" s="165" t="s">
        <v>20</v>
      </c>
      <c r="S672" s="165" t="s">
        <v>21</v>
      </c>
      <c r="T672" s="101"/>
      <c r="U672" s="165"/>
      <c r="V672" s="86"/>
      <c r="W672" s="97"/>
      <c r="X672" s="87" t="s">
        <v>1129</v>
      </c>
      <c r="Y672" s="165" t="e">
        <f t="shared" si="29"/>
        <v>#VALUE!</v>
      </c>
      <c r="Z672" s="165">
        <f t="shared" si="30"/>
        <v>179</v>
      </c>
      <c r="AA672" s="165" t="str">
        <f>VLOOKUP(R672,NIVEAUXADMIN!A:B,2,FALSE)</f>
        <v>HT07</v>
      </c>
      <c r="AB672" s="165" t="str">
        <f>VLOOKUP(S672,NIVEAUXADMIN!E:F,2,FALSE)</f>
        <v>HT07711</v>
      </c>
      <c r="AC672" s="165" t="e">
        <f>VLOOKUP(T672,NIVEAUXADMIN!I:J,2,FALSE)</f>
        <v>#N/A</v>
      </c>
      <c r="AD672" s="87">
        <f>IF(SUMPRODUCT(($A$4:$A672=A672)*($S$4:$S672=S672))&gt;1,0,1)</f>
        <v>0</v>
      </c>
    </row>
    <row r="673" spans="1:30" s="48" customFormat="1" ht="15" customHeight="1">
      <c r="A673" s="87" t="s">
        <v>53</v>
      </c>
      <c r="B673" s="90"/>
      <c r="C673" s="90" t="s">
        <v>48</v>
      </c>
      <c r="D673" s="165" t="s">
        <v>16</v>
      </c>
      <c r="E673" s="114" t="s">
        <v>1980</v>
      </c>
      <c r="F673" s="88" t="s">
        <v>1051</v>
      </c>
      <c r="G673" s="87" t="s">
        <v>1052</v>
      </c>
      <c r="H673" s="87" t="s">
        <v>1063</v>
      </c>
      <c r="I673" s="176"/>
      <c r="J673" s="85" t="str">
        <f>IFERROR(VLOOKUP(H673,REFERENCES!R:S,2,FALSE),"")</f>
        <v>Nombre</v>
      </c>
      <c r="K673" s="168">
        <v>1000</v>
      </c>
      <c r="L673" s="167"/>
      <c r="M673" s="167"/>
      <c r="N673" s="167"/>
      <c r="O673" s="84" t="s">
        <v>1902</v>
      </c>
      <c r="P673" s="82">
        <v>1000</v>
      </c>
      <c r="Q673" s="89"/>
      <c r="R673" s="165" t="s">
        <v>20</v>
      </c>
      <c r="S673" s="87" t="s">
        <v>310</v>
      </c>
      <c r="T673" s="101"/>
      <c r="U673" s="165"/>
      <c r="V673" s="86"/>
      <c r="W673" s="97"/>
      <c r="X673" s="87" t="s">
        <v>1151</v>
      </c>
      <c r="Y673" s="165" t="e">
        <f t="shared" si="29"/>
        <v>#VALUE!</v>
      </c>
      <c r="Z673" s="165">
        <f t="shared" si="30"/>
        <v>179</v>
      </c>
      <c r="AA673" s="165" t="str">
        <f>VLOOKUP(R673,NIVEAUXADMIN!A:B,2,FALSE)</f>
        <v>HT07</v>
      </c>
      <c r="AB673" s="165" t="str">
        <f>VLOOKUP(S673,NIVEAUXADMIN!E:F,2,FALSE)</f>
        <v>HT07723</v>
      </c>
      <c r="AC673" s="165" t="e">
        <f>VLOOKUP(T673,NIVEAUXADMIN!I:J,2,FALSE)</f>
        <v>#N/A</v>
      </c>
      <c r="AD673" s="87">
        <f>IF(SUMPRODUCT(($A$4:$A673=A673)*($S$4:$S673=S673))&gt;1,0,1)</f>
        <v>0</v>
      </c>
    </row>
    <row r="674" spans="1:30" s="48" customFormat="1" ht="15" customHeight="1">
      <c r="A674" s="87" t="s">
        <v>53</v>
      </c>
      <c r="B674" s="90"/>
      <c r="C674" s="90" t="s">
        <v>48</v>
      </c>
      <c r="D674" s="87" t="s">
        <v>19</v>
      </c>
      <c r="E674" s="114" t="s">
        <v>1980</v>
      </c>
      <c r="F674" s="88" t="s">
        <v>1051</v>
      </c>
      <c r="G674" s="87" t="s">
        <v>1052</v>
      </c>
      <c r="H674" s="87" t="s">
        <v>1063</v>
      </c>
      <c r="I674" s="176"/>
      <c r="J674" s="85" t="str">
        <f>IFERROR(VLOOKUP(H674,REFERENCES!R:S,2,FALSE),"")</f>
        <v>Nombre</v>
      </c>
      <c r="K674" s="168">
        <v>1000</v>
      </c>
      <c r="L674" s="167"/>
      <c r="M674" s="167"/>
      <c r="N674" s="167"/>
      <c r="O674" s="84" t="s">
        <v>1902</v>
      </c>
      <c r="P674" s="82">
        <v>1000</v>
      </c>
      <c r="Q674" s="89"/>
      <c r="R674" s="165" t="s">
        <v>20</v>
      </c>
      <c r="S674" s="87" t="s">
        <v>499</v>
      </c>
      <c r="T674" s="101"/>
      <c r="U674" s="165"/>
      <c r="V674" s="86"/>
      <c r="W674" s="97"/>
      <c r="X674" s="87" t="s">
        <v>1151</v>
      </c>
      <c r="Y674" s="165" t="e">
        <f t="shared" si="29"/>
        <v>#VALUE!</v>
      </c>
      <c r="Z674" s="165">
        <f t="shared" si="30"/>
        <v>179</v>
      </c>
      <c r="AA674" s="165" t="str">
        <f>VLOOKUP(R674,NIVEAUXADMIN!A:B,2,FALSE)</f>
        <v>HT07</v>
      </c>
      <c r="AB674" s="165" t="str">
        <f>VLOOKUP(S674,NIVEAUXADMIN!E:F,2,FALSE)</f>
        <v>HT07714</v>
      </c>
      <c r="AC674" s="165" t="e">
        <f>VLOOKUP(T674,NIVEAUXADMIN!I:J,2,FALSE)</f>
        <v>#N/A</v>
      </c>
      <c r="AD674" s="87">
        <f>IF(SUMPRODUCT(($A$4:$A674=A674)*($S$4:$S674=S674))&gt;1,0,1)</f>
        <v>0</v>
      </c>
    </row>
    <row r="675" spans="1:30" s="48" customFormat="1" ht="15" customHeight="1">
      <c r="A675" s="87" t="s">
        <v>53</v>
      </c>
      <c r="B675" s="90"/>
      <c r="C675" s="90" t="s">
        <v>48</v>
      </c>
      <c r="D675" s="87" t="s">
        <v>19</v>
      </c>
      <c r="E675" s="114" t="s">
        <v>1980</v>
      </c>
      <c r="F675" s="88" t="s">
        <v>1051</v>
      </c>
      <c r="G675" s="87" t="s">
        <v>1052</v>
      </c>
      <c r="H675" s="87" t="s">
        <v>1063</v>
      </c>
      <c r="I675" s="176"/>
      <c r="J675" s="85" t="str">
        <f>IFERROR(VLOOKUP(H675,REFERENCES!R:S,2,FALSE),"")</f>
        <v>Nombre</v>
      </c>
      <c r="K675" s="168">
        <v>1000</v>
      </c>
      <c r="L675" s="167"/>
      <c r="M675" s="167"/>
      <c r="N675" s="167"/>
      <c r="O675" s="84" t="s">
        <v>1902</v>
      </c>
      <c r="P675" s="82">
        <v>1000</v>
      </c>
      <c r="Q675" s="89"/>
      <c r="R675" s="165" t="s">
        <v>20</v>
      </c>
      <c r="S675" s="87" t="s">
        <v>517</v>
      </c>
      <c r="T675" s="101"/>
      <c r="U675" s="165"/>
      <c r="V675" s="86"/>
      <c r="W675" s="97"/>
      <c r="X675" s="87" t="s">
        <v>1151</v>
      </c>
      <c r="Y675" s="165" t="e">
        <f t="shared" si="29"/>
        <v>#VALUE!</v>
      </c>
      <c r="Z675" s="165">
        <f t="shared" si="30"/>
        <v>179</v>
      </c>
      <c r="AA675" s="165" t="str">
        <f>VLOOKUP(R675,NIVEAUXADMIN!A:B,2,FALSE)</f>
        <v>HT07</v>
      </c>
      <c r="AB675" s="165" t="str">
        <f>VLOOKUP(S675,NIVEAUXADMIN!E:F,2,FALSE)</f>
        <v>HT07713</v>
      </c>
      <c r="AC675" s="165" t="e">
        <f>VLOOKUP(T675,NIVEAUXADMIN!I:J,2,FALSE)</f>
        <v>#N/A</v>
      </c>
      <c r="AD675" s="87">
        <f>IF(SUMPRODUCT(($A$4:$A675=A675)*($S$4:$S675=S675))&gt;1,0,1)</f>
        <v>0</v>
      </c>
    </row>
    <row r="676" spans="1:30" s="48" customFormat="1" ht="15" customHeight="1">
      <c r="A676" s="87" t="s">
        <v>53</v>
      </c>
      <c r="B676" s="90"/>
      <c r="C676" s="90" t="s">
        <v>48</v>
      </c>
      <c r="D676" s="87" t="s">
        <v>19</v>
      </c>
      <c r="E676" s="114" t="s">
        <v>1980</v>
      </c>
      <c r="F676" s="88" t="s">
        <v>1051</v>
      </c>
      <c r="G676" s="87" t="s">
        <v>1052</v>
      </c>
      <c r="H676" s="87" t="s">
        <v>1063</v>
      </c>
      <c r="I676" s="176"/>
      <c r="J676" s="85" t="str">
        <f>IFERROR(VLOOKUP(H676,REFERENCES!R:S,2,FALSE),"")</f>
        <v>Nombre</v>
      </c>
      <c r="K676" s="168">
        <v>1000</v>
      </c>
      <c r="L676" s="167"/>
      <c r="M676" s="167"/>
      <c r="N676" s="167"/>
      <c r="O676" s="84" t="s">
        <v>1902</v>
      </c>
      <c r="P676" s="82">
        <v>1000</v>
      </c>
      <c r="Q676" s="89"/>
      <c r="R676" s="165" t="s">
        <v>20</v>
      </c>
      <c r="S676" s="87" t="s">
        <v>523</v>
      </c>
      <c r="T676" s="101"/>
      <c r="U676" s="165"/>
      <c r="V676" s="86"/>
      <c r="W676" s="97"/>
      <c r="X676" s="87" t="s">
        <v>1151</v>
      </c>
      <c r="Y676" s="165" t="e">
        <f t="shared" si="29"/>
        <v>#VALUE!</v>
      </c>
      <c r="Z676" s="165">
        <f t="shared" si="30"/>
        <v>179</v>
      </c>
      <c r="AA676" s="165" t="str">
        <f>VLOOKUP(R676,NIVEAUXADMIN!A:B,2,FALSE)</f>
        <v>HT07</v>
      </c>
      <c r="AB676" s="165" t="str">
        <f>VLOOKUP(S676,NIVEAUXADMIN!E:F,2,FALSE)</f>
        <v>HT07741</v>
      </c>
      <c r="AC676" s="165" t="e">
        <f>VLOOKUP(T676,NIVEAUXADMIN!I:J,2,FALSE)</f>
        <v>#N/A</v>
      </c>
      <c r="AD676" s="87">
        <f>IF(SUMPRODUCT(($A$4:$A676=A676)*($S$4:$S676=S676))&gt;1,0,1)</f>
        <v>0</v>
      </c>
    </row>
    <row r="677" spans="1:30" s="48" customFormat="1" ht="15" customHeight="1">
      <c r="A677" s="87" t="s">
        <v>53</v>
      </c>
      <c r="B677" s="90"/>
      <c r="C677" s="90" t="s">
        <v>48</v>
      </c>
      <c r="D677" s="165" t="s">
        <v>16</v>
      </c>
      <c r="E677" s="114" t="s">
        <v>1980</v>
      </c>
      <c r="F677" s="88" t="s">
        <v>1051</v>
      </c>
      <c r="G677" s="87" t="s">
        <v>1052</v>
      </c>
      <c r="H677" s="87" t="s">
        <v>1063</v>
      </c>
      <c r="I677" s="176"/>
      <c r="J677" s="85" t="str">
        <f>IFERROR(VLOOKUP(H677,REFERENCES!R:S,2,FALSE),"")</f>
        <v>Nombre</v>
      </c>
      <c r="K677" s="168">
        <v>1000</v>
      </c>
      <c r="L677" s="167"/>
      <c r="M677" s="167"/>
      <c r="N677" s="167"/>
      <c r="O677" s="84" t="s">
        <v>1902</v>
      </c>
      <c r="P677" s="82">
        <v>4370</v>
      </c>
      <c r="Q677" s="89"/>
      <c r="R677" s="165" t="s">
        <v>20</v>
      </c>
      <c r="S677" s="165" t="s">
        <v>21</v>
      </c>
      <c r="T677" s="101"/>
      <c r="U677" s="165"/>
      <c r="V677" s="86"/>
      <c r="W677" s="97"/>
      <c r="X677" s="87" t="s">
        <v>1129</v>
      </c>
      <c r="Y677" s="165" t="e">
        <f t="shared" si="29"/>
        <v>#VALUE!</v>
      </c>
      <c r="Z677" s="165">
        <f t="shared" si="30"/>
        <v>179</v>
      </c>
      <c r="AA677" s="165" t="str">
        <f>VLOOKUP(R677,NIVEAUXADMIN!A:B,2,FALSE)</f>
        <v>HT07</v>
      </c>
      <c r="AB677" s="165" t="str">
        <f>VLOOKUP(S677,NIVEAUXADMIN!E:F,2,FALSE)</f>
        <v>HT07711</v>
      </c>
      <c r="AC677" s="165" t="e">
        <f>VLOOKUP(T677,NIVEAUXADMIN!I:J,2,FALSE)</f>
        <v>#N/A</v>
      </c>
      <c r="AD677" s="87">
        <f>IF(SUMPRODUCT(($A$4:$A677=A677)*($S$4:$S677=S677))&gt;1,0,1)</f>
        <v>0</v>
      </c>
    </row>
    <row r="678" spans="1:30" s="48" customFormat="1" ht="15" customHeight="1">
      <c r="A678" s="87" t="s">
        <v>53</v>
      </c>
      <c r="B678" s="90"/>
      <c r="C678" s="90" t="s">
        <v>48</v>
      </c>
      <c r="D678" s="87" t="s">
        <v>19</v>
      </c>
      <c r="E678" s="114" t="s">
        <v>1980</v>
      </c>
      <c r="F678" s="88" t="s">
        <v>1051</v>
      </c>
      <c r="G678" s="87" t="s">
        <v>1052</v>
      </c>
      <c r="H678" s="87" t="s">
        <v>1063</v>
      </c>
      <c r="I678" s="176"/>
      <c r="J678" s="85" t="str">
        <f>IFERROR(VLOOKUP(H678,REFERENCES!R:S,2,FALSE),"")</f>
        <v>Nombre</v>
      </c>
      <c r="K678" s="168">
        <v>1000</v>
      </c>
      <c r="L678" s="167"/>
      <c r="M678" s="167"/>
      <c r="N678" s="167"/>
      <c r="O678" s="84" t="s">
        <v>1902</v>
      </c>
      <c r="P678" s="82">
        <v>1000</v>
      </c>
      <c r="Q678" s="89"/>
      <c r="R678" s="165" t="s">
        <v>20</v>
      </c>
      <c r="S678" s="164" t="s">
        <v>22</v>
      </c>
      <c r="T678" s="101"/>
      <c r="U678" s="165"/>
      <c r="V678" s="86"/>
      <c r="W678" s="97"/>
      <c r="X678" s="87" t="s">
        <v>1151</v>
      </c>
      <c r="Y678" s="165" t="e">
        <f t="shared" si="29"/>
        <v>#VALUE!</v>
      </c>
      <c r="Z678" s="165">
        <f t="shared" si="30"/>
        <v>179</v>
      </c>
      <c r="AA678" s="165" t="str">
        <f>VLOOKUP(R678,NIVEAUXADMIN!A:B,2,FALSE)</f>
        <v>HT07</v>
      </c>
      <c r="AB678" s="165" t="str">
        <f>VLOOKUP(S678,NIVEAUXADMIN!E:F,2,FALSE)</f>
        <v>HT07715</v>
      </c>
      <c r="AC678" s="165" t="e">
        <f>VLOOKUP(T678,NIVEAUXADMIN!I:J,2,FALSE)</f>
        <v>#N/A</v>
      </c>
      <c r="AD678" s="87">
        <f>IF(SUMPRODUCT(($A$4:$A678=A678)*($S$4:$S678=S678))&gt;1,0,1)</f>
        <v>0</v>
      </c>
    </row>
    <row r="679" spans="1:30" s="165" customFormat="1" ht="15" customHeight="1">
      <c r="A679" s="87" t="s">
        <v>53</v>
      </c>
      <c r="B679" s="90"/>
      <c r="C679" s="90" t="s">
        <v>48</v>
      </c>
      <c r="D679" s="165" t="s">
        <v>16</v>
      </c>
      <c r="E679" s="114" t="s">
        <v>1980</v>
      </c>
      <c r="F679" s="88" t="s">
        <v>1051</v>
      </c>
      <c r="G679" s="87" t="s">
        <v>1052</v>
      </c>
      <c r="H679" s="87" t="s">
        <v>1063</v>
      </c>
      <c r="I679" s="176"/>
      <c r="J679" s="85" t="str">
        <f>IFERROR(VLOOKUP(H679,REFERENCES!R:S,2,FALSE),"")</f>
        <v>Nombre</v>
      </c>
      <c r="K679" s="168">
        <v>1000</v>
      </c>
      <c r="L679" s="167"/>
      <c r="M679" s="167"/>
      <c r="N679" s="167"/>
      <c r="O679" s="84" t="s">
        <v>1902</v>
      </c>
      <c r="P679" s="82">
        <v>1000</v>
      </c>
      <c r="Q679" s="89"/>
      <c r="R679" s="165" t="s">
        <v>20</v>
      </c>
      <c r="S679" s="87" t="s">
        <v>539</v>
      </c>
      <c r="T679" s="101"/>
      <c r="V679" s="86"/>
      <c r="W679" s="97"/>
      <c r="X679" s="87" t="s">
        <v>1151</v>
      </c>
      <c r="Y679" s="165" t="e">
        <f t="shared" si="29"/>
        <v>#VALUE!</v>
      </c>
      <c r="Z679" s="165">
        <f t="shared" si="30"/>
        <v>179</v>
      </c>
      <c r="AA679" s="165" t="str">
        <f>VLOOKUP(R679,NIVEAUXADMIN!A:B,2,FALSE)</f>
        <v>HT07</v>
      </c>
      <c r="AB679" s="165" t="str">
        <f>VLOOKUP(S679,NIVEAUXADMIN!E:F,2,FALSE)</f>
        <v>HT07721</v>
      </c>
      <c r="AC679" s="165" t="e">
        <f>VLOOKUP(T679,NIVEAUXADMIN!I:J,2,FALSE)</f>
        <v>#N/A</v>
      </c>
      <c r="AD679" s="87">
        <f>IF(SUMPRODUCT(($A$4:$A679=A679)*($S$4:$S679=S679))&gt;1,0,1)</f>
        <v>0</v>
      </c>
    </row>
    <row r="680" spans="1:30" s="48" customFormat="1" ht="15" customHeight="1">
      <c r="A680" s="87" t="s">
        <v>53</v>
      </c>
      <c r="B680" s="90"/>
      <c r="C680" s="90" t="s">
        <v>48</v>
      </c>
      <c r="D680" s="165" t="s">
        <v>16</v>
      </c>
      <c r="E680" s="114" t="s">
        <v>1980</v>
      </c>
      <c r="F680" s="88" t="s">
        <v>1051</v>
      </c>
      <c r="G680" s="87" t="s">
        <v>1052</v>
      </c>
      <c r="H680" s="87" t="s">
        <v>1063</v>
      </c>
      <c r="I680" s="176"/>
      <c r="J680" s="85" t="str">
        <f>IFERROR(VLOOKUP(H680,REFERENCES!R:S,2,FALSE),"")</f>
        <v>Nombre</v>
      </c>
      <c r="K680" s="168">
        <v>1000</v>
      </c>
      <c r="L680" s="167"/>
      <c r="M680" s="167"/>
      <c r="N680" s="167"/>
      <c r="O680" s="84" t="s">
        <v>1902</v>
      </c>
      <c r="P680" s="82">
        <v>1000</v>
      </c>
      <c r="Q680" s="89"/>
      <c r="R680" s="165" t="s">
        <v>20</v>
      </c>
      <c r="S680" s="87" t="s">
        <v>542</v>
      </c>
      <c r="T680" s="101"/>
      <c r="U680" s="165"/>
      <c r="V680" s="86"/>
      <c r="W680" s="97"/>
      <c r="X680" s="87" t="s">
        <v>1151</v>
      </c>
      <c r="Y680" s="165" t="e">
        <f t="shared" si="29"/>
        <v>#VALUE!</v>
      </c>
      <c r="Z680" s="165">
        <f t="shared" si="30"/>
        <v>179</v>
      </c>
      <c r="AA680" s="165" t="str">
        <f>VLOOKUP(R680,NIVEAUXADMIN!A:B,2,FALSE)</f>
        <v>HT07</v>
      </c>
      <c r="AB680" s="165" t="str">
        <f>VLOOKUP(S680,NIVEAUXADMIN!E:F,2,FALSE)</f>
        <v>HT07743</v>
      </c>
      <c r="AC680" s="165" t="e">
        <f>VLOOKUP(T680,NIVEAUXADMIN!I:J,2,FALSE)</f>
        <v>#N/A</v>
      </c>
      <c r="AD680" s="87">
        <f>IF(SUMPRODUCT(($A$4:$A680=A680)*($S$4:$S680=S680))&gt;1,0,1)</f>
        <v>0</v>
      </c>
    </row>
    <row r="681" spans="1:30" s="48" customFormat="1" ht="15" customHeight="1">
      <c r="A681" s="87" t="s">
        <v>53</v>
      </c>
      <c r="B681" s="90"/>
      <c r="C681" s="90" t="s">
        <v>48</v>
      </c>
      <c r="D681" s="165" t="s">
        <v>16</v>
      </c>
      <c r="E681" s="114" t="s">
        <v>1980</v>
      </c>
      <c r="F681" s="88" t="s">
        <v>1051</v>
      </c>
      <c r="G681" s="87" t="s">
        <v>1052</v>
      </c>
      <c r="H681" s="87" t="s">
        <v>1063</v>
      </c>
      <c r="I681" s="176"/>
      <c r="J681" s="85" t="str">
        <f>IFERROR(VLOOKUP(H681,REFERENCES!R:S,2,FALSE),"")</f>
        <v>Nombre</v>
      </c>
      <c r="K681" s="168">
        <v>1000</v>
      </c>
      <c r="L681" s="167"/>
      <c r="M681" s="167"/>
      <c r="N681" s="167"/>
      <c r="O681" s="84" t="s">
        <v>1902</v>
      </c>
      <c r="P681" s="82">
        <v>1000</v>
      </c>
      <c r="Q681" s="89"/>
      <c r="R681" s="165" t="s">
        <v>20</v>
      </c>
      <c r="S681" s="87" t="s">
        <v>545</v>
      </c>
      <c r="T681" s="101"/>
      <c r="U681" s="165"/>
      <c r="V681" s="86"/>
      <c r="W681" s="97"/>
      <c r="X681" s="87" t="s">
        <v>1151</v>
      </c>
      <c r="Y681" s="165" t="e">
        <f t="shared" si="29"/>
        <v>#VALUE!</v>
      </c>
      <c r="Z681" s="165">
        <f t="shared" si="30"/>
        <v>179</v>
      </c>
      <c r="AA681" s="165" t="str">
        <f>VLOOKUP(R681,NIVEAUXADMIN!A:B,2,FALSE)</f>
        <v>HT07</v>
      </c>
      <c r="AB681" s="165" t="str">
        <f>VLOOKUP(S681,NIVEAUXADMIN!E:F,2,FALSE)</f>
        <v>HT07722</v>
      </c>
      <c r="AC681" s="165" t="e">
        <f>VLOOKUP(T681,NIVEAUXADMIN!I:J,2,FALSE)</f>
        <v>#N/A</v>
      </c>
      <c r="AD681" s="87">
        <f>IF(SUMPRODUCT(($A$4:$A681=A681)*($S$4:$S681=S681))&gt;1,0,1)</f>
        <v>0</v>
      </c>
    </row>
    <row r="682" spans="1:30" s="48" customFormat="1" ht="15" customHeight="1">
      <c r="A682" s="87" t="s">
        <v>53</v>
      </c>
      <c r="B682" s="90"/>
      <c r="C682" s="90" t="s">
        <v>48</v>
      </c>
      <c r="D682" s="165" t="s">
        <v>16</v>
      </c>
      <c r="E682" s="114" t="s">
        <v>1980</v>
      </c>
      <c r="F682" s="88" t="s">
        <v>1051</v>
      </c>
      <c r="G682" s="87" t="s">
        <v>1052</v>
      </c>
      <c r="H682" s="87" t="s">
        <v>1063</v>
      </c>
      <c r="I682" s="176"/>
      <c r="J682" s="85" t="str">
        <f>IFERROR(VLOOKUP(H682,REFERENCES!R:S,2,FALSE),"")</f>
        <v>Nombre</v>
      </c>
      <c r="K682" s="168">
        <v>1000</v>
      </c>
      <c r="L682" s="167"/>
      <c r="M682" s="167"/>
      <c r="N682" s="167"/>
      <c r="O682" s="84" t="s">
        <v>1902</v>
      </c>
      <c r="P682" s="82">
        <v>1000</v>
      </c>
      <c r="Q682" s="96" t="s">
        <v>1040</v>
      </c>
      <c r="R682" s="165" t="s">
        <v>20</v>
      </c>
      <c r="S682" s="87" t="s">
        <v>545</v>
      </c>
      <c r="T682" s="101"/>
      <c r="U682" s="165"/>
      <c r="V682" s="86"/>
      <c r="W682" s="97"/>
      <c r="X682" s="87"/>
      <c r="Y682" s="165" t="e">
        <f t="shared" si="29"/>
        <v>#VALUE!</v>
      </c>
      <c r="Z682" s="165">
        <f t="shared" si="30"/>
        <v>179</v>
      </c>
      <c r="AA682" s="165" t="str">
        <f>VLOOKUP(R682,NIVEAUXADMIN!A:B,2,FALSE)</f>
        <v>HT07</v>
      </c>
      <c r="AB682" s="165" t="str">
        <f>VLOOKUP(S682,NIVEAUXADMIN!E:F,2,FALSE)</f>
        <v>HT07722</v>
      </c>
      <c r="AC682" s="165" t="e">
        <f>VLOOKUP(T682,NIVEAUXADMIN!I:J,2,FALSE)</f>
        <v>#N/A</v>
      </c>
      <c r="AD682" s="87">
        <f>IF(SUMPRODUCT(($A$4:$A682=A682)*($S$4:$S682=S682))&gt;1,0,1)</f>
        <v>0</v>
      </c>
    </row>
    <row r="683" spans="1:30" s="165" customFormat="1" ht="15" customHeight="1">
      <c r="A683" s="87" t="s">
        <v>53</v>
      </c>
      <c r="B683" s="90"/>
      <c r="C683" s="90" t="s">
        <v>48</v>
      </c>
      <c r="D683" s="165" t="s">
        <v>16</v>
      </c>
      <c r="E683" s="114" t="s">
        <v>1980</v>
      </c>
      <c r="F683" s="88" t="s">
        <v>1051</v>
      </c>
      <c r="G683" s="87" t="s">
        <v>1052</v>
      </c>
      <c r="H683" s="87" t="s">
        <v>1063</v>
      </c>
      <c r="I683" s="176"/>
      <c r="J683" s="85" t="str">
        <f>IFERROR(VLOOKUP(H683,REFERENCES!R:S,2,FALSE),"")</f>
        <v>Nombre</v>
      </c>
      <c r="K683" s="168">
        <v>1000</v>
      </c>
      <c r="L683" s="167"/>
      <c r="M683" s="167"/>
      <c r="N683" s="167"/>
      <c r="O683" s="84" t="s">
        <v>1902</v>
      </c>
      <c r="P683" s="82">
        <v>1000</v>
      </c>
      <c r="Q683" s="89"/>
      <c r="R683" s="165" t="s">
        <v>20</v>
      </c>
      <c r="S683" s="87" t="s">
        <v>554</v>
      </c>
      <c r="T683" s="101"/>
      <c r="V683" s="86"/>
      <c r="W683" s="97"/>
      <c r="X683" s="87" t="s">
        <v>1151</v>
      </c>
      <c r="Y683" s="165" t="e">
        <f t="shared" si="29"/>
        <v>#VALUE!</v>
      </c>
      <c r="Z683" s="165">
        <f t="shared" si="30"/>
        <v>179</v>
      </c>
      <c r="AA683" s="165" t="str">
        <f>VLOOKUP(R683,NIVEAUXADMIN!A:B,2,FALSE)</f>
        <v>HT07</v>
      </c>
      <c r="AB683" s="165" t="str">
        <f>VLOOKUP(S683,NIVEAUXADMIN!E:F,2,FALSE)</f>
        <v>HT07712</v>
      </c>
      <c r="AC683" s="165" t="e">
        <f>VLOOKUP(T683,NIVEAUXADMIN!I:J,2,FALSE)</f>
        <v>#N/A</v>
      </c>
      <c r="AD683" s="87">
        <f>IF(SUMPRODUCT(($A$4:$A683=A683)*($S$4:$S683=S683))&gt;1,0,1)</f>
        <v>0</v>
      </c>
    </row>
    <row r="684" spans="1:30" s="165" customFormat="1" ht="15" customHeight="1">
      <c r="A684" s="87" t="s">
        <v>53</v>
      </c>
      <c r="B684" s="90"/>
      <c r="C684" s="90" t="s">
        <v>48</v>
      </c>
      <c r="D684" s="165" t="s">
        <v>16</v>
      </c>
      <c r="E684" s="114" t="s">
        <v>1980</v>
      </c>
      <c r="F684" s="88" t="s">
        <v>1051</v>
      </c>
      <c r="G684" s="87" t="s">
        <v>1052</v>
      </c>
      <c r="H684" s="87" t="s">
        <v>1062</v>
      </c>
      <c r="I684" s="176"/>
      <c r="J684" s="85" t="str">
        <f>IFERROR(VLOOKUP(H684,REFERENCES!R:S,2,FALSE),"")</f>
        <v>Nombre</v>
      </c>
      <c r="K684" s="168">
        <v>1000</v>
      </c>
      <c r="L684" s="167"/>
      <c r="M684" s="167"/>
      <c r="N684" s="167"/>
      <c r="O684" s="84" t="s">
        <v>1902</v>
      </c>
      <c r="P684" s="82">
        <v>1000</v>
      </c>
      <c r="Q684" s="89"/>
      <c r="R684" s="165" t="s">
        <v>20</v>
      </c>
      <c r="S684" s="87" t="s">
        <v>310</v>
      </c>
      <c r="T684" s="101"/>
      <c r="V684" s="86"/>
      <c r="W684" s="97"/>
      <c r="X684" s="87" t="s">
        <v>1151</v>
      </c>
      <c r="Y684" s="165" t="e">
        <f t="shared" si="29"/>
        <v>#VALUE!</v>
      </c>
      <c r="Z684" s="165">
        <f t="shared" si="30"/>
        <v>179</v>
      </c>
      <c r="AA684" s="165" t="str">
        <f>VLOOKUP(R684,NIVEAUXADMIN!A:B,2,FALSE)</f>
        <v>HT07</v>
      </c>
      <c r="AB684" s="165" t="str">
        <f>VLOOKUP(S684,NIVEAUXADMIN!E:F,2,FALSE)</f>
        <v>HT07723</v>
      </c>
      <c r="AC684" s="165" t="e">
        <f>VLOOKUP(T684,NIVEAUXADMIN!I:J,2,FALSE)</f>
        <v>#N/A</v>
      </c>
      <c r="AD684" s="87">
        <f>IF(SUMPRODUCT(($A$4:$A684=A684)*($S$4:$S684=S684))&gt;1,0,1)</f>
        <v>0</v>
      </c>
    </row>
    <row r="685" spans="1:30" s="48" customFormat="1" ht="15" customHeight="1">
      <c r="A685" s="87" t="s">
        <v>53</v>
      </c>
      <c r="B685" s="90"/>
      <c r="C685" s="90" t="s">
        <v>48</v>
      </c>
      <c r="D685" s="87" t="s">
        <v>19</v>
      </c>
      <c r="E685" s="114" t="s">
        <v>1980</v>
      </c>
      <c r="F685" s="88" t="s">
        <v>1051</v>
      </c>
      <c r="G685" s="87" t="s">
        <v>1052</v>
      </c>
      <c r="H685" s="87" t="s">
        <v>1062</v>
      </c>
      <c r="I685" s="176"/>
      <c r="J685" s="85" t="str">
        <f>IFERROR(VLOOKUP(H685,REFERENCES!R:S,2,FALSE),"")</f>
        <v>Nombre</v>
      </c>
      <c r="K685" s="168">
        <v>1000</v>
      </c>
      <c r="L685" s="167"/>
      <c r="M685" s="167"/>
      <c r="N685" s="167"/>
      <c r="O685" s="84" t="s">
        <v>1902</v>
      </c>
      <c r="P685" s="82">
        <v>1000</v>
      </c>
      <c r="Q685" s="89"/>
      <c r="R685" s="165" t="s">
        <v>20</v>
      </c>
      <c r="S685" s="87" t="s">
        <v>499</v>
      </c>
      <c r="T685" s="101"/>
      <c r="U685" s="165"/>
      <c r="V685" s="86"/>
      <c r="W685" s="97"/>
      <c r="X685" s="87" t="s">
        <v>1151</v>
      </c>
      <c r="Y685" s="165" t="e">
        <f t="shared" si="29"/>
        <v>#VALUE!</v>
      </c>
      <c r="Z685" s="165">
        <f t="shared" si="30"/>
        <v>179</v>
      </c>
      <c r="AA685" s="165" t="str">
        <f>VLOOKUP(R685,NIVEAUXADMIN!A:B,2,FALSE)</f>
        <v>HT07</v>
      </c>
      <c r="AB685" s="165" t="str">
        <f>VLOOKUP(S685,NIVEAUXADMIN!E:F,2,FALSE)</f>
        <v>HT07714</v>
      </c>
      <c r="AC685" s="165" t="e">
        <f>VLOOKUP(T685,NIVEAUXADMIN!I:J,2,FALSE)</f>
        <v>#N/A</v>
      </c>
      <c r="AD685" s="87">
        <f>IF(SUMPRODUCT(($A$4:$A685=A685)*($S$4:$S685=S685))&gt;1,0,1)</f>
        <v>0</v>
      </c>
    </row>
    <row r="686" spans="1:30" s="48" customFormat="1" ht="15" customHeight="1">
      <c r="A686" s="87" t="s">
        <v>53</v>
      </c>
      <c r="B686" s="90"/>
      <c r="C686" s="90" t="s">
        <v>48</v>
      </c>
      <c r="D686" s="87" t="s">
        <v>19</v>
      </c>
      <c r="E686" s="114" t="s">
        <v>1980</v>
      </c>
      <c r="F686" s="88" t="s">
        <v>1051</v>
      </c>
      <c r="G686" s="87" t="s">
        <v>1052</v>
      </c>
      <c r="H686" s="87" t="s">
        <v>1062</v>
      </c>
      <c r="I686" s="176"/>
      <c r="J686" s="85" t="str">
        <f>IFERROR(VLOOKUP(H686,REFERENCES!R:S,2,FALSE),"")</f>
        <v>Nombre</v>
      </c>
      <c r="K686" s="168">
        <v>1000</v>
      </c>
      <c r="L686" s="167"/>
      <c r="M686" s="167"/>
      <c r="N686" s="167"/>
      <c r="O686" s="84" t="s">
        <v>1902</v>
      </c>
      <c r="P686" s="82">
        <v>1000</v>
      </c>
      <c r="Q686" s="89"/>
      <c r="R686" s="165" t="s">
        <v>20</v>
      </c>
      <c r="S686" s="87" t="s">
        <v>517</v>
      </c>
      <c r="T686" s="101"/>
      <c r="U686" s="165"/>
      <c r="V686" s="86"/>
      <c r="W686" s="97"/>
      <c r="X686" s="87" t="s">
        <v>1151</v>
      </c>
      <c r="Y686" s="165" t="e">
        <f t="shared" si="29"/>
        <v>#VALUE!</v>
      </c>
      <c r="Z686" s="165">
        <f t="shared" si="30"/>
        <v>179</v>
      </c>
      <c r="AA686" s="165" t="str">
        <f>VLOOKUP(R686,NIVEAUXADMIN!A:B,2,FALSE)</f>
        <v>HT07</v>
      </c>
      <c r="AB686" s="165" t="str">
        <f>VLOOKUP(S686,NIVEAUXADMIN!E:F,2,FALSE)</f>
        <v>HT07713</v>
      </c>
      <c r="AC686" s="165" t="e">
        <f>VLOOKUP(T686,NIVEAUXADMIN!I:J,2,FALSE)</f>
        <v>#N/A</v>
      </c>
      <c r="AD686" s="87">
        <f>IF(SUMPRODUCT(($A$4:$A686=A686)*($S$4:$S686=S686))&gt;1,0,1)</f>
        <v>0</v>
      </c>
    </row>
    <row r="687" spans="1:30" s="48" customFormat="1" ht="15" customHeight="1">
      <c r="A687" s="87" t="s">
        <v>53</v>
      </c>
      <c r="B687" s="90"/>
      <c r="C687" s="90" t="s">
        <v>48</v>
      </c>
      <c r="D687" s="87" t="s">
        <v>19</v>
      </c>
      <c r="E687" s="114" t="s">
        <v>1980</v>
      </c>
      <c r="F687" s="88" t="s">
        <v>1051</v>
      </c>
      <c r="G687" s="87" t="s">
        <v>1052</v>
      </c>
      <c r="H687" s="87" t="s">
        <v>1062</v>
      </c>
      <c r="I687" s="176"/>
      <c r="J687" s="85" t="str">
        <f>IFERROR(VLOOKUP(H687,REFERENCES!R:S,2,FALSE),"")</f>
        <v>Nombre</v>
      </c>
      <c r="K687" s="168">
        <v>1000</v>
      </c>
      <c r="L687" s="167"/>
      <c r="M687" s="167"/>
      <c r="N687" s="167"/>
      <c r="O687" s="84" t="s">
        <v>1902</v>
      </c>
      <c r="P687" s="82">
        <v>1000</v>
      </c>
      <c r="Q687" s="89"/>
      <c r="R687" s="165" t="s">
        <v>20</v>
      </c>
      <c r="S687" s="87" t="s">
        <v>523</v>
      </c>
      <c r="T687" s="101"/>
      <c r="U687" s="165"/>
      <c r="V687" s="86"/>
      <c r="W687" s="97"/>
      <c r="X687" s="87" t="s">
        <v>1151</v>
      </c>
      <c r="Y687" s="165" t="e">
        <f t="shared" si="29"/>
        <v>#VALUE!</v>
      </c>
      <c r="Z687" s="165">
        <f t="shared" si="30"/>
        <v>179</v>
      </c>
      <c r="AA687" s="165" t="str">
        <f>VLOOKUP(R687,NIVEAUXADMIN!A:B,2,FALSE)</f>
        <v>HT07</v>
      </c>
      <c r="AB687" s="165" t="str">
        <f>VLOOKUP(S687,NIVEAUXADMIN!E:F,2,FALSE)</f>
        <v>HT07741</v>
      </c>
      <c r="AC687" s="165" t="e">
        <f>VLOOKUP(T687,NIVEAUXADMIN!I:J,2,FALSE)</f>
        <v>#N/A</v>
      </c>
      <c r="AD687" s="87">
        <f>IF(SUMPRODUCT(($A$4:$A687=A687)*($S$4:$S687=S687))&gt;1,0,1)</f>
        <v>0</v>
      </c>
    </row>
    <row r="688" spans="1:30" s="165" customFormat="1" ht="15" customHeight="1">
      <c r="A688" s="87" t="s">
        <v>53</v>
      </c>
      <c r="B688" s="90"/>
      <c r="C688" s="90" t="s">
        <v>48</v>
      </c>
      <c r="D688" s="165" t="s">
        <v>16</v>
      </c>
      <c r="E688" s="114" t="s">
        <v>1980</v>
      </c>
      <c r="F688" s="88" t="s">
        <v>1051</v>
      </c>
      <c r="G688" s="87" t="s">
        <v>1052</v>
      </c>
      <c r="H688" s="87" t="s">
        <v>1062</v>
      </c>
      <c r="I688" s="176"/>
      <c r="J688" s="85" t="str">
        <f>IFERROR(VLOOKUP(H688,REFERENCES!R:S,2,FALSE),"")</f>
        <v>Nombre</v>
      </c>
      <c r="K688" s="168">
        <v>500</v>
      </c>
      <c r="L688" s="167"/>
      <c r="M688" s="167"/>
      <c r="N688" s="167"/>
      <c r="O688" s="84" t="s">
        <v>1902</v>
      </c>
      <c r="P688" s="82">
        <v>1921</v>
      </c>
      <c r="Q688" s="89"/>
      <c r="R688" s="165" t="s">
        <v>20</v>
      </c>
      <c r="S688" s="165" t="s">
        <v>21</v>
      </c>
      <c r="T688" s="101"/>
      <c r="V688" s="86"/>
      <c r="W688" s="97"/>
      <c r="X688" s="87"/>
      <c r="Y688" s="165" t="e">
        <f t="shared" si="29"/>
        <v>#VALUE!</v>
      </c>
      <c r="Z688" s="165">
        <f t="shared" si="30"/>
        <v>179</v>
      </c>
      <c r="AA688" s="165" t="str">
        <f>VLOOKUP(R688,NIVEAUXADMIN!A:B,2,FALSE)</f>
        <v>HT07</v>
      </c>
      <c r="AB688" s="165" t="str">
        <f>VLOOKUP(S688,NIVEAUXADMIN!E:F,2,FALSE)</f>
        <v>HT07711</v>
      </c>
      <c r="AC688" s="165" t="e">
        <f>VLOOKUP(T688,NIVEAUXADMIN!I:J,2,FALSE)</f>
        <v>#N/A</v>
      </c>
      <c r="AD688" s="87">
        <f>IF(SUMPRODUCT(($A$4:$A688=A688)*($S$4:$S688=S688))&gt;1,0,1)</f>
        <v>0</v>
      </c>
    </row>
    <row r="689" spans="1:30" s="48" customFormat="1" ht="15" customHeight="1">
      <c r="A689" s="87" t="s">
        <v>53</v>
      </c>
      <c r="B689" s="90"/>
      <c r="C689" s="90" t="s">
        <v>48</v>
      </c>
      <c r="D689" s="165" t="s">
        <v>16</v>
      </c>
      <c r="E689" s="114" t="s">
        <v>1980</v>
      </c>
      <c r="F689" s="88" t="s">
        <v>1051</v>
      </c>
      <c r="G689" s="87" t="s">
        <v>1052</v>
      </c>
      <c r="H689" s="87" t="s">
        <v>1062</v>
      </c>
      <c r="I689" s="176"/>
      <c r="J689" s="85" t="str">
        <f>IFERROR(VLOOKUP(H689,REFERENCES!R:S,2,FALSE),"")</f>
        <v>Nombre</v>
      </c>
      <c r="K689" s="168">
        <v>3000</v>
      </c>
      <c r="L689" s="167"/>
      <c r="M689" s="167"/>
      <c r="N689" s="167"/>
      <c r="O689" s="84" t="s">
        <v>1902</v>
      </c>
      <c r="P689" s="82">
        <v>4370</v>
      </c>
      <c r="Q689" s="89"/>
      <c r="R689" s="165" t="s">
        <v>20</v>
      </c>
      <c r="S689" s="165" t="s">
        <v>21</v>
      </c>
      <c r="T689" s="101"/>
      <c r="U689" s="165"/>
      <c r="V689" s="86"/>
      <c r="W689" s="97"/>
      <c r="X689" s="87" t="s">
        <v>1129</v>
      </c>
      <c r="Y689" s="165" t="e">
        <f t="shared" si="29"/>
        <v>#VALUE!</v>
      </c>
      <c r="Z689" s="165">
        <f t="shared" si="30"/>
        <v>179</v>
      </c>
      <c r="AA689" s="165" t="str">
        <f>VLOOKUP(R689,NIVEAUXADMIN!A:B,2,FALSE)</f>
        <v>HT07</v>
      </c>
      <c r="AB689" s="165" t="str">
        <f>VLOOKUP(S689,NIVEAUXADMIN!E:F,2,FALSE)</f>
        <v>HT07711</v>
      </c>
      <c r="AC689" s="165" t="e">
        <f>VLOOKUP(T689,NIVEAUXADMIN!I:J,2,FALSE)</f>
        <v>#N/A</v>
      </c>
      <c r="AD689" s="87">
        <f>IF(SUMPRODUCT(($A$4:$A689=A689)*($S$4:$S689=S689))&gt;1,0,1)</f>
        <v>0</v>
      </c>
    </row>
    <row r="690" spans="1:30" s="48" customFormat="1" ht="15" customHeight="1">
      <c r="A690" s="87" t="s">
        <v>53</v>
      </c>
      <c r="B690" s="90"/>
      <c r="C690" s="90" t="s">
        <v>48</v>
      </c>
      <c r="D690" s="87" t="s">
        <v>19</v>
      </c>
      <c r="E690" s="114" t="s">
        <v>1980</v>
      </c>
      <c r="F690" s="88" t="s">
        <v>1051</v>
      </c>
      <c r="G690" s="87" t="s">
        <v>1052</v>
      </c>
      <c r="H690" s="87" t="s">
        <v>1062</v>
      </c>
      <c r="I690" s="176"/>
      <c r="J690" s="85" t="str">
        <f>IFERROR(VLOOKUP(H690,REFERENCES!R:S,2,FALSE),"")</f>
        <v>Nombre</v>
      </c>
      <c r="K690" s="168">
        <v>1000</v>
      </c>
      <c r="L690" s="167"/>
      <c r="M690" s="167"/>
      <c r="N690" s="167"/>
      <c r="O690" s="84" t="s">
        <v>1902</v>
      </c>
      <c r="P690" s="82">
        <v>1000</v>
      </c>
      <c r="Q690" s="89"/>
      <c r="R690" s="165" t="s">
        <v>20</v>
      </c>
      <c r="S690" s="164" t="s">
        <v>22</v>
      </c>
      <c r="T690" s="101"/>
      <c r="U690" s="165"/>
      <c r="V690" s="86"/>
      <c r="W690" s="97"/>
      <c r="X690" s="87" t="s">
        <v>1151</v>
      </c>
      <c r="Y690" s="165" t="e">
        <f t="shared" si="29"/>
        <v>#VALUE!</v>
      </c>
      <c r="Z690" s="165">
        <f t="shared" si="30"/>
        <v>179</v>
      </c>
      <c r="AA690" s="165" t="str">
        <f>VLOOKUP(R690,NIVEAUXADMIN!A:B,2,FALSE)</f>
        <v>HT07</v>
      </c>
      <c r="AB690" s="165" t="str">
        <f>VLOOKUP(S690,NIVEAUXADMIN!E:F,2,FALSE)</f>
        <v>HT07715</v>
      </c>
      <c r="AC690" s="165" t="e">
        <f>VLOOKUP(T690,NIVEAUXADMIN!I:J,2,FALSE)</f>
        <v>#N/A</v>
      </c>
      <c r="AD690" s="87">
        <f>IF(SUMPRODUCT(($A$4:$A690=A690)*($S$4:$S690=S690))&gt;1,0,1)</f>
        <v>0</v>
      </c>
    </row>
    <row r="691" spans="1:30" s="48" customFormat="1" ht="15" customHeight="1">
      <c r="A691" s="87" t="s">
        <v>53</v>
      </c>
      <c r="B691" s="90"/>
      <c r="C691" s="90" t="s">
        <v>48</v>
      </c>
      <c r="D691" s="165" t="s">
        <v>16</v>
      </c>
      <c r="E691" s="114" t="s">
        <v>1980</v>
      </c>
      <c r="F691" s="88" t="s">
        <v>1051</v>
      </c>
      <c r="G691" s="87" t="s">
        <v>1052</v>
      </c>
      <c r="H691" s="87" t="s">
        <v>1062</v>
      </c>
      <c r="I691" s="176"/>
      <c r="J691" s="85" t="str">
        <f>IFERROR(VLOOKUP(H691,REFERENCES!R:S,2,FALSE),"")</f>
        <v>Nombre</v>
      </c>
      <c r="K691" s="168">
        <v>1000</v>
      </c>
      <c r="L691" s="167"/>
      <c r="M691" s="167"/>
      <c r="N691" s="167"/>
      <c r="O691" s="84" t="s">
        <v>1902</v>
      </c>
      <c r="P691" s="82">
        <v>1000</v>
      </c>
      <c r="Q691" s="89"/>
      <c r="R691" s="165" t="s">
        <v>20</v>
      </c>
      <c r="S691" s="87" t="s">
        <v>539</v>
      </c>
      <c r="T691" s="101"/>
      <c r="U691" s="165"/>
      <c r="V691" s="86"/>
      <c r="W691" s="97"/>
      <c r="X691" s="87" t="s">
        <v>1151</v>
      </c>
      <c r="Y691" s="165" t="e">
        <f t="shared" si="29"/>
        <v>#VALUE!</v>
      </c>
      <c r="Z691" s="165">
        <f t="shared" si="30"/>
        <v>179</v>
      </c>
      <c r="AA691" s="165" t="str">
        <f>VLOOKUP(R691,NIVEAUXADMIN!A:B,2,FALSE)</f>
        <v>HT07</v>
      </c>
      <c r="AB691" s="165" t="str">
        <f>VLOOKUP(S691,NIVEAUXADMIN!E:F,2,FALSE)</f>
        <v>HT07721</v>
      </c>
      <c r="AC691" s="165" t="e">
        <f>VLOOKUP(T691,NIVEAUXADMIN!I:J,2,FALSE)</f>
        <v>#N/A</v>
      </c>
      <c r="AD691" s="87">
        <f>IF(SUMPRODUCT(($A$4:$A691=A691)*($S$4:$S691=S691))&gt;1,0,1)</f>
        <v>0</v>
      </c>
    </row>
    <row r="692" spans="1:30" s="165" customFormat="1" ht="15" customHeight="1">
      <c r="A692" s="87" t="s">
        <v>53</v>
      </c>
      <c r="B692" s="90"/>
      <c r="C692" s="90" t="s">
        <v>48</v>
      </c>
      <c r="D692" s="165" t="s">
        <v>16</v>
      </c>
      <c r="E692" s="114" t="s">
        <v>1980</v>
      </c>
      <c r="F692" s="88" t="s">
        <v>1051</v>
      </c>
      <c r="G692" s="87" t="s">
        <v>1052</v>
      </c>
      <c r="H692" s="87" t="s">
        <v>1062</v>
      </c>
      <c r="I692" s="176"/>
      <c r="J692" s="85" t="str">
        <f>IFERROR(VLOOKUP(H692,REFERENCES!R:S,2,FALSE),"")</f>
        <v>Nombre</v>
      </c>
      <c r="K692" s="168">
        <v>1000</v>
      </c>
      <c r="L692" s="167"/>
      <c r="M692" s="167"/>
      <c r="N692" s="167"/>
      <c r="O692" s="84" t="s">
        <v>1902</v>
      </c>
      <c r="P692" s="82">
        <v>1000</v>
      </c>
      <c r="Q692" s="89"/>
      <c r="R692" s="165" t="s">
        <v>20</v>
      </c>
      <c r="S692" s="87" t="s">
        <v>542</v>
      </c>
      <c r="T692" s="101"/>
      <c r="V692" s="86"/>
      <c r="W692" s="97"/>
      <c r="X692" s="87" t="s">
        <v>1151</v>
      </c>
      <c r="Y692" s="165" t="e">
        <f t="shared" si="29"/>
        <v>#VALUE!</v>
      </c>
      <c r="Z692" s="165">
        <f t="shared" si="30"/>
        <v>179</v>
      </c>
      <c r="AA692" s="165" t="str">
        <f>VLOOKUP(R692,NIVEAUXADMIN!A:B,2,FALSE)</f>
        <v>HT07</v>
      </c>
      <c r="AB692" s="165" t="str">
        <f>VLOOKUP(S692,NIVEAUXADMIN!E:F,2,FALSE)</f>
        <v>HT07743</v>
      </c>
      <c r="AC692" s="165" t="e">
        <f>VLOOKUP(T692,NIVEAUXADMIN!I:J,2,FALSE)</f>
        <v>#N/A</v>
      </c>
      <c r="AD692" s="87">
        <f>IF(SUMPRODUCT(($A$4:$A692=A692)*($S$4:$S692=S692))&gt;1,0,1)</f>
        <v>0</v>
      </c>
    </row>
    <row r="693" spans="1:30" s="48" customFormat="1" ht="15" customHeight="1">
      <c r="A693" s="87" t="s">
        <v>53</v>
      </c>
      <c r="B693" s="90"/>
      <c r="C693" s="90" t="s">
        <v>48</v>
      </c>
      <c r="D693" s="165" t="s">
        <v>16</v>
      </c>
      <c r="E693" s="114" t="s">
        <v>1980</v>
      </c>
      <c r="F693" s="88" t="s">
        <v>1051</v>
      </c>
      <c r="G693" s="87" t="s">
        <v>1052</v>
      </c>
      <c r="H693" s="87" t="s">
        <v>1062</v>
      </c>
      <c r="I693" s="176"/>
      <c r="J693" s="85" t="str">
        <f>IFERROR(VLOOKUP(H693,REFERENCES!R:S,2,FALSE),"")</f>
        <v>Nombre</v>
      </c>
      <c r="K693" s="168">
        <v>1000</v>
      </c>
      <c r="L693" s="167"/>
      <c r="M693" s="167"/>
      <c r="N693" s="167"/>
      <c r="O693" s="84" t="s">
        <v>1902</v>
      </c>
      <c r="P693" s="82">
        <v>1000</v>
      </c>
      <c r="Q693" s="89"/>
      <c r="R693" s="165" t="s">
        <v>20</v>
      </c>
      <c r="S693" s="87" t="s">
        <v>545</v>
      </c>
      <c r="T693" s="101"/>
      <c r="U693" s="165"/>
      <c r="V693" s="86"/>
      <c r="W693" s="97"/>
      <c r="X693" s="87" t="s">
        <v>1151</v>
      </c>
      <c r="Y693" s="165" t="e">
        <f t="shared" si="29"/>
        <v>#VALUE!</v>
      </c>
      <c r="Z693" s="165">
        <f t="shared" si="30"/>
        <v>179</v>
      </c>
      <c r="AA693" s="165" t="str">
        <f>VLOOKUP(R693,NIVEAUXADMIN!A:B,2,FALSE)</f>
        <v>HT07</v>
      </c>
      <c r="AB693" s="165" t="str">
        <f>VLOOKUP(S693,NIVEAUXADMIN!E:F,2,FALSE)</f>
        <v>HT07722</v>
      </c>
      <c r="AC693" s="165" t="e">
        <f>VLOOKUP(T693,NIVEAUXADMIN!I:J,2,FALSE)</f>
        <v>#N/A</v>
      </c>
      <c r="AD693" s="87">
        <f>IF(SUMPRODUCT(($A$4:$A693=A693)*($S$4:$S693=S693))&gt;1,0,1)</f>
        <v>0</v>
      </c>
    </row>
    <row r="694" spans="1:30" s="48" customFormat="1" ht="15" customHeight="1">
      <c r="A694" s="87" t="s">
        <v>53</v>
      </c>
      <c r="B694" s="90"/>
      <c r="C694" s="90" t="s">
        <v>48</v>
      </c>
      <c r="D694" s="165" t="s">
        <v>16</v>
      </c>
      <c r="E694" s="114" t="s">
        <v>1980</v>
      </c>
      <c r="F694" s="88" t="s">
        <v>1051</v>
      </c>
      <c r="G694" s="87" t="s">
        <v>1052</v>
      </c>
      <c r="H694" s="87" t="s">
        <v>1062</v>
      </c>
      <c r="I694" s="176"/>
      <c r="J694" s="85" t="str">
        <f>IFERROR(VLOOKUP(H694,REFERENCES!R:S,2,FALSE),"")</f>
        <v>Nombre</v>
      </c>
      <c r="K694" s="168">
        <v>1000</v>
      </c>
      <c r="L694" s="167"/>
      <c r="M694" s="167"/>
      <c r="N694" s="167"/>
      <c r="O694" s="84" t="s">
        <v>1902</v>
      </c>
      <c r="P694" s="82">
        <v>1000</v>
      </c>
      <c r="Q694" s="96" t="s">
        <v>1040</v>
      </c>
      <c r="R694" s="165" t="s">
        <v>20</v>
      </c>
      <c r="S694" s="87" t="s">
        <v>545</v>
      </c>
      <c r="T694" s="101"/>
      <c r="U694" s="165"/>
      <c r="V694" s="86"/>
      <c r="W694" s="97"/>
      <c r="X694" s="87"/>
      <c r="Y694" s="165" t="e">
        <f t="shared" ref="Y694:Y721" si="31">UPPER(LEFT(A694,3)&amp;YEAR(E694)&amp;MONTH(E694)&amp;DAY((E694))&amp;LEFT(R694,2)&amp;LEFT(S694,2)&amp;LEFT(T694,2))</f>
        <v>#VALUE!</v>
      </c>
      <c r="Z694" s="165">
        <f t="shared" ref="Z694:Z721" si="32">COUNTIF($Y$4:$Y$1907,Y694)</f>
        <v>179</v>
      </c>
      <c r="AA694" s="165" t="str">
        <f>VLOOKUP(R694,NIVEAUXADMIN!A:B,2,FALSE)</f>
        <v>HT07</v>
      </c>
      <c r="AB694" s="165" t="str">
        <f>VLOOKUP(S694,NIVEAUXADMIN!E:F,2,FALSE)</f>
        <v>HT07722</v>
      </c>
      <c r="AC694" s="165" t="e">
        <f>VLOOKUP(T694,NIVEAUXADMIN!I:J,2,FALSE)</f>
        <v>#N/A</v>
      </c>
      <c r="AD694" s="87">
        <f>IF(SUMPRODUCT(($A$4:$A694=A694)*($S$4:$S694=S694))&gt;1,0,1)</f>
        <v>0</v>
      </c>
    </row>
    <row r="695" spans="1:30" s="48" customFormat="1" ht="15" customHeight="1">
      <c r="A695" s="87" t="s">
        <v>53</v>
      </c>
      <c r="B695" s="90"/>
      <c r="C695" s="90" t="s">
        <v>48</v>
      </c>
      <c r="D695" s="165" t="s">
        <v>16</v>
      </c>
      <c r="E695" s="114" t="s">
        <v>1980</v>
      </c>
      <c r="F695" s="88" t="s">
        <v>1051</v>
      </c>
      <c r="G695" s="87" t="s">
        <v>1052</v>
      </c>
      <c r="H695" s="87" t="s">
        <v>1062</v>
      </c>
      <c r="I695" s="176"/>
      <c r="J695" s="85" t="str">
        <f>IFERROR(VLOOKUP(H695,REFERENCES!R:S,2,FALSE),"")</f>
        <v>Nombre</v>
      </c>
      <c r="K695" s="168">
        <v>1000</v>
      </c>
      <c r="L695" s="167"/>
      <c r="M695" s="167"/>
      <c r="N695" s="167"/>
      <c r="O695" s="84" t="s">
        <v>1902</v>
      </c>
      <c r="P695" s="82">
        <v>1000</v>
      </c>
      <c r="Q695" s="89"/>
      <c r="R695" s="165" t="s">
        <v>20</v>
      </c>
      <c r="S695" s="87" t="s">
        <v>554</v>
      </c>
      <c r="T695" s="101"/>
      <c r="U695" s="165"/>
      <c r="V695" s="86"/>
      <c r="W695" s="97"/>
      <c r="X695" s="87" t="s">
        <v>1151</v>
      </c>
      <c r="Y695" s="165" t="e">
        <f t="shared" si="31"/>
        <v>#VALUE!</v>
      </c>
      <c r="Z695" s="165">
        <f t="shared" si="32"/>
        <v>179</v>
      </c>
      <c r="AA695" s="165" t="str">
        <f>VLOOKUP(R695,NIVEAUXADMIN!A:B,2,FALSE)</f>
        <v>HT07</v>
      </c>
      <c r="AB695" s="165" t="str">
        <f>VLOOKUP(S695,NIVEAUXADMIN!E:F,2,FALSE)</f>
        <v>HT07712</v>
      </c>
      <c r="AC695" s="165" t="e">
        <f>VLOOKUP(T695,NIVEAUXADMIN!I:J,2,FALSE)</f>
        <v>#N/A</v>
      </c>
      <c r="AD695" s="87">
        <f>IF(SUMPRODUCT(($A$4:$A695=A695)*($S$4:$S695=S695))&gt;1,0,1)</f>
        <v>0</v>
      </c>
    </row>
    <row r="696" spans="1:30" s="48" customFormat="1" ht="15" customHeight="1">
      <c r="A696" s="87" t="s">
        <v>53</v>
      </c>
      <c r="B696" s="90"/>
      <c r="C696" s="90" t="s">
        <v>48</v>
      </c>
      <c r="D696" s="165" t="s">
        <v>16</v>
      </c>
      <c r="E696" s="114" t="s">
        <v>1980</v>
      </c>
      <c r="F696" s="88" t="s">
        <v>1051</v>
      </c>
      <c r="G696" s="87" t="s">
        <v>1052</v>
      </c>
      <c r="H696" s="87" t="s">
        <v>1062</v>
      </c>
      <c r="I696" s="176"/>
      <c r="J696" s="85" t="str">
        <f>IFERROR(VLOOKUP(H696,REFERENCES!R:S,2,FALSE),"")</f>
        <v>Nombre</v>
      </c>
      <c r="K696" s="168">
        <v>200</v>
      </c>
      <c r="L696" s="167"/>
      <c r="M696" s="167"/>
      <c r="N696" s="167"/>
      <c r="O696" s="84" t="s">
        <v>1902</v>
      </c>
      <c r="P696" s="82">
        <v>200</v>
      </c>
      <c r="Q696" s="96" t="s">
        <v>1040</v>
      </c>
      <c r="R696" s="165" t="s">
        <v>20</v>
      </c>
      <c r="S696" s="87" t="s">
        <v>499</v>
      </c>
      <c r="T696" s="86" t="s">
        <v>1472</v>
      </c>
      <c r="U696" s="165"/>
      <c r="V696" s="86"/>
      <c r="W696" s="97"/>
      <c r="X696" s="87"/>
      <c r="Y696" s="165" t="e">
        <f t="shared" si="31"/>
        <v>#VALUE!</v>
      </c>
      <c r="Z696" s="165">
        <f t="shared" si="32"/>
        <v>179</v>
      </c>
      <c r="AA696" s="165" t="str">
        <f>VLOOKUP(R696,NIVEAUXADMIN!A:B,2,FALSE)</f>
        <v>HT07</v>
      </c>
      <c r="AB696" s="165" t="str">
        <f>VLOOKUP(S696,NIVEAUXADMIN!E:F,2,FALSE)</f>
        <v>HT07714</v>
      </c>
      <c r="AC696" s="165" t="str">
        <f>VLOOKUP(T696,NIVEAUXADMIN!I:J,2,FALSE)</f>
        <v>HT07714-02</v>
      </c>
      <c r="AD696" s="87">
        <f>IF(SUMPRODUCT(($A$4:$A696=A696)*($S$4:$S696=S696))&gt;1,0,1)</f>
        <v>0</v>
      </c>
    </row>
    <row r="697" spans="1:30" s="48" customFormat="1" ht="15" customHeight="1">
      <c r="A697" s="87" t="s">
        <v>53</v>
      </c>
      <c r="B697" s="90"/>
      <c r="C697" s="90" t="s">
        <v>48</v>
      </c>
      <c r="D697" s="165" t="s">
        <v>16</v>
      </c>
      <c r="E697" s="114" t="s">
        <v>1980</v>
      </c>
      <c r="F697" s="88" t="s">
        <v>1051</v>
      </c>
      <c r="G697" s="87" t="s">
        <v>1052</v>
      </c>
      <c r="H697" s="87" t="s">
        <v>1062</v>
      </c>
      <c r="I697" s="176"/>
      <c r="J697" s="85" t="str">
        <f>IFERROR(VLOOKUP(H697,REFERENCES!R:S,2,FALSE),"")</f>
        <v>Nombre</v>
      </c>
      <c r="K697" s="168">
        <v>200</v>
      </c>
      <c r="L697" s="167"/>
      <c r="M697" s="167"/>
      <c r="N697" s="167"/>
      <c r="O697" s="84" t="s">
        <v>1902</v>
      </c>
      <c r="P697" s="82">
        <v>50</v>
      </c>
      <c r="Q697" s="96" t="s">
        <v>1040</v>
      </c>
      <c r="R697" s="165" t="s">
        <v>20</v>
      </c>
      <c r="S697" s="87" t="s">
        <v>542</v>
      </c>
      <c r="T697" s="86" t="s">
        <v>1526</v>
      </c>
      <c r="U697" s="165"/>
      <c r="V697" s="86"/>
      <c r="W697" s="97"/>
      <c r="X697" s="87"/>
      <c r="Y697" s="165" t="e">
        <f t="shared" si="31"/>
        <v>#VALUE!</v>
      </c>
      <c r="Z697" s="165">
        <f t="shared" si="32"/>
        <v>179</v>
      </c>
      <c r="AA697" s="165" t="str">
        <f>VLOOKUP(R697,NIVEAUXADMIN!A:B,2,FALSE)</f>
        <v>HT07</v>
      </c>
      <c r="AB697" s="165" t="str">
        <f>VLOOKUP(S697,NIVEAUXADMIN!E:F,2,FALSE)</f>
        <v>HT07743</v>
      </c>
      <c r="AC697" s="165" t="str">
        <f>VLOOKUP(T697,NIVEAUXADMIN!I:J,2,FALSE)</f>
        <v>HT07743-02</v>
      </c>
      <c r="AD697" s="87">
        <f>IF(SUMPRODUCT(($A$4:$A697=A697)*($S$4:$S697=S697))&gt;1,0,1)</f>
        <v>0</v>
      </c>
    </row>
    <row r="698" spans="1:30" s="48" customFormat="1" ht="15" customHeight="1">
      <c r="A698" s="87" t="s">
        <v>53</v>
      </c>
      <c r="B698" s="90"/>
      <c r="C698" s="90" t="s">
        <v>48</v>
      </c>
      <c r="D698" s="165" t="s">
        <v>16</v>
      </c>
      <c r="E698" s="114" t="s">
        <v>1980</v>
      </c>
      <c r="F698" s="95" t="s">
        <v>1051</v>
      </c>
      <c r="G698" s="165" t="s">
        <v>1052</v>
      </c>
      <c r="H698" s="165" t="s">
        <v>1061</v>
      </c>
      <c r="I698" s="176"/>
      <c r="J698" s="85" t="str">
        <f>IFERROR(VLOOKUP(H698,REFERENCES!R:S,2,FALSE),"")</f>
        <v>Nombre</v>
      </c>
      <c r="K698" s="168">
        <v>150</v>
      </c>
      <c r="L698" s="167"/>
      <c r="M698" s="167"/>
      <c r="N698" s="167"/>
      <c r="O698" s="84" t="s">
        <v>1902</v>
      </c>
      <c r="P698" s="82">
        <v>1921</v>
      </c>
      <c r="Q698" s="89"/>
      <c r="R698" s="165" t="s">
        <v>20</v>
      </c>
      <c r="S698" s="165" t="s">
        <v>21</v>
      </c>
      <c r="T698" s="101"/>
      <c r="U698" s="165"/>
      <c r="V698" s="86"/>
      <c r="W698" s="97"/>
      <c r="X698" s="87"/>
      <c r="Y698" s="165" t="e">
        <f t="shared" si="31"/>
        <v>#VALUE!</v>
      </c>
      <c r="Z698" s="165">
        <f t="shared" si="32"/>
        <v>179</v>
      </c>
      <c r="AA698" s="165" t="str">
        <f>VLOOKUP(R698,NIVEAUXADMIN!A:B,2,FALSE)</f>
        <v>HT07</v>
      </c>
      <c r="AB698" s="165" t="str">
        <f>VLOOKUP(S698,NIVEAUXADMIN!E:F,2,FALSE)</f>
        <v>HT07711</v>
      </c>
      <c r="AC698" s="165" t="e">
        <f>VLOOKUP(T698,NIVEAUXADMIN!I:J,2,FALSE)</f>
        <v>#N/A</v>
      </c>
      <c r="AD698" s="87">
        <f>IF(SUMPRODUCT(($A$4:$A698=A698)*($S$4:$S698=S698))&gt;1,0,1)</f>
        <v>0</v>
      </c>
    </row>
    <row r="699" spans="1:30" s="165" customFormat="1" ht="15" customHeight="1">
      <c r="A699" s="165" t="s">
        <v>53</v>
      </c>
      <c r="B699" s="90"/>
      <c r="C699" s="90" t="s">
        <v>48</v>
      </c>
      <c r="D699" s="165" t="s">
        <v>16</v>
      </c>
      <c r="E699" s="114" t="s">
        <v>1980</v>
      </c>
      <c r="F699" s="88" t="s">
        <v>1049</v>
      </c>
      <c r="G699" s="87" t="s">
        <v>1083</v>
      </c>
      <c r="H699" s="87" t="s">
        <v>1025</v>
      </c>
      <c r="I699" s="176"/>
      <c r="J699" s="85" t="str">
        <f>IFERROR(VLOOKUP(H699,REFERENCES!R:S,2,FALSE),"")</f>
        <v>Valeur en HTG</v>
      </c>
      <c r="K699" s="168">
        <v>160</v>
      </c>
      <c r="L699" s="167"/>
      <c r="M699" s="167"/>
      <c r="N699" s="167"/>
      <c r="O699" s="84" t="s">
        <v>1902</v>
      </c>
      <c r="P699" s="82">
        <v>621</v>
      </c>
      <c r="Q699" s="96" t="s">
        <v>1040</v>
      </c>
      <c r="R699" s="165" t="s">
        <v>20</v>
      </c>
      <c r="S699" s="165" t="s">
        <v>21</v>
      </c>
      <c r="T699" s="101"/>
      <c r="V699" s="86"/>
      <c r="W699" s="97"/>
      <c r="X699" s="87"/>
      <c r="Y699" s="165" t="e">
        <f t="shared" si="31"/>
        <v>#VALUE!</v>
      </c>
      <c r="Z699" s="165">
        <f t="shared" si="32"/>
        <v>179</v>
      </c>
      <c r="AA699" s="165" t="str">
        <f>VLOOKUP(R699,NIVEAUXADMIN!A:B,2,FALSE)</f>
        <v>HT07</v>
      </c>
      <c r="AB699" s="165" t="str">
        <f>VLOOKUP(S699,NIVEAUXADMIN!E:F,2,FALSE)</f>
        <v>HT07711</v>
      </c>
      <c r="AC699" s="165" t="e">
        <f>VLOOKUP(T699,NIVEAUXADMIN!I:J,2,FALSE)</f>
        <v>#N/A</v>
      </c>
      <c r="AD699" s="87">
        <f>IF(SUMPRODUCT(($A$4:$A699=A699)*($S$4:$S699=S699))&gt;1,0,1)</f>
        <v>0</v>
      </c>
    </row>
    <row r="700" spans="1:30" s="48" customFormat="1" ht="15" customHeight="1">
      <c r="A700" s="87" t="s">
        <v>53</v>
      </c>
      <c r="B700" s="90"/>
      <c r="C700" s="90" t="s">
        <v>48</v>
      </c>
      <c r="D700" s="165" t="s">
        <v>16</v>
      </c>
      <c r="E700" s="114" t="s">
        <v>1980</v>
      </c>
      <c r="F700" s="88" t="s">
        <v>1049</v>
      </c>
      <c r="G700" s="87" t="s">
        <v>1083</v>
      </c>
      <c r="H700" s="87" t="s">
        <v>1025</v>
      </c>
      <c r="I700" s="176"/>
      <c r="J700" s="85" t="str">
        <f>IFERROR(VLOOKUP(H700,REFERENCES!R:S,2,FALSE),"")</f>
        <v>Valeur en HTG</v>
      </c>
      <c r="K700" s="168"/>
      <c r="L700" s="167"/>
      <c r="M700" s="167"/>
      <c r="N700" s="167"/>
      <c r="O700" s="84" t="s">
        <v>1902</v>
      </c>
      <c r="P700" s="82">
        <v>3000</v>
      </c>
      <c r="Q700" s="89"/>
      <c r="R700" s="165" t="s">
        <v>20</v>
      </c>
      <c r="S700" s="165" t="s">
        <v>21</v>
      </c>
      <c r="T700" s="101"/>
      <c r="U700" s="165"/>
      <c r="V700" s="86"/>
      <c r="W700" s="97"/>
      <c r="X700" s="87" t="s">
        <v>1129</v>
      </c>
      <c r="Y700" s="165" t="e">
        <f t="shared" si="31"/>
        <v>#VALUE!</v>
      </c>
      <c r="Z700" s="165">
        <f t="shared" si="32"/>
        <v>179</v>
      </c>
      <c r="AA700" s="165" t="str">
        <f>VLOOKUP(R700,NIVEAUXADMIN!A:B,2,FALSE)</f>
        <v>HT07</v>
      </c>
      <c r="AB700" s="165" t="str">
        <f>VLOOKUP(S700,NIVEAUXADMIN!E:F,2,FALSE)</f>
        <v>HT07711</v>
      </c>
      <c r="AC700" s="165" t="e">
        <f>VLOOKUP(T700,NIVEAUXADMIN!I:J,2,FALSE)</f>
        <v>#N/A</v>
      </c>
      <c r="AD700" s="87">
        <f>IF(SUMPRODUCT(($A$4:$A700=A700)*($S$4:$S700=S700))&gt;1,0,1)</f>
        <v>0</v>
      </c>
    </row>
    <row r="701" spans="1:30" s="48" customFormat="1" ht="15" customHeight="1">
      <c r="A701" s="87" t="s">
        <v>53</v>
      </c>
      <c r="B701" s="90"/>
      <c r="C701" s="90" t="s">
        <v>48</v>
      </c>
      <c r="D701" s="165" t="s">
        <v>32</v>
      </c>
      <c r="E701" s="114" t="s">
        <v>1980</v>
      </c>
      <c r="F701" s="88" t="s">
        <v>1049</v>
      </c>
      <c r="G701" s="87" t="s">
        <v>1083</v>
      </c>
      <c r="H701" s="87" t="s">
        <v>1025</v>
      </c>
      <c r="I701" s="176"/>
      <c r="J701" s="85" t="str">
        <f>IFERROR(VLOOKUP(H701,REFERENCES!R:S,2,FALSE),"")</f>
        <v>Valeur en HTG</v>
      </c>
      <c r="K701" s="168"/>
      <c r="L701" s="167"/>
      <c r="M701" s="167"/>
      <c r="N701" s="167"/>
      <c r="O701" s="84" t="s">
        <v>1902</v>
      </c>
      <c r="P701" s="82">
        <v>400</v>
      </c>
      <c r="Q701" s="89"/>
      <c r="R701" s="165" t="s">
        <v>20</v>
      </c>
      <c r="S701" s="165" t="s">
        <v>21</v>
      </c>
      <c r="T701" s="101"/>
      <c r="U701" s="165"/>
      <c r="V701" s="86"/>
      <c r="W701" s="97"/>
      <c r="X701" s="87" t="s">
        <v>1184</v>
      </c>
      <c r="Y701" s="165" t="e">
        <f t="shared" si="31"/>
        <v>#VALUE!</v>
      </c>
      <c r="Z701" s="165">
        <f t="shared" si="32"/>
        <v>179</v>
      </c>
      <c r="AA701" s="165" t="str">
        <f>VLOOKUP(R701,NIVEAUXADMIN!A:B,2,FALSE)</f>
        <v>HT07</v>
      </c>
      <c r="AB701" s="165" t="str">
        <f>VLOOKUP(S701,NIVEAUXADMIN!E:F,2,FALSE)</f>
        <v>HT07711</v>
      </c>
      <c r="AC701" s="165" t="e">
        <f>VLOOKUP(T701,NIVEAUXADMIN!I:J,2,FALSE)</f>
        <v>#N/A</v>
      </c>
      <c r="AD701" s="87">
        <f>IF(SUMPRODUCT(($A$4:$A701=A701)*($S$4:$S701=S701))&gt;1,0,1)</f>
        <v>0</v>
      </c>
    </row>
    <row r="702" spans="1:30" s="48" customFormat="1" ht="15" customHeight="1">
      <c r="A702" s="87" t="s">
        <v>53</v>
      </c>
      <c r="B702" s="90"/>
      <c r="C702" s="90" t="s">
        <v>48</v>
      </c>
      <c r="D702" s="87" t="s">
        <v>19</v>
      </c>
      <c r="E702" s="114" t="s">
        <v>1980</v>
      </c>
      <c r="F702" s="88" t="s">
        <v>1049</v>
      </c>
      <c r="G702" s="87" t="s">
        <v>1083</v>
      </c>
      <c r="H702" s="87" t="s">
        <v>1025</v>
      </c>
      <c r="I702" s="176"/>
      <c r="J702" s="85" t="str">
        <f>IFERROR(VLOOKUP(H702,REFERENCES!R:S,2,FALSE),"")</f>
        <v>Valeur en HTG</v>
      </c>
      <c r="K702" s="168"/>
      <c r="L702" s="167"/>
      <c r="M702" s="167"/>
      <c r="N702" s="167"/>
      <c r="O702" s="84" t="s">
        <v>1902</v>
      </c>
      <c r="P702" s="82">
        <v>350</v>
      </c>
      <c r="Q702" s="89"/>
      <c r="R702" s="165" t="s">
        <v>20</v>
      </c>
      <c r="S702" s="165" t="s">
        <v>21</v>
      </c>
      <c r="T702" s="101"/>
      <c r="U702" s="165"/>
      <c r="V702" s="86"/>
      <c r="W702" s="97"/>
      <c r="X702" s="87" t="s">
        <v>1184</v>
      </c>
      <c r="Y702" s="165" t="e">
        <f t="shared" si="31"/>
        <v>#VALUE!</v>
      </c>
      <c r="Z702" s="165">
        <f t="shared" si="32"/>
        <v>179</v>
      </c>
      <c r="AA702" s="165" t="str">
        <f>VLOOKUP(R702,NIVEAUXADMIN!A:B,2,FALSE)</f>
        <v>HT07</v>
      </c>
      <c r="AB702" s="165" t="str">
        <f>VLOOKUP(S702,NIVEAUXADMIN!E:F,2,FALSE)</f>
        <v>HT07711</v>
      </c>
      <c r="AC702" s="165" t="e">
        <f>VLOOKUP(T702,NIVEAUXADMIN!I:J,2,FALSE)</f>
        <v>#N/A</v>
      </c>
      <c r="AD702" s="87">
        <f>IF(SUMPRODUCT(($A$4:$A702=A702)*($S$4:$S702=S702))&gt;1,0,1)</f>
        <v>0</v>
      </c>
    </row>
    <row r="703" spans="1:30" s="48" customFormat="1" ht="15" customHeight="1">
      <c r="A703" s="87" t="s">
        <v>53</v>
      </c>
      <c r="B703" s="80"/>
      <c r="C703" s="90" t="s">
        <v>48</v>
      </c>
      <c r="D703" s="165" t="s">
        <v>16</v>
      </c>
      <c r="E703" s="189">
        <v>42702</v>
      </c>
      <c r="F703" s="88" t="s">
        <v>1049</v>
      </c>
      <c r="G703" s="87" t="s">
        <v>1053</v>
      </c>
      <c r="H703" s="87" t="s">
        <v>1048</v>
      </c>
      <c r="I703" s="176" t="s">
        <v>1246</v>
      </c>
      <c r="J703" s="85" t="str">
        <f>IFERROR(VLOOKUP(H703,REFERENCES!R:S,2,FALSE),"")</f>
        <v>Nombre</v>
      </c>
      <c r="K703" s="168">
        <v>845</v>
      </c>
      <c r="L703" s="167"/>
      <c r="M703" s="167"/>
      <c r="N703" s="167"/>
      <c r="O703" s="84" t="s">
        <v>1902</v>
      </c>
      <c r="P703" s="167">
        <v>845</v>
      </c>
      <c r="Q703" s="89"/>
      <c r="R703" s="87" t="s">
        <v>17</v>
      </c>
      <c r="S703" s="87" t="s">
        <v>269</v>
      </c>
      <c r="T703" s="101"/>
      <c r="U703" s="165" t="s">
        <v>1144</v>
      </c>
      <c r="V703" s="86"/>
      <c r="W703" s="97"/>
      <c r="X703" s="80"/>
      <c r="Y703" s="165" t="str">
        <f t="shared" si="31"/>
        <v>CAT20161128GRMO</v>
      </c>
      <c r="Z703" s="165">
        <f t="shared" si="32"/>
        <v>1</v>
      </c>
      <c r="AA703" s="165" t="str">
        <f>VLOOKUP(R703,NIVEAUXADMIN!A:B,2,FALSE)</f>
        <v>HT08</v>
      </c>
      <c r="AB703" s="165" t="str">
        <f>VLOOKUP(S703,NIVEAUXADMIN!E:F,2,FALSE)</f>
        <v>HT08814</v>
      </c>
      <c r="AC703" s="165" t="e">
        <f>VLOOKUP(T703,NIVEAUXADMIN!I:J,2,FALSE)</f>
        <v>#N/A</v>
      </c>
      <c r="AD703" s="87">
        <f>IF(SUMPRODUCT(($A$4:$A703=A703)*($S$4:$S703=S703))&gt;1,0,1)</f>
        <v>0</v>
      </c>
    </row>
    <row r="704" spans="1:30" s="48" customFormat="1" ht="15" customHeight="1">
      <c r="A704" s="87" t="s">
        <v>53</v>
      </c>
      <c r="B704" s="80"/>
      <c r="C704" s="90" t="s">
        <v>48</v>
      </c>
      <c r="D704" s="165" t="s">
        <v>16</v>
      </c>
      <c r="E704" s="189">
        <v>42656</v>
      </c>
      <c r="F704" s="88" t="s">
        <v>1049</v>
      </c>
      <c r="G704" s="87" t="s">
        <v>1053</v>
      </c>
      <c r="H704" s="87" t="s">
        <v>1048</v>
      </c>
      <c r="I704" s="87" t="s">
        <v>1243</v>
      </c>
      <c r="J704" s="85" t="str">
        <f>IFERROR(VLOOKUP(H704,REFERENCES!R:S,2,FALSE),"")</f>
        <v>Nombre</v>
      </c>
      <c r="K704" s="168">
        <v>600</v>
      </c>
      <c r="L704" s="167"/>
      <c r="M704" s="167"/>
      <c r="N704" s="167"/>
      <c r="O704" s="84" t="s">
        <v>1902</v>
      </c>
      <c r="P704" s="145">
        <v>800</v>
      </c>
      <c r="Q704" s="89"/>
      <c r="R704" s="87" t="s">
        <v>17</v>
      </c>
      <c r="S704" s="87" t="s">
        <v>18</v>
      </c>
      <c r="T704" s="101"/>
      <c r="U704" s="165" t="s">
        <v>1144</v>
      </c>
      <c r="V704" s="86"/>
      <c r="W704" s="97"/>
      <c r="X704" s="80"/>
      <c r="Y704" s="165" t="str">
        <f t="shared" si="31"/>
        <v>CAT20161013GRJE</v>
      </c>
      <c r="Z704" s="165">
        <f t="shared" si="32"/>
        <v>1</v>
      </c>
      <c r="AA704" s="165" t="str">
        <f>VLOOKUP(R704,NIVEAUXADMIN!A:B,2,FALSE)</f>
        <v>HT08</v>
      </c>
      <c r="AB704" s="165" t="str">
        <f>VLOOKUP(S704,NIVEAUXADMIN!E:F,2,FALSE)</f>
        <v>HT08811</v>
      </c>
      <c r="AC704" s="165" t="e">
        <f>VLOOKUP(T704,NIVEAUXADMIN!I:J,2,FALSE)</f>
        <v>#N/A</v>
      </c>
      <c r="AD704" s="87">
        <f>IF(SUMPRODUCT(($A$4:$A704=A704)*($S$4:$S704=S704))&gt;1,0,1)</f>
        <v>0</v>
      </c>
    </row>
    <row r="705" spans="1:30" s="48" customFormat="1" ht="15" customHeight="1">
      <c r="A705" s="87" t="s">
        <v>53</v>
      </c>
      <c r="B705" s="80"/>
      <c r="C705" s="90" t="s">
        <v>48</v>
      </c>
      <c r="D705" s="165" t="s">
        <v>16</v>
      </c>
      <c r="E705" s="115" t="s">
        <v>1986</v>
      </c>
      <c r="F705" s="88" t="s">
        <v>1049</v>
      </c>
      <c r="G705" s="87" t="s">
        <v>1053</v>
      </c>
      <c r="H705" s="87" t="s">
        <v>1048</v>
      </c>
      <c r="I705" s="176" t="s">
        <v>1246</v>
      </c>
      <c r="J705" s="85" t="str">
        <f>IFERROR(VLOOKUP(H705,REFERENCES!R:S,2,FALSE),"")</f>
        <v>Nombre</v>
      </c>
      <c r="K705" s="168">
        <v>1795</v>
      </c>
      <c r="L705" s="167"/>
      <c r="M705" s="167"/>
      <c r="N705" s="167"/>
      <c r="O705" s="84" t="s">
        <v>1902</v>
      </c>
      <c r="P705" s="167">
        <v>1795</v>
      </c>
      <c r="Q705" s="89"/>
      <c r="R705" s="87" t="s">
        <v>17</v>
      </c>
      <c r="S705" s="87" t="s">
        <v>255</v>
      </c>
      <c r="T705" s="101"/>
      <c r="U705" s="165"/>
      <c r="V705" s="86"/>
      <c r="W705" s="97"/>
      <c r="X705" s="80"/>
      <c r="Y705" s="165" t="e">
        <f t="shared" si="31"/>
        <v>#VALUE!</v>
      </c>
      <c r="Z705" s="165">
        <f t="shared" si="32"/>
        <v>179</v>
      </c>
      <c r="AA705" s="165" t="str">
        <f>VLOOKUP(R705,NIVEAUXADMIN!A:B,2,FALSE)</f>
        <v>HT08</v>
      </c>
      <c r="AB705" s="165" t="str">
        <f>VLOOKUP(S705,NIVEAUXADMIN!E:F,2,FALSE)</f>
        <v>HT08815</v>
      </c>
      <c r="AC705" s="165" t="e">
        <f>VLOOKUP(T705,NIVEAUXADMIN!I:J,2,FALSE)</f>
        <v>#N/A</v>
      </c>
      <c r="AD705" s="87">
        <f>IF(SUMPRODUCT(($A$4:$A705=A705)*($S$4:$S705=S705))&gt;1,0,1)</f>
        <v>0</v>
      </c>
    </row>
    <row r="706" spans="1:30" s="48" customFormat="1" ht="15" customHeight="1">
      <c r="A706" s="87" t="s">
        <v>53</v>
      </c>
      <c r="B706" s="90"/>
      <c r="C706" s="90" t="s">
        <v>48</v>
      </c>
      <c r="D706" s="165" t="s">
        <v>16</v>
      </c>
      <c r="E706" s="114" t="s">
        <v>1980</v>
      </c>
      <c r="F706" s="88" t="s">
        <v>1049</v>
      </c>
      <c r="G706" s="87" t="s">
        <v>1053</v>
      </c>
      <c r="H706" s="87" t="s">
        <v>1048</v>
      </c>
      <c r="I706" s="176"/>
      <c r="J706" s="85" t="str">
        <f>IFERROR(VLOOKUP(H706,REFERENCES!R:S,2,FALSE),"")</f>
        <v>Nombre</v>
      </c>
      <c r="K706" s="168">
        <v>50</v>
      </c>
      <c r="L706" s="167"/>
      <c r="M706" s="167"/>
      <c r="N706" s="167"/>
      <c r="O706" s="84" t="s">
        <v>1902</v>
      </c>
      <c r="P706" s="82">
        <v>50</v>
      </c>
      <c r="Q706" s="89"/>
      <c r="R706" s="165" t="s">
        <v>20</v>
      </c>
      <c r="S706" s="87" t="s">
        <v>539</v>
      </c>
      <c r="T706" s="101"/>
      <c r="U706" s="165" t="s">
        <v>1104</v>
      </c>
      <c r="V706" s="86"/>
      <c r="W706" s="97"/>
      <c r="X706" s="87"/>
      <c r="Y706" s="165" t="e">
        <f t="shared" si="31"/>
        <v>#VALUE!</v>
      </c>
      <c r="Z706" s="165">
        <f t="shared" si="32"/>
        <v>179</v>
      </c>
      <c r="AA706" s="165" t="str">
        <f>VLOOKUP(R706,NIVEAUXADMIN!A:B,2,FALSE)</f>
        <v>HT07</v>
      </c>
      <c r="AB706" s="165" t="str">
        <f>VLOOKUP(S706,NIVEAUXADMIN!E:F,2,FALSE)</f>
        <v>HT07721</v>
      </c>
      <c r="AC706" s="165" t="e">
        <f>VLOOKUP(T706,NIVEAUXADMIN!I:J,2,FALSE)</f>
        <v>#N/A</v>
      </c>
      <c r="AD706" s="87">
        <f>IF(SUMPRODUCT(($A$4:$A706=A706)*($S$4:$S706=S706))&gt;1,0,1)</f>
        <v>0</v>
      </c>
    </row>
    <row r="707" spans="1:30" s="48" customFormat="1" ht="15" customHeight="1">
      <c r="A707" s="87" t="s">
        <v>53</v>
      </c>
      <c r="B707" s="90"/>
      <c r="C707" s="90" t="s">
        <v>48</v>
      </c>
      <c r="D707" s="165" t="s">
        <v>16</v>
      </c>
      <c r="E707" s="114" t="s">
        <v>1980</v>
      </c>
      <c r="F707" s="88" t="s">
        <v>1051</v>
      </c>
      <c r="G707" s="87" t="s">
        <v>1052</v>
      </c>
      <c r="H707" s="87" t="s">
        <v>1062</v>
      </c>
      <c r="I707" s="176"/>
      <c r="J707" s="85" t="str">
        <f>IFERROR(VLOOKUP(H707,REFERENCES!R:S,2,FALSE),"")</f>
        <v>Nombre</v>
      </c>
      <c r="K707" s="168">
        <v>200</v>
      </c>
      <c r="L707" s="167"/>
      <c r="M707" s="167"/>
      <c r="N707" s="167"/>
      <c r="O707" s="84" t="s">
        <v>1902</v>
      </c>
      <c r="P707" s="82">
        <v>50</v>
      </c>
      <c r="Q707" s="96" t="s">
        <v>1040</v>
      </c>
      <c r="R707" s="165" t="s">
        <v>20</v>
      </c>
      <c r="S707" s="87" t="s">
        <v>539</v>
      </c>
      <c r="T707" s="101"/>
      <c r="U707" s="165" t="s">
        <v>1104</v>
      </c>
      <c r="V707" s="86"/>
      <c r="W707" s="97"/>
      <c r="X707" s="87"/>
      <c r="Y707" s="165" t="e">
        <f t="shared" si="31"/>
        <v>#VALUE!</v>
      </c>
      <c r="Z707" s="165">
        <f t="shared" si="32"/>
        <v>179</v>
      </c>
      <c r="AA707" s="165" t="str">
        <f>VLOOKUP(R707,NIVEAUXADMIN!A:B,2,FALSE)</f>
        <v>HT07</v>
      </c>
      <c r="AB707" s="165" t="str">
        <f>VLOOKUP(S707,NIVEAUXADMIN!E:F,2,FALSE)</f>
        <v>HT07721</v>
      </c>
      <c r="AC707" s="165" t="e">
        <f>VLOOKUP(T707,NIVEAUXADMIN!I:J,2,FALSE)</f>
        <v>#N/A</v>
      </c>
      <c r="AD707" s="87">
        <f>IF(SUMPRODUCT(($A$4:$A707=A707)*($S$4:$S707=S707))&gt;1,0,1)</f>
        <v>0</v>
      </c>
    </row>
    <row r="708" spans="1:30" s="48" customFormat="1" ht="15" customHeight="1">
      <c r="A708" s="87" t="s">
        <v>53</v>
      </c>
      <c r="B708" s="90"/>
      <c r="C708" s="90" t="s">
        <v>48</v>
      </c>
      <c r="D708" s="165" t="s">
        <v>16</v>
      </c>
      <c r="E708" s="114" t="s">
        <v>1980</v>
      </c>
      <c r="F708" s="95" t="s">
        <v>1051</v>
      </c>
      <c r="G708" s="165" t="s">
        <v>1052</v>
      </c>
      <c r="H708" s="165" t="s">
        <v>1054</v>
      </c>
      <c r="I708" s="176"/>
      <c r="J708" s="85" t="str">
        <f>IFERROR(VLOOKUP(H708,REFERENCES!R:S,2,FALSE),"")</f>
        <v>Nombre</v>
      </c>
      <c r="K708" s="168">
        <v>1000</v>
      </c>
      <c r="L708" s="167"/>
      <c r="M708" s="167"/>
      <c r="N708" s="167"/>
      <c r="O708" s="84" t="s">
        <v>1902</v>
      </c>
      <c r="P708" s="82">
        <v>1000</v>
      </c>
      <c r="Q708" s="96" t="s">
        <v>1040</v>
      </c>
      <c r="R708" s="165" t="s">
        <v>20</v>
      </c>
      <c r="S708" s="164" t="s">
        <v>22</v>
      </c>
      <c r="T708" s="86" t="s">
        <v>1384</v>
      </c>
      <c r="U708" s="165" t="s">
        <v>22</v>
      </c>
      <c r="V708" s="86"/>
      <c r="W708" s="97"/>
      <c r="X708" s="87"/>
      <c r="Y708" s="165" t="e">
        <f t="shared" si="31"/>
        <v>#VALUE!</v>
      </c>
      <c r="Z708" s="165">
        <f t="shared" si="32"/>
        <v>179</v>
      </c>
      <c r="AA708" s="165" t="str">
        <f>VLOOKUP(R708,NIVEAUXADMIN!A:B,2,FALSE)</f>
        <v>HT07</v>
      </c>
      <c r="AB708" s="165" t="str">
        <f>VLOOKUP(S708,NIVEAUXADMIN!E:F,2,FALSE)</f>
        <v>HT07715</v>
      </c>
      <c r="AC708" s="165" t="str">
        <f>VLOOKUP(T708,NIVEAUXADMIN!I:J,2,FALSE)</f>
        <v>HT07715-01</v>
      </c>
      <c r="AD708" s="87">
        <f>IF(SUMPRODUCT(($A$4:$A708=A708)*($S$4:$S708=S708))&gt;1,0,1)</f>
        <v>0</v>
      </c>
    </row>
    <row r="709" spans="1:30" s="87" customFormat="1" ht="15" customHeight="1">
      <c r="A709" s="181" t="s">
        <v>53</v>
      </c>
      <c r="B709" s="90"/>
      <c r="C709" s="90" t="s">
        <v>48</v>
      </c>
      <c r="D709" s="165" t="s">
        <v>16</v>
      </c>
      <c r="E709" s="114" t="s">
        <v>1980</v>
      </c>
      <c r="F709" s="88" t="s">
        <v>1051</v>
      </c>
      <c r="G709" s="87" t="s">
        <v>1052</v>
      </c>
      <c r="H709" s="87" t="s">
        <v>1063</v>
      </c>
      <c r="I709" s="176"/>
      <c r="J709" s="85" t="str">
        <f>IFERROR(VLOOKUP(H709,REFERENCES!R:S,2,FALSE),"")</f>
        <v>Nombre</v>
      </c>
      <c r="K709" s="168">
        <v>1000</v>
      </c>
      <c r="L709" s="167"/>
      <c r="M709" s="167"/>
      <c r="N709" s="167"/>
      <c r="O709" s="84" t="s">
        <v>1902</v>
      </c>
      <c r="P709" s="82">
        <v>1000</v>
      </c>
      <c r="Q709" s="96" t="s">
        <v>1040</v>
      </c>
      <c r="R709" s="165" t="s">
        <v>20</v>
      </c>
      <c r="S709" s="164" t="s">
        <v>22</v>
      </c>
      <c r="T709" s="86" t="s">
        <v>1384</v>
      </c>
      <c r="U709" s="165" t="s">
        <v>22</v>
      </c>
      <c r="V709" s="86"/>
      <c r="W709" s="97"/>
      <c r="Y709" s="165" t="e">
        <f t="shared" si="31"/>
        <v>#VALUE!</v>
      </c>
      <c r="Z709" s="165">
        <f t="shared" si="32"/>
        <v>179</v>
      </c>
      <c r="AA709" s="165" t="str">
        <f>VLOOKUP(R709,NIVEAUXADMIN!A:B,2,FALSE)</f>
        <v>HT07</v>
      </c>
      <c r="AB709" s="165" t="str">
        <f>VLOOKUP(S709,NIVEAUXADMIN!E:F,2,FALSE)</f>
        <v>HT07715</v>
      </c>
      <c r="AC709" s="165" t="str">
        <f>VLOOKUP(T709,NIVEAUXADMIN!I:J,2,FALSE)</f>
        <v>HT07715-01</v>
      </c>
      <c r="AD709" s="87">
        <f>IF(SUMPRODUCT(($A$4:$A709=A709)*($S$4:$S709=S709))&gt;1,0,1)</f>
        <v>0</v>
      </c>
    </row>
    <row r="710" spans="1:30" ht="15" customHeight="1">
      <c r="A710" s="181" t="s">
        <v>53</v>
      </c>
      <c r="B710" s="90"/>
      <c r="C710" s="90" t="s">
        <v>48</v>
      </c>
      <c r="D710" s="165" t="s">
        <v>16</v>
      </c>
      <c r="E710" s="114" t="s">
        <v>1980</v>
      </c>
      <c r="F710" s="88" t="s">
        <v>1051</v>
      </c>
      <c r="G710" s="87" t="s">
        <v>1052</v>
      </c>
      <c r="H710" s="87" t="s">
        <v>1062</v>
      </c>
      <c r="I710" s="176"/>
      <c r="J710" s="85" t="str">
        <f>IFERROR(VLOOKUP(H710,REFERENCES!R:S,2,FALSE),"")</f>
        <v>Nombre</v>
      </c>
      <c r="K710" s="168">
        <v>1000</v>
      </c>
      <c r="L710" s="167"/>
      <c r="M710" s="167"/>
      <c r="N710" s="167"/>
      <c r="O710" s="84" t="s">
        <v>1902</v>
      </c>
      <c r="P710" s="82">
        <v>1000</v>
      </c>
      <c r="Q710" s="96" t="s">
        <v>1040</v>
      </c>
      <c r="R710" s="165" t="s">
        <v>20</v>
      </c>
      <c r="S710" s="164" t="s">
        <v>22</v>
      </c>
      <c r="T710" s="86" t="s">
        <v>1384</v>
      </c>
      <c r="U710" s="165" t="s">
        <v>22</v>
      </c>
      <c r="V710" s="86"/>
      <c r="W710" s="97"/>
      <c r="X710" s="87"/>
      <c r="Y710" s="165" t="e">
        <f t="shared" si="31"/>
        <v>#VALUE!</v>
      </c>
      <c r="Z710" s="165">
        <f t="shared" si="32"/>
        <v>179</v>
      </c>
      <c r="AA710" s="165" t="str">
        <f>VLOOKUP(R710,NIVEAUXADMIN!A:B,2,FALSE)</f>
        <v>HT07</v>
      </c>
      <c r="AB710" s="165" t="str">
        <f>VLOOKUP(S710,NIVEAUXADMIN!E:F,2,FALSE)</f>
        <v>HT07715</v>
      </c>
      <c r="AC710" s="165" t="str">
        <f>VLOOKUP(T710,NIVEAUXADMIN!I:J,2,FALSE)</f>
        <v>HT07715-01</v>
      </c>
      <c r="AD710" s="87">
        <f>IF(SUMPRODUCT(($A$4:$A710=A710)*($S$4:$S710=S710))&gt;1,0,1)</f>
        <v>0</v>
      </c>
    </row>
    <row r="711" spans="1:30" ht="15" customHeight="1">
      <c r="A711" s="181" t="s">
        <v>55</v>
      </c>
      <c r="B711" s="90"/>
      <c r="C711" s="90"/>
      <c r="D711" s="165" t="s">
        <v>16</v>
      </c>
      <c r="E711" s="114" t="s">
        <v>1980</v>
      </c>
      <c r="F711" s="88" t="s">
        <v>1051</v>
      </c>
      <c r="G711" s="87" t="s">
        <v>1052</v>
      </c>
      <c r="H711" s="87" t="s">
        <v>1063</v>
      </c>
      <c r="I711" s="176"/>
      <c r="J711" s="85" t="str">
        <f>IFERROR(VLOOKUP(H711,REFERENCES!R:S,2,FALSE),"")</f>
        <v>Nombre</v>
      </c>
      <c r="K711" s="168">
        <v>315</v>
      </c>
      <c r="L711" s="167"/>
      <c r="M711" s="167"/>
      <c r="N711" s="167"/>
      <c r="O711" s="84" t="s">
        <v>1902</v>
      </c>
      <c r="P711" s="82">
        <v>328</v>
      </c>
      <c r="Q711" s="89"/>
      <c r="R711" s="165" t="s">
        <v>20</v>
      </c>
      <c r="S711" s="165" t="s">
        <v>21</v>
      </c>
      <c r="T711" s="86" t="s">
        <v>1332</v>
      </c>
      <c r="U711" s="165"/>
      <c r="V711" s="86"/>
      <c r="W711" s="97"/>
      <c r="X711" s="87" t="s">
        <v>1172</v>
      </c>
      <c r="Y711" s="165" t="e">
        <f t="shared" si="31"/>
        <v>#VALUE!</v>
      </c>
      <c r="Z711" s="165">
        <f t="shared" si="32"/>
        <v>179</v>
      </c>
      <c r="AA711" s="165" t="str">
        <f>VLOOKUP(R711,NIVEAUXADMIN!A:B,2,FALSE)</f>
        <v>HT07</v>
      </c>
      <c r="AB711" s="165" t="str">
        <f>VLOOKUP(S711,NIVEAUXADMIN!E:F,2,FALSE)</f>
        <v>HT07711</v>
      </c>
      <c r="AC711" s="165" t="str">
        <f>VLOOKUP(T711,NIVEAUXADMIN!I:J,2,FALSE)</f>
        <v>HT07711-01</v>
      </c>
      <c r="AD711" s="87">
        <f>IF(SUMPRODUCT(($A$4:$A711=A711)*($S$4:$S711=S711))&gt;1,0,1)</f>
        <v>1</v>
      </c>
    </row>
    <row r="712" spans="1:30" ht="15" customHeight="1">
      <c r="A712" s="181" t="s">
        <v>55</v>
      </c>
      <c r="B712" s="90"/>
      <c r="C712" s="90"/>
      <c r="D712" s="165" t="s">
        <v>16</v>
      </c>
      <c r="E712" s="114" t="s">
        <v>1980</v>
      </c>
      <c r="F712" s="88" t="s">
        <v>1051</v>
      </c>
      <c r="G712" s="87" t="s">
        <v>1052</v>
      </c>
      <c r="H712" s="87" t="s">
        <v>1063</v>
      </c>
      <c r="I712" s="176"/>
      <c r="J712" s="85" t="str">
        <f>IFERROR(VLOOKUP(H712,REFERENCES!R:S,2,FALSE),"")</f>
        <v>Nombre</v>
      </c>
      <c r="K712" s="168">
        <v>200</v>
      </c>
      <c r="L712" s="167"/>
      <c r="M712" s="167"/>
      <c r="N712" s="167"/>
      <c r="O712" s="84" t="s">
        <v>1902</v>
      </c>
      <c r="P712" s="82">
        <v>325</v>
      </c>
      <c r="Q712" s="89"/>
      <c r="R712" s="165" t="s">
        <v>20</v>
      </c>
      <c r="S712" s="87" t="s">
        <v>499</v>
      </c>
      <c r="T712" s="86" t="s">
        <v>1472</v>
      </c>
      <c r="U712" s="165"/>
      <c r="V712" s="86"/>
      <c r="W712" s="97"/>
      <c r="X712" s="87" t="s">
        <v>1172</v>
      </c>
      <c r="Y712" s="165" t="e">
        <f t="shared" si="31"/>
        <v>#VALUE!</v>
      </c>
      <c r="Z712" s="165">
        <f t="shared" si="32"/>
        <v>179</v>
      </c>
      <c r="AA712" s="165" t="str">
        <f>VLOOKUP(R712,NIVEAUXADMIN!A:B,2,FALSE)</f>
        <v>HT07</v>
      </c>
      <c r="AB712" s="165" t="str">
        <f>VLOOKUP(S712,NIVEAUXADMIN!E:F,2,FALSE)</f>
        <v>HT07714</v>
      </c>
      <c r="AC712" s="165" t="str">
        <f>VLOOKUP(T712,NIVEAUXADMIN!I:J,2,FALSE)</f>
        <v>HT07714-02</v>
      </c>
      <c r="AD712" s="87">
        <f>IF(SUMPRODUCT(($A$4:$A712=A712)*($S$4:$S712=S712))&gt;1,0,1)</f>
        <v>1</v>
      </c>
    </row>
    <row r="713" spans="1:30" ht="15" customHeight="1">
      <c r="A713" s="181" t="s">
        <v>55</v>
      </c>
      <c r="B713" s="90"/>
      <c r="C713" s="90"/>
      <c r="D713" s="87" t="s">
        <v>19</v>
      </c>
      <c r="E713" s="114" t="s">
        <v>1980</v>
      </c>
      <c r="F713" s="88" t="s">
        <v>1051</v>
      </c>
      <c r="G713" s="87" t="s">
        <v>1052</v>
      </c>
      <c r="H713" s="87" t="s">
        <v>1063</v>
      </c>
      <c r="I713" s="176"/>
      <c r="J713" s="85" t="str">
        <f>IFERROR(VLOOKUP(H713,REFERENCES!R:S,2,FALSE),"")</f>
        <v>Nombre</v>
      </c>
      <c r="K713" s="168">
        <v>185</v>
      </c>
      <c r="L713" s="167"/>
      <c r="M713" s="167"/>
      <c r="N713" s="167"/>
      <c r="O713" s="84" t="s">
        <v>1902</v>
      </c>
      <c r="P713" s="82">
        <v>245</v>
      </c>
      <c r="Q713" s="89"/>
      <c r="R713" s="165" t="s">
        <v>20</v>
      </c>
      <c r="S713" s="87" t="s">
        <v>499</v>
      </c>
      <c r="T713" s="86" t="s">
        <v>1472</v>
      </c>
      <c r="U713" s="165"/>
      <c r="V713" s="86"/>
      <c r="W713" s="97"/>
      <c r="X713" s="87" t="s">
        <v>1173</v>
      </c>
      <c r="Y713" s="165" t="e">
        <f t="shared" si="31"/>
        <v>#VALUE!</v>
      </c>
      <c r="Z713" s="165">
        <f t="shared" si="32"/>
        <v>179</v>
      </c>
      <c r="AA713" s="165" t="str">
        <f>VLOOKUP(R713,NIVEAUXADMIN!A:B,2,FALSE)</f>
        <v>HT07</v>
      </c>
      <c r="AB713" s="165" t="str">
        <f>VLOOKUP(S713,NIVEAUXADMIN!E:F,2,FALSE)</f>
        <v>HT07714</v>
      </c>
      <c r="AC713" s="165" t="str">
        <f>VLOOKUP(T713,NIVEAUXADMIN!I:J,2,FALSE)</f>
        <v>HT07714-02</v>
      </c>
      <c r="AD713" s="87">
        <f>IF(SUMPRODUCT(($A$4:$A713=A713)*($S$4:$S713=S713))&gt;1,0,1)</f>
        <v>0</v>
      </c>
    </row>
    <row r="714" spans="1:30" ht="15" customHeight="1">
      <c r="A714" s="87" t="s">
        <v>55</v>
      </c>
      <c r="B714" s="90"/>
      <c r="C714" s="90"/>
      <c r="D714" s="165" t="s">
        <v>16</v>
      </c>
      <c r="E714" s="114" t="s">
        <v>1980</v>
      </c>
      <c r="F714" s="88" t="s">
        <v>1051</v>
      </c>
      <c r="G714" s="87" t="s">
        <v>1052</v>
      </c>
      <c r="H714" s="87" t="s">
        <v>1063</v>
      </c>
      <c r="I714" s="176"/>
      <c r="J714" s="85" t="str">
        <f>IFERROR(VLOOKUP(H714,REFERENCES!R:S,2,FALSE),"")</f>
        <v>Nombre</v>
      </c>
      <c r="K714" s="168">
        <v>200</v>
      </c>
      <c r="L714" s="167"/>
      <c r="M714" s="167"/>
      <c r="N714" s="167"/>
      <c r="O714" s="84" t="s">
        <v>1902</v>
      </c>
      <c r="P714" s="82">
        <v>250</v>
      </c>
      <c r="Q714" s="89"/>
      <c r="R714" s="165" t="s">
        <v>20</v>
      </c>
      <c r="S714" s="164" t="s">
        <v>22</v>
      </c>
      <c r="T714" s="86" t="s">
        <v>1273</v>
      </c>
      <c r="U714" s="165"/>
      <c r="V714" s="86"/>
      <c r="W714" s="97"/>
      <c r="X714" s="87"/>
      <c r="Y714" s="165" t="e">
        <f t="shared" si="31"/>
        <v>#VALUE!</v>
      </c>
      <c r="Z714" s="165">
        <f t="shared" si="32"/>
        <v>179</v>
      </c>
      <c r="AA714" s="165" t="str">
        <f>VLOOKUP(R714,NIVEAUXADMIN!A:B,2,FALSE)</f>
        <v>HT07</v>
      </c>
      <c r="AB714" s="165" t="str">
        <f>VLOOKUP(S714,NIVEAUXADMIN!E:F,2,FALSE)</f>
        <v>HT07715</v>
      </c>
      <c r="AC714" s="165" t="str">
        <f>VLOOKUP(T714,NIVEAUXADMIN!I:J,2,FALSE)</f>
        <v>HT07715-02</v>
      </c>
      <c r="AD714" s="87">
        <f>IF(SUMPRODUCT(($A$4:$A714=A714)*($S$4:$S714=S714))&gt;1,0,1)</f>
        <v>1</v>
      </c>
    </row>
    <row r="715" spans="1:30" ht="15" customHeight="1">
      <c r="A715" s="87" t="s">
        <v>55</v>
      </c>
      <c r="B715" s="90"/>
      <c r="C715" s="90"/>
      <c r="D715" s="165" t="s">
        <v>16</v>
      </c>
      <c r="E715" s="114" t="s">
        <v>1980</v>
      </c>
      <c r="F715" s="88" t="s">
        <v>1051</v>
      </c>
      <c r="G715" s="87" t="s">
        <v>1052</v>
      </c>
      <c r="H715" s="87" t="s">
        <v>1063</v>
      </c>
      <c r="I715" s="176"/>
      <c r="J715" s="85" t="str">
        <f>IFERROR(VLOOKUP(H715,REFERENCES!R:S,2,FALSE),"")</f>
        <v>Nombre</v>
      </c>
      <c r="K715" s="168">
        <v>200</v>
      </c>
      <c r="L715" s="167"/>
      <c r="M715" s="167"/>
      <c r="N715" s="167"/>
      <c r="O715" s="84" t="s">
        <v>1902</v>
      </c>
      <c r="P715" s="82">
        <v>270</v>
      </c>
      <c r="Q715" s="89"/>
      <c r="R715" s="165" t="s">
        <v>20</v>
      </c>
      <c r="S715" s="164" t="s">
        <v>22</v>
      </c>
      <c r="T715" s="86" t="s">
        <v>1164</v>
      </c>
      <c r="U715" s="165"/>
      <c r="V715" s="86"/>
      <c r="W715" s="97"/>
      <c r="X715" s="87"/>
      <c r="Y715" s="165" t="e">
        <f t="shared" si="31"/>
        <v>#VALUE!</v>
      </c>
      <c r="Z715" s="165">
        <f t="shared" si="32"/>
        <v>179</v>
      </c>
      <c r="AA715" s="165" t="str">
        <f>VLOOKUP(R715,NIVEAUXADMIN!A:B,2,FALSE)</f>
        <v>HT07</v>
      </c>
      <c r="AB715" s="165" t="str">
        <f>VLOOKUP(S715,NIVEAUXADMIN!E:F,2,FALSE)</f>
        <v>HT07715</v>
      </c>
      <c r="AC715" s="165" t="e">
        <f>VLOOKUP(T715,NIVEAUXADMIN!I:J,2,FALSE)</f>
        <v>#N/A</v>
      </c>
      <c r="AD715" s="87">
        <f>IF(SUMPRODUCT(($A$4:$A715=A715)*($S$4:$S715=S715))&gt;1,0,1)</f>
        <v>0</v>
      </c>
    </row>
    <row r="716" spans="1:30" ht="15" customHeight="1">
      <c r="A716" s="87" t="s">
        <v>55</v>
      </c>
      <c r="B716" s="90"/>
      <c r="C716" s="90"/>
      <c r="D716" s="165" t="s">
        <v>16</v>
      </c>
      <c r="E716" s="114" t="s">
        <v>1980</v>
      </c>
      <c r="F716" s="88" t="s">
        <v>1051</v>
      </c>
      <c r="G716" s="87" t="s">
        <v>1052</v>
      </c>
      <c r="H716" s="87" t="s">
        <v>1062</v>
      </c>
      <c r="I716" s="176"/>
      <c r="J716" s="85" t="str">
        <f>IFERROR(VLOOKUP(H716,REFERENCES!R:S,2,FALSE),"")</f>
        <v>Nombre</v>
      </c>
      <c r="K716" s="168">
        <v>315</v>
      </c>
      <c r="L716" s="167"/>
      <c r="M716" s="167"/>
      <c r="N716" s="167"/>
      <c r="O716" s="84" t="s">
        <v>1902</v>
      </c>
      <c r="P716" s="82">
        <v>328</v>
      </c>
      <c r="Q716" s="89"/>
      <c r="R716" s="165" t="s">
        <v>20</v>
      </c>
      <c r="S716" s="165" t="s">
        <v>21</v>
      </c>
      <c r="T716" s="86" t="s">
        <v>1332</v>
      </c>
      <c r="U716" s="165"/>
      <c r="V716" s="86"/>
      <c r="W716" s="97"/>
      <c r="X716" s="87" t="s">
        <v>1172</v>
      </c>
      <c r="Y716" s="165" t="e">
        <f t="shared" si="31"/>
        <v>#VALUE!</v>
      </c>
      <c r="Z716" s="165">
        <f t="shared" si="32"/>
        <v>179</v>
      </c>
      <c r="AA716" s="165" t="str">
        <f>VLOOKUP(R716,NIVEAUXADMIN!A:B,2,FALSE)</f>
        <v>HT07</v>
      </c>
      <c r="AB716" s="165" t="str">
        <f>VLOOKUP(S716,NIVEAUXADMIN!E:F,2,FALSE)</f>
        <v>HT07711</v>
      </c>
      <c r="AC716" s="165" t="str">
        <f>VLOOKUP(T716,NIVEAUXADMIN!I:J,2,FALSE)</f>
        <v>HT07711-01</v>
      </c>
      <c r="AD716" s="87">
        <f>IF(SUMPRODUCT(($A$4:$A716=A716)*($S$4:$S716=S716))&gt;1,0,1)</f>
        <v>0</v>
      </c>
    </row>
    <row r="717" spans="1:30" ht="15" customHeight="1">
      <c r="A717" s="87" t="s">
        <v>55</v>
      </c>
      <c r="B717" s="90"/>
      <c r="C717" s="90"/>
      <c r="D717" s="165" t="s">
        <v>16</v>
      </c>
      <c r="E717" s="114" t="s">
        <v>1980</v>
      </c>
      <c r="F717" s="88" t="s">
        <v>1051</v>
      </c>
      <c r="G717" s="87" t="s">
        <v>1052</v>
      </c>
      <c r="H717" s="87" t="s">
        <v>1062</v>
      </c>
      <c r="I717" s="176"/>
      <c r="J717" s="85" t="str">
        <f>IFERROR(VLOOKUP(H717,REFERENCES!R:S,2,FALSE),"")</f>
        <v>Nombre</v>
      </c>
      <c r="K717" s="168">
        <v>200</v>
      </c>
      <c r="L717" s="167"/>
      <c r="M717" s="167"/>
      <c r="N717" s="167"/>
      <c r="O717" s="84" t="s">
        <v>1902</v>
      </c>
      <c r="P717" s="82">
        <v>325</v>
      </c>
      <c r="Q717" s="89"/>
      <c r="R717" s="165" t="s">
        <v>20</v>
      </c>
      <c r="S717" s="87" t="s">
        <v>499</v>
      </c>
      <c r="T717" s="86" t="s">
        <v>1472</v>
      </c>
      <c r="U717" s="165"/>
      <c r="V717" s="86"/>
      <c r="W717" s="97"/>
      <c r="X717" s="87" t="s">
        <v>1172</v>
      </c>
      <c r="Y717" s="165" t="e">
        <f t="shared" si="31"/>
        <v>#VALUE!</v>
      </c>
      <c r="Z717" s="165">
        <f t="shared" si="32"/>
        <v>179</v>
      </c>
      <c r="AA717" s="165" t="str">
        <f>VLOOKUP(R717,NIVEAUXADMIN!A:B,2,FALSE)</f>
        <v>HT07</v>
      </c>
      <c r="AB717" s="165" t="str">
        <f>VLOOKUP(S717,NIVEAUXADMIN!E:F,2,FALSE)</f>
        <v>HT07714</v>
      </c>
      <c r="AC717" s="165" t="str">
        <f>VLOOKUP(T717,NIVEAUXADMIN!I:J,2,FALSE)</f>
        <v>HT07714-02</v>
      </c>
      <c r="AD717" s="87">
        <f>IF(SUMPRODUCT(($A$4:$A717=A717)*($S$4:$S717=S717))&gt;1,0,1)</f>
        <v>0</v>
      </c>
    </row>
    <row r="718" spans="1:30" ht="15" customHeight="1">
      <c r="A718" s="87" t="s">
        <v>55</v>
      </c>
      <c r="B718" s="90"/>
      <c r="C718" s="90"/>
      <c r="D718" s="87" t="s">
        <v>19</v>
      </c>
      <c r="E718" s="114" t="s">
        <v>1980</v>
      </c>
      <c r="F718" s="88" t="s">
        <v>1051</v>
      </c>
      <c r="G718" s="87" t="s">
        <v>1052</v>
      </c>
      <c r="H718" s="87" t="s">
        <v>1062</v>
      </c>
      <c r="I718" s="176"/>
      <c r="J718" s="85" t="str">
        <f>IFERROR(VLOOKUP(H718,REFERENCES!R:S,2,FALSE),"")</f>
        <v>Nombre</v>
      </c>
      <c r="K718" s="168">
        <v>185</v>
      </c>
      <c r="L718" s="167"/>
      <c r="M718" s="167"/>
      <c r="N718" s="167"/>
      <c r="O718" s="84" t="s">
        <v>1902</v>
      </c>
      <c r="P718" s="82">
        <v>245</v>
      </c>
      <c r="Q718" s="89"/>
      <c r="R718" s="165" t="s">
        <v>20</v>
      </c>
      <c r="S718" s="87" t="s">
        <v>499</v>
      </c>
      <c r="T718" s="86" t="s">
        <v>1472</v>
      </c>
      <c r="U718" s="165"/>
      <c r="V718" s="86"/>
      <c r="W718" s="97"/>
      <c r="X718" s="87" t="s">
        <v>1173</v>
      </c>
      <c r="Y718" s="165" t="e">
        <f t="shared" si="31"/>
        <v>#VALUE!</v>
      </c>
      <c r="Z718" s="165">
        <f t="shared" si="32"/>
        <v>179</v>
      </c>
      <c r="AA718" s="165" t="str">
        <f>VLOOKUP(R718,NIVEAUXADMIN!A:B,2,FALSE)</f>
        <v>HT07</v>
      </c>
      <c r="AB718" s="165" t="str">
        <f>VLOOKUP(S718,NIVEAUXADMIN!E:F,2,FALSE)</f>
        <v>HT07714</v>
      </c>
      <c r="AC718" s="165" t="str">
        <f>VLOOKUP(T718,NIVEAUXADMIN!I:J,2,FALSE)</f>
        <v>HT07714-02</v>
      </c>
      <c r="AD718" s="87">
        <f>IF(SUMPRODUCT(($A$4:$A718=A718)*($S$4:$S718=S718))&gt;1,0,1)</f>
        <v>0</v>
      </c>
    </row>
    <row r="719" spans="1:30" ht="15" customHeight="1">
      <c r="A719" s="87" t="s">
        <v>55</v>
      </c>
      <c r="B719" s="90"/>
      <c r="C719" s="90"/>
      <c r="D719" s="165" t="s">
        <v>16</v>
      </c>
      <c r="E719" s="114" t="s">
        <v>1980</v>
      </c>
      <c r="F719" s="88" t="s">
        <v>1051</v>
      </c>
      <c r="G719" s="87" t="s">
        <v>1052</v>
      </c>
      <c r="H719" s="87" t="s">
        <v>1062</v>
      </c>
      <c r="I719" s="176"/>
      <c r="J719" s="85" t="str">
        <f>IFERROR(VLOOKUP(H719,REFERENCES!R:S,2,FALSE),"")</f>
        <v>Nombre</v>
      </c>
      <c r="K719" s="168">
        <v>200</v>
      </c>
      <c r="L719" s="167"/>
      <c r="M719" s="167"/>
      <c r="N719" s="167"/>
      <c r="O719" s="84" t="s">
        <v>1902</v>
      </c>
      <c r="P719" s="82">
        <v>250</v>
      </c>
      <c r="Q719" s="89"/>
      <c r="R719" s="165" t="s">
        <v>20</v>
      </c>
      <c r="S719" s="164" t="s">
        <v>22</v>
      </c>
      <c r="T719" s="86" t="s">
        <v>1273</v>
      </c>
      <c r="U719" s="165"/>
      <c r="V719" s="86"/>
      <c r="W719" s="97"/>
      <c r="X719" s="87"/>
      <c r="Y719" s="165" t="e">
        <f t="shared" si="31"/>
        <v>#VALUE!</v>
      </c>
      <c r="Z719" s="165">
        <f t="shared" si="32"/>
        <v>179</v>
      </c>
      <c r="AA719" s="165" t="str">
        <f>VLOOKUP(R719,NIVEAUXADMIN!A:B,2,FALSE)</f>
        <v>HT07</v>
      </c>
      <c r="AB719" s="165" t="str">
        <f>VLOOKUP(S719,NIVEAUXADMIN!E:F,2,FALSE)</f>
        <v>HT07715</v>
      </c>
      <c r="AC719" s="165" t="str">
        <f>VLOOKUP(T719,NIVEAUXADMIN!I:J,2,FALSE)</f>
        <v>HT07715-02</v>
      </c>
      <c r="AD719" s="87">
        <f>IF(SUMPRODUCT(($A$4:$A719=A719)*($S$4:$S719=S719))&gt;1,0,1)</f>
        <v>0</v>
      </c>
    </row>
    <row r="720" spans="1:30" ht="15" customHeight="1">
      <c r="A720" s="87" t="s">
        <v>55</v>
      </c>
      <c r="B720" s="90"/>
      <c r="C720" s="90"/>
      <c r="D720" s="165" t="s">
        <v>16</v>
      </c>
      <c r="E720" s="114" t="s">
        <v>1980</v>
      </c>
      <c r="F720" s="88" t="s">
        <v>1051</v>
      </c>
      <c r="G720" s="87" t="s">
        <v>1052</v>
      </c>
      <c r="H720" s="87" t="s">
        <v>1062</v>
      </c>
      <c r="I720" s="176"/>
      <c r="J720" s="85" t="str">
        <f>IFERROR(VLOOKUP(H720,REFERENCES!R:S,2,FALSE),"")</f>
        <v>Nombre</v>
      </c>
      <c r="K720" s="168">
        <v>200</v>
      </c>
      <c r="L720" s="167"/>
      <c r="M720" s="167"/>
      <c r="N720" s="167"/>
      <c r="O720" s="84" t="s">
        <v>1902</v>
      </c>
      <c r="P720" s="82">
        <v>270</v>
      </c>
      <c r="Q720" s="89"/>
      <c r="R720" s="165" t="s">
        <v>20</v>
      </c>
      <c r="S720" s="164" t="s">
        <v>22</v>
      </c>
      <c r="T720" s="86" t="s">
        <v>1164</v>
      </c>
      <c r="U720" s="165"/>
      <c r="V720" s="86"/>
      <c r="W720" s="97"/>
      <c r="X720" s="87"/>
      <c r="Y720" s="165" t="e">
        <f t="shared" si="31"/>
        <v>#VALUE!</v>
      </c>
      <c r="Z720" s="165">
        <f t="shared" si="32"/>
        <v>179</v>
      </c>
      <c r="AA720" s="165" t="str">
        <f>VLOOKUP(R720,NIVEAUXADMIN!A:B,2,FALSE)</f>
        <v>HT07</v>
      </c>
      <c r="AB720" s="165" t="str">
        <f>VLOOKUP(S720,NIVEAUXADMIN!E:F,2,FALSE)</f>
        <v>HT07715</v>
      </c>
      <c r="AC720" s="165" t="e">
        <f>VLOOKUP(T720,NIVEAUXADMIN!I:J,2,FALSE)</f>
        <v>#N/A</v>
      </c>
      <c r="AD720" s="87">
        <f>IF(SUMPRODUCT(($A$4:$A720=A720)*($S$4:$S720=S720))&gt;1,0,1)</f>
        <v>0</v>
      </c>
    </row>
    <row r="721" spans="1:30" ht="15" customHeight="1">
      <c r="A721" s="87" t="s">
        <v>58</v>
      </c>
      <c r="B721" s="90"/>
      <c r="C721" s="90"/>
      <c r="D721" s="165" t="s">
        <v>16</v>
      </c>
      <c r="E721" s="114" t="s">
        <v>1980</v>
      </c>
      <c r="F721" s="88" t="s">
        <v>1049</v>
      </c>
      <c r="G721" s="87" t="s">
        <v>1053</v>
      </c>
      <c r="H721" s="87" t="s">
        <v>1048</v>
      </c>
      <c r="I721" s="176"/>
      <c r="J721" s="85" t="str">
        <f>IFERROR(VLOOKUP(H721,REFERENCES!R:S,2,FALSE),"")</f>
        <v>Nombre</v>
      </c>
      <c r="K721" s="168">
        <v>90</v>
      </c>
      <c r="L721" s="167"/>
      <c r="M721" s="167"/>
      <c r="N721" s="167"/>
      <c r="O721" s="84" t="s">
        <v>1902</v>
      </c>
      <c r="P721" s="82">
        <v>90</v>
      </c>
      <c r="Q721" s="89"/>
      <c r="R721" s="165" t="s">
        <v>20</v>
      </c>
      <c r="S721" s="87" t="s">
        <v>253</v>
      </c>
      <c r="T721" s="101"/>
      <c r="U721" s="165"/>
      <c r="V721" s="86"/>
      <c r="W721" s="97"/>
      <c r="X721" s="87"/>
      <c r="Y721" s="165" t="e">
        <f t="shared" si="31"/>
        <v>#VALUE!</v>
      </c>
      <c r="Z721" s="165">
        <f t="shared" si="32"/>
        <v>179</v>
      </c>
      <c r="AA721" s="165" t="str">
        <f>VLOOKUP(R721,NIVEAUXADMIN!A:B,2,FALSE)</f>
        <v>HT07</v>
      </c>
      <c r="AB721" s="165" t="str">
        <f>VLOOKUP(S721,NIVEAUXADMIN!E:F,2,FALSE)</f>
        <v>HT07731</v>
      </c>
      <c r="AC721" s="165" t="e">
        <f>VLOOKUP(T721,NIVEAUXADMIN!I:J,2,FALSE)</f>
        <v>#N/A</v>
      </c>
      <c r="AD721" s="87">
        <f>IF(SUMPRODUCT(($A$4:$A721=A721)*($S$4:$S721=S721))&gt;1,0,1)</f>
        <v>1</v>
      </c>
    </row>
    <row r="722" spans="1:30" ht="15" customHeight="1">
      <c r="A722" s="87" t="s">
        <v>2643</v>
      </c>
      <c r="B722" s="87"/>
      <c r="C722" s="87"/>
      <c r="D722" s="165" t="s">
        <v>16</v>
      </c>
      <c r="E722" s="189">
        <v>42667</v>
      </c>
      <c r="F722" s="95" t="s">
        <v>1049</v>
      </c>
      <c r="G722" s="165" t="s">
        <v>1053</v>
      </c>
      <c r="H722" s="165" t="s">
        <v>1048</v>
      </c>
      <c r="I722" s="87"/>
      <c r="J722" s="85" t="str">
        <f>IFERROR(VLOOKUP(H722,REFERENCES!R:S,2,FALSE),"")</f>
        <v>Nombre</v>
      </c>
      <c r="K722" s="81">
        <v>40</v>
      </c>
      <c r="L722" s="81"/>
      <c r="M722" s="81"/>
      <c r="N722" s="81"/>
      <c r="P722" s="81">
        <v>40</v>
      </c>
      <c r="Q722" s="87"/>
      <c r="R722" s="87" t="s">
        <v>17</v>
      </c>
      <c r="S722" s="87"/>
      <c r="T722" s="101"/>
      <c r="U722" s="92" t="s">
        <v>2644</v>
      </c>
      <c r="W722" s="87"/>
      <c r="X722" s="87"/>
      <c r="Y722" s="87"/>
      <c r="Z722" s="87"/>
      <c r="AA722" s="87"/>
      <c r="AB722" s="87"/>
      <c r="AC722" s="87"/>
      <c r="AD722" s="87"/>
    </row>
    <row r="723" spans="1:30" ht="15" customHeight="1">
      <c r="A723" s="87" t="s">
        <v>2645</v>
      </c>
      <c r="B723" s="87"/>
      <c r="C723" s="87"/>
      <c r="D723" s="165" t="s">
        <v>16</v>
      </c>
      <c r="E723" s="189">
        <v>42667</v>
      </c>
      <c r="F723" s="95" t="s">
        <v>1049</v>
      </c>
      <c r="G723" s="165" t="s">
        <v>1053</v>
      </c>
      <c r="H723" s="165" t="s">
        <v>1048</v>
      </c>
      <c r="I723" s="87"/>
      <c r="J723" s="85" t="str">
        <f>IFERROR(VLOOKUP(H723,REFERENCES!R:S,2,FALSE),"")</f>
        <v>Nombre</v>
      </c>
      <c r="K723" s="81">
        <v>1500</v>
      </c>
      <c r="L723" s="81"/>
      <c r="M723" s="81"/>
      <c r="N723" s="81"/>
      <c r="P723" s="81">
        <v>1500</v>
      </c>
      <c r="Q723" s="87"/>
      <c r="R723" s="87" t="s">
        <v>17</v>
      </c>
      <c r="S723" s="87" t="s">
        <v>275</v>
      </c>
      <c r="T723" s="101"/>
      <c r="W723" s="87"/>
      <c r="X723" s="87"/>
      <c r="Y723" s="87"/>
      <c r="Z723" s="87"/>
      <c r="AA723" s="87"/>
      <c r="AB723" s="87"/>
      <c r="AC723" s="87"/>
      <c r="AD723" s="87"/>
    </row>
    <row r="724" spans="1:30" ht="15" customHeight="1">
      <c r="A724" s="87" t="s">
        <v>2645</v>
      </c>
      <c r="B724" s="87"/>
      <c r="C724" s="87"/>
      <c r="D724" s="165" t="s">
        <v>16</v>
      </c>
      <c r="E724" s="189">
        <v>42667</v>
      </c>
      <c r="F724" s="95" t="s">
        <v>1051</v>
      </c>
      <c r="G724" s="165" t="s">
        <v>1052</v>
      </c>
      <c r="H724" s="165" t="s">
        <v>1054</v>
      </c>
      <c r="I724" s="87"/>
      <c r="J724" s="85" t="str">
        <f>IFERROR(VLOOKUP(H724,REFERENCES!R:S,2,FALSE),"")</f>
        <v>Nombre</v>
      </c>
      <c r="K724" s="81">
        <v>1600</v>
      </c>
      <c r="L724" s="81"/>
      <c r="M724" s="81"/>
      <c r="N724" s="81"/>
      <c r="P724" s="81">
        <v>1500</v>
      </c>
      <c r="Q724" s="87"/>
      <c r="R724" s="87" t="s">
        <v>17</v>
      </c>
      <c r="S724" s="87" t="s">
        <v>275</v>
      </c>
      <c r="T724" s="202"/>
      <c r="W724" s="87"/>
      <c r="X724" s="87"/>
      <c r="Y724" s="87"/>
      <c r="Z724" s="87"/>
      <c r="AA724" s="87"/>
      <c r="AB724" s="87"/>
      <c r="AC724" s="87"/>
      <c r="AD724" s="87"/>
    </row>
    <row r="725" spans="1:30" ht="15" customHeight="1">
      <c r="A725" s="87" t="s">
        <v>2645</v>
      </c>
      <c r="B725" s="87"/>
      <c r="C725" s="87"/>
      <c r="D725" s="165" t="s">
        <v>16</v>
      </c>
      <c r="E725" s="189">
        <v>42667</v>
      </c>
      <c r="F725" s="95" t="s">
        <v>1051</v>
      </c>
      <c r="G725" s="165" t="s">
        <v>1052</v>
      </c>
      <c r="H725" s="165" t="s">
        <v>1056</v>
      </c>
      <c r="I725" s="87"/>
      <c r="J725" s="85" t="str">
        <f>IFERROR(VLOOKUP(H725,REFERENCES!R:S,2,FALSE),"")</f>
        <v>Nombre</v>
      </c>
      <c r="K725" s="81">
        <v>1400</v>
      </c>
      <c r="L725" s="81"/>
      <c r="M725" s="81"/>
      <c r="N725" s="81"/>
      <c r="P725" s="81">
        <v>1500</v>
      </c>
      <c r="Q725" s="87"/>
      <c r="R725" s="87" t="s">
        <v>17</v>
      </c>
      <c r="S725" s="87" t="s">
        <v>275</v>
      </c>
      <c r="T725" s="202"/>
      <c r="W725" s="87"/>
      <c r="X725" s="87"/>
      <c r="Y725" s="87"/>
      <c r="Z725" s="87"/>
      <c r="AA725" s="87"/>
      <c r="AB725" s="87"/>
      <c r="AC725" s="87"/>
      <c r="AD725" s="87"/>
    </row>
    <row r="726" spans="1:30" ht="15" customHeight="1">
      <c r="A726" s="87" t="s">
        <v>62</v>
      </c>
      <c r="B726" s="90"/>
      <c r="C726" s="90"/>
      <c r="D726" s="165" t="s">
        <v>16</v>
      </c>
      <c r="E726" s="189">
        <v>42648</v>
      </c>
      <c r="F726" s="95" t="s">
        <v>1051</v>
      </c>
      <c r="G726" s="165" t="s">
        <v>1052</v>
      </c>
      <c r="H726" s="165" t="s">
        <v>1054</v>
      </c>
      <c r="I726" s="87"/>
      <c r="J726" s="85" t="str">
        <f>IFERROR(VLOOKUP(H726,REFERENCES!R:S,2,FALSE),"")</f>
        <v>Nombre</v>
      </c>
      <c r="K726" s="168">
        <v>150</v>
      </c>
      <c r="L726" s="167"/>
      <c r="M726" s="167"/>
      <c r="N726" s="167"/>
      <c r="O726" s="84" t="s">
        <v>1902</v>
      </c>
      <c r="P726" s="82">
        <v>150</v>
      </c>
      <c r="Q726" s="96" t="s">
        <v>1040</v>
      </c>
      <c r="R726" s="165" t="s">
        <v>174</v>
      </c>
      <c r="S726" s="165" t="s">
        <v>200</v>
      </c>
      <c r="T726" s="101"/>
      <c r="U726" s="165"/>
      <c r="V726" s="86"/>
      <c r="W726" s="97"/>
      <c r="X726" s="87"/>
      <c r="Y726" s="165" t="str">
        <f t="shared" ref="Y726:Y757" si="33">UPPER(LEFT(A726,3)&amp;YEAR(E726)&amp;MONTH(E726)&amp;DAY((E726))&amp;LEFT(R726,2)&amp;LEFT(S726,2)&amp;LEFT(T726,2))</f>
        <v>CON2016105OUAN</v>
      </c>
      <c r="Z726" s="165">
        <f t="shared" ref="Z726:Z757" si="34">COUNTIF($Y$4:$Y$1907,Y726)</f>
        <v>1</v>
      </c>
      <c r="AA726" s="165" t="str">
        <f>VLOOKUP(R726,NIVEAUXADMIN!A:B,2,FALSE)</f>
        <v>HT01</v>
      </c>
      <c r="AB726" s="165" t="str">
        <f>VLOOKUP(S726,NIVEAUXADMIN!E:F,2,FALSE)</f>
        <v>HT01151</v>
      </c>
      <c r="AC726" s="165" t="e">
        <f>VLOOKUP(T726,NIVEAUXADMIN!I:J,2,FALSE)</f>
        <v>#N/A</v>
      </c>
      <c r="AD726" s="87">
        <f>IF(SUMPRODUCT(($A$4:$A726=A726)*($S$4:$S726=S726))&gt;1,0,1)</f>
        <v>1</v>
      </c>
    </row>
    <row r="727" spans="1:30" ht="15" customHeight="1">
      <c r="A727" s="87" t="s">
        <v>62</v>
      </c>
      <c r="B727" s="90" t="s">
        <v>1097</v>
      </c>
      <c r="C727" s="90"/>
      <c r="D727" s="165" t="s">
        <v>16</v>
      </c>
      <c r="E727" s="189">
        <v>42654</v>
      </c>
      <c r="F727" s="88" t="s">
        <v>1051</v>
      </c>
      <c r="G727" s="87" t="s">
        <v>1052</v>
      </c>
      <c r="H727" s="87" t="s">
        <v>1059</v>
      </c>
      <c r="I727" s="87"/>
      <c r="J727" s="85" t="str">
        <f>IFERROR(VLOOKUP(H727,REFERENCES!R:S,2,FALSE),"")</f>
        <v>Nombre</v>
      </c>
      <c r="K727" s="168">
        <v>3200</v>
      </c>
      <c r="L727" s="167"/>
      <c r="M727" s="167"/>
      <c r="N727" s="167"/>
      <c r="O727" s="84" t="s">
        <v>1902</v>
      </c>
      <c r="P727" s="82">
        <v>320</v>
      </c>
      <c r="Q727" s="96" t="s">
        <v>1040</v>
      </c>
      <c r="R727" s="165" t="s">
        <v>174</v>
      </c>
      <c r="S727" s="87" t="s">
        <v>494</v>
      </c>
      <c r="T727" s="86" t="s">
        <v>1786</v>
      </c>
      <c r="U727" s="165"/>
      <c r="V727" s="86"/>
      <c r="W727" s="97"/>
      <c r="X727" s="87"/>
      <c r="Y727" s="165" t="str">
        <f t="shared" si="33"/>
        <v>CON20161011OUPO7È</v>
      </c>
      <c r="Z727" s="165">
        <f t="shared" si="34"/>
        <v>2</v>
      </c>
      <c r="AA727" s="165" t="str">
        <f>VLOOKUP(R727,NIVEAUXADMIN!A:B,2,FALSE)</f>
        <v>HT01</v>
      </c>
      <c r="AB727" s="165" t="str">
        <f>VLOOKUP(S727,NIVEAUXADMIN!E:F,2,FALSE)</f>
        <v>HT01152</v>
      </c>
      <c r="AC727" s="165" t="str">
        <f>VLOOKUP(T727,NIVEAUXADMIN!I:J,2,FALSE)</f>
        <v>HT01152-02</v>
      </c>
      <c r="AD727" s="87">
        <f>IF(SUMPRODUCT(($A$4:$A727=A727)*($S$4:$S727=S727))&gt;1,0,1)</f>
        <v>1</v>
      </c>
    </row>
    <row r="728" spans="1:30" ht="15" customHeight="1">
      <c r="A728" s="87" t="s">
        <v>62</v>
      </c>
      <c r="B728" s="90" t="s">
        <v>1097</v>
      </c>
      <c r="C728" s="90"/>
      <c r="D728" s="165" t="s">
        <v>16</v>
      </c>
      <c r="E728" s="189">
        <v>42654</v>
      </c>
      <c r="F728" s="88" t="s">
        <v>1051</v>
      </c>
      <c r="G728" s="87" t="s">
        <v>1052</v>
      </c>
      <c r="H728" s="87" t="s">
        <v>1062</v>
      </c>
      <c r="I728" s="87"/>
      <c r="J728" s="85" t="str">
        <f>IFERROR(VLOOKUP(H728,REFERENCES!R:S,2,FALSE),"")</f>
        <v>Nombre</v>
      </c>
      <c r="K728" s="168">
        <v>320</v>
      </c>
      <c r="L728" s="167"/>
      <c r="M728" s="167"/>
      <c r="N728" s="167"/>
      <c r="O728" s="84" t="s">
        <v>1902</v>
      </c>
      <c r="P728" s="82">
        <v>320</v>
      </c>
      <c r="Q728" s="96" t="s">
        <v>1040</v>
      </c>
      <c r="R728" s="165" t="s">
        <v>174</v>
      </c>
      <c r="S728" s="87" t="s">
        <v>494</v>
      </c>
      <c r="T728" s="86" t="s">
        <v>1786</v>
      </c>
      <c r="U728" s="165"/>
      <c r="V728" s="86"/>
      <c r="W728" s="97"/>
      <c r="X728" s="87"/>
      <c r="Y728" s="165" t="str">
        <f t="shared" si="33"/>
        <v>CON20161011OUPO7È</v>
      </c>
      <c r="Z728" s="165">
        <f t="shared" si="34"/>
        <v>2</v>
      </c>
      <c r="AA728" s="165" t="str">
        <f>VLOOKUP(R728,NIVEAUXADMIN!A:B,2,FALSE)</f>
        <v>HT01</v>
      </c>
      <c r="AB728" s="165" t="str">
        <f>VLOOKUP(S728,NIVEAUXADMIN!E:F,2,FALSE)</f>
        <v>HT01152</v>
      </c>
      <c r="AC728" s="165" t="str">
        <f>VLOOKUP(T728,NIVEAUXADMIN!I:J,2,FALSE)</f>
        <v>HT01152-02</v>
      </c>
      <c r="AD728" s="87">
        <f>IF(SUMPRODUCT(($A$4:$A728=A728)*($S$4:$S728=S728))&gt;1,0,1)</f>
        <v>0</v>
      </c>
    </row>
    <row r="729" spans="1:30" ht="15" customHeight="1">
      <c r="A729" s="87" t="s">
        <v>62</v>
      </c>
      <c r="B729" s="90" t="s">
        <v>1097</v>
      </c>
      <c r="C729" s="90"/>
      <c r="D729" s="165" t="s">
        <v>16</v>
      </c>
      <c r="E729" s="189">
        <v>42657</v>
      </c>
      <c r="F729" s="88" t="s">
        <v>1051</v>
      </c>
      <c r="G729" s="87" t="s">
        <v>1052</v>
      </c>
      <c r="H729" s="87" t="s">
        <v>1059</v>
      </c>
      <c r="I729" s="87"/>
      <c r="J729" s="85" t="str">
        <f>IFERROR(VLOOKUP(H729,REFERENCES!R:S,2,FALSE),"")</f>
        <v>Nombre</v>
      </c>
      <c r="K729" s="168">
        <v>1500</v>
      </c>
      <c r="L729" s="167"/>
      <c r="M729" s="167"/>
      <c r="N729" s="167"/>
      <c r="O729" s="84" t="s">
        <v>1902</v>
      </c>
      <c r="P729" s="82">
        <v>150</v>
      </c>
      <c r="Q729" s="96" t="s">
        <v>1040</v>
      </c>
      <c r="R729" s="165" t="s">
        <v>174</v>
      </c>
      <c r="S729" s="165" t="s">
        <v>200</v>
      </c>
      <c r="T729" s="86" t="s">
        <v>1391</v>
      </c>
      <c r="U729" s="165"/>
      <c r="V729" s="86"/>
      <c r="W729" s="97"/>
      <c r="X729" s="87"/>
      <c r="Y729" s="165" t="str">
        <f t="shared" si="33"/>
        <v>CON20161014OUAN1È</v>
      </c>
      <c r="Z729" s="165">
        <f t="shared" si="34"/>
        <v>2</v>
      </c>
      <c r="AA729" s="165" t="str">
        <f>VLOOKUP(R729,NIVEAUXADMIN!A:B,2,FALSE)</f>
        <v>HT01</v>
      </c>
      <c r="AB729" s="165" t="str">
        <f>VLOOKUP(S729,NIVEAUXADMIN!E:F,2,FALSE)</f>
        <v>HT01151</v>
      </c>
      <c r="AC729" s="165" t="str">
        <f>VLOOKUP(T729,NIVEAUXADMIN!I:J,2,FALSE)</f>
        <v>HT01151-01</v>
      </c>
      <c r="AD729" s="87">
        <f>IF(SUMPRODUCT(($A$4:$A729=A729)*($S$4:$S729=S729))&gt;1,0,1)</f>
        <v>0</v>
      </c>
    </row>
    <row r="730" spans="1:30" ht="15" customHeight="1">
      <c r="A730" s="87" t="s">
        <v>62</v>
      </c>
      <c r="B730" s="90" t="s">
        <v>1097</v>
      </c>
      <c r="C730" s="90"/>
      <c r="D730" s="165" t="s">
        <v>16</v>
      </c>
      <c r="E730" s="189">
        <v>42657</v>
      </c>
      <c r="F730" s="88" t="s">
        <v>1051</v>
      </c>
      <c r="G730" s="87" t="s">
        <v>1052</v>
      </c>
      <c r="H730" s="87" t="s">
        <v>1062</v>
      </c>
      <c r="I730" s="87"/>
      <c r="J730" s="85" t="str">
        <f>IFERROR(VLOOKUP(H730,REFERENCES!R:S,2,FALSE),"")</f>
        <v>Nombre</v>
      </c>
      <c r="K730" s="168">
        <v>150</v>
      </c>
      <c r="L730" s="167"/>
      <c r="M730" s="167"/>
      <c r="N730" s="167"/>
      <c r="O730" s="84" t="s">
        <v>1902</v>
      </c>
      <c r="P730" s="82">
        <v>150</v>
      </c>
      <c r="Q730" s="96" t="s">
        <v>1040</v>
      </c>
      <c r="R730" s="165" t="s">
        <v>174</v>
      </c>
      <c r="S730" s="165" t="s">
        <v>200</v>
      </c>
      <c r="T730" s="86" t="s">
        <v>1391</v>
      </c>
      <c r="U730" s="165"/>
      <c r="V730" s="86"/>
      <c r="W730" s="97"/>
      <c r="X730" s="87"/>
      <c r="Y730" s="165" t="str">
        <f t="shared" si="33"/>
        <v>CON20161014OUAN1È</v>
      </c>
      <c r="Z730" s="165">
        <f t="shared" si="34"/>
        <v>2</v>
      </c>
      <c r="AA730" s="165" t="str">
        <f>VLOOKUP(R730,NIVEAUXADMIN!A:B,2,FALSE)</f>
        <v>HT01</v>
      </c>
      <c r="AB730" s="165" t="str">
        <f>VLOOKUP(S730,NIVEAUXADMIN!E:F,2,FALSE)</f>
        <v>HT01151</v>
      </c>
      <c r="AC730" s="165" t="str">
        <f>VLOOKUP(T730,NIVEAUXADMIN!I:J,2,FALSE)</f>
        <v>HT01151-01</v>
      </c>
      <c r="AD730" s="87">
        <f>IF(SUMPRODUCT(($A$4:$A730=A730)*($S$4:$S730=S730))&gt;1,0,1)</f>
        <v>0</v>
      </c>
    </row>
    <row r="731" spans="1:30" ht="15" customHeight="1">
      <c r="A731" s="87" t="s">
        <v>62</v>
      </c>
      <c r="B731" s="90" t="s">
        <v>1097</v>
      </c>
      <c r="C731" s="90"/>
      <c r="D731" s="165" t="s">
        <v>16</v>
      </c>
      <c r="E731" s="189">
        <v>42659</v>
      </c>
      <c r="F731" s="88" t="s">
        <v>1051</v>
      </c>
      <c r="G731" s="87" t="s">
        <v>1052</v>
      </c>
      <c r="H731" s="87" t="s">
        <v>1059</v>
      </c>
      <c r="I731" s="87"/>
      <c r="J731" s="85" t="str">
        <f>IFERROR(VLOOKUP(H731,REFERENCES!R:S,2,FALSE),"")</f>
        <v>Nombre</v>
      </c>
      <c r="K731" s="168">
        <v>2500</v>
      </c>
      <c r="L731" s="167"/>
      <c r="M731" s="167"/>
      <c r="N731" s="167"/>
      <c r="O731" s="84" t="s">
        <v>1902</v>
      </c>
      <c r="P731" s="82">
        <v>250</v>
      </c>
      <c r="Q731" s="96" t="s">
        <v>1040</v>
      </c>
      <c r="R731" s="165" t="s">
        <v>174</v>
      </c>
      <c r="S731" s="165" t="s">
        <v>200</v>
      </c>
      <c r="T731" s="86" t="s">
        <v>1664</v>
      </c>
      <c r="U731" s="165"/>
      <c r="V731" s="86"/>
      <c r="W731" s="97"/>
      <c r="X731" s="87"/>
      <c r="Y731" s="165" t="str">
        <f t="shared" si="33"/>
        <v>CON20161016OUAN4È</v>
      </c>
      <c r="Z731" s="165">
        <f t="shared" si="34"/>
        <v>3</v>
      </c>
      <c r="AA731" s="165" t="str">
        <f>VLOOKUP(R731,NIVEAUXADMIN!A:B,2,FALSE)</f>
        <v>HT01</v>
      </c>
      <c r="AB731" s="165" t="str">
        <f>VLOOKUP(S731,NIVEAUXADMIN!E:F,2,FALSE)</f>
        <v>HT01151</v>
      </c>
      <c r="AC731" s="165" t="str">
        <f>VLOOKUP(T731,NIVEAUXADMIN!I:J,2,FALSE)</f>
        <v>HT01151-04</v>
      </c>
      <c r="AD731" s="87">
        <f>IF(SUMPRODUCT(($A$4:$A731=A731)*($S$4:$S731=S731))&gt;1,0,1)</f>
        <v>0</v>
      </c>
    </row>
    <row r="732" spans="1:30" ht="15" customHeight="1">
      <c r="A732" s="87" t="s">
        <v>62</v>
      </c>
      <c r="B732" s="90" t="s">
        <v>1097</v>
      </c>
      <c r="C732" s="90"/>
      <c r="D732" s="165" t="s">
        <v>16</v>
      </c>
      <c r="E732" s="189">
        <v>42659</v>
      </c>
      <c r="F732" s="95" t="s">
        <v>1051</v>
      </c>
      <c r="G732" s="165" t="s">
        <v>1052</v>
      </c>
      <c r="H732" s="165" t="s">
        <v>1054</v>
      </c>
      <c r="I732" s="87"/>
      <c r="J732" s="85" t="str">
        <f>IFERROR(VLOOKUP(H732,REFERENCES!R:S,2,FALSE),"")</f>
        <v>Nombre</v>
      </c>
      <c r="K732" s="168">
        <v>250</v>
      </c>
      <c r="L732" s="167"/>
      <c r="M732" s="167"/>
      <c r="N732" s="167"/>
      <c r="O732" s="84" t="s">
        <v>1902</v>
      </c>
      <c r="P732" s="82">
        <v>250</v>
      </c>
      <c r="Q732" s="96" t="s">
        <v>1040</v>
      </c>
      <c r="R732" s="165" t="s">
        <v>174</v>
      </c>
      <c r="S732" s="165" t="s">
        <v>200</v>
      </c>
      <c r="T732" s="86" t="s">
        <v>1664</v>
      </c>
      <c r="U732" s="165"/>
      <c r="V732" s="86"/>
      <c r="W732" s="97"/>
      <c r="X732" s="87"/>
      <c r="Y732" s="165" t="str">
        <f t="shared" si="33"/>
        <v>CON20161016OUAN4È</v>
      </c>
      <c r="Z732" s="165">
        <f t="shared" si="34"/>
        <v>3</v>
      </c>
      <c r="AA732" s="165" t="str">
        <f>VLOOKUP(R732,NIVEAUXADMIN!A:B,2,FALSE)</f>
        <v>HT01</v>
      </c>
      <c r="AB732" s="165" t="str">
        <f>VLOOKUP(S732,NIVEAUXADMIN!E:F,2,FALSE)</f>
        <v>HT01151</v>
      </c>
      <c r="AC732" s="165" t="str">
        <f>VLOOKUP(T732,NIVEAUXADMIN!I:J,2,FALSE)</f>
        <v>HT01151-04</v>
      </c>
      <c r="AD732" s="87">
        <f>IF(SUMPRODUCT(($A$4:$A732=A732)*($S$4:$S732=S732))&gt;1,0,1)</f>
        <v>0</v>
      </c>
    </row>
    <row r="733" spans="1:30" ht="15" customHeight="1">
      <c r="A733" s="87" t="s">
        <v>62</v>
      </c>
      <c r="B733" s="90" t="s">
        <v>1097</v>
      </c>
      <c r="C733" s="90"/>
      <c r="D733" s="165" t="s">
        <v>16</v>
      </c>
      <c r="E733" s="189">
        <v>42659</v>
      </c>
      <c r="F733" s="88" t="s">
        <v>1051</v>
      </c>
      <c r="G733" s="87" t="s">
        <v>1052</v>
      </c>
      <c r="H733" s="87" t="s">
        <v>1062</v>
      </c>
      <c r="I733" s="87"/>
      <c r="J733" s="85" t="str">
        <f>IFERROR(VLOOKUP(H733,REFERENCES!R:S,2,FALSE),"")</f>
        <v>Nombre</v>
      </c>
      <c r="K733" s="168">
        <v>250</v>
      </c>
      <c r="L733" s="167"/>
      <c r="M733" s="167"/>
      <c r="N733" s="167"/>
      <c r="O733" s="84" t="s">
        <v>1902</v>
      </c>
      <c r="P733" s="82">
        <v>250</v>
      </c>
      <c r="Q733" s="96" t="s">
        <v>1040</v>
      </c>
      <c r="R733" s="165" t="s">
        <v>174</v>
      </c>
      <c r="S733" s="165" t="s">
        <v>200</v>
      </c>
      <c r="T733" s="86" t="s">
        <v>1664</v>
      </c>
      <c r="U733" s="165"/>
      <c r="V733" s="86"/>
      <c r="W733" s="97"/>
      <c r="X733" s="87"/>
      <c r="Y733" s="165" t="str">
        <f t="shared" si="33"/>
        <v>CON20161016OUAN4È</v>
      </c>
      <c r="Z733" s="165">
        <f t="shared" si="34"/>
        <v>3</v>
      </c>
      <c r="AA733" s="165" t="str">
        <f>VLOOKUP(R733,NIVEAUXADMIN!A:B,2,FALSE)</f>
        <v>HT01</v>
      </c>
      <c r="AB733" s="165" t="str">
        <f>VLOOKUP(S733,NIVEAUXADMIN!E:F,2,FALSE)</f>
        <v>HT01151</v>
      </c>
      <c r="AC733" s="165" t="str">
        <f>VLOOKUP(T733,NIVEAUXADMIN!I:J,2,FALSE)</f>
        <v>HT01151-04</v>
      </c>
      <c r="AD733" s="87">
        <f>IF(SUMPRODUCT(($A$4:$A733=A733)*($S$4:$S733=S733))&gt;1,0,1)</f>
        <v>0</v>
      </c>
    </row>
    <row r="734" spans="1:30" ht="15" customHeight="1">
      <c r="A734" s="87" t="s">
        <v>62</v>
      </c>
      <c r="B734" s="90" t="s">
        <v>1097</v>
      </c>
      <c r="C734" s="90"/>
      <c r="D734" s="165" t="s">
        <v>16</v>
      </c>
      <c r="E734" s="189">
        <v>42667</v>
      </c>
      <c r="F734" s="88" t="s">
        <v>1051</v>
      </c>
      <c r="G734" s="87" t="s">
        <v>1052</v>
      </c>
      <c r="H734" s="87" t="s">
        <v>1059</v>
      </c>
      <c r="I734" s="176"/>
      <c r="J734" s="85" t="str">
        <f>IFERROR(VLOOKUP(H734,REFERENCES!R:S,2,FALSE),"")</f>
        <v>Nombre</v>
      </c>
      <c r="K734" s="168">
        <v>1000</v>
      </c>
      <c r="L734" s="167"/>
      <c r="M734" s="167"/>
      <c r="N734" s="167"/>
      <c r="O734" s="84" t="s">
        <v>1902</v>
      </c>
      <c r="P734" s="82">
        <v>100</v>
      </c>
      <c r="Q734" s="96" t="s">
        <v>1040</v>
      </c>
      <c r="R734" s="165" t="s">
        <v>174</v>
      </c>
      <c r="S734" s="87" t="s">
        <v>494</v>
      </c>
      <c r="T734" s="86" t="s">
        <v>1815</v>
      </c>
      <c r="U734" s="165"/>
      <c r="V734" s="86"/>
      <c r="W734" s="97"/>
      <c r="X734" s="87"/>
      <c r="Y734" s="165" t="str">
        <f t="shared" si="33"/>
        <v>CON20161024OUPO8È</v>
      </c>
      <c r="Z734" s="165">
        <f t="shared" si="34"/>
        <v>4</v>
      </c>
      <c r="AA734" s="165" t="str">
        <f>VLOOKUP(R734,NIVEAUXADMIN!A:B,2,FALSE)</f>
        <v>HT01</v>
      </c>
      <c r="AB734" s="165" t="str">
        <f>VLOOKUP(S734,NIVEAUXADMIN!E:F,2,FALSE)</f>
        <v>HT01152</v>
      </c>
      <c r="AC734" s="165" t="str">
        <f>VLOOKUP(T734,NIVEAUXADMIN!I:J,2,FALSE)</f>
        <v>HT01152-03</v>
      </c>
      <c r="AD734" s="87">
        <f>IF(SUMPRODUCT(($A$4:$A734=A734)*($S$4:$S734=S734))&gt;1,0,1)</f>
        <v>0</v>
      </c>
    </row>
    <row r="735" spans="1:30" ht="15" customHeight="1">
      <c r="A735" s="87" t="s">
        <v>62</v>
      </c>
      <c r="B735" s="90" t="s">
        <v>1097</v>
      </c>
      <c r="C735" s="90"/>
      <c r="D735" s="165" t="s">
        <v>16</v>
      </c>
      <c r="E735" s="189">
        <v>42667</v>
      </c>
      <c r="F735" s="88" t="s">
        <v>1049</v>
      </c>
      <c r="G735" s="87" t="s">
        <v>1053</v>
      </c>
      <c r="H735" s="87" t="s">
        <v>1048</v>
      </c>
      <c r="I735" s="176"/>
      <c r="J735" s="85" t="str">
        <f>IFERROR(VLOOKUP(H735,REFERENCES!R:S,2,FALSE),"")</f>
        <v>Nombre</v>
      </c>
      <c r="K735" s="168">
        <v>100</v>
      </c>
      <c r="L735" s="167"/>
      <c r="M735" s="167"/>
      <c r="N735" s="167"/>
      <c r="O735" s="84" t="s">
        <v>1902</v>
      </c>
      <c r="P735" s="82">
        <v>100</v>
      </c>
      <c r="Q735" s="89"/>
      <c r="R735" s="165" t="s">
        <v>174</v>
      </c>
      <c r="S735" s="87" t="s">
        <v>494</v>
      </c>
      <c r="T735" s="86" t="s">
        <v>1815</v>
      </c>
      <c r="U735" s="165"/>
      <c r="V735" s="86"/>
      <c r="W735" s="97"/>
      <c r="X735" s="87"/>
      <c r="Y735" s="165" t="str">
        <f t="shared" si="33"/>
        <v>CON20161024OUPO8È</v>
      </c>
      <c r="Z735" s="165">
        <f t="shared" si="34"/>
        <v>4</v>
      </c>
      <c r="AA735" s="165" t="str">
        <f>VLOOKUP(R735,NIVEAUXADMIN!A:B,2,FALSE)</f>
        <v>HT01</v>
      </c>
      <c r="AB735" s="165" t="str">
        <f>VLOOKUP(S735,NIVEAUXADMIN!E:F,2,FALSE)</f>
        <v>HT01152</v>
      </c>
      <c r="AC735" s="165" t="str">
        <f>VLOOKUP(T735,NIVEAUXADMIN!I:J,2,FALSE)</f>
        <v>HT01152-03</v>
      </c>
      <c r="AD735" s="87">
        <f>IF(SUMPRODUCT(($A$4:$A735=A735)*($S$4:$S735=S735))&gt;1,0,1)</f>
        <v>0</v>
      </c>
    </row>
    <row r="736" spans="1:30" ht="15" customHeight="1">
      <c r="A736" s="87" t="s">
        <v>62</v>
      </c>
      <c r="B736" s="90" t="s">
        <v>1097</v>
      </c>
      <c r="C736" s="90"/>
      <c r="D736" s="165" t="s">
        <v>16</v>
      </c>
      <c r="E736" s="189">
        <v>42667</v>
      </c>
      <c r="F736" s="95" t="s">
        <v>1051</v>
      </c>
      <c r="G736" s="165" t="s">
        <v>1052</v>
      </c>
      <c r="H736" s="165" t="s">
        <v>1054</v>
      </c>
      <c r="I736" s="176"/>
      <c r="J736" s="85" t="str">
        <f>IFERROR(VLOOKUP(H736,REFERENCES!R:S,2,FALSE),"")</f>
        <v>Nombre</v>
      </c>
      <c r="K736" s="168">
        <v>100</v>
      </c>
      <c r="L736" s="167"/>
      <c r="M736" s="167"/>
      <c r="N736" s="167"/>
      <c r="O736" s="84" t="s">
        <v>1902</v>
      </c>
      <c r="P736" s="82">
        <v>100</v>
      </c>
      <c r="Q736" s="96" t="s">
        <v>1040</v>
      </c>
      <c r="R736" s="165" t="s">
        <v>174</v>
      </c>
      <c r="S736" s="87" t="s">
        <v>494</v>
      </c>
      <c r="T736" s="86" t="s">
        <v>1815</v>
      </c>
      <c r="U736" s="165"/>
      <c r="V736" s="86"/>
      <c r="W736" s="97"/>
      <c r="X736" s="87"/>
      <c r="Y736" s="165" t="str">
        <f t="shared" si="33"/>
        <v>CON20161024OUPO8È</v>
      </c>
      <c r="Z736" s="165">
        <f t="shared" si="34"/>
        <v>4</v>
      </c>
      <c r="AA736" s="165" t="str">
        <f>VLOOKUP(R736,NIVEAUXADMIN!A:B,2,FALSE)</f>
        <v>HT01</v>
      </c>
      <c r="AB736" s="165" t="str">
        <f>VLOOKUP(S736,NIVEAUXADMIN!E:F,2,FALSE)</f>
        <v>HT01152</v>
      </c>
      <c r="AC736" s="165" t="str">
        <f>VLOOKUP(T736,NIVEAUXADMIN!I:J,2,FALSE)</f>
        <v>HT01152-03</v>
      </c>
      <c r="AD736" s="87">
        <f>IF(SUMPRODUCT(($A$4:$A736=A736)*($S$4:$S736=S736))&gt;1,0,1)</f>
        <v>0</v>
      </c>
    </row>
    <row r="737" spans="1:30" ht="15" customHeight="1">
      <c r="A737" s="87" t="s">
        <v>62</v>
      </c>
      <c r="B737" s="90" t="s">
        <v>1097</v>
      </c>
      <c r="C737" s="90"/>
      <c r="D737" s="165" t="s">
        <v>16</v>
      </c>
      <c r="E737" s="189">
        <v>42667</v>
      </c>
      <c r="F737" s="88" t="s">
        <v>1051</v>
      </c>
      <c r="G737" s="87" t="s">
        <v>1052</v>
      </c>
      <c r="H737" s="87" t="s">
        <v>1062</v>
      </c>
      <c r="I737" s="176"/>
      <c r="J737" s="85" t="str">
        <f>IFERROR(VLOOKUP(H737,REFERENCES!R:S,2,FALSE),"")</f>
        <v>Nombre</v>
      </c>
      <c r="K737" s="168">
        <v>100</v>
      </c>
      <c r="L737" s="167"/>
      <c r="M737" s="167"/>
      <c r="N737" s="167"/>
      <c r="O737" s="84" t="s">
        <v>1902</v>
      </c>
      <c r="P737" s="82">
        <v>100</v>
      </c>
      <c r="Q737" s="96" t="s">
        <v>1040</v>
      </c>
      <c r="R737" s="165" t="s">
        <v>174</v>
      </c>
      <c r="S737" s="87" t="s">
        <v>494</v>
      </c>
      <c r="T737" s="86" t="s">
        <v>1815</v>
      </c>
      <c r="U737" s="165"/>
      <c r="V737" s="86"/>
      <c r="W737" s="97"/>
      <c r="X737" s="87"/>
      <c r="Y737" s="165" t="str">
        <f t="shared" si="33"/>
        <v>CON20161024OUPO8È</v>
      </c>
      <c r="Z737" s="165">
        <f t="shared" si="34"/>
        <v>4</v>
      </c>
      <c r="AA737" s="165" t="str">
        <f>VLOOKUP(R737,NIVEAUXADMIN!A:B,2,FALSE)</f>
        <v>HT01</v>
      </c>
      <c r="AB737" s="165" t="str">
        <f>VLOOKUP(S737,NIVEAUXADMIN!E:F,2,FALSE)</f>
        <v>HT01152</v>
      </c>
      <c r="AC737" s="165" t="str">
        <f>VLOOKUP(T737,NIVEAUXADMIN!I:J,2,FALSE)</f>
        <v>HT01152-03</v>
      </c>
      <c r="AD737" s="87">
        <f>IF(SUMPRODUCT(($A$4:$A737=A737)*($S$4:$S737=S737))&gt;1,0,1)</f>
        <v>0</v>
      </c>
    </row>
    <row r="738" spans="1:30" ht="15" customHeight="1">
      <c r="A738" s="87" t="s">
        <v>62</v>
      </c>
      <c r="B738" s="90"/>
      <c r="C738" s="90"/>
      <c r="D738" s="165" t="s">
        <v>16</v>
      </c>
      <c r="E738" s="189">
        <v>42668</v>
      </c>
      <c r="F738" s="88" t="s">
        <v>1051</v>
      </c>
      <c r="G738" s="87" t="s">
        <v>1052</v>
      </c>
      <c r="H738" s="87" t="s">
        <v>1059</v>
      </c>
      <c r="I738" s="176"/>
      <c r="J738" s="85" t="str">
        <f>IFERROR(VLOOKUP(H738,REFERENCES!R:S,2,FALSE),"")</f>
        <v>Nombre</v>
      </c>
      <c r="K738" s="168">
        <v>800</v>
      </c>
      <c r="L738" s="167"/>
      <c r="M738" s="167"/>
      <c r="N738" s="167"/>
      <c r="O738" s="84" t="s">
        <v>1902</v>
      </c>
      <c r="P738" s="82">
        <v>80</v>
      </c>
      <c r="Q738" s="96" t="s">
        <v>1040</v>
      </c>
      <c r="R738" s="165" t="s">
        <v>174</v>
      </c>
      <c r="S738" s="165" t="s">
        <v>200</v>
      </c>
      <c r="T738" s="86" t="s">
        <v>1587</v>
      </c>
      <c r="U738" s="165"/>
      <c r="V738" s="86"/>
      <c r="W738" s="97"/>
      <c r="X738" s="87"/>
      <c r="Y738" s="165" t="str">
        <f t="shared" si="33"/>
        <v>CON20161025OUAN3È</v>
      </c>
      <c r="Z738" s="165">
        <f t="shared" si="34"/>
        <v>4</v>
      </c>
      <c r="AA738" s="165" t="str">
        <f>VLOOKUP(R738,NIVEAUXADMIN!A:B,2,FALSE)</f>
        <v>HT01</v>
      </c>
      <c r="AB738" s="165" t="str">
        <f>VLOOKUP(S738,NIVEAUXADMIN!E:F,2,FALSE)</f>
        <v>HT01151</v>
      </c>
      <c r="AC738" s="165" t="str">
        <f>VLOOKUP(T738,NIVEAUXADMIN!I:J,2,FALSE)</f>
        <v>HT01151-03</v>
      </c>
      <c r="AD738" s="87">
        <f>IF(SUMPRODUCT(($A$4:$A738=A738)*($S$4:$S738=S738))&gt;1,0,1)</f>
        <v>0</v>
      </c>
    </row>
    <row r="739" spans="1:30" ht="15" customHeight="1">
      <c r="A739" s="87" t="s">
        <v>62</v>
      </c>
      <c r="B739" s="90"/>
      <c r="C739" s="90"/>
      <c r="D739" s="165" t="s">
        <v>16</v>
      </c>
      <c r="E739" s="189">
        <v>42668</v>
      </c>
      <c r="F739" s="88" t="s">
        <v>1049</v>
      </c>
      <c r="G739" s="87" t="s">
        <v>1053</v>
      </c>
      <c r="H739" s="87" t="s">
        <v>1048</v>
      </c>
      <c r="I739" s="176"/>
      <c r="J739" s="85" t="str">
        <f>IFERROR(VLOOKUP(H739,REFERENCES!R:S,2,FALSE),"")</f>
        <v>Nombre</v>
      </c>
      <c r="K739" s="168">
        <v>80</v>
      </c>
      <c r="L739" s="167"/>
      <c r="M739" s="167"/>
      <c r="N739" s="167"/>
      <c r="O739" s="84" t="s">
        <v>1902</v>
      </c>
      <c r="P739" s="82">
        <v>80</v>
      </c>
      <c r="Q739" s="89"/>
      <c r="R739" s="165" t="s">
        <v>174</v>
      </c>
      <c r="S739" s="165" t="s">
        <v>200</v>
      </c>
      <c r="T739" s="86" t="s">
        <v>1587</v>
      </c>
      <c r="U739" s="165"/>
      <c r="V739" s="86"/>
      <c r="W739" s="97"/>
      <c r="X739" s="87"/>
      <c r="Y739" s="165" t="str">
        <f t="shared" si="33"/>
        <v>CON20161025OUAN3È</v>
      </c>
      <c r="Z739" s="165">
        <f t="shared" si="34"/>
        <v>4</v>
      </c>
      <c r="AA739" s="165" t="str">
        <f>VLOOKUP(R739,NIVEAUXADMIN!A:B,2,FALSE)</f>
        <v>HT01</v>
      </c>
      <c r="AB739" s="165" t="str">
        <f>VLOOKUP(S739,NIVEAUXADMIN!E:F,2,FALSE)</f>
        <v>HT01151</v>
      </c>
      <c r="AC739" s="165" t="str">
        <f>VLOOKUP(T739,NIVEAUXADMIN!I:J,2,FALSE)</f>
        <v>HT01151-03</v>
      </c>
      <c r="AD739" s="87">
        <f>IF(SUMPRODUCT(($A$4:$A739=A739)*($S$4:$S739=S739))&gt;1,0,1)</f>
        <v>0</v>
      </c>
    </row>
    <row r="740" spans="1:30" ht="15" customHeight="1">
      <c r="A740" s="87" t="s">
        <v>62</v>
      </c>
      <c r="B740" s="90"/>
      <c r="C740" s="90"/>
      <c r="D740" s="165" t="s">
        <v>16</v>
      </c>
      <c r="E740" s="189">
        <v>42668</v>
      </c>
      <c r="F740" s="95" t="s">
        <v>1051</v>
      </c>
      <c r="G740" s="165" t="s">
        <v>1052</v>
      </c>
      <c r="H740" s="165" t="s">
        <v>1054</v>
      </c>
      <c r="I740" s="176"/>
      <c r="J740" s="85" t="str">
        <f>IFERROR(VLOOKUP(H740,REFERENCES!R:S,2,FALSE),"")</f>
        <v>Nombre</v>
      </c>
      <c r="K740" s="168">
        <v>80</v>
      </c>
      <c r="L740" s="167"/>
      <c r="M740" s="167"/>
      <c r="N740" s="167"/>
      <c r="O740" s="84" t="s">
        <v>1902</v>
      </c>
      <c r="P740" s="82">
        <v>80</v>
      </c>
      <c r="Q740" s="96" t="s">
        <v>1040</v>
      </c>
      <c r="R740" s="165" t="s">
        <v>174</v>
      </c>
      <c r="S740" s="165" t="s">
        <v>200</v>
      </c>
      <c r="T740" s="86" t="s">
        <v>1587</v>
      </c>
      <c r="U740" s="165"/>
      <c r="V740" s="86"/>
      <c r="W740" s="97"/>
      <c r="X740" s="87"/>
      <c r="Y740" s="165" t="str">
        <f t="shared" si="33"/>
        <v>CON20161025OUAN3È</v>
      </c>
      <c r="Z740" s="165">
        <f t="shared" si="34"/>
        <v>4</v>
      </c>
      <c r="AA740" s="165" t="str">
        <f>VLOOKUP(R740,NIVEAUXADMIN!A:B,2,FALSE)</f>
        <v>HT01</v>
      </c>
      <c r="AB740" s="165" t="str">
        <f>VLOOKUP(S740,NIVEAUXADMIN!E:F,2,FALSE)</f>
        <v>HT01151</v>
      </c>
      <c r="AC740" s="165" t="str">
        <f>VLOOKUP(T740,NIVEAUXADMIN!I:J,2,FALSE)</f>
        <v>HT01151-03</v>
      </c>
      <c r="AD740" s="87">
        <f>IF(SUMPRODUCT(($A$4:$A740=A740)*($S$4:$S740=S740))&gt;1,0,1)</f>
        <v>0</v>
      </c>
    </row>
    <row r="741" spans="1:30" ht="15" customHeight="1">
      <c r="A741" s="87" t="s">
        <v>62</v>
      </c>
      <c r="B741" s="90"/>
      <c r="C741" s="90"/>
      <c r="D741" s="165" t="s">
        <v>16</v>
      </c>
      <c r="E741" s="189">
        <v>42668</v>
      </c>
      <c r="F741" s="88" t="s">
        <v>1051</v>
      </c>
      <c r="G741" s="87" t="s">
        <v>1052</v>
      </c>
      <c r="H741" s="87" t="s">
        <v>1062</v>
      </c>
      <c r="I741" s="176"/>
      <c r="J741" s="85" t="str">
        <f>IFERROR(VLOOKUP(H741,REFERENCES!R:S,2,FALSE),"")</f>
        <v>Nombre</v>
      </c>
      <c r="K741" s="168">
        <v>80</v>
      </c>
      <c r="L741" s="167"/>
      <c r="M741" s="167"/>
      <c r="N741" s="167"/>
      <c r="O741" s="84" t="s">
        <v>1902</v>
      </c>
      <c r="P741" s="82">
        <v>80</v>
      </c>
      <c r="Q741" s="96" t="s">
        <v>1040</v>
      </c>
      <c r="R741" s="165" t="s">
        <v>174</v>
      </c>
      <c r="S741" s="165" t="s">
        <v>200</v>
      </c>
      <c r="T741" s="86" t="s">
        <v>1587</v>
      </c>
      <c r="U741" s="165"/>
      <c r="V741" s="86"/>
      <c r="W741" s="97"/>
      <c r="X741" s="87"/>
      <c r="Y741" s="165" t="str">
        <f t="shared" si="33"/>
        <v>CON20161025OUAN3È</v>
      </c>
      <c r="Z741" s="165">
        <f t="shared" si="34"/>
        <v>4</v>
      </c>
      <c r="AA741" s="165" t="str">
        <f>VLOOKUP(R741,NIVEAUXADMIN!A:B,2,FALSE)</f>
        <v>HT01</v>
      </c>
      <c r="AB741" s="165" t="str">
        <f>VLOOKUP(S741,NIVEAUXADMIN!E:F,2,FALSE)</f>
        <v>HT01151</v>
      </c>
      <c r="AC741" s="165" t="str">
        <f>VLOOKUP(T741,NIVEAUXADMIN!I:J,2,FALSE)</f>
        <v>HT01151-03</v>
      </c>
      <c r="AD741" s="87">
        <f>IF(SUMPRODUCT(($A$4:$A741=A741)*($S$4:$S741=S741))&gt;1,0,1)</f>
        <v>0</v>
      </c>
    </row>
    <row r="742" spans="1:30" ht="15" customHeight="1">
      <c r="A742" s="87" t="s">
        <v>62</v>
      </c>
      <c r="B742" s="90"/>
      <c r="C742" s="90"/>
      <c r="D742" s="165" t="s">
        <v>16</v>
      </c>
      <c r="E742" s="189">
        <v>42669</v>
      </c>
      <c r="F742" s="88" t="s">
        <v>1051</v>
      </c>
      <c r="G742" s="87" t="s">
        <v>1052</v>
      </c>
      <c r="H742" s="87" t="s">
        <v>1059</v>
      </c>
      <c r="I742" s="176"/>
      <c r="J742" s="85" t="str">
        <f>IFERROR(VLOOKUP(H742,REFERENCES!R:S,2,FALSE),"")</f>
        <v>Nombre</v>
      </c>
      <c r="K742" s="168">
        <v>1610</v>
      </c>
      <c r="L742" s="167"/>
      <c r="M742" s="167"/>
      <c r="N742" s="167"/>
      <c r="O742" s="84" t="s">
        <v>1902</v>
      </c>
      <c r="P742" s="82">
        <v>161</v>
      </c>
      <c r="Q742" s="96" t="s">
        <v>1040</v>
      </c>
      <c r="R742" s="165" t="s">
        <v>174</v>
      </c>
      <c r="S742" s="165" t="s">
        <v>200</v>
      </c>
      <c r="T742" s="86" t="s">
        <v>1522</v>
      </c>
      <c r="U742" s="165"/>
      <c r="V742" s="86"/>
      <c r="W742" s="97"/>
      <c r="X742" s="87"/>
      <c r="Y742" s="165" t="str">
        <f t="shared" si="33"/>
        <v>CON20161026OUAN2È</v>
      </c>
      <c r="Z742" s="165">
        <f t="shared" si="34"/>
        <v>4</v>
      </c>
      <c r="AA742" s="165" t="str">
        <f>VLOOKUP(R742,NIVEAUXADMIN!A:B,2,FALSE)</f>
        <v>HT01</v>
      </c>
      <c r="AB742" s="165" t="str">
        <f>VLOOKUP(S742,NIVEAUXADMIN!E:F,2,FALSE)</f>
        <v>HT01151</v>
      </c>
      <c r="AC742" s="165" t="str">
        <f>VLOOKUP(T742,NIVEAUXADMIN!I:J,2,FALSE)</f>
        <v>HT01151-02</v>
      </c>
      <c r="AD742" s="87">
        <f>IF(SUMPRODUCT(($A$4:$A742=A742)*($S$4:$S742=S742))&gt;1,0,1)</f>
        <v>0</v>
      </c>
    </row>
    <row r="743" spans="1:30" ht="15" customHeight="1">
      <c r="A743" s="87" t="s">
        <v>62</v>
      </c>
      <c r="B743" s="90"/>
      <c r="C743" s="90"/>
      <c r="D743" s="165" t="s">
        <v>16</v>
      </c>
      <c r="E743" s="189">
        <v>42669</v>
      </c>
      <c r="F743" s="88" t="s">
        <v>1049</v>
      </c>
      <c r="G743" s="87" t="s">
        <v>1053</v>
      </c>
      <c r="H743" s="87" t="s">
        <v>1048</v>
      </c>
      <c r="I743" s="176"/>
      <c r="J743" s="85" t="str">
        <f>IFERROR(VLOOKUP(H743,REFERENCES!R:S,2,FALSE),"")</f>
        <v>Nombre</v>
      </c>
      <c r="K743" s="168">
        <v>161</v>
      </c>
      <c r="L743" s="167"/>
      <c r="M743" s="167"/>
      <c r="N743" s="167"/>
      <c r="O743" s="84" t="s">
        <v>1902</v>
      </c>
      <c r="P743" s="82">
        <v>161</v>
      </c>
      <c r="Q743" s="89"/>
      <c r="R743" s="165" t="s">
        <v>174</v>
      </c>
      <c r="S743" s="165" t="s">
        <v>200</v>
      </c>
      <c r="T743" s="86" t="s">
        <v>1522</v>
      </c>
      <c r="U743" s="165"/>
      <c r="V743" s="86"/>
      <c r="W743" s="97"/>
      <c r="X743" s="87"/>
      <c r="Y743" s="165" t="str">
        <f t="shared" si="33"/>
        <v>CON20161026OUAN2È</v>
      </c>
      <c r="Z743" s="165">
        <f t="shared" si="34"/>
        <v>4</v>
      </c>
      <c r="AA743" s="165" t="str">
        <f>VLOOKUP(R743,NIVEAUXADMIN!A:B,2,FALSE)</f>
        <v>HT01</v>
      </c>
      <c r="AB743" s="165" t="str">
        <f>VLOOKUP(S743,NIVEAUXADMIN!E:F,2,FALSE)</f>
        <v>HT01151</v>
      </c>
      <c r="AC743" s="165" t="str">
        <f>VLOOKUP(T743,NIVEAUXADMIN!I:J,2,FALSE)</f>
        <v>HT01151-02</v>
      </c>
      <c r="AD743" s="87">
        <f>IF(SUMPRODUCT(($A$4:$A743=A743)*($S$4:$S743=S743))&gt;1,0,1)</f>
        <v>0</v>
      </c>
    </row>
    <row r="744" spans="1:30" ht="15" customHeight="1">
      <c r="A744" s="87" t="s">
        <v>62</v>
      </c>
      <c r="B744" s="90"/>
      <c r="C744" s="90"/>
      <c r="D744" s="165" t="s">
        <v>16</v>
      </c>
      <c r="E744" s="189">
        <v>42669</v>
      </c>
      <c r="F744" s="95" t="s">
        <v>1051</v>
      </c>
      <c r="G744" s="165" t="s">
        <v>1052</v>
      </c>
      <c r="H744" s="165" t="s">
        <v>1054</v>
      </c>
      <c r="I744" s="176"/>
      <c r="J744" s="85" t="str">
        <f>IFERROR(VLOOKUP(H744,REFERENCES!R:S,2,FALSE),"")</f>
        <v>Nombre</v>
      </c>
      <c r="K744" s="168">
        <v>161</v>
      </c>
      <c r="L744" s="167"/>
      <c r="M744" s="167"/>
      <c r="N744" s="167"/>
      <c r="O744" s="84" t="s">
        <v>1902</v>
      </c>
      <c r="P744" s="82">
        <v>161</v>
      </c>
      <c r="Q744" s="96" t="s">
        <v>1040</v>
      </c>
      <c r="R744" s="165" t="s">
        <v>174</v>
      </c>
      <c r="S744" s="165" t="s">
        <v>200</v>
      </c>
      <c r="T744" s="86" t="s">
        <v>1522</v>
      </c>
      <c r="U744" s="165"/>
      <c r="V744" s="86"/>
      <c r="W744" s="97"/>
      <c r="X744" s="87"/>
      <c r="Y744" s="165" t="str">
        <f t="shared" si="33"/>
        <v>CON20161026OUAN2È</v>
      </c>
      <c r="Z744" s="165">
        <f t="shared" si="34"/>
        <v>4</v>
      </c>
      <c r="AA744" s="165" t="str">
        <f>VLOOKUP(R744,NIVEAUXADMIN!A:B,2,FALSE)</f>
        <v>HT01</v>
      </c>
      <c r="AB744" s="165" t="str">
        <f>VLOOKUP(S744,NIVEAUXADMIN!E:F,2,FALSE)</f>
        <v>HT01151</v>
      </c>
      <c r="AC744" s="165" t="str">
        <f>VLOOKUP(T744,NIVEAUXADMIN!I:J,2,FALSE)</f>
        <v>HT01151-02</v>
      </c>
      <c r="AD744" s="87">
        <f>IF(SUMPRODUCT(($A$4:$A744=A744)*($S$4:$S744=S744))&gt;1,0,1)</f>
        <v>0</v>
      </c>
    </row>
    <row r="745" spans="1:30" ht="15" customHeight="1">
      <c r="A745" s="87" t="s">
        <v>62</v>
      </c>
      <c r="B745" s="90"/>
      <c r="C745" s="90"/>
      <c r="D745" s="165" t="s">
        <v>16</v>
      </c>
      <c r="E745" s="189">
        <v>42669</v>
      </c>
      <c r="F745" s="88" t="s">
        <v>1051</v>
      </c>
      <c r="G745" s="87" t="s">
        <v>1052</v>
      </c>
      <c r="H745" s="87" t="s">
        <v>1062</v>
      </c>
      <c r="I745" s="176"/>
      <c r="J745" s="85" t="str">
        <f>IFERROR(VLOOKUP(H745,REFERENCES!R:S,2,FALSE),"")</f>
        <v>Nombre</v>
      </c>
      <c r="K745" s="168">
        <v>161</v>
      </c>
      <c r="L745" s="167"/>
      <c r="M745" s="167"/>
      <c r="N745" s="167"/>
      <c r="O745" s="84" t="s">
        <v>1902</v>
      </c>
      <c r="P745" s="82">
        <v>161</v>
      </c>
      <c r="Q745" s="96" t="s">
        <v>1040</v>
      </c>
      <c r="R745" s="165" t="s">
        <v>174</v>
      </c>
      <c r="S745" s="165" t="s">
        <v>200</v>
      </c>
      <c r="T745" s="86" t="s">
        <v>1522</v>
      </c>
      <c r="U745" s="165"/>
      <c r="V745" s="86"/>
      <c r="W745" s="97"/>
      <c r="X745" s="87"/>
      <c r="Y745" s="165" t="str">
        <f t="shared" si="33"/>
        <v>CON20161026OUAN2È</v>
      </c>
      <c r="Z745" s="165">
        <f t="shared" si="34"/>
        <v>4</v>
      </c>
      <c r="AA745" s="165" t="str">
        <f>VLOOKUP(R745,NIVEAUXADMIN!A:B,2,FALSE)</f>
        <v>HT01</v>
      </c>
      <c r="AB745" s="165" t="str">
        <f>VLOOKUP(S745,NIVEAUXADMIN!E:F,2,FALSE)</f>
        <v>HT01151</v>
      </c>
      <c r="AC745" s="165" t="str">
        <f>VLOOKUP(T745,NIVEAUXADMIN!I:J,2,FALSE)</f>
        <v>HT01151-02</v>
      </c>
      <c r="AD745" s="87">
        <f>IF(SUMPRODUCT(($A$4:$A745=A745)*($S$4:$S745=S745))&gt;1,0,1)</f>
        <v>0</v>
      </c>
    </row>
    <row r="746" spans="1:30" ht="15" customHeight="1">
      <c r="A746" s="87" t="s">
        <v>62</v>
      </c>
      <c r="B746" s="90"/>
      <c r="C746" s="90"/>
      <c r="D746" s="165" t="s">
        <v>16</v>
      </c>
      <c r="E746" s="189">
        <v>42671</v>
      </c>
      <c r="F746" s="88" t="s">
        <v>1051</v>
      </c>
      <c r="G746" s="87" t="s">
        <v>1052</v>
      </c>
      <c r="H746" s="87" t="s">
        <v>1059</v>
      </c>
      <c r="I746" s="176"/>
      <c r="J746" s="85" t="str">
        <f>IFERROR(VLOOKUP(H746,REFERENCES!R:S,2,FALSE),"")</f>
        <v>Nombre</v>
      </c>
      <c r="K746" s="168">
        <v>1120</v>
      </c>
      <c r="L746" s="167"/>
      <c r="M746" s="167"/>
      <c r="N746" s="167"/>
      <c r="O746" s="84" t="s">
        <v>1902</v>
      </c>
      <c r="P746" s="82">
        <v>112</v>
      </c>
      <c r="Q746" s="96" t="s">
        <v>1040</v>
      </c>
      <c r="R746" s="165" t="s">
        <v>174</v>
      </c>
      <c r="S746" s="87" t="s">
        <v>494</v>
      </c>
      <c r="T746" s="86" t="s">
        <v>1786</v>
      </c>
      <c r="U746" s="165"/>
      <c r="V746" s="86"/>
      <c r="W746" s="97"/>
      <c r="X746" s="87"/>
      <c r="Y746" s="165" t="str">
        <f t="shared" si="33"/>
        <v>CON20161028OUPO7È</v>
      </c>
      <c r="Z746" s="165">
        <f t="shared" si="34"/>
        <v>4</v>
      </c>
      <c r="AA746" s="165" t="str">
        <f>VLOOKUP(R746,NIVEAUXADMIN!A:B,2,FALSE)</f>
        <v>HT01</v>
      </c>
      <c r="AB746" s="165" t="str">
        <f>VLOOKUP(S746,NIVEAUXADMIN!E:F,2,FALSE)</f>
        <v>HT01152</v>
      </c>
      <c r="AC746" s="165" t="str">
        <f>VLOOKUP(T746,NIVEAUXADMIN!I:J,2,FALSE)</f>
        <v>HT01152-02</v>
      </c>
      <c r="AD746" s="87">
        <f>IF(SUMPRODUCT(($A$4:$A746=A746)*($S$4:$S746=S746))&gt;1,0,1)</f>
        <v>0</v>
      </c>
    </row>
    <row r="747" spans="1:30" ht="15" customHeight="1">
      <c r="A747" s="87" t="s">
        <v>62</v>
      </c>
      <c r="B747" s="90"/>
      <c r="C747" s="90"/>
      <c r="D747" s="165" t="s">
        <v>16</v>
      </c>
      <c r="E747" s="189">
        <v>42671</v>
      </c>
      <c r="F747" s="88" t="s">
        <v>1049</v>
      </c>
      <c r="G747" s="87" t="s">
        <v>1053</v>
      </c>
      <c r="H747" s="87" t="s">
        <v>1048</v>
      </c>
      <c r="I747" s="176"/>
      <c r="J747" s="85" t="str">
        <f>IFERROR(VLOOKUP(H747,REFERENCES!R:S,2,FALSE),"")</f>
        <v>Nombre</v>
      </c>
      <c r="K747" s="168">
        <v>112</v>
      </c>
      <c r="L747" s="167"/>
      <c r="M747" s="167"/>
      <c r="N747" s="167"/>
      <c r="O747" s="84" t="s">
        <v>1902</v>
      </c>
      <c r="P747" s="82">
        <v>112</v>
      </c>
      <c r="Q747" s="89"/>
      <c r="R747" s="165" t="s">
        <v>174</v>
      </c>
      <c r="S747" s="87" t="s">
        <v>494</v>
      </c>
      <c r="T747" s="86" t="s">
        <v>1786</v>
      </c>
      <c r="U747" s="165"/>
      <c r="V747" s="86"/>
      <c r="W747" s="97"/>
      <c r="X747" s="87"/>
      <c r="Y747" s="165" t="str">
        <f t="shared" si="33"/>
        <v>CON20161028OUPO7È</v>
      </c>
      <c r="Z747" s="165">
        <f t="shared" si="34"/>
        <v>4</v>
      </c>
      <c r="AA747" s="165" t="str">
        <f>VLOOKUP(R747,NIVEAUXADMIN!A:B,2,FALSE)</f>
        <v>HT01</v>
      </c>
      <c r="AB747" s="165" t="str">
        <f>VLOOKUP(S747,NIVEAUXADMIN!E:F,2,FALSE)</f>
        <v>HT01152</v>
      </c>
      <c r="AC747" s="165" t="str">
        <f>VLOOKUP(T747,NIVEAUXADMIN!I:J,2,FALSE)</f>
        <v>HT01152-02</v>
      </c>
      <c r="AD747" s="87">
        <f>IF(SUMPRODUCT(($A$4:$A747=A747)*($S$4:$S747=S747))&gt;1,0,1)</f>
        <v>0</v>
      </c>
    </row>
    <row r="748" spans="1:30" ht="15" customHeight="1">
      <c r="A748" s="87" t="s">
        <v>62</v>
      </c>
      <c r="B748" s="90"/>
      <c r="C748" s="90"/>
      <c r="D748" s="165" t="s">
        <v>16</v>
      </c>
      <c r="E748" s="189">
        <v>42671</v>
      </c>
      <c r="F748" s="95" t="s">
        <v>1051</v>
      </c>
      <c r="G748" s="165" t="s">
        <v>1052</v>
      </c>
      <c r="H748" s="165" t="s">
        <v>1054</v>
      </c>
      <c r="I748" s="176"/>
      <c r="J748" s="85" t="str">
        <f>IFERROR(VLOOKUP(H748,REFERENCES!R:S,2,FALSE),"")</f>
        <v>Nombre</v>
      </c>
      <c r="K748" s="168">
        <v>112</v>
      </c>
      <c r="L748" s="167"/>
      <c r="M748" s="167"/>
      <c r="N748" s="167"/>
      <c r="O748" s="84" t="s">
        <v>1902</v>
      </c>
      <c r="P748" s="82">
        <v>112</v>
      </c>
      <c r="Q748" s="96" t="s">
        <v>1040</v>
      </c>
      <c r="R748" s="165" t="s">
        <v>174</v>
      </c>
      <c r="S748" s="87" t="s">
        <v>494</v>
      </c>
      <c r="T748" s="86" t="s">
        <v>1786</v>
      </c>
      <c r="U748" s="165"/>
      <c r="V748" s="86"/>
      <c r="W748" s="97"/>
      <c r="X748" s="87"/>
      <c r="Y748" s="165" t="str">
        <f t="shared" si="33"/>
        <v>CON20161028OUPO7È</v>
      </c>
      <c r="Z748" s="165">
        <f t="shared" si="34"/>
        <v>4</v>
      </c>
      <c r="AA748" s="165" t="str">
        <f>VLOOKUP(R748,NIVEAUXADMIN!A:B,2,FALSE)</f>
        <v>HT01</v>
      </c>
      <c r="AB748" s="165" t="str">
        <f>VLOOKUP(S748,NIVEAUXADMIN!E:F,2,FALSE)</f>
        <v>HT01152</v>
      </c>
      <c r="AC748" s="165" t="str">
        <f>VLOOKUP(T748,NIVEAUXADMIN!I:J,2,FALSE)</f>
        <v>HT01152-02</v>
      </c>
      <c r="AD748" s="87">
        <f>IF(SUMPRODUCT(($A$4:$A748=A748)*($S$4:$S748=S748))&gt;1,0,1)</f>
        <v>0</v>
      </c>
    </row>
    <row r="749" spans="1:30" ht="15" customHeight="1">
      <c r="A749" s="87" t="s">
        <v>62</v>
      </c>
      <c r="B749" s="90"/>
      <c r="C749" s="90"/>
      <c r="D749" s="165" t="s">
        <v>16</v>
      </c>
      <c r="E749" s="189">
        <v>42671</v>
      </c>
      <c r="F749" s="88" t="s">
        <v>1051</v>
      </c>
      <c r="G749" s="87" t="s">
        <v>1052</v>
      </c>
      <c r="H749" s="87" t="s">
        <v>1062</v>
      </c>
      <c r="I749" s="176"/>
      <c r="J749" s="85" t="str">
        <f>IFERROR(VLOOKUP(H749,REFERENCES!R:S,2,FALSE),"")</f>
        <v>Nombre</v>
      </c>
      <c r="K749" s="168">
        <v>112</v>
      </c>
      <c r="L749" s="167"/>
      <c r="M749" s="167"/>
      <c r="N749" s="167"/>
      <c r="O749" s="84" t="s">
        <v>1902</v>
      </c>
      <c r="P749" s="82">
        <v>112</v>
      </c>
      <c r="Q749" s="96" t="s">
        <v>1040</v>
      </c>
      <c r="R749" s="165" t="s">
        <v>174</v>
      </c>
      <c r="S749" s="87" t="s">
        <v>494</v>
      </c>
      <c r="T749" s="86" t="s">
        <v>1786</v>
      </c>
      <c r="U749" s="165"/>
      <c r="V749" s="86"/>
      <c r="W749" s="97"/>
      <c r="X749" s="87"/>
      <c r="Y749" s="165" t="str">
        <f t="shared" si="33"/>
        <v>CON20161028OUPO7È</v>
      </c>
      <c r="Z749" s="165">
        <f t="shared" si="34"/>
        <v>4</v>
      </c>
      <c r="AA749" s="165" t="str">
        <f>VLOOKUP(R749,NIVEAUXADMIN!A:B,2,FALSE)</f>
        <v>HT01</v>
      </c>
      <c r="AB749" s="165" t="str">
        <f>VLOOKUP(S749,NIVEAUXADMIN!E:F,2,FALSE)</f>
        <v>HT01152</v>
      </c>
      <c r="AC749" s="165" t="str">
        <f>VLOOKUP(T749,NIVEAUXADMIN!I:J,2,FALSE)</f>
        <v>HT01152-02</v>
      </c>
      <c r="AD749" s="87">
        <f>IF(SUMPRODUCT(($A$4:$A749=A749)*($S$4:$S749=S749))&gt;1,0,1)</f>
        <v>0</v>
      </c>
    </row>
    <row r="750" spans="1:30" ht="15" customHeight="1">
      <c r="A750" s="87" t="s">
        <v>62</v>
      </c>
      <c r="B750" s="90" t="s">
        <v>1098</v>
      </c>
      <c r="C750" s="90"/>
      <c r="D750" s="165" t="s">
        <v>16</v>
      </c>
      <c r="E750" s="189">
        <v>42675</v>
      </c>
      <c r="F750" s="88" t="s">
        <v>1051</v>
      </c>
      <c r="G750" s="87" t="s">
        <v>1052</v>
      </c>
      <c r="H750" s="87" t="s">
        <v>1059</v>
      </c>
      <c r="I750" s="176"/>
      <c r="J750" s="85" t="str">
        <f>IFERROR(VLOOKUP(H750,REFERENCES!R:S,2,FALSE),"")</f>
        <v>Nombre</v>
      </c>
      <c r="K750" s="168">
        <v>100000</v>
      </c>
      <c r="L750" s="167"/>
      <c r="M750" s="167"/>
      <c r="N750" s="167"/>
      <c r="O750" s="84" t="s">
        <v>1902</v>
      </c>
      <c r="P750" s="82">
        <v>500</v>
      </c>
      <c r="Q750" s="96" t="s">
        <v>1040</v>
      </c>
      <c r="R750" s="87" t="s">
        <v>17</v>
      </c>
      <c r="S750" s="87" t="s">
        <v>236</v>
      </c>
      <c r="T750" s="101"/>
      <c r="U750" s="165"/>
      <c r="V750" s="86"/>
      <c r="W750" s="97"/>
      <c r="X750" s="87"/>
      <c r="Y750" s="165" t="str">
        <f t="shared" si="33"/>
        <v>CON2016111GRAN</v>
      </c>
      <c r="Z750" s="165">
        <f t="shared" si="34"/>
        <v>6</v>
      </c>
      <c r="AA750" s="165" t="str">
        <f>VLOOKUP(R750,NIVEAUXADMIN!A:B,2,FALSE)</f>
        <v>HT08</v>
      </c>
      <c r="AB750" s="165" t="str">
        <f>VLOOKUP(S750,NIVEAUXADMIN!E:F,2,FALSE)</f>
        <v>HT08821</v>
      </c>
      <c r="AC750" s="165" t="e">
        <f>VLOOKUP(T750,NIVEAUXADMIN!I:J,2,FALSE)</f>
        <v>#N/A</v>
      </c>
      <c r="AD750" s="87">
        <f>IF(SUMPRODUCT(($A$4:$A750=A750)*($S$4:$S750=S750))&gt;1,0,1)</f>
        <v>1</v>
      </c>
    </row>
    <row r="751" spans="1:30" ht="15" customHeight="1">
      <c r="A751" s="87" t="s">
        <v>62</v>
      </c>
      <c r="B751" s="90" t="s">
        <v>1098</v>
      </c>
      <c r="C751" s="90"/>
      <c r="D751" s="165" t="s">
        <v>16</v>
      </c>
      <c r="E751" s="189">
        <v>42675</v>
      </c>
      <c r="F751" s="88" t="s">
        <v>1049</v>
      </c>
      <c r="G751" s="87" t="s">
        <v>1053</v>
      </c>
      <c r="H751" s="87" t="s">
        <v>1048</v>
      </c>
      <c r="I751" s="176"/>
      <c r="J751" s="85" t="str">
        <f>IFERROR(VLOOKUP(H751,REFERENCES!R:S,2,FALSE),"")</f>
        <v>Nombre</v>
      </c>
      <c r="K751" s="168">
        <v>500</v>
      </c>
      <c r="L751" s="167"/>
      <c r="M751" s="167"/>
      <c r="N751" s="167"/>
      <c r="O751" s="84" t="s">
        <v>1902</v>
      </c>
      <c r="P751" s="82">
        <v>500</v>
      </c>
      <c r="Q751" s="89"/>
      <c r="R751" s="87" t="s">
        <v>17</v>
      </c>
      <c r="S751" s="87" t="s">
        <v>236</v>
      </c>
      <c r="T751" s="101"/>
      <c r="U751" s="165"/>
      <c r="V751" s="86"/>
      <c r="W751" s="97"/>
      <c r="X751" s="87"/>
      <c r="Y751" s="165" t="str">
        <f t="shared" si="33"/>
        <v>CON2016111GRAN</v>
      </c>
      <c r="Z751" s="165">
        <f t="shared" si="34"/>
        <v>6</v>
      </c>
      <c r="AA751" s="165" t="str">
        <f>VLOOKUP(R751,NIVEAUXADMIN!A:B,2,FALSE)</f>
        <v>HT08</v>
      </c>
      <c r="AB751" s="165" t="str">
        <f>VLOOKUP(S751,NIVEAUXADMIN!E:F,2,FALSE)</f>
        <v>HT08821</v>
      </c>
      <c r="AC751" s="165" t="e">
        <f>VLOOKUP(T751,NIVEAUXADMIN!I:J,2,FALSE)</f>
        <v>#N/A</v>
      </c>
      <c r="AD751" s="87">
        <f>IF(SUMPRODUCT(($A$4:$A751=A751)*($S$4:$S751=S751))&gt;1,0,1)</f>
        <v>0</v>
      </c>
    </row>
    <row r="752" spans="1:30" ht="15" customHeight="1">
      <c r="A752" s="87" t="s">
        <v>62</v>
      </c>
      <c r="B752" s="90" t="s">
        <v>1098</v>
      </c>
      <c r="C752" s="90"/>
      <c r="D752" s="165" t="s">
        <v>16</v>
      </c>
      <c r="E752" s="189">
        <v>42675</v>
      </c>
      <c r="F752" s="95" t="s">
        <v>1051</v>
      </c>
      <c r="G752" s="165" t="s">
        <v>1052</v>
      </c>
      <c r="H752" s="165" t="s">
        <v>1054</v>
      </c>
      <c r="I752" s="176"/>
      <c r="J752" s="85" t="str">
        <f>IFERROR(VLOOKUP(H752,REFERENCES!R:S,2,FALSE),"")</f>
        <v>Nombre</v>
      </c>
      <c r="K752" s="168">
        <v>1000</v>
      </c>
      <c r="L752" s="167"/>
      <c r="M752" s="167"/>
      <c r="N752" s="167"/>
      <c r="O752" s="84" t="s">
        <v>1902</v>
      </c>
      <c r="P752" s="82">
        <v>500</v>
      </c>
      <c r="Q752" s="96" t="s">
        <v>1040</v>
      </c>
      <c r="R752" s="87" t="s">
        <v>17</v>
      </c>
      <c r="S752" s="87" t="s">
        <v>236</v>
      </c>
      <c r="T752" s="101"/>
      <c r="U752" s="165"/>
      <c r="V752" s="86"/>
      <c r="W752" s="97"/>
      <c r="X752" s="87"/>
      <c r="Y752" s="165" t="str">
        <f t="shared" si="33"/>
        <v>CON2016111GRAN</v>
      </c>
      <c r="Z752" s="165">
        <f t="shared" si="34"/>
        <v>6</v>
      </c>
      <c r="AA752" s="165" t="str">
        <f>VLOOKUP(R752,NIVEAUXADMIN!A:B,2,FALSE)</f>
        <v>HT08</v>
      </c>
      <c r="AB752" s="165" t="str">
        <f>VLOOKUP(S752,NIVEAUXADMIN!E:F,2,FALSE)</f>
        <v>HT08821</v>
      </c>
      <c r="AC752" s="165" t="e">
        <f>VLOOKUP(T752,NIVEAUXADMIN!I:J,2,FALSE)</f>
        <v>#N/A</v>
      </c>
      <c r="AD752" s="87">
        <f>IF(SUMPRODUCT(($A$4:$A752=A752)*($S$4:$S752=S752))&gt;1,0,1)</f>
        <v>0</v>
      </c>
    </row>
    <row r="753" spans="1:30" ht="15" customHeight="1">
      <c r="A753" s="45" t="s">
        <v>62</v>
      </c>
      <c r="B753" s="90" t="s">
        <v>1098</v>
      </c>
      <c r="C753" s="90"/>
      <c r="D753" s="165" t="s">
        <v>16</v>
      </c>
      <c r="E753" s="189">
        <v>42675</v>
      </c>
      <c r="F753" s="88" t="s">
        <v>1049</v>
      </c>
      <c r="G753" s="87" t="s">
        <v>1053</v>
      </c>
      <c r="H753" s="87" t="s">
        <v>1064</v>
      </c>
      <c r="I753" s="176" t="s">
        <v>1179</v>
      </c>
      <c r="J753" s="85" t="str">
        <f>IFERROR(VLOOKUP(H753,REFERENCES!R:S,2,FALSE),"")</f>
        <v>Nombre</v>
      </c>
      <c r="K753" s="168">
        <v>500</v>
      </c>
      <c r="L753" s="167"/>
      <c r="M753" s="167"/>
      <c r="N753" s="167"/>
      <c r="O753" s="84" t="s">
        <v>1902</v>
      </c>
      <c r="P753" s="82">
        <v>500</v>
      </c>
      <c r="Q753" s="96" t="s">
        <v>1040</v>
      </c>
      <c r="R753" s="87" t="s">
        <v>17</v>
      </c>
      <c r="S753" s="87" t="s">
        <v>236</v>
      </c>
      <c r="T753" s="101"/>
      <c r="U753" s="165"/>
      <c r="V753" s="86"/>
      <c r="W753" s="97"/>
      <c r="X753" s="87"/>
      <c r="Y753" s="165" t="str">
        <f t="shared" si="33"/>
        <v>CON2016111GRAN</v>
      </c>
      <c r="Z753" s="165">
        <f t="shared" si="34"/>
        <v>6</v>
      </c>
      <c r="AA753" s="165" t="str">
        <f>VLOOKUP(R753,NIVEAUXADMIN!A:B,2,FALSE)</f>
        <v>HT08</v>
      </c>
      <c r="AB753" s="165" t="str">
        <f>VLOOKUP(S753,NIVEAUXADMIN!E:F,2,FALSE)</f>
        <v>HT08821</v>
      </c>
      <c r="AC753" s="165" t="e">
        <f>VLOOKUP(T753,NIVEAUXADMIN!I:J,2,FALSE)</f>
        <v>#N/A</v>
      </c>
      <c r="AD753" s="87">
        <f>IF(SUMPRODUCT(($A$4:$A753=A753)*($S$4:$S753=S753))&gt;1,0,1)</f>
        <v>0</v>
      </c>
    </row>
    <row r="754" spans="1:30" ht="15" customHeight="1">
      <c r="A754" s="87" t="s">
        <v>62</v>
      </c>
      <c r="B754" s="90" t="s">
        <v>1098</v>
      </c>
      <c r="C754" s="90"/>
      <c r="D754" s="165" t="s">
        <v>16</v>
      </c>
      <c r="E754" s="189">
        <v>42675</v>
      </c>
      <c r="F754" s="88" t="s">
        <v>1051</v>
      </c>
      <c r="G754" s="87" t="s">
        <v>1052</v>
      </c>
      <c r="H754" s="87" t="s">
        <v>1062</v>
      </c>
      <c r="I754" s="176"/>
      <c r="J754" s="85" t="str">
        <f>IFERROR(VLOOKUP(H754,REFERENCES!R:S,2,FALSE),"")</f>
        <v>Nombre</v>
      </c>
      <c r="K754" s="168">
        <v>500</v>
      </c>
      <c r="L754" s="167"/>
      <c r="M754" s="167"/>
      <c r="N754" s="167"/>
      <c r="O754" s="84" t="s">
        <v>1902</v>
      </c>
      <c r="P754" s="82">
        <v>500</v>
      </c>
      <c r="Q754" s="96" t="s">
        <v>1040</v>
      </c>
      <c r="R754" s="87" t="s">
        <v>17</v>
      </c>
      <c r="S754" s="87" t="s">
        <v>236</v>
      </c>
      <c r="T754" s="101"/>
      <c r="U754" s="165"/>
      <c r="V754" s="86"/>
      <c r="W754" s="97"/>
      <c r="X754" s="87"/>
      <c r="Y754" s="165" t="str">
        <f t="shared" si="33"/>
        <v>CON2016111GRAN</v>
      </c>
      <c r="Z754" s="165">
        <f t="shared" si="34"/>
        <v>6</v>
      </c>
      <c r="AA754" s="165" t="str">
        <f>VLOOKUP(R754,NIVEAUXADMIN!A:B,2,FALSE)</f>
        <v>HT08</v>
      </c>
      <c r="AB754" s="165" t="str">
        <f>VLOOKUP(S754,NIVEAUXADMIN!E:F,2,FALSE)</f>
        <v>HT08821</v>
      </c>
      <c r="AC754" s="165" t="e">
        <f>VLOOKUP(T754,NIVEAUXADMIN!I:J,2,FALSE)</f>
        <v>#N/A</v>
      </c>
      <c r="AD754" s="87">
        <f>IF(SUMPRODUCT(($A$4:$A754=A754)*($S$4:$S754=S754))&gt;1,0,1)</f>
        <v>0</v>
      </c>
    </row>
    <row r="755" spans="1:30" ht="15" customHeight="1">
      <c r="A755" s="91" t="s">
        <v>62</v>
      </c>
      <c r="B755" s="90" t="s">
        <v>1098</v>
      </c>
      <c r="C755" s="90"/>
      <c r="D755" s="165" t="s">
        <v>16</v>
      </c>
      <c r="E755" s="189">
        <v>42675</v>
      </c>
      <c r="F755" s="88" t="s">
        <v>1051</v>
      </c>
      <c r="G755" s="87" t="s">
        <v>1052</v>
      </c>
      <c r="H755" s="87" t="s">
        <v>1058</v>
      </c>
      <c r="I755" s="176"/>
      <c r="J755" s="85" t="str">
        <f>IFERROR(VLOOKUP(H755,REFERENCES!R:S,2,FALSE),"")</f>
        <v>Nombre</v>
      </c>
      <c r="K755" s="168">
        <v>1000</v>
      </c>
      <c r="L755" s="167"/>
      <c r="M755" s="167"/>
      <c r="N755" s="167"/>
      <c r="O755" s="84" t="s">
        <v>1902</v>
      </c>
      <c r="P755" s="82">
        <v>500</v>
      </c>
      <c r="Q755" s="96" t="s">
        <v>1040</v>
      </c>
      <c r="R755" s="87" t="s">
        <v>17</v>
      </c>
      <c r="S755" s="87" t="s">
        <v>236</v>
      </c>
      <c r="T755" s="101"/>
      <c r="U755" s="165"/>
      <c r="V755" s="86"/>
      <c r="W755" s="97"/>
      <c r="X755" s="87"/>
      <c r="Y755" s="165" t="str">
        <f t="shared" si="33"/>
        <v>CON2016111GRAN</v>
      </c>
      <c r="Z755" s="165">
        <f t="shared" si="34"/>
        <v>6</v>
      </c>
      <c r="AA755" s="165" t="str">
        <f>VLOOKUP(R755,NIVEAUXADMIN!A:B,2,FALSE)</f>
        <v>HT08</v>
      </c>
      <c r="AB755" s="165" t="str">
        <f>VLOOKUP(S755,NIVEAUXADMIN!E:F,2,FALSE)</f>
        <v>HT08821</v>
      </c>
      <c r="AC755" s="165" t="e">
        <f>VLOOKUP(T755,NIVEAUXADMIN!I:J,2,FALSE)</f>
        <v>#N/A</v>
      </c>
      <c r="AD755" s="87">
        <f>IF(SUMPRODUCT(($A$4:$A755=A755)*($S$4:$S755=S755))&gt;1,0,1)</f>
        <v>0</v>
      </c>
    </row>
    <row r="756" spans="1:30" ht="15" customHeight="1">
      <c r="A756" s="87" t="s">
        <v>62</v>
      </c>
      <c r="B756" s="90"/>
      <c r="C756" s="90"/>
      <c r="D756" s="165" t="s">
        <v>16</v>
      </c>
      <c r="E756" s="189">
        <v>42678</v>
      </c>
      <c r="F756" s="88" t="s">
        <v>1051</v>
      </c>
      <c r="G756" s="87" t="s">
        <v>1052</v>
      </c>
      <c r="H756" s="87" t="s">
        <v>1059</v>
      </c>
      <c r="I756" s="176"/>
      <c r="J756" s="85" t="str">
        <f>IFERROR(VLOOKUP(H756,REFERENCES!R:S,2,FALSE),"")</f>
        <v>Nombre</v>
      </c>
      <c r="K756" s="168">
        <v>24700</v>
      </c>
      <c r="L756" s="167"/>
      <c r="M756" s="167"/>
      <c r="N756" s="167"/>
      <c r="O756" s="84" t="s">
        <v>1902</v>
      </c>
      <c r="P756" s="82">
        <v>494</v>
      </c>
      <c r="Q756" s="96" t="s">
        <v>1040</v>
      </c>
      <c r="R756" s="165" t="s">
        <v>174</v>
      </c>
      <c r="S756" s="87" t="s">
        <v>494</v>
      </c>
      <c r="T756" s="86" t="s">
        <v>1786</v>
      </c>
      <c r="U756" s="165"/>
      <c r="V756" s="86"/>
      <c r="W756" s="97"/>
      <c r="X756" s="87"/>
      <c r="Y756" s="165" t="str">
        <f t="shared" si="33"/>
        <v>CON2016114OUPO7È</v>
      </c>
      <c r="Z756" s="165">
        <f t="shared" si="34"/>
        <v>4</v>
      </c>
      <c r="AA756" s="165" t="str">
        <f>VLOOKUP(R756,NIVEAUXADMIN!A:B,2,FALSE)</f>
        <v>HT01</v>
      </c>
      <c r="AB756" s="165" t="str">
        <f>VLOOKUP(S756,NIVEAUXADMIN!E:F,2,FALSE)</f>
        <v>HT01152</v>
      </c>
      <c r="AC756" s="165" t="str">
        <f>VLOOKUP(T756,NIVEAUXADMIN!I:J,2,FALSE)</f>
        <v>HT01152-02</v>
      </c>
      <c r="AD756" s="87">
        <f>IF(SUMPRODUCT(($A$4:$A756=A756)*($S$4:$S756=S756))&gt;1,0,1)</f>
        <v>0</v>
      </c>
    </row>
    <row r="757" spans="1:30" ht="15" customHeight="1">
      <c r="A757" s="87" t="s">
        <v>62</v>
      </c>
      <c r="B757" s="90"/>
      <c r="C757" s="90"/>
      <c r="D757" s="165" t="s">
        <v>16</v>
      </c>
      <c r="E757" s="189">
        <v>42678</v>
      </c>
      <c r="F757" s="88" t="s">
        <v>1049</v>
      </c>
      <c r="G757" s="87" t="s">
        <v>1053</v>
      </c>
      <c r="H757" s="87" t="s">
        <v>1048</v>
      </c>
      <c r="I757" s="176"/>
      <c r="J757" s="85" t="str">
        <f>IFERROR(VLOOKUP(H757,REFERENCES!R:S,2,FALSE),"")</f>
        <v>Nombre</v>
      </c>
      <c r="K757" s="168">
        <v>494</v>
      </c>
      <c r="L757" s="167"/>
      <c r="M757" s="167"/>
      <c r="N757" s="167"/>
      <c r="O757" s="84" t="s">
        <v>1902</v>
      </c>
      <c r="P757" s="82">
        <v>494</v>
      </c>
      <c r="Q757" s="89"/>
      <c r="R757" s="165" t="s">
        <v>174</v>
      </c>
      <c r="S757" s="87" t="s">
        <v>494</v>
      </c>
      <c r="T757" s="86" t="s">
        <v>1786</v>
      </c>
      <c r="U757" s="165"/>
      <c r="V757" s="86"/>
      <c r="W757" s="97"/>
      <c r="X757" s="87"/>
      <c r="Y757" s="165" t="str">
        <f t="shared" si="33"/>
        <v>CON2016114OUPO7È</v>
      </c>
      <c r="Z757" s="165">
        <f t="shared" si="34"/>
        <v>4</v>
      </c>
      <c r="AA757" s="165" t="str">
        <f>VLOOKUP(R757,NIVEAUXADMIN!A:B,2,FALSE)</f>
        <v>HT01</v>
      </c>
      <c r="AB757" s="165" t="str">
        <f>VLOOKUP(S757,NIVEAUXADMIN!E:F,2,FALSE)</f>
        <v>HT01152</v>
      </c>
      <c r="AC757" s="165" t="str">
        <f>VLOOKUP(T757,NIVEAUXADMIN!I:J,2,FALSE)</f>
        <v>HT01152-02</v>
      </c>
      <c r="AD757" s="87">
        <f>IF(SUMPRODUCT(($A$4:$A757=A757)*($S$4:$S757=S757))&gt;1,0,1)</f>
        <v>0</v>
      </c>
    </row>
    <row r="758" spans="1:30" ht="15" customHeight="1">
      <c r="A758" s="87" t="s">
        <v>62</v>
      </c>
      <c r="B758" s="90"/>
      <c r="C758" s="90"/>
      <c r="D758" s="165" t="s">
        <v>16</v>
      </c>
      <c r="E758" s="189">
        <v>42678</v>
      </c>
      <c r="F758" s="95" t="s">
        <v>1051</v>
      </c>
      <c r="G758" s="165" t="s">
        <v>1052</v>
      </c>
      <c r="H758" s="165" t="s">
        <v>1054</v>
      </c>
      <c r="I758" s="176"/>
      <c r="J758" s="85" t="str">
        <f>IFERROR(VLOOKUP(H758,REFERENCES!R:S,2,FALSE),"")</f>
        <v>Nombre</v>
      </c>
      <c r="K758" s="168">
        <v>494</v>
      </c>
      <c r="L758" s="167"/>
      <c r="M758" s="167"/>
      <c r="N758" s="167"/>
      <c r="O758" s="84" t="s">
        <v>1902</v>
      </c>
      <c r="P758" s="82">
        <v>494</v>
      </c>
      <c r="Q758" s="96" t="s">
        <v>1040</v>
      </c>
      <c r="R758" s="165" t="s">
        <v>174</v>
      </c>
      <c r="S758" s="87" t="s">
        <v>494</v>
      </c>
      <c r="T758" s="86" t="s">
        <v>1786</v>
      </c>
      <c r="U758" s="165"/>
      <c r="V758" s="86"/>
      <c r="W758" s="97"/>
      <c r="X758" s="87"/>
      <c r="Y758" s="165" t="str">
        <f t="shared" ref="Y758:Y775" si="35">UPPER(LEFT(A758,3)&amp;YEAR(E758)&amp;MONTH(E758)&amp;DAY((E758))&amp;LEFT(R758,2)&amp;LEFT(S758,2)&amp;LEFT(T758,2))</f>
        <v>CON2016114OUPO7È</v>
      </c>
      <c r="Z758" s="165">
        <f t="shared" ref="Z758:Z775" si="36">COUNTIF($Y$4:$Y$1907,Y758)</f>
        <v>4</v>
      </c>
      <c r="AA758" s="165" t="str">
        <f>VLOOKUP(R758,NIVEAUXADMIN!A:B,2,FALSE)</f>
        <v>HT01</v>
      </c>
      <c r="AB758" s="165" t="str">
        <f>VLOOKUP(S758,NIVEAUXADMIN!E:F,2,FALSE)</f>
        <v>HT01152</v>
      </c>
      <c r="AC758" s="165" t="str">
        <f>VLOOKUP(T758,NIVEAUXADMIN!I:J,2,FALSE)</f>
        <v>HT01152-02</v>
      </c>
      <c r="AD758" s="87">
        <f>IF(SUMPRODUCT(($A$4:$A758=A758)*($S$4:$S758=S758))&gt;1,0,1)</f>
        <v>0</v>
      </c>
    </row>
    <row r="759" spans="1:30" ht="15" customHeight="1">
      <c r="A759" s="87" t="s">
        <v>62</v>
      </c>
      <c r="B759" s="90"/>
      <c r="C759" s="90"/>
      <c r="D759" s="165" t="s">
        <v>16</v>
      </c>
      <c r="E759" s="189">
        <v>42678</v>
      </c>
      <c r="F759" s="88" t="s">
        <v>1051</v>
      </c>
      <c r="G759" s="87" t="s">
        <v>1052</v>
      </c>
      <c r="H759" s="87" t="s">
        <v>1062</v>
      </c>
      <c r="I759" s="176"/>
      <c r="J759" s="85" t="str">
        <f>IFERROR(VLOOKUP(H759,REFERENCES!R:S,2,FALSE),"")</f>
        <v>Nombre</v>
      </c>
      <c r="K759" s="168">
        <v>494</v>
      </c>
      <c r="L759" s="167"/>
      <c r="M759" s="167"/>
      <c r="N759" s="167"/>
      <c r="O759" s="84" t="s">
        <v>1902</v>
      </c>
      <c r="P759" s="82">
        <v>494</v>
      </c>
      <c r="Q759" s="96" t="s">
        <v>1040</v>
      </c>
      <c r="R759" s="165" t="s">
        <v>174</v>
      </c>
      <c r="S759" s="87" t="s">
        <v>494</v>
      </c>
      <c r="T759" s="86" t="s">
        <v>1786</v>
      </c>
      <c r="U759" s="165"/>
      <c r="V759" s="86"/>
      <c r="W759" s="97"/>
      <c r="X759" s="87"/>
      <c r="Y759" s="165" t="str">
        <f t="shared" si="35"/>
        <v>CON2016114OUPO7È</v>
      </c>
      <c r="Z759" s="165">
        <f t="shared" si="36"/>
        <v>4</v>
      </c>
      <c r="AA759" s="165" t="str">
        <f>VLOOKUP(R759,NIVEAUXADMIN!A:B,2,FALSE)</f>
        <v>HT01</v>
      </c>
      <c r="AB759" s="165" t="str">
        <f>VLOOKUP(S759,NIVEAUXADMIN!E:F,2,FALSE)</f>
        <v>HT01152</v>
      </c>
      <c r="AC759" s="165" t="str">
        <f>VLOOKUP(T759,NIVEAUXADMIN!I:J,2,FALSE)</f>
        <v>HT01152-02</v>
      </c>
      <c r="AD759" s="87">
        <f>IF(SUMPRODUCT(($A$4:$A759=A759)*($S$4:$S759=S759))&gt;1,0,1)</f>
        <v>0</v>
      </c>
    </row>
    <row r="760" spans="1:30" ht="15" customHeight="1">
      <c r="A760" s="87" t="s">
        <v>62</v>
      </c>
      <c r="B760" s="90"/>
      <c r="C760" s="90"/>
      <c r="D760" s="165" t="s">
        <v>16</v>
      </c>
      <c r="E760" s="189">
        <v>42685</v>
      </c>
      <c r="F760" s="88" t="s">
        <v>1049</v>
      </c>
      <c r="G760" s="87" t="s">
        <v>1083</v>
      </c>
      <c r="H760" s="87" t="s">
        <v>1025</v>
      </c>
      <c r="I760" s="176"/>
      <c r="J760" s="85" t="str">
        <f>IFERROR(VLOOKUP(H760,REFERENCES!R:S,2,FALSE),"")</f>
        <v>Valeur en HTG</v>
      </c>
      <c r="K760" s="168">
        <v>350</v>
      </c>
      <c r="L760" s="167"/>
      <c r="M760" s="167"/>
      <c r="N760" s="167"/>
      <c r="O760" s="84" t="s">
        <v>1902</v>
      </c>
      <c r="P760" s="82">
        <v>40</v>
      </c>
      <c r="Q760" s="89"/>
      <c r="R760" s="165" t="s">
        <v>174</v>
      </c>
      <c r="S760" s="87" t="s">
        <v>494</v>
      </c>
      <c r="T760" s="101"/>
      <c r="U760" s="165"/>
      <c r="V760" s="86"/>
      <c r="W760" s="97"/>
      <c r="X760" s="87"/>
      <c r="Y760" s="165" t="str">
        <f t="shared" si="35"/>
        <v>CON20161111OUPO</v>
      </c>
      <c r="Z760" s="165">
        <f t="shared" si="36"/>
        <v>2</v>
      </c>
      <c r="AA760" s="165" t="str">
        <f>VLOOKUP(R760,NIVEAUXADMIN!A:B,2,FALSE)</f>
        <v>HT01</v>
      </c>
      <c r="AB760" s="165" t="str">
        <f>VLOOKUP(S760,NIVEAUXADMIN!E:F,2,FALSE)</f>
        <v>HT01152</v>
      </c>
      <c r="AC760" s="165" t="e">
        <f>VLOOKUP(T760,NIVEAUXADMIN!I:J,2,FALSE)</f>
        <v>#N/A</v>
      </c>
      <c r="AD760" s="87">
        <f>IF(SUMPRODUCT(($A$4:$A760=A760)*($S$4:$S760=S760))&gt;1,0,1)</f>
        <v>0</v>
      </c>
    </row>
    <row r="761" spans="1:30" ht="15" customHeight="1">
      <c r="A761" s="87" t="s">
        <v>62</v>
      </c>
      <c r="B761" s="90"/>
      <c r="C761" s="90"/>
      <c r="D761" s="165" t="s">
        <v>16</v>
      </c>
      <c r="E761" s="189">
        <v>42685</v>
      </c>
      <c r="F761" s="88" t="s">
        <v>1049</v>
      </c>
      <c r="G761" s="87" t="s">
        <v>1083</v>
      </c>
      <c r="H761" s="87" t="s">
        <v>1025</v>
      </c>
      <c r="I761" s="176"/>
      <c r="J761" s="85" t="str">
        <f>IFERROR(VLOOKUP(H761,REFERENCES!R:S,2,FALSE),"")</f>
        <v>Valeur en HTG</v>
      </c>
      <c r="K761" s="168">
        <v>350</v>
      </c>
      <c r="L761" s="167"/>
      <c r="M761" s="167"/>
      <c r="N761" s="167"/>
      <c r="O761" s="84" t="s">
        <v>1902</v>
      </c>
      <c r="P761" s="82">
        <v>80</v>
      </c>
      <c r="Q761" s="89"/>
      <c r="R761" s="165" t="s">
        <v>174</v>
      </c>
      <c r="S761" s="87" t="s">
        <v>494</v>
      </c>
      <c r="T761" s="101"/>
      <c r="U761" s="165"/>
      <c r="V761" s="86"/>
      <c r="W761" s="97"/>
      <c r="X761" s="87"/>
      <c r="Y761" s="165" t="str">
        <f t="shared" si="35"/>
        <v>CON20161111OUPO</v>
      </c>
      <c r="Z761" s="165">
        <f t="shared" si="36"/>
        <v>2</v>
      </c>
      <c r="AA761" s="165" t="str">
        <f>VLOOKUP(R761,NIVEAUXADMIN!A:B,2,FALSE)</f>
        <v>HT01</v>
      </c>
      <c r="AB761" s="165" t="str">
        <f>VLOOKUP(S761,NIVEAUXADMIN!E:F,2,FALSE)</f>
        <v>HT01152</v>
      </c>
      <c r="AC761" s="165" t="e">
        <f>VLOOKUP(T761,NIVEAUXADMIN!I:J,2,FALSE)</f>
        <v>#N/A</v>
      </c>
      <c r="AD761" s="87">
        <f>IF(SUMPRODUCT(($A$4:$A761=A761)*($S$4:$S761=S761))&gt;1,0,1)</f>
        <v>0</v>
      </c>
    </row>
    <row r="762" spans="1:30" ht="15" customHeight="1">
      <c r="A762" s="87" t="s">
        <v>62</v>
      </c>
      <c r="B762" s="90" t="s">
        <v>1098</v>
      </c>
      <c r="C762" s="90"/>
      <c r="D762" s="165" t="s">
        <v>16</v>
      </c>
      <c r="E762" s="189">
        <v>42688</v>
      </c>
      <c r="F762" s="88" t="s">
        <v>1049</v>
      </c>
      <c r="G762" s="87" t="s">
        <v>1053</v>
      </c>
      <c r="H762" s="87" t="s">
        <v>1048</v>
      </c>
      <c r="I762" s="176"/>
      <c r="J762" s="85" t="str">
        <f>IFERROR(VLOOKUP(H762,REFERENCES!R:S,2,FALSE),"")</f>
        <v>Nombre</v>
      </c>
      <c r="K762" s="168">
        <v>500</v>
      </c>
      <c r="L762" s="167"/>
      <c r="M762" s="167"/>
      <c r="N762" s="167"/>
      <c r="O762" s="84" t="s">
        <v>1902</v>
      </c>
      <c r="P762" s="82">
        <v>500</v>
      </c>
      <c r="Q762" s="89"/>
      <c r="R762" s="87" t="s">
        <v>17</v>
      </c>
      <c r="S762" s="87" t="s">
        <v>236</v>
      </c>
      <c r="T762" s="101"/>
      <c r="U762" s="165"/>
      <c r="V762" s="86"/>
      <c r="W762" s="97"/>
      <c r="X762" s="87"/>
      <c r="Y762" s="165" t="str">
        <f t="shared" si="35"/>
        <v>CON20161114GRAN</v>
      </c>
      <c r="Z762" s="165">
        <f t="shared" si="36"/>
        <v>5</v>
      </c>
      <c r="AA762" s="165" t="str">
        <f>VLOOKUP(R762,NIVEAUXADMIN!A:B,2,FALSE)</f>
        <v>HT08</v>
      </c>
      <c r="AB762" s="165" t="str">
        <f>VLOOKUP(S762,NIVEAUXADMIN!E:F,2,FALSE)</f>
        <v>HT08821</v>
      </c>
      <c r="AC762" s="165" t="e">
        <f>VLOOKUP(T762,NIVEAUXADMIN!I:J,2,FALSE)</f>
        <v>#N/A</v>
      </c>
      <c r="AD762" s="87">
        <f>IF(SUMPRODUCT(($A$4:$A762=A762)*($S$4:$S762=S762))&gt;1,0,1)</f>
        <v>0</v>
      </c>
    </row>
    <row r="763" spans="1:30" ht="15" customHeight="1">
      <c r="A763" s="87" t="s">
        <v>62</v>
      </c>
      <c r="B763" s="90" t="s">
        <v>1098</v>
      </c>
      <c r="C763" s="90"/>
      <c r="D763" s="165" t="s">
        <v>16</v>
      </c>
      <c r="E763" s="189">
        <v>42688</v>
      </c>
      <c r="F763" s="95" t="s">
        <v>1051</v>
      </c>
      <c r="G763" s="165" t="s">
        <v>1052</v>
      </c>
      <c r="H763" s="165" t="s">
        <v>1054</v>
      </c>
      <c r="I763" s="176"/>
      <c r="J763" s="85" t="str">
        <f>IFERROR(VLOOKUP(H763,REFERENCES!R:S,2,FALSE),"")</f>
        <v>Nombre</v>
      </c>
      <c r="K763" s="168">
        <v>1000</v>
      </c>
      <c r="L763" s="167"/>
      <c r="M763" s="167"/>
      <c r="N763" s="167"/>
      <c r="O763" s="84" t="s">
        <v>1902</v>
      </c>
      <c r="P763" s="82">
        <v>500</v>
      </c>
      <c r="Q763" s="96" t="s">
        <v>1040</v>
      </c>
      <c r="R763" s="87" t="s">
        <v>17</v>
      </c>
      <c r="S763" s="87" t="s">
        <v>236</v>
      </c>
      <c r="T763" s="101"/>
      <c r="U763" s="165"/>
      <c r="V763" s="86"/>
      <c r="W763" s="97"/>
      <c r="X763" s="87"/>
      <c r="Y763" s="165" t="str">
        <f t="shared" si="35"/>
        <v>CON20161114GRAN</v>
      </c>
      <c r="Z763" s="165">
        <f t="shared" si="36"/>
        <v>5</v>
      </c>
      <c r="AA763" s="165" t="str">
        <f>VLOOKUP(R763,NIVEAUXADMIN!A:B,2,FALSE)</f>
        <v>HT08</v>
      </c>
      <c r="AB763" s="165" t="str">
        <f>VLOOKUP(S763,NIVEAUXADMIN!E:F,2,FALSE)</f>
        <v>HT08821</v>
      </c>
      <c r="AC763" s="165" t="e">
        <f>VLOOKUP(T763,NIVEAUXADMIN!I:J,2,FALSE)</f>
        <v>#N/A</v>
      </c>
      <c r="AD763" s="87">
        <f>IF(SUMPRODUCT(($A$4:$A763=A763)*($S$4:$S763=S763))&gt;1,0,1)</f>
        <v>0</v>
      </c>
    </row>
    <row r="764" spans="1:30" ht="15" customHeight="1">
      <c r="A764" s="45" t="s">
        <v>62</v>
      </c>
      <c r="B764" s="90" t="s">
        <v>1098</v>
      </c>
      <c r="C764" s="90"/>
      <c r="D764" s="165" t="s">
        <v>16</v>
      </c>
      <c r="E764" s="189">
        <v>42688</v>
      </c>
      <c r="F764" s="88" t="s">
        <v>1049</v>
      </c>
      <c r="G764" s="87" t="s">
        <v>1053</v>
      </c>
      <c r="H764" s="87" t="s">
        <v>1064</v>
      </c>
      <c r="I764" s="176" t="s">
        <v>1179</v>
      </c>
      <c r="J764" s="85" t="str">
        <f>IFERROR(VLOOKUP(H764,REFERENCES!R:S,2,FALSE),"")</f>
        <v>Nombre</v>
      </c>
      <c r="K764" s="168">
        <v>500</v>
      </c>
      <c r="L764" s="167"/>
      <c r="M764" s="167"/>
      <c r="N764" s="167"/>
      <c r="O764" s="84" t="s">
        <v>1902</v>
      </c>
      <c r="P764" s="82">
        <v>500</v>
      </c>
      <c r="Q764" s="96" t="s">
        <v>1040</v>
      </c>
      <c r="R764" s="87" t="s">
        <v>17</v>
      </c>
      <c r="S764" s="87" t="s">
        <v>236</v>
      </c>
      <c r="T764" s="101"/>
      <c r="U764" s="165"/>
      <c r="V764" s="86"/>
      <c r="W764" s="97"/>
      <c r="X764" s="87"/>
      <c r="Y764" s="165" t="str">
        <f t="shared" si="35"/>
        <v>CON20161114GRAN</v>
      </c>
      <c r="Z764" s="165">
        <f t="shared" si="36"/>
        <v>5</v>
      </c>
      <c r="AA764" s="165" t="str">
        <f>VLOOKUP(R764,NIVEAUXADMIN!A:B,2,FALSE)</f>
        <v>HT08</v>
      </c>
      <c r="AB764" s="165" t="str">
        <f>VLOOKUP(S764,NIVEAUXADMIN!E:F,2,FALSE)</f>
        <v>HT08821</v>
      </c>
      <c r="AC764" s="165" t="e">
        <f>VLOOKUP(T764,NIVEAUXADMIN!I:J,2,FALSE)</f>
        <v>#N/A</v>
      </c>
      <c r="AD764" s="87">
        <f>IF(SUMPRODUCT(($A$4:$A764=A764)*($S$4:$S764=S764))&gt;1,0,1)</f>
        <v>0</v>
      </c>
    </row>
    <row r="765" spans="1:30" ht="15" customHeight="1">
      <c r="A765" s="87" t="s">
        <v>62</v>
      </c>
      <c r="B765" s="90" t="s">
        <v>1098</v>
      </c>
      <c r="C765" s="90"/>
      <c r="D765" s="165" t="s">
        <v>16</v>
      </c>
      <c r="E765" s="189">
        <v>42688</v>
      </c>
      <c r="F765" s="88" t="s">
        <v>1051</v>
      </c>
      <c r="G765" s="87" t="s">
        <v>1052</v>
      </c>
      <c r="H765" s="87" t="s">
        <v>1062</v>
      </c>
      <c r="I765" s="176"/>
      <c r="J765" s="85" t="str">
        <f>IFERROR(VLOOKUP(H765,REFERENCES!R:S,2,FALSE),"")</f>
        <v>Nombre</v>
      </c>
      <c r="K765" s="168">
        <v>500</v>
      </c>
      <c r="L765" s="167"/>
      <c r="M765" s="167"/>
      <c r="N765" s="167"/>
      <c r="O765" s="84" t="s">
        <v>1902</v>
      </c>
      <c r="P765" s="82">
        <v>500</v>
      </c>
      <c r="Q765" s="96" t="s">
        <v>1040</v>
      </c>
      <c r="R765" s="87" t="s">
        <v>17</v>
      </c>
      <c r="S765" s="87" t="s">
        <v>236</v>
      </c>
      <c r="T765" s="101"/>
      <c r="U765" s="165"/>
      <c r="V765" s="86"/>
      <c r="W765" s="97"/>
      <c r="X765" s="87"/>
      <c r="Y765" s="165" t="str">
        <f t="shared" si="35"/>
        <v>CON20161114GRAN</v>
      </c>
      <c r="Z765" s="165">
        <f t="shared" si="36"/>
        <v>5</v>
      </c>
      <c r="AA765" s="165" t="str">
        <f>VLOOKUP(R765,NIVEAUXADMIN!A:B,2,FALSE)</f>
        <v>HT08</v>
      </c>
      <c r="AB765" s="165" t="str">
        <f>VLOOKUP(S765,NIVEAUXADMIN!E:F,2,FALSE)</f>
        <v>HT08821</v>
      </c>
      <c r="AC765" s="165" t="e">
        <f>VLOOKUP(T765,NIVEAUXADMIN!I:J,2,FALSE)</f>
        <v>#N/A</v>
      </c>
      <c r="AD765" s="87">
        <f>IF(SUMPRODUCT(($A$4:$A765=A765)*($S$4:$S765=S765))&gt;1,0,1)</f>
        <v>0</v>
      </c>
    </row>
    <row r="766" spans="1:30" ht="15" customHeight="1">
      <c r="A766" s="91" t="s">
        <v>62</v>
      </c>
      <c r="B766" s="90" t="s">
        <v>1098</v>
      </c>
      <c r="C766" s="90"/>
      <c r="D766" s="165" t="s">
        <v>16</v>
      </c>
      <c r="E766" s="189">
        <v>42688</v>
      </c>
      <c r="F766" s="88" t="s">
        <v>1051</v>
      </c>
      <c r="G766" s="87" t="s">
        <v>1052</v>
      </c>
      <c r="H766" s="87" t="s">
        <v>1058</v>
      </c>
      <c r="I766" s="176"/>
      <c r="J766" s="85" t="str">
        <f>IFERROR(VLOOKUP(H766,REFERENCES!R:S,2,FALSE),"")</f>
        <v>Nombre</v>
      </c>
      <c r="K766" s="168">
        <v>1000</v>
      </c>
      <c r="L766" s="167"/>
      <c r="M766" s="167"/>
      <c r="N766" s="167"/>
      <c r="O766" s="84" t="s">
        <v>1902</v>
      </c>
      <c r="P766" s="82">
        <v>500</v>
      </c>
      <c r="Q766" s="96" t="s">
        <v>1040</v>
      </c>
      <c r="R766" s="87" t="s">
        <v>17</v>
      </c>
      <c r="S766" s="87" t="s">
        <v>236</v>
      </c>
      <c r="T766" s="101"/>
      <c r="U766" s="165"/>
      <c r="V766" s="86"/>
      <c r="W766" s="97"/>
      <c r="X766" s="87"/>
      <c r="Y766" s="165" t="str">
        <f t="shared" si="35"/>
        <v>CON20161114GRAN</v>
      </c>
      <c r="Z766" s="165">
        <f t="shared" si="36"/>
        <v>5</v>
      </c>
      <c r="AA766" s="165" t="str">
        <f>VLOOKUP(R766,NIVEAUXADMIN!A:B,2,FALSE)</f>
        <v>HT08</v>
      </c>
      <c r="AB766" s="165" t="str">
        <f>VLOOKUP(S766,NIVEAUXADMIN!E:F,2,FALSE)</f>
        <v>HT08821</v>
      </c>
      <c r="AC766" s="165" t="e">
        <f>VLOOKUP(T766,NIVEAUXADMIN!I:J,2,FALSE)</f>
        <v>#N/A</v>
      </c>
      <c r="AD766" s="87">
        <f>IF(SUMPRODUCT(($A$4:$A766=A766)*($S$4:$S766=S766))&gt;1,0,1)</f>
        <v>0</v>
      </c>
    </row>
    <row r="767" spans="1:30" ht="15" customHeight="1">
      <c r="A767" s="87" t="s">
        <v>62</v>
      </c>
      <c r="B767" s="90"/>
      <c r="C767" s="90"/>
      <c r="D767" s="165" t="s">
        <v>16</v>
      </c>
      <c r="E767" s="189">
        <v>42689</v>
      </c>
      <c r="F767" s="88" t="s">
        <v>1049</v>
      </c>
      <c r="G767" s="87" t="s">
        <v>1083</v>
      </c>
      <c r="H767" s="87" t="s">
        <v>1025</v>
      </c>
      <c r="I767" s="176"/>
      <c r="J767" s="85" t="str">
        <f>IFERROR(VLOOKUP(H767,REFERENCES!R:S,2,FALSE),"")</f>
        <v>Valeur en HTG</v>
      </c>
      <c r="K767" s="168">
        <v>350</v>
      </c>
      <c r="L767" s="167"/>
      <c r="M767" s="167"/>
      <c r="N767" s="167"/>
      <c r="O767" s="84" t="s">
        <v>1902</v>
      </c>
      <c r="P767" s="82">
        <v>120</v>
      </c>
      <c r="Q767" s="89"/>
      <c r="R767" s="165" t="s">
        <v>174</v>
      </c>
      <c r="S767" s="165" t="s">
        <v>200</v>
      </c>
      <c r="T767" s="86" t="s">
        <v>1391</v>
      </c>
      <c r="U767" s="165"/>
      <c r="V767" s="86"/>
      <c r="W767" s="97"/>
      <c r="X767" s="87"/>
      <c r="Y767" s="165" t="str">
        <f t="shared" si="35"/>
        <v>CON20161115OUAN1È</v>
      </c>
      <c r="Z767" s="165">
        <f t="shared" si="36"/>
        <v>1</v>
      </c>
      <c r="AA767" s="165" t="str">
        <f>VLOOKUP(R767,NIVEAUXADMIN!A:B,2,FALSE)</f>
        <v>HT01</v>
      </c>
      <c r="AB767" s="165" t="str">
        <f>VLOOKUP(S767,NIVEAUXADMIN!E:F,2,FALSE)</f>
        <v>HT01151</v>
      </c>
      <c r="AC767" s="165" t="str">
        <f>VLOOKUP(T767,NIVEAUXADMIN!I:J,2,FALSE)</f>
        <v>HT01151-01</v>
      </c>
      <c r="AD767" s="87">
        <f>IF(SUMPRODUCT(($A$4:$A767=A767)*($S$4:$S767=S767))&gt;1,0,1)</f>
        <v>0</v>
      </c>
    </row>
    <row r="768" spans="1:30" ht="15" customHeight="1">
      <c r="A768" s="87" t="s">
        <v>62</v>
      </c>
      <c r="B768" s="90" t="s">
        <v>1098</v>
      </c>
      <c r="C768" s="90"/>
      <c r="D768" s="87" t="s">
        <v>19</v>
      </c>
      <c r="E768" s="114" t="s">
        <v>1979</v>
      </c>
      <c r="F768" s="95" t="s">
        <v>1051</v>
      </c>
      <c r="G768" s="165" t="s">
        <v>1052</v>
      </c>
      <c r="H768" s="165" t="s">
        <v>1059</v>
      </c>
      <c r="I768" s="176"/>
      <c r="J768" s="85" t="str">
        <f>IFERROR(VLOOKUP(H768,REFERENCES!R:S,2,FALSE),"")</f>
        <v>Nombre</v>
      </c>
      <c r="K768" s="168">
        <v>200000</v>
      </c>
      <c r="L768" s="167"/>
      <c r="M768" s="167"/>
      <c r="N768" s="167"/>
      <c r="O768" s="84" t="s">
        <v>1902</v>
      </c>
      <c r="P768" s="82">
        <v>1000</v>
      </c>
      <c r="Q768" s="96" t="s">
        <v>1040</v>
      </c>
      <c r="R768" s="87" t="s">
        <v>17</v>
      </c>
      <c r="S768" s="87" t="s">
        <v>266</v>
      </c>
      <c r="T768" s="101"/>
      <c r="U768" s="165"/>
      <c r="V768" s="86"/>
      <c r="W768" s="97"/>
      <c r="X768" s="87"/>
      <c r="Y768" s="165" t="e">
        <f t="shared" si="35"/>
        <v>#VALUE!</v>
      </c>
      <c r="Z768" s="165">
        <f t="shared" si="36"/>
        <v>179</v>
      </c>
      <c r="AA768" s="165" t="str">
        <f>VLOOKUP(R768,NIVEAUXADMIN!A:B,2,FALSE)</f>
        <v>HT08</v>
      </c>
      <c r="AB768" s="165" t="str">
        <f>VLOOKUP(S768,NIVEAUXADMIN!E:F,2,FALSE)</f>
        <v>HT08823</v>
      </c>
      <c r="AC768" s="165" t="e">
        <f>VLOOKUP(T768,NIVEAUXADMIN!I:J,2,FALSE)</f>
        <v>#N/A</v>
      </c>
      <c r="AD768" s="87">
        <f>IF(SUMPRODUCT(($A$4:$A768=A768)*($S$4:$S768=S768))&gt;1,0,1)</f>
        <v>1</v>
      </c>
    </row>
    <row r="769" spans="1:30" ht="15" customHeight="1">
      <c r="A769" s="87" t="s">
        <v>62</v>
      </c>
      <c r="B769" s="90" t="s">
        <v>1098</v>
      </c>
      <c r="C769" s="90"/>
      <c r="D769" s="87" t="s">
        <v>19</v>
      </c>
      <c r="E769" s="114" t="s">
        <v>1979</v>
      </c>
      <c r="F769" s="88" t="s">
        <v>1049</v>
      </c>
      <c r="G769" s="87" t="s">
        <v>1053</v>
      </c>
      <c r="H769" s="87" t="s">
        <v>1048</v>
      </c>
      <c r="I769" s="176"/>
      <c r="J769" s="85" t="str">
        <f>IFERROR(VLOOKUP(H769,REFERENCES!R:S,2,FALSE),"")</f>
        <v>Nombre</v>
      </c>
      <c r="K769" s="168">
        <v>1000</v>
      </c>
      <c r="L769" s="167"/>
      <c r="M769" s="167"/>
      <c r="N769" s="167"/>
      <c r="O769" s="84" t="s">
        <v>1902</v>
      </c>
      <c r="P769" s="82">
        <v>1000</v>
      </c>
      <c r="Q769" s="89"/>
      <c r="R769" s="87" t="s">
        <v>17</v>
      </c>
      <c r="S769" s="87" t="s">
        <v>266</v>
      </c>
      <c r="T769" s="101"/>
      <c r="U769" s="165"/>
      <c r="V769" s="86"/>
      <c r="W769" s="97"/>
      <c r="X769" s="87"/>
      <c r="Y769" s="165" t="e">
        <f t="shared" si="35"/>
        <v>#VALUE!</v>
      </c>
      <c r="Z769" s="165">
        <f t="shared" si="36"/>
        <v>179</v>
      </c>
      <c r="AA769" s="165" t="str">
        <f>VLOOKUP(R769,NIVEAUXADMIN!A:B,2,FALSE)</f>
        <v>HT08</v>
      </c>
      <c r="AB769" s="165" t="str">
        <f>VLOOKUP(S769,NIVEAUXADMIN!E:F,2,FALSE)</f>
        <v>HT08823</v>
      </c>
      <c r="AC769" s="165" t="e">
        <f>VLOOKUP(T769,NIVEAUXADMIN!I:J,2,FALSE)</f>
        <v>#N/A</v>
      </c>
      <c r="AD769" s="87">
        <f>IF(SUMPRODUCT(($A$4:$A769=A769)*($S$4:$S769=S769))&gt;1,0,1)</f>
        <v>0</v>
      </c>
    </row>
    <row r="770" spans="1:30" ht="15" customHeight="1">
      <c r="A770" s="87" t="s">
        <v>62</v>
      </c>
      <c r="B770" s="90" t="s">
        <v>1098</v>
      </c>
      <c r="C770" s="90"/>
      <c r="D770" s="87" t="s">
        <v>19</v>
      </c>
      <c r="E770" s="114" t="s">
        <v>1979</v>
      </c>
      <c r="F770" s="95" t="s">
        <v>1051</v>
      </c>
      <c r="G770" s="165" t="s">
        <v>1052</v>
      </c>
      <c r="H770" s="165" t="s">
        <v>1054</v>
      </c>
      <c r="I770" s="176"/>
      <c r="J770" s="85" t="str">
        <f>IFERROR(VLOOKUP(H770,REFERENCES!R:S,2,FALSE),"")</f>
        <v>Nombre</v>
      </c>
      <c r="K770" s="168">
        <v>2000</v>
      </c>
      <c r="L770" s="167"/>
      <c r="M770" s="167"/>
      <c r="N770" s="167"/>
      <c r="O770" s="84" t="s">
        <v>1902</v>
      </c>
      <c r="P770" s="82">
        <v>1000</v>
      </c>
      <c r="Q770" s="96" t="s">
        <v>1040</v>
      </c>
      <c r="R770" s="87" t="s">
        <v>17</v>
      </c>
      <c r="S770" s="87" t="s">
        <v>266</v>
      </c>
      <c r="T770" s="101"/>
      <c r="U770" s="165"/>
      <c r="V770" s="86"/>
      <c r="W770" s="97"/>
      <c r="X770" s="87"/>
      <c r="Y770" s="165" t="e">
        <f t="shared" si="35"/>
        <v>#VALUE!</v>
      </c>
      <c r="Z770" s="165">
        <f t="shared" si="36"/>
        <v>179</v>
      </c>
      <c r="AA770" s="165" t="str">
        <f>VLOOKUP(R770,NIVEAUXADMIN!A:B,2,FALSE)</f>
        <v>HT08</v>
      </c>
      <c r="AB770" s="165" t="str">
        <f>VLOOKUP(S770,NIVEAUXADMIN!E:F,2,FALSE)</f>
        <v>HT08823</v>
      </c>
      <c r="AC770" s="165" t="e">
        <f>VLOOKUP(T770,NIVEAUXADMIN!I:J,2,FALSE)</f>
        <v>#N/A</v>
      </c>
      <c r="AD770" s="87">
        <f>IF(SUMPRODUCT(($A$4:$A770=A770)*($S$4:$S770=S770))&gt;1,0,1)</f>
        <v>0</v>
      </c>
    </row>
    <row r="771" spans="1:30" ht="15" customHeight="1">
      <c r="A771" s="45" t="s">
        <v>62</v>
      </c>
      <c r="B771" s="90" t="s">
        <v>1098</v>
      </c>
      <c r="C771" s="90"/>
      <c r="D771" s="87" t="s">
        <v>19</v>
      </c>
      <c r="E771" s="114" t="s">
        <v>1979</v>
      </c>
      <c r="F771" s="95" t="s">
        <v>1049</v>
      </c>
      <c r="G771" s="165" t="s">
        <v>1053</v>
      </c>
      <c r="H771" s="165" t="s">
        <v>1064</v>
      </c>
      <c r="I771" s="176" t="s">
        <v>1179</v>
      </c>
      <c r="J771" s="85" t="str">
        <f>IFERROR(VLOOKUP(H771,REFERENCES!R:S,2,FALSE),"")</f>
        <v>Nombre</v>
      </c>
      <c r="K771" s="168">
        <v>1000</v>
      </c>
      <c r="L771" s="167"/>
      <c r="M771" s="167"/>
      <c r="N771" s="167"/>
      <c r="O771" s="84" t="s">
        <v>1902</v>
      </c>
      <c r="P771" s="82">
        <v>1000</v>
      </c>
      <c r="Q771" s="96" t="s">
        <v>1040</v>
      </c>
      <c r="R771" s="87" t="s">
        <v>17</v>
      </c>
      <c r="S771" s="87" t="s">
        <v>266</v>
      </c>
      <c r="T771" s="101"/>
      <c r="U771" s="165"/>
      <c r="V771" s="86"/>
      <c r="W771" s="97"/>
      <c r="X771" s="87"/>
      <c r="Y771" s="165" t="e">
        <f t="shared" si="35"/>
        <v>#VALUE!</v>
      </c>
      <c r="Z771" s="165">
        <f t="shared" si="36"/>
        <v>179</v>
      </c>
      <c r="AA771" s="165" t="str">
        <f>VLOOKUP(R771,NIVEAUXADMIN!A:B,2,FALSE)</f>
        <v>HT08</v>
      </c>
      <c r="AB771" s="165" t="str">
        <f>VLOOKUP(S771,NIVEAUXADMIN!E:F,2,FALSE)</f>
        <v>HT08823</v>
      </c>
      <c r="AC771" s="165" t="e">
        <f>VLOOKUP(T771,NIVEAUXADMIN!I:J,2,FALSE)</f>
        <v>#N/A</v>
      </c>
      <c r="AD771" s="87">
        <f>IF(SUMPRODUCT(($A$4:$A771=A771)*($S$4:$S771=S771))&gt;1,0,1)</f>
        <v>0</v>
      </c>
    </row>
    <row r="772" spans="1:30" ht="15" customHeight="1">
      <c r="A772" s="87" t="s">
        <v>62</v>
      </c>
      <c r="B772" s="90" t="s">
        <v>1098</v>
      </c>
      <c r="C772" s="90"/>
      <c r="D772" s="87" t="s">
        <v>19</v>
      </c>
      <c r="E772" s="114" t="s">
        <v>1979</v>
      </c>
      <c r="F772" s="88" t="s">
        <v>1051</v>
      </c>
      <c r="G772" s="87" t="s">
        <v>1052</v>
      </c>
      <c r="H772" s="87" t="s">
        <v>1062</v>
      </c>
      <c r="I772" s="176"/>
      <c r="J772" s="85" t="str">
        <f>IFERROR(VLOOKUP(H772,REFERENCES!R:S,2,FALSE),"")</f>
        <v>Nombre</v>
      </c>
      <c r="K772" s="168">
        <v>1000</v>
      </c>
      <c r="L772" s="167"/>
      <c r="M772" s="167"/>
      <c r="N772" s="167"/>
      <c r="O772" s="84" t="s">
        <v>1902</v>
      </c>
      <c r="P772" s="82">
        <v>1000</v>
      </c>
      <c r="Q772" s="96" t="s">
        <v>1040</v>
      </c>
      <c r="R772" s="87" t="s">
        <v>17</v>
      </c>
      <c r="S772" s="87" t="s">
        <v>266</v>
      </c>
      <c r="T772" s="101"/>
      <c r="U772" s="165"/>
      <c r="V772" s="86"/>
      <c r="W772" s="97"/>
      <c r="X772" s="87"/>
      <c r="Y772" s="165" t="e">
        <f t="shared" si="35"/>
        <v>#VALUE!</v>
      </c>
      <c r="Z772" s="165">
        <f t="shared" si="36"/>
        <v>179</v>
      </c>
      <c r="AA772" s="165" t="str">
        <f>VLOOKUP(R772,NIVEAUXADMIN!A:B,2,FALSE)</f>
        <v>HT08</v>
      </c>
      <c r="AB772" s="165" t="str">
        <f>VLOOKUP(S772,NIVEAUXADMIN!E:F,2,FALSE)</f>
        <v>HT08823</v>
      </c>
      <c r="AC772" s="165" t="e">
        <f>VLOOKUP(T772,NIVEAUXADMIN!I:J,2,FALSE)</f>
        <v>#N/A</v>
      </c>
      <c r="AD772" s="87">
        <f>IF(SUMPRODUCT(($A$4:$A772=A772)*($S$4:$S772=S772))&gt;1,0,1)</f>
        <v>0</v>
      </c>
    </row>
    <row r="773" spans="1:30" ht="15" customHeight="1">
      <c r="A773" s="91" t="s">
        <v>62</v>
      </c>
      <c r="B773" s="90" t="s">
        <v>1098</v>
      </c>
      <c r="C773" s="90"/>
      <c r="D773" s="87" t="s">
        <v>19</v>
      </c>
      <c r="E773" s="114" t="s">
        <v>1979</v>
      </c>
      <c r="F773" s="95" t="s">
        <v>1051</v>
      </c>
      <c r="G773" s="165" t="s">
        <v>1052</v>
      </c>
      <c r="H773" s="165" t="s">
        <v>1058</v>
      </c>
      <c r="I773" s="176"/>
      <c r="J773" s="85" t="str">
        <f>IFERROR(VLOOKUP(H773,REFERENCES!R:S,2,FALSE),"")</f>
        <v>Nombre</v>
      </c>
      <c r="K773" s="168">
        <v>2000</v>
      </c>
      <c r="L773" s="167"/>
      <c r="M773" s="167"/>
      <c r="N773" s="167"/>
      <c r="O773" s="84" t="s">
        <v>1902</v>
      </c>
      <c r="P773" s="82">
        <v>1000</v>
      </c>
      <c r="Q773" s="96" t="s">
        <v>1040</v>
      </c>
      <c r="R773" s="87" t="s">
        <v>17</v>
      </c>
      <c r="S773" s="87" t="s">
        <v>266</v>
      </c>
      <c r="T773" s="101"/>
      <c r="U773" s="165"/>
      <c r="V773" s="86"/>
      <c r="W773" s="97"/>
      <c r="X773" s="87"/>
      <c r="Y773" s="165" t="e">
        <f t="shared" si="35"/>
        <v>#VALUE!</v>
      </c>
      <c r="Z773" s="165">
        <f t="shared" si="36"/>
        <v>179</v>
      </c>
      <c r="AA773" s="165" t="str">
        <f>VLOOKUP(R773,NIVEAUXADMIN!A:B,2,FALSE)</f>
        <v>HT08</v>
      </c>
      <c r="AB773" s="165" t="str">
        <f>VLOOKUP(S773,NIVEAUXADMIN!E:F,2,FALSE)</f>
        <v>HT08823</v>
      </c>
      <c r="AC773" s="165" t="e">
        <f>VLOOKUP(T773,NIVEAUXADMIN!I:J,2,FALSE)</f>
        <v>#N/A</v>
      </c>
      <c r="AD773" s="87">
        <f>IF(SUMPRODUCT(($A$4:$A773=A773)*($S$4:$S773=S773))&gt;1,0,1)</f>
        <v>0</v>
      </c>
    </row>
    <row r="774" spans="1:30" ht="15" customHeight="1">
      <c r="A774" s="98" t="s">
        <v>2528</v>
      </c>
      <c r="B774" s="165" t="s">
        <v>68</v>
      </c>
      <c r="C774" s="165" t="s">
        <v>48</v>
      </c>
      <c r="D774" s="165" t="s">
        <v>16</v>
      </c>
      <c r="E774" s="189">
        <v>42685</v>
      </c>
      <c r="F774" s="95" t="s">
        <v>1051</v>
      </c>
      <c r="G774" s="165" t="s">
        <v>1052</v>
      </c>
      <c r="H774" s="165" t="s">
        <v>1054</v>
      </c>
      <c r="I774" s="165" t="s">
        <v>2526</v>
      </c>
      <c r="J774" s="85" t="str">
        <f>IFERROR(VLOOKUP(H774,REFERENCES!R:S,2,FALSE),"")</f>
        <v>Nombre</v>
      </c>
      <c r="K774" s="79">
        <v>90</v>
      </c>
      <c r="L774" s="79"/>
      <c r="M774" s="79"/>
      <c r="N774" s="79"/>
      <c r="O774" s="79"/>
      <c r="P774" s="207"/>
      <c r="Q774" s="96"/>
      <c r="R774" s="165" t="s">
        <v>183</v>
      </c>
      <c r="S774" s="165" t="s">
        <v>219</v>
      </c>
      <c r="T774" s="98" t="s">
        <v>1456</v>
      </c>
      <c r="U774" s="165" t="s">
        <v>2529</v>
      </c>
      <c r="V774" s="165"/>
      <c r="W774" s="165"/>
      <c r="X774" s="165"/>
      <c r="Y774" s="165" t="str">
        <f t="shared" si="35"/>
        <v>COO20161111SUAN2È</v>
      </c>
      <c r="Z774" s="165">
        <f t="shared" si="36"/>
        <v>1</v>
      </c>
      <c r="AA774" s="165" t="str">
        <f>VLOOKUP(R774,NIVEAUXADMIN!A:B,2,FALSE)</f>
        <v>HT02</v>
      </c>
      <c r="AB774" s="165" t="str">
        <f>VLOOKUP(S774,NIVEAUXADMIN!E:F,2,FALSE)</f>
        <v>HT02234</v>
      </c>
      <c r="AC774" s="165" t="str">
        <f>VLOOKUP(T774,NIVEAUXADMIN!I:J,2,FALSE)</f>
        <v>HT02234-02</v>
      </c>
      <c r="AD774" s="165">
        <f>IF(SUMPRODUCT(($A$4:$A774=A774)*($S$4:$S774=S774))&gt;1,0,1)</f>
        <v>1</v>
      </c>
    </row>
    <row r="775" spans="1:30" ht="15" customHeight="1">
      <c r="A775" s="98" t="s">
        <v>2528</v>
      </c>
      <c r="B775" s="165" t="s">
        <v>68</v>
      </c>
      <c r="C775" s="165" t="s">
        <v>48</v>
      </c>
      <c r="D775" s="165" t="s">
        <v>16</v>
      </c>
      <c r="E775" s="189">
        <v>42685</v>
      </c>
      <c r="F775" s="95" t="s">
        <v>1051</v>
      </c>
      <c r="G775" s="165" t="s">
        <v>1052</v>
      </c>
      <c r="H775" s="165" t="s">
        <v>1063</v>
      </c>
      <c r="I775" s="165" t="s">
        <v>2530</v>
      </c>
      <c r="J775" s="85" t="str">
        <f>IFERROR(VLOOKUP(H775,REFERENCES!R:S,2,FALSE),"")</f>
        <v>Nombre</v>
      </c>
      <c r="K775" s="79">
        <v>90</v>
      </c>
      <c r="L775" s="79"/>
      <c r="M775" s="79"/>
      <c r="N775" s="79"/>
      <c r="O775" s="79"/>
      <c r="P775" s="207"/>
      <c r="Q775" s="96"/>
      <c r="R775" s="165" t="s">
        <v>183</v>
      </c>
      <c r="S775" s="165" t="s">
        <v>219</v>
      </c>
      <c r="T775" s="98" t="s">
        <v>1329</v>
      </c>
      <c r="U775" s="165" t="s">
        <v>2531</v>
      </c>
      <c r="V775" s="165"/>
      <c r="W775" s="165"/>
      <c r="X775" s="165"/>
      <c r="Y775" s="165" t="str">
        <f t="shared" si="35"/>
        <v>COO20161111SUAN1È</v>
      </c>
      <c r="Z775" s="165">
        <f t="shared" si="36"/>
        <v>1</v>
      </c>
      <c r="AA775" s="165" t="str">
        <f>VLOOKUP(R775,NIVEAUXADMIN!A:B,2,FALSE)</f>
        <v>HT02</v>
      </c>
      <c r="AB775" s="165" t="str">
        <f>VLOOKUP(S775,NIVEAUXADMIN!E:F,2,FALSE)</f>
        <v>HT02234</v>
      </c>
      <c r="AC775" s="165" t="str">
        <f>VLOOKUP(T775,NIVEAUXADMIN!I:J,2,FALSE)</f>
        <v>HT02234-01</v>
      </c>
      <c r="AD775" s="165">
        <f>IF(SUMPRODUCT(($A$4:$A775=A775)*($S$4:$S775=S775))&gt;1,0,1)</f>
        <v>0</v>
      </c>
    </row>
    <row r="776" spans="1:30" ht="15" customHeight="1">
      <c r="A776" s="98" t="s">
        <v>2528</v>
      </c>
      <c r="B776" s="165" t="s">
        <v>68</v>
      </c>
      <c r="C776" s="165" t="s">
        <v>48</v>
      </c>
      <c r="D776" s="165" t="s">
        <v>16</v>
      </c>
      <c r="E776" s="189">
        <v>42685</v>
      </c>
      <c r="F776" s="95" t="s">
        <v>1051</v>
      </c>
      <c r="G776" s="165" t="s">
        <v>1052</v>
      </c>
      <c r="H776" s="165" t="s">
        <v>1054</v>
      </c>
      <c r="I776" s="165" t="s">
        <v>2526</v>
      </c>
      <c r="J776" s="85" t="str">
        <f>IFERROR(VLOOKUP(H776,REFERENCES!R:S,2,FALSE),"")</f>
        <v>Nombre</v>
      </c>
      <c r="K776" s="79">
        <v>160</v>
      </c>
      <c r="L776" s="79"/>
      <c r="M776" s="79"/>
      <c r="N776" s="79"/>
      <c r="P776" s="207"/>
      <c r="Q776" s="96"/>
      <c r="R776" s="165" t="s">
        <v>183</v>
      </c>
      <c r="S776" s="165" t="s">
        <v>219</v>
      </c>
      <c r="T776" s="98" t="s">
        <v>1456</v>
      </c>
      <c r="U776" s="165" t="s">
        <v>2529</v>
      </c>
      <c r="V776" s="165"/>
      <c r="W776" s="165"/>
      <c r="X776" s="165"/>
      <c r="Y776" s="87"/>
      <c r="Z776" s="87"/>
      <c r="AA776" s="87"/>
      <c r="AB776" s="87"/>
      <c r="AC776" s="87"/>
      <c r="AD776" s="87"/>
    </row>
    <row r="777" spans="1:30" ht="15" customHeight="1">
      <c r="A777" s="98" t="s">
        <v>2528</v>
      </c>
      <c r="B777" s="165" t="s">
        <v>68</v>
      </c>
      <c r="C777" s="165" t="s">
        <v>48</v>
      </c>
      <c r="D777" s="165" t="s">
        <v>16</v>
      </c>
      <c r="E777" s="189">
        <v>42685</v>
      </c>
      <c r="F777" s="95" t="s">
        <v>1051</v>
      </c>
      <c r="G777" s="165" t="s">
        <v>1052</v>
      </c>
      <c r="H777" s="165" t="s">
        <v>1063</v>
      </c>
      <c r="I777" s="165" t="s">
        <v>2530</v>
      </c>
      <c r="J777" s="85" t="str">
        <f>IFERROR(VLOOKUP(H777,REFERENCES!R:S,2,FALSE),"")</f>
        <v>Nombre</v>
      </c>
      <c r="K777" s="79">
        <v>160</v>
      </c>
      <c r="L777" s="79"/>
      <c r="M777" s="79"/>
      <c r="N777" s="79"/>
      <c r="P777" s="207"/>
      <c r="Q777" s="96"/>
      <c r="R777" s="165" t="s">
        <v>183</v>
      </c>
      <c r="S777" s="165" t="s">
        <v>219</v>
      </c>
      <c r="T777" s="98" t="s">
        <v>1329</v>
      </c>
      <c r="U777" s="165" t="s">
        <v>2531</v>
      </c>
      <c r="V777" s="165"/>
      <c r="W777" s="165"/>
      <c r="X777" s="165"/>
      <c r="Y777" s="87"/>
      <c r="Z777" s="87"/>
      <c r="AA777" s="87"/>
      <c r="AB777" s="87"/>
      <c r="AC777" s="87"/>
      <c r="AD777" s="87"/>
    </row>
    <row r="778" spans="1:30" ht="15" customHeight="1">
      <c r="A778" s="98" t="s">
        <v>1094</v>
      </c>
      <c r="B778" s="165" t="s">
        <v>68</v>
      </c>
      <c r="C778" s="165" t="s">
        <v>48</v>
      </c>
      <c r="D778" s="165" t="s">
        <v>16</v>
      </c>
      <c r="E778" s="189">
        <v>42663</v>
      </c>
      <c r="F778" s="95" t="s">
        <v>1049</v>
      </c>
      <c r="G778" s="165" t="s">
        <v>1053</v>
      </c>
      <c r="H778" s="165" t="s">
        <v>1048</v>
      </c>
      <c r="I778" s="165"/>
      <c r="J778" s="85" t="str">
        <f>IFERROR(VLOOKUP(H778,REFERENCES!R:S,2,FALSE),"")</f>
        <v>Nombre</v>
      </c>
      <c r="K778" s="79">
        <v>625</v>
      </c>
      <c r="L778" s="79"/>
      <c r="M778" s="79"/>
      <c r="N778" s="79"/>
      <c r="O778" s="79"/>
      <c r="P778" s="167">
        <v>625</v>
      </c>
      <c r="Q778" s="96"/>
      <c r="R778" s="165" t="s">
        <v>20</v>
      </c>
      <c r="S778" s="165" t="s">
        <v>529</v>
      </c>
      <c r="T778" s="98" t="s">
        <v>1420</v>
      </c>
      <c r="U778" s="165" t="s">
        <v>2539</v>
      </c>
      <c r="V778" s="165"/>
      <c r="W778" s="165"/>
      <c r="X778" s="165"/>
      <c r="Y778" s="165" t="str">
        <f>UPPER(LEFT(A778,3)&amp;YEAR(E778)&amp;MONTH(E778)&amp;DAY((E778))&amp;LEFT(R778,2)&amp;LEFT(S778,2)&amp;LEFT(T778,2))</f>
        <v>CVM20161020SULE1È</v>
      </c>
      <c r="Z778" s="165">
        <f>COUNTIF($Y$4:$Y$1907,Y778)</f>
        <v>1</v>
      </c>
      <c r="AA778" s="165" t="str">
        <f>VLOOKUP(R778,NIVEAUXADMIN!A:B,2,FALSE)</f>
        <v>HT07</v>
      </c>
      <c r="AB778" s="165" t="str">
        <f>VLOOKUP(S778,NIVEAUXADMIN!E:F,2,FALSE)</f>
        <v>HT07752</v>
      </c>
      <c r="AC778" s="165" t="str">
        <f>VLOOKUP(T778,NIVEAUXADMIN!I:J,2,FALSE)</f>
        <v>HT07752-01</v>
      </c>
      <c r="AD778" s="165">
        <f>IF(SUMPRODUCT(($A$4:$A778=A778)*($S$4:$S778=S778))&gt;1,0,1)</f>
        <v>1</v>
      </c>
    </row>
    <row r="779" spans="1:30" ht="15" customHeight="1">
      <c r="A779" s="87" t="s">
        <v>1094</v>
      </c>
      <c r="B779" s="90"/>
      <c r="C779" s="90" t="s">
        <v>48</v>
      </c>
      <c r="D779" s="165" t="s">
        <v>16</v>
      </c>
      <c r="E779" s="114" t="s">
        <v>1980</v>
      </c>
      <c r="F779" s="88" t="s">
        <v>1049</v>
      </c>
      <c r="G779" s="87" t="s">
        <v>1053</v>
      </c>
      <c r="H779" s="87" t="s">
        <v>1048</v>
      </c>
      <c r="I779" s="176"/>
      <c r="J779" s="85" t="str">
        <f>IFERROR(VLOOKUP(H779,REFERENCES!R:S,2,FALSE),"")</f>
        <v>Nombre</v>
      </c>
      <c r="K779" s="168">
        <v>900</v>
      </c>
      <c r="L779" s="167"/>
      <c r="M779" s="167"/>
      <c r="N779" s="167"/>
      <c r="O779" s="84" t="s">
        <v>1902</v>
      </c>
      <c r="P779" s="82">
        <v>900</v>
      </c>
      <c r="Q779" s="89"/>
      <c r="R779" s="165" t="s">
        <v>20</v>
      </c>
      <c r="S779" s="100"/>
      <c r="T779" s="101"/>
      <c r="U779" s="165"/>
      <c r="V779" s="86"/>
      <c r="W779" s="97"/>
      <c r="X779" s="87"/>
      <c r="Y779" s="165" t="e">
        <f>UPPER(LEFT(A779,3)&amp;YEAR(E779)&amp;MONTH(E779)&amp;DAY((E779))&amp;LEFT(R779,2)&amp;LEFT(S779,2)&amp;LEFT(T779,2))</f>
        <v>#VALUE!</v>
      </c>
      <c r="Z779" s="165">
        <f>COUNTIF($Y$4:$Y$1907,Y779)</f>
        <v>179</v>
      </c>
      <c r="AA779" s="165" t="str">
        <f>VLOOKUP(R779,NIVEAUXADMIN!A:B,2,FALSE)</f>
        <v>HT07</v>
      </c>
      <c r="AB779" s="165" t="e">
        <f>VLOOKUP(S779,NIVEAUXADMIN!E:F,2,FALSE)</f>
        <v>#N/A</v>
      </c>
      <c r="AC779" s="165" t="e">
        <f>VLOOKUP(T779,NIVEAUXADMIN!I:J,2,FALSE)</f>
        <v>#N/A</v>
      </c>
      <c r="AD779" s="87">
        <f>IF(SUMPRODUCT(($A$4:$A779=A779)*($S$4:$S779=S779))&gt;1,0,1)</f>
        <v>1</v>
      </c>
    </row>
    <row r="780" spans="1:30" ht="15" customHeight="1">
      <c r="A780" s="98" t="s">
        <v>1094</v>
      </c>
      <c r="B780" s="165" t="s">
        <v>68</v>
      </c>
      <c r="C780" s="165" t="s">
        <v>48</v>
      </c>
      <c r="D780" s="165" t="s">
        <v>16</v>
      </c>
      <c r="E780" s="189">
        <v>42663</v>
      </c>
      <c r="F780" s="95" t="s">
        <v>1049</v>
      </c>
      <c r="G780" s="165" t="s">
        <v>1053</v>
      </c>
      <c r="H780" s="165" t="s">
        <v>1048</v>
      </c>
      <c r="I780" s="165"/>
      <c r="J780" s="85" t="str">
        <f>IFERROR(VLOOKUP(H780,REFERENCES!R:S,2,FALSE),"")</f>
        <v>Nombre</v>
      </c>
      <c r="K780" s="79">
        <v>250</v>
      </c>
      <c r="L780" s="79"/>
      <c r="M780" s="79"/>
      <c r="N780" s="79"/>
      <c r="P780" s="167">
        <v>250</v>
      </c>
      <c r="Q780" s="96"/>
      <c r="R780" s="165" t="s">
        <v>20</v>
      </c>
      <c r="S780" s="165" t="s">
        <v>539</v>
      </c>
      <c r="T780" s="98" t="s">
        <v>1641</v>
      </c>
      <c r="U780" s="165" t="s">
        <v>2646</v>
      </c>
      <c r="V780" s="165"/>
      <c r="W780" s="165"/>
      <c r="X780" s="165"/>
      <c r="Y780" s="87"/>
      <c r="Z780" s="87"/>
      <c r="AA780" s="87"/>
      <c r="AB780" s="87"/>
      <c r="AC780" s="87"/>
      <c r="AD780" s="87"/>
    </row>
    <row r="781" spans="1:30" ht="15" customHeight="1">
      <c r="A781" s="98" t="s">
        <v>1094</v>
      </c>
      <c r="B781" s="165" t="s">
        <v>68</v>
      </c>
      <c r="C781" s="165" t="s">
        <v>48</v>
      </c>
      <c r="D781" s="165" t="s">
        <v>16</v>
      </c>
      <c r="E781" s="189">
        <v>42663</v>
      </c>
      <c r="F781" s="95" t="s">
        <v>1049</v>
      </c>
      <c r="G781" s="165" t="s">
        <v>1053</v>
      </c>
      <c r="H781" s="165" t="s">
        <v>1048</v>
      </c>
      <c r="I781" s="165"/>
      <c r="J781" s="85" t="str">
        <f>IFERROR(VLOOKUP(H781,REFERENCES!R:S,2,FALSE),"")</f>
        <v>Nombre</v>
      </c>
      <c r="K781" s="79">
        <v>25</v>
      </c>
      <c r="L781" s="79"/>
      <c r="M781" s="79"/>
      <c r="N781" s="79"/>
      <c r="P781" s="167">
        <v>25</v>
      </c>
      <c r="Q781" s="96"/>
      <c r="R781" s="165" t="s">
        <v>20</v>
      </c>
      <c r="S781" s="165" t="s">
        <v>21</v>
      </c>
      <c r="T781" s="98" t="s">
        <v>1332</v>
      </c>
      <c r="U781" s="165" t="s">
        <v>2647</v>
      </c>
      <c r="V781" s="165"/>
      <c r="W781" s="165"/>
      <c r="X781" s="165"/>
      <c r="Y781" s="87"/>
      <c r="Z781" s="87"/>
      <c r="AA781" s="87"/>
      <c r="AB781" s="87"/>
      <c r="AC781" s="87"/>
      <c r="AD781" s="87"/>
    </row>
    <row r="782" spans="1:30" ht="15" customHeight="1">
      <c r="A782" s="87" t="s">
        <v>65</v>
      </c>
      <c r="B782" s="90" t="s">
        <v>43</v>
      </c>
      <c r="C782" s="90" t="s">
        <v>65</v>
      </c>
      <c r="D782" s="165" t="s">
        <v>16</v>
      </c>
      <c r="E782" s="189">
        <v>42651</v>
      </c>
      <c r="F782" s="88" t="s">
        <v>1051</v>
      </c>
      <c r="G782" s="87" t="s">
        <v>1052</v>
      </c>
      <c r="H782" s="87" t="s">
        <v>1062</v>
      </c>
      <c r="I782" s="87" t="s">
        <v>1917</v>
      </c>
      <c r="J782" s="85" t="str">
        <f>IFERROR(VLOOKUP(H782,REFERENCES!R:S,2,FALSE),"")</f>
        <v>Nombre</v>
      </c>
      <c r="K782" s="168">
        <v>80</v>
      </c>
      <c r="L782" s="167"/>
      <c r="M782" s="167"/>
      <c r="N782" s="167"/>
      <c r="O782" s="84" t="s">
        <v>1902</v>
      </c>
      <c r="P782" s="82">
        <v>80</v>
      </c>
      <c r="Q782" s="96" t="s">
        <v>1040</v>
      </c>
      <c r="R782" s="87" t="s">
        <v>183</v>
      </c>
      <c r="S782" s="87" t="s">
        <v>341</v>
      </c>
      <c r="T782" s="86" t="s">
        <v>1596</v>
      </c>
      <c r="U782" s="165"/>
      <c r="V782" s="86" t="s">
        <v>1035</v>
      </c>
      <c r="W782" s="50" t="s">
        <v>1069</v>
      </c>
      <c r="X782" s="87"/>
      <c r="Y782" s="165" t="str">
        <f t="shared" ref="Y782:Y822" si="37">UPPER(LEFT(A782,3)&amp;YEAR(E782)&amp;MONTH(E782)&amp;DAY((E782))&amp;LEFT(R782,2)&amp;LEFT(S782,2)&amp;LEFT(T782,2))</f>
        <v>DIA2016108SUBA3È</v>
      </c>
      <c r="Z782" s="165">
        <f t="shared" ref="Z782:Z822" si="38">COUNTIF($Y$4:$Y$1907,Y782)</f>
        <v>1</v>
      </c>
      <c r="AA782" s="165" t="str">
        <f>VLOOKUP(R782,NIVEAUXADMIN!A:B,2,FALSE)</f>
        <v>HT02</v>
      </c>
      <c r="AB782" s="165" t="str">
        <f>VLOOKUP(S782,NIVEAUXADMIN!E:F,2,FALSE)</f>
        <v>HT02221</v>
      </c>
      <c r="AC782" s="165" t="str">
        <f>VLOOKUP(T782,NIVEAUXADMIN!I:J,2,FALSE)</f>
        <v>HT02221-03</v>
      </c>
      <c r="AD782" s="87">
        <f>IF(SUMPRODUCT(($A$4:$A782=A782)*($S$4:$S782=S782))&gt;1,0,1)</f>
        <v>1</v>
      </c>
    </row>
    <row r="783" spans="1:30" ht="15" customHeight="1">
      <c r="A783" s="87" t="s">
        <v>65</v>
      </c>
      <c r="B783" s="90" t="s">
        <v>87</v>
      </c>
      <c r="C783" s="90" t="s">
        <v>1226</v>
      </c>
      <c r="D783" s="165" t="s">
        <v>16</v>
      </c>
      <c r="E783" s="189">
        <v>42652</v>
      </c>
      <c r="F783" s="88" t="s">
        <v>1049</v>
      </c>
      <c r="G783" s="87" t="s">
        <v>1053</v>
      </c>
      <c r="H783" s="87" t="s">
        <v>1064</v>
      </c>
      <c r="I783" s="87" t="s">
        <v>1924</v>
      </c>
      <c r="J783" s="85" t="str">
        <f>IFERROR(VLOOKUP(H783,REFERENCES!R:S,2,FALSE),"")</f>
        <v>Nombre</v>
      </c>
      <c r="K783" s="168">
        <v>250</v>
      </c>
      <c r="L783" s="167"/>
      <c r="M783" s="167"/>
      <c r="N783" s="167"/>
      <c r="O783" s="84" t="s">
        <v>1902</v>
      </c>
      <c r="P783" s="82">
        <v>250</v>
      </c>
      <c r="Q783" s="96" t="s">
        <v>1040</v>
      </c>
      <c r="R783" s="165" t="s">
        <v>20</v>
      </c>
      <c r="S783" s="165" t="s">
        <v>21</v>
      </c>
      <c r="T783" s="86" t="s">
        <v>1332</v>
      </c>
      <c r="U783" s="165" t="s">
        <v>1923</v>
      </c>
      <c r="V783" s="86" t="s">
        <v>1035</v>
      </c>
      <c r="W783" s="50" t="s">
        <v>1069</v>
      </c>
      <c r="X783" s="46"/>
      <c r="Y783" s="165" t="str">
        <f t="shared" si="37"/>
        <v>DIA2016109SULE1È</v>
      </c>
      <c r="Z783" s="165">
        <f t="shared" si="38"/>
        <v>2</v>
      </c>
      <c r="AA783" s="165" t="str">
        <f>VLOOKUP(R783,NIVEAUXADMIN!A:B,2,FALSE)</f>
        <v>HT07</v>
      </c>
      <c r="AB783" s="165" t="str">
        <f>VLOOKUP(S783,NIVEAUXADMIN!E:F,2,FALSE)</f>
        <v>HT07711</v>
      </c>
      <c r="AC783" s="165" t="str">
        <f>VLOOKUP(T783,NIVEAUXADMIN!I:J,2,FALSE)</f>
        <v>HT07711-01</v>
      </c>
      <c r="AD783" s="87">
        <f>IF(SUMPRODUCT(($A$4:$A783=A783)*($S$4:$S783=S783))&gt;1,0,1)</f>
        <v>1</v>
      </c>
    </row>
    <row r="784" spans="1:30" ht="15" customHeight="1">
      <c r="A784" s="87" t="s">
        <v>65</v>
      </c>
      <c r="B784" s="90" t="s">
        <v>87</v>
      </c>
      <c r="C784" s="90" t="s">
        <v>1226</v>
      </c>
      <c r="D784" s="87" t="s">
        <v>19</v>
      </c>
      <c r="E784" s="189">
        <v>42652</v>
      </c>
      <c r="F784" s="88" t="s">
        <v>1049</v>
      </c>
      <c r="G784" s="87" t="s">
        <v>1053</v>
      </c>
      <c r="H784" s="87" t="s">
        <v>1064</v>
      </c>
      <c r="I784" s="87" t="s">
        <v>1924</v>
      </c>
      <c r="J784" s="85" t="str">
        <f>IFERROR(VLOOKUP(H784,REFERENCES!R:S,2,FALSE),"")</f>
        <v>Nombre</v>
      </c>
      <c r="K784" s="168">
        <v>50</v>
      </c>
      <c r="L784" s="167"/>
      <c r="M784" s="167"/>
      <c r="N784" s="167"/>
      <c r="O784" s="84" t="s">
        <v>1902</v>
      </c>
      <c r="P784" s="82">
        <v>50</v>
      </c>
      <c r="Q784" s="96" t="s">
        <v>1040</v>
      </c>
      <c r="R784" s="165" t="s">
        <v>20</v>
      </c>
      <c r="S784" s="87" t="s">
        <v>517</v>
      </c>
      <c r="T784" s="86" t="s">
        <v>1565</v>
      </c>
      <c r="U784" s="165"/>
      <c r="V784" s="86" t="s">
        <v>1035</v>
      </c>
      <c r="W784" s="50" t="s">
        <v>1069</v>
      </c>
      <c r="X784" s="46"/>
      <c r="Y784" s="165" t="str">
        <f t="shared" si="37"/>
        <v>DIA2016109SUCH3È</v>
      </c>
      <c r="Z784" s="165">
        <f t="shared" si="38"/>
        <v>2</v>
      </c>
      <c r="AA784" s="165" t="str">
        <f>VLOOKUP(R784,NIVEAUXADMIN!A:B,2,FALSE)</f>
        <v>HT07</v>
      </c>
      <c r="AB784" s="165" t="str">
        <f>VLOOKUP(S784,NIVEAUXADMIN!E:F,2,FALSE)</f>
        <v>HT07713</v>
      </c>
      <c r="AC784" s="165" t="str">
        <f>VLOOKUP(T784,NIVEAUXADMIN!I:J,2,FALSE)</f>
        <v>HT07713-03</v>
      </c>
      <c r="AD784" s="87">
        <f>IF(SUMPRODUCT(($A$4:$A784=A784)*($S$4:$S784=S784))&gt;1,0,1)</f>
        <v>1</v>
      </c>
    </row>
    <row r="785" spans="1:30" ht="15" customHeight="1">
      <c r="A785" s="87" t="s">
        <v>65</v>
      </c>
      <c r="B785" s="90" t="s">
        <v>87</v>
      </c>
      <c r="C785" s="90" t="s">
        <v>1226</v>
      </c>
      <c r="D785" s="165" t="s">
        <v>16</v>
      </c>
      <c r="E785" s="189">
        <v>42652</v>
      </c>
      <c r="F785" s="88" t="s">
        <v>1051</v>
      </c>
      <c r="G785" s="87" t="s">
        <v>1052</v>
      </c>
      <c r="H785" s="87" t="s">
        <v>1062</v>
      </c>
      <c r="I785" s="87" t="s">
        <v>1917</v>
      </c>
      <c r="J785" s="85" t="str">
        <f>IFERROR(VLOOKUP(H785,REFERENCES!R:S,2,FALSE),"")</f>
        <v>Nombre</v>
      </c>
      <c r="K785" s="168">
        <v>250</v>
      </c>
      <c r="L785" s="167"/>
      <c r="M785" s="167"/>
      <c r="N785" s="167"/>
      <c r="O785" s="84" t="s">
        <v>1902</v>
      </c>
      <c r="P785" s="82">
        <v>250</v>
      </c>
      <c r="Q785" s="96" t="s">
        <v>1040</v>
      </c>
      <c r="R785" s="165" t="s">
        <v>20</v>
      </c>
      <c r="S785" s="165" t="s">
        <v>21</v>
      </c>
      <c r="T785" s="86" t="s">
        <v>1332</v>
      </c>
      <c r="U785" s="165" t="s">
        <v>1923</v>
      </c>
      <c r="V785" s="86" t="s">
        <v>1035</v>
      </c>
      <c r="W785" s="50" t="s">
        <v>1069</v>
      </c>
      <c r="X785" s="87"/>
      <c r="Y785" s="165" t="str">
        <f t="shared" si="37"/>
        <v>DIA2016109SULE1È</v>
      </c>
      <c r="Z785" s="165">
        <f t="shared" si="38"/>
        <v>2</v>
      </c>
      <c r="AA785" s="165" t="str">
        <f>VLOOKUP(R785,NIVEAUXADMIN!A:B,2,FALSE)</f>
        <v>HT07</v>
      </c>
      <c r="AB785" s="165" t="str">
        <f>VLOOKUP(S785,NIVEAUXADMIN!E:F,2,FALSE)</f>
        <v>HT07711</v>
      </c>
      <c r="AC785" s="165" t="str">
        <f>VLOOKUP(T785,NIVEAUXADMIN!I:J,2,FALSE)</f>
        <v>HT07711-01</v>
      </c>
      <c r="AD785" s="87">
        <f>IF(SUMPRODUCT(($A$4:$A785=A785)*($S$4:$S785=S785))&gt;1,0,1)</f>
        <v>0</v>
      </c>
    </row>
    <row r="786" spans="1:30" ht="15" customHeight="1">
      <c r="A786" s="87" t="s">
        <v>65</v>
      </c>
      <c r="B786" s="90" t="s">
        <v>87</v>
      </c>
      <c r="C786" s="90" t="s">
        <v>1226</v>
      </c>
      <c r="D786" s="87" t="s">
        <v>19</v>
      </c>
      <c r="E786" s="189">
        <v>42652</v>
      </c>
      <c r="F786" s="88" t="s">
        <v>1051</v>
      </c>
      <c r="G786" s="87" t="s">
        <v>1052</v>
      </c>
      <c r="H786" s="87" t="s">
        <v>1062</v>
      </c>
      <c r="I786" s="87" t="s">
        <v>1917</v>
      </c>
      <c r="J786" s="85" t="str">
        <f>IFERROR(VLOOKUP(H786,REFERENCES!R:S,2,FALSE),"")</f>
        <v>Nombre</v>
      </c>
      <c r="K786" s="168">
        <v>50</v>
      </c>
      <c r="L786" s="167"/>
      <c r="M786" s="167"/>
      <c r="N786" s="167"/>
      <c r="O786" s="84" t="s">
        <v>1902</v>
      </c>
      <c r="P786" s="82">
        <v>50</v>
      </c>
      <c r="Q786" s="96" t="s">
        <v>1040</v>
      </c>
      <c r="R786" s="165" t="s">
        <v>20</v>
      </c>
      <c r="S786" s="87" t="s">
        <v>517</v>
      </c>
      <c r="T786" s="86" t="s">
        <v>1565</v>
      </c>
      <c r="U786" s="165"/>
      <c r="V786" s="86" t="s">
        <v>1035</v>
      </c>
      <c r="W786" s="50" t="s">
        <v>1069</v>
      </c>
      <c r="X786" s="46"/>
      <c r="Y786" s="165" t="str">
        <f t="shared" si="37"/>
        <v>DIA2016109SUCH3È</v>
      </c>
      <c r="Z786" s="165">
        <f t="shared" si="38"/>
        <v>2</v>
      </c>
      <c r="AA786" s="165" t="str">
        <f>VLOOKUP(R786,NIVEAUXADMIN!A:B,2,FALSE)</f>
        <v>HT07</v>
      </c>
      <c r="AB786" s="165" t="str">
        <f>VLOOKUP(S786,NIVEAUXADMIN!E:F,2,FALSE)</f>
        <v>HT07713</v>
      </c>
      <c r="AC786" s="165" t="str">
        <f>VLOOKUP(T786,NIVEAUXADMIN!I:J,2,FALSE)</f>
        <v>HT07713-03</v>
      </c>
      <c r="AD786" s="87">
        <f>IF(SUMPRODUCT(($A$4:$A786=A786)*($S$4:$S786=S786))&gt;1,0,1)</f>
        <v>0</v>
      </c>
    </row>
    <row r="787" spans="1:30" ht="15" customHeight="1">
      <c r="A787" s="87" t="s">
        <v>65</v>
      </c>
      <c r="B787" s="90" t="s">
        <v>43</v>
      </c>
      <c r="C787" s="90" t="s">
        <v>65</v>
      </c>
      <c r="D787" s="165" t="s">
        <v>16</v>
      </c>
      <c r="E787" s="189">
        <v>42652</v>
      </c>
      <c r="F787" s="88" t="s">
        <v>1051</v>
      </c>
      <c r="G787" s="87" t="s">
        <v>1052</v>
      </c>
      <c r="H787" s="87" t="s">
        <v>1062</v>
      </c>
      <c r="I787" s="87" t="s">
        <v>1917</v>
      </c>
      <c r="J787" s="85" t="str">
        <f>IFERROR(VLOOKUP(H787,REFERENCES!R:S,2,FALSE),"")</f>
        <v>Nombre</v>
      </c>
      <c r="K787" s="168">
        <v>43</v>
      </c>
      <c r="L787" s="167"/>
      <c r="M787" s="167"/>
      <c r="N787" s="167"/>
      <c r="O787" s="84" t="s">
        <v>1902</v>
      </c>
      <c r="P787" s="82">
        <v>43</v>
      </c>
      <c r="Q787" s="96" t="s">
        <v>1040</v>
      </c>
      <c r="R787" s="87" t="s">
        <v>183</v>
      </c>
      <c r="S787" s="87" t="s">
        <v>341</v>
      </c>
      <c r="T787" s="86" t="s">
        <v>1335</v>
      </c>
      <c r="U787" s="165"/>
      <c r="V787" s="86" t="s">
        <v>1035</v>
      </c>
      <c r="W787" s="50" t="s">
        <v>1069</v>
      </c>
      <c r="X787" s="87"/>
      <c r="Y787" s="165" t="str">
        <f t="shared" si="37"/>
        <v>DIA2016109SUBA1È</v>
      </c>
      <c r="Z787" s="165">
        <f t="shared" si="38"/>
        <v>1</v>
      </c>
      <c r="AA787" s="165" t="str">
        <f>VLOOKUP(R787,NIVEAUXADMIN!A:B,2,FALSE)</f>
        <v>HT02</v>
      </c>
      <c r="AB787" s="165" t="str">
        <f>VLOOKUP(S787,NIVEAUXADMIN!E:F,2,FALSE)</f>
        <v>HT02221</v>
      </c>
      <c r="AC787" s="165" t="str">
        <f>VLOOKUP(T787,NIVEAUXADMIN!I:J,2,FALSE)</f>
        <v>HT02221-01</v>
      </c>
      <c r="AD787" s="87">
        <f>IF(SUMPRODUCT(($A$4:$A787=A787)*($S$4:$S787=S787))&gt;1,0,1)</f>
        <v>0</v>
      </c>
    </row>
    <row r="788" spans="1:30" ht="15" customHeight="1">
      <c r="A788" s="87" t="s">
        <v>65</v>
      </c>
      <c r="B788" s="90" t="s">
        <v>43</v>
      </c>
      <c r="C788" s="90" t="s">
        <v>65</v>
      </c>
      <c r="D788" s="165" t="s">
        <v>16</v>
      </c>
      <c r="E788" s="189">
        <v>42652</v>
      </c>
      <c r="F788" s="88" t="s">
        <v>1051</v>
      </c>
      <c r="G788" s="87" t="s">
        <v>1052</v>
      </c>
      <c r="H788" s="87" t="s">
        <v>1062</v>
      </c>
      <c r="I788" s="87" t="s">
        <v>1917</v>
      </c>
      <c r="J788" s="85" t="str">
        <f>IFERROR(VLOOKUP(H788,REFERENCES!R:S,2,FALSE),"")</f>
        <v>Nombre</v>
      </c>
      <c r="K788" s="168">
        <v>67</v>
      </c>
      <c r="L788" s="167"/>
      <c r="M788" s="167"/>
      <c r="N788" s="167"/>
      <c r="O788" s="84" t="s">
        <v>1902</v>
      </c>
      <c r="P788" s="82">
        <v>67</v>
      </c>
      <c r="Q788" s="96" t="s">
        <v>1040</v>
      </c>
      <c r="R788" s="87" t="s">
        <v>183</v>
      </c>
      <c r="S788" s="87" t="s">
        <v>341</v>
      </c>
      <c r="T788" s="86" t="s">
        <v>1538</v>
      </c>
      <c r="U788" s="165"/>
      <c r="V788" s="86" t="s">
        <v>1035</v>
      </c>
      <c r="W788" s="50" t="s">
        <v>1069</v>
      </c>
      <c r="X788" s="87"/>
      <c r="Y788" s="165" t="str">
        <f t="shared" si="37"/>
        <v>DIA2016109SUBA2È</v>
      </c>
      <c r="Z788" s="165">
        <f t="shared" si="38"/>
        <v>1</v>
      </c>
      <c r="AA788" s="165" t="str">
        <f>VLOOKUP(R788,NIVEAUXADMIN!A:B,2,FALSE)</f>
        <v>HT02</v>
      </c>
      <c r="AB788" s="165" t="str">
        <f>VLOOKUP(S788,NIVEAUXADMIN!E:F,2,FALSE)</f>
        <v>HT02221</v>
      </c>
      <c r="AC788" s="165" t="str">
        <f>VLOOKUP(T788,NIVEAUXADMIN!I:J,2,FALSE)</f>
        <v>HT02221-02</v>
      </c>
      <c r="AD788" s="87">
        <f>IF(SUMPRODUCT(($A$4:$A788=A788)*($S$4:$S788=S788))&gt;1,0,1)</f>
        <v>0</v>
      </c>
    </row>
    <row r="789" spans="1:30" ht="15" customHeight="1">
      <c r="A789" s="87" t="s">
        <v>65</v>
      </c>
      <c r="B789" s="90" t="s">
        <v>87</v>
      </c>
      <c r="C789" s="90" t="s">
        <v>1226</v>
      </c>
      <c r="D789" s="165" t="s">
        <v>16</v>
      </c>
      <c r="E789" s="189">
        <v>42653</v>
      </c>
      <c r="F789" s="88" t="s">
        <v>1049</v>
      </c>
      <c r="G789" s="87" t="s">
        <v>1053</v>
      </c>
      <c r="H789" s="87" t="s">
        <v>1064</v>
      </c>
      <c r="I789" s="87" t="s">
        <v>1924</v>
      </c>
      <c r="J789" s="85" t="str">
        <f>IFERROR(VLOOKUP(H789,REFERENCES!R:S,2,FALSE),"")</f>
        <v>Nombre</v>
      </c>
      <c r="K789" s="168">
        <v>252</v>
      </c>
      <c r="L789" s="167"/>
      <c r="M789" s="167"/>
      <c r="N789" s="167"/>
      <c r="O789" s="84" t="s">
        <v>1902</v>
      </c>
      <c r="P789" s="82">
        <v>252</v>
      </c>
      <c r="Q789" s="96" t="s">
        <v>1040</v>
      </c>
      <c r="R789" s="165" t="s">
        <v>20</v>
      </c>
      <c r="S789" s="87" t="s">
        <v>253</v>
      </c>
      <c r="T789" s="101"/>
      <c r="U789" s="165" t="s">
        <v>1157</v>
      </c>
      <c r="V789" s="86" t="s">
        <v>1035</v>
      </c>
      <c r="W789" s="50" t="s">
        <v>1069</v>
      </c>
      <c r="X789" s="46"/>
      <c r="Y789" s="165" t="str">
        <f t="shared" si="37"/>
        <v>DIA20161010SUAQ</v>
      </c>
      <c r="Z789" s="165">
        <f t="shared" si="38"/>
        <v>2</v>
      </c>
      <c r="AA789" s="165" t="str">
        <f>VLOOKUP(R789,NIVEAUXADMIN!A:B,2,FALSE)</f>
        <v>HT07</v>
      </c>
      <c r="AB789" s="165" t="str">
        <f>VLOOKUP(S789,NIVEAUXADMIN!E:F,2,FALSE)</f>
        <v>HT07731</v>
      </c>
      <c r="AC789" s="165" t="e">
        <f>VLOOKUP(T789,NIVEAUXADMIN!I:J,2,FALSE)</f>
        <v>#N/A</v>
      </c>
      <c r="AD789" s="87">
        <f>IF(SUMPRODUCT(($A$4:$A789=A789)*($S$4:$S789=S789))&gt;1,0,1)</f>
        <v>1</v>
      </c>
    </row>
    <row r="790" spans="1:30" ht="15" customHeight="1">
      <c r="A790" s="87" t="s">
        <v>65</v>
      </c>
      <c r="B790" s="90" t="s">
        <v>43</v>
      </c>
      <c r="C790" s="90" t="s">
        <v>65</v>
      </c>
      <c r="D790" s="165" t="s">
        <v>16</v>
      </c>
      <c r="E790" s="189">
        <v>42653</v>
      </c>
      <c r="F790" s="88" t="s">
        <v>1051</v>
      </c>
      <c r="G790" s="87" t="s">
        <v>1052</v>
      </c>
      <c r="H790" s="87" t="s">
        <v>1062</v>
      </c>
      <c r="I790" s="87" t="s">
        <v>1917</v>
      </c>
      <c r="J790" s="85" t="str">
        <f>IFERROR(VLOOKUP(H790,REFERENCES!R:S,2,FALSE),"")</f>
        <v>Nombre</v>
      </c>
      <c r="K790" s="168">
        <v>128</v>
      </c>
      <c r="L790" s="167"/>
      <c r="M790" s="167"/>
      <c r="N790" s="167"/>
      <c r="O790" s="84" t="s">
        <v>1902</v>
      </c>
      <c r="P790" s="82">
        <v>128</v>
      </c>
      <c r="Q790" s="96" t="s">
        <v>1040</v>
      </c>
      <c r="R790" s="87" t="s">
        <v>183</v>
      </c>
      <c r="S790" s="87" t="s">
        <v>341</v>
      </c>
      <c r="T790" s="86" t="s">
        <v>1666</v>
      </c>
      <c r="U790" s="165"/>
      <c r="V790" s="86" t="s">
        <v>1035</v>
      </c>
      <c r="W790" s="50" t="s">
        <v>1069</v>
      </c>
      <c r="X790" s="87"/>
      <c r="Y790" s="165" t="str">
        <f t="shared" si="37"/>
        <v>DIA20161010SUBA4È</v>
      </c>
      <c r="Z790" s="165">
        <f t="shared" si="38"/>
        <v>1</v>
      </c>
      <c r="AA790" s="165" t="str">
        <f>VLOOKUP(R790,NIVEAUXADMIN!A:B,2,FALSE)</f>
        <v>HT02</v>
      </c>
      <c r="AB790" s="165" t="str">
        <f>VLOOKUP(S790,NIVEAUXADMIN!E:F,2,FALSE)</f>
        <v>HT02221</v>
      </c>
      <c r="AC790" s="165" t="str">
        <f>VLOOKUP(T790,NIVEAUXADMIN!I:J,2,FALSE)</f>
        <v>HT02221-04</v>
      </c>
      <c r="AD790" s="87">
        <f>IF(SUMPRODUCT(($A$4:$A790=A790)*($S$4:$S790=S790))&gt;1,0,1)</f>
        <v>0</v>
      </c>
    </row>
    <row r="791" spans="1:30" ht="15" customHeight="1">
      <c r="A791" s="87" t="s">
        <v>65</v>
      </c>
      <c r="B791" s="90" t="s">
        <v>87</v>
      </c>
      <c r="C791" s="90" t="s">
        <v>1226</v>
      </c>
      <c r="D791" s="165" t="s">
        <v>16</v>
      </c>
      <c r="E791" s="189">
        <v>42653</v>
      </c>
      <c r="F791" s="88" t="s">
        <v>1051</v>
      </c>
      <c r="G791" s="87" t="s">
        <v>1052</v>
      </c>
      <c r="H791" s="87" t="s">
        <v>1062</v>
      </c>
      <c r="I791" s="87" t="s">
        <v>1917</v>
      </c>
      <c r="J791" s="85" t="str">
        <f>IFERROR(VLOOKUP(H791,REFERENCES!R:S,2,FALSE),"")</f>
        <v>Nombre</v>
      </c>
      <c r="K791" s="168">
        <v>252</v>
      </c>
      <c r="L791" s="167"/>
      <c r="M791" s="167"/>
      <c r="N791" s="167"/>
      <c r="O791" s="84" t="s">
        <v>1902</v>
      </c>
      <c r="P791" s="82">
        <v>252</v>
      </c>
      <c r="Q791" s="96" t="s">
        <v>1040</v>
      </c>
      <c r="R791" s="165" t="s">
        <v>20</v>
      </c>
      <c r="S791" s="87" t="s">
        <v>253</v>
      </c>
      <c r="T791" s="101"/>
      <c r="U791" s="165" t="s">
        <v>1157</v>
      </c>
      <c r="V791" s="86" t="s">
        <v>1035</v>
      </c>
      <c r="W791" s="50" t="s">
        <v>1069</v>
      </c>
      <c r="X791" s="87"/>
      <c r="Y791" s="165" t="str">
        <f t="shared" si="37"/>
        <v>DIA20161010SUAQ</v>
      </c>
      <c r="Z791" s="165">
        <f t="shared" si="38"/>
        <v>2</v>
      </c>
      <c r="AA791" s="165" t="str">
        <f>VLOOKUP(R791,NIVEAUXADMIN!A:B,2,FALSE)</f>
        <v>HT07</v>
      </c>
      <c r="AB791" s="165" t="str">
        <f>VLOOKUP(S791,NIVEAUXADMIN!E:F,2,FALSE)</f>
        <v>HT07731</v>
      </c>
      <c r="AC791" s="165" t="e">
        <f>VLOOKUP(T791,NIVEAUXADMIN!I:J,2,FALSE)</f>
        <v>#N/A</v>
      </c>
      <c r="AD791" s="87">
        <f>IF(SUMPRODUCT(($A$4:$A791=A791)*($S$4:$S791=S791))&gt;1,0,1)</f>
        <v>0</v>
      </c>
    </row>
    <row r="792" spans="1:30" ht="15" customHeight="1">
      <c r="A792" s="87" t="s">
        <v>65</v>
      </c>
      <c r="B792" s="90" t="s">
        <v>43</v>
      </c>
      <c r="C792" s="90" t="s">
        <v>65</v>
      </c>
      <c r="D792" s="165" t="s">
        <v>16</v>
      </c>
      <c r="E792" s="189">
        <v>42656</v>
      </c>
      <c r="F792" s="88" t="s">
        <v>1051</v>
      </c>
      <c r="G792" s="87" t="s">
        <v>1052</v>
      </c>
      <c r="H792" s="87" t="s">
        <v>1062</v>
      </c>
      <c r="I792" s="87" t="s">
        <v>1917</v>
      </c>
      <c r="J792" s="85" t="str">
        <f>IFERROR(VLOOKUP(H792,REFERENCES!R:S,2,FALSE),"")</f>
        <v>Nombre</v>
      </c>
      <c r="K792" s="168">
        <v>57</v>
      </c>
      <c r="L792" s="167"/>
      <c r="M792" s="167"/>
      <c r="N792" s="167"/>
      <c r="O792" s="84" t="s">
        <v>1902</v>
      </c>
      <c r="P792" s="82">
        <v>57</v>
      </c>
      <c r="Q792" s="96" t="s">
        <v>1040</v>
      </c>
      <c r="R792" s="87" t="s">
        <v>183</v>
      </c>
      <c r="S792" s="87" t="s">
        <v>341</v>
      </c>
      <c r="T792" s="86" t="s">
        <v>1813</v>
      </c>
      <c r="U792" s="165"/>
      <c r="V792" s="86" t="s">
        <v>1035</v>
      </c>
      <c r="W792" s="50" t="s">
        <v>1069</v>
      </c>
      <c r="X792" s="87"/>
      <c r="Y792" s="165" t="str">
        <f t="shared" si="37"/>
        <v>DIA20161013SUBA8È</v>
      </c>
      <c r="Z792" s="165">
        <f t="shared" si="38"/>
        <v>1</v>
      </c>
      <c r="AA792" s="165" t="str">
        <f>VLOOKUP(R792,NIVEAUXADMIN!A:B,2,FALSE)</f>
        <v>HT02</v>
      </c>
      <c r="AB792" s="165" t="str">
        <f>VLOOKUP(S792,NIVEAUXADMIN!E:F,2,FALSE)</f>
        <v>HT02221</v>
      </c>
      <c r="AC792" s="165" t="str">
        <f>VLOOKUP(T792,NIVEAUXADMIN!I:J,2,FALSE)</f>
        <v>HT02221-08</v>
      </c>
      <c r="AD792" s="87">
        <f>IF(SUMPRODUCT(($A$4:$A792=A792)*($S$4:$S792=S792))&gt;1,0,1)</f>
        <v>0</v>
      </c>
    </row>
    <row r="793" spans="1:30" ht="15" customHeight="1">
      <c r="A793" s="87" t="s">
        <v>65</v>
      </c>
      <c r="B793" s="90" t="s">
        <v>87</v>
      </c>
      <c r="C793" s="90" t="s">
        <v>1226</v>
      </c>
      <c r="D793" s="165" t="s">
        <v>16</v>
      </c>
      <c r="E793" s="189">
        <v>42657</v>
      </c>
      <c r="F793" s="88" t="s">
        <v>1049</v>
      </c>
      <c r="G793" s="87" t="s">
        <v>1053</v>
      </c>
      <c r="H793" s="87" t="s">
        <v>1064</v>
      </c>
      <c r="I793" s="87" t="s">
        <v>1924</v>
      </c>
      <c r="J793" s="85" t="str">
        <f>IFERROR(VLOOKUP(H793,REFERENCES!R:S,2,FALSE),"")</f>
        <v>Nombre</v>
      </c>
      <c r="K793" s="168">
        <v>176</v>
      </c>
      <c r="L793" s="167"/>
      <c r="M793" s="167"/>
      <c r="N793" s="167"/>
      <c r="O793" s="84" t="s">
        <v>1902</v>
      </c>
      <c r="P793" s="82">
        <v>176</v>
      </c>
      <c r="Q793" s="96" t="s">
        <v>1040</v>
      </c>
      <c r="R793" s="165" t="s">
        <v>20</v>
      </c>
      <c r="S793" s="87" t="s">
        <v>499</v>
      </c>
      <c r="T793" s="86" t="s">
        <v>1472</v>
      </c>
      <c r="U793" s="165" t="s">
        <v>1925</v>
      </c>
      <c r="V793" s="86" t="s">
        <v>1035</v>
      </c>
      <c r="W793" s="50" t="s">
        <v>1069</v>
      </c>
      <c r="X793" s="46"/>
      <c r="Y793" s="165" t="str">
        <f t="shared" si="37"/>
        <v>DIA20161014SUCA2È</v>
      </c>
      <c r="Z793" s="165">
        <f t="shared" si="38"/>
        <v>2</v>
      </c>
      <c r="AA793" s="165" t="str">
        <f>VLOOKUP(R793,NIVEAUXADMIN!A:B,2,FALSE)</f>
        <v>HT07</v>
      </c>
      <c r="AB793" s="165" t="str">
        <f>VLOOKUP(S793,NIVEAUXADMIN!E:F,2,FALSE)</f>
        <v>HT07714</v>
      </c>
      <c r="AC793" s="165" t="str">
        <f>VLOOKUP(T793,NIVEAUXADMIN!I:J,2,FALSE)</f>
        <v>HT07714-02</v>
      </c>
      <c r="AD793" s="87">
        <f>IF(SUMPRODUCT(($A$4:$A793=A793)*($S$4:$S793=S793))&gt;1,0,1)</f>
        <v>1</v>
      </c>
    </row>
    <row r="794" spans="1:30" ht="15" customHeight="1">
      <c r="A794" s="87" t="s">
        <v>65</v>
      </c>
      <c r="B794" s="90" t="s">
        <v>87</v>
      </c>
      <c r="C794" s="90" t="s">
        <v>1226</v>
      </c>
      <c r="D794" s="165" t="s">
        <v>16</v>
      </c>
      <c r="E794" s="189">
        <v>42657</v>
      </c>
      <c r="F794" s="88" t="s">
        <v>1051</v>
      </c>
      <c r="G794" s="87" t="s">
        <v>1052</v>
      </c>
      <c r="H794" s="87" t="s">
        <v>1062</v>
      </c>
      <c r="I794" s="87" t="s">
        <v>1917</v>
      </c>
      <c r="J794" s="85" t="str">
        <f>IFERROR(VLOOKUP(H794,REFERENCES!R:S,2,FALSE),"")</f>
        <v>Nombre</v>
      </c>
      <c r="K794" s="168">
        <v>176</v>
      </c>
      <c r="L794" s="167"/>
      <c r="M794" s="167"/>
      <c r="N794" s="167"/>
      <c r="O794" s="84" t="s">
        <v>1902</v>
      </c>
      <c r="P794" s="82">
        <v>176</v>
      </c>
      <c r="Q794" s="96" t="s">
        <v>1040</v>
      </c>
      <c r="R794" s="165" t="s">
        <v>20</v>
      </c>
      <c r="S794" s="87" t="s">
        <v>499</v>
      </c>
      <c r="T794" s="86" t="s">
        <v>1472</v>
      </c>
      <c r="U794" s="165" t="s">
        <v>1925</v>
      </c>
      <c r="V794" s="86" t="s">
        <v>1035</v>
      </c>
      <c r="W794" s="50" t="s">
        <v>1069</v>
      </c>
      <c r="X794" s="87"/>
      <c r="Y794" s="165" t="str">
        <f t="shared" si="37"/>
        <v>DIA20161014SUCA2È</v>
      </c>
      <c r="Z794" s="165">
        <f t="shared" si="38"/>
        <v>2</v>
      </c>
      <c r="AA794" s="165" t="str">
        <f>VLOOKUP(R794,NIVEAUXADMIN!A:B,2,FALSE)</f>
        <v>HT07</v>
      </c>
      <c r="AB794" s="165" t="str">
        <f>VLOOKUP(S794,NIVEAUXADMIN!E:F,2,FALSE)</f>
        <v>HT07714</v>
      </c>
      <c r="AC794" s="165" t="str">
        <f>VLOOKUP(T794,NIVEAUXADMIN!I:J,2,FALSE)</f>
        <v>HT07714-02</v>
      </c>
      <c r="AD794" s="87">
        <f>IF(SUMPRODUCT(($A$4:$A794=A794)*($S$4:$S794=S794))&gt;1,0,1)</f>
        <v>0</v>
      </c>
    </row>
    <row r="795" spans="1:30" ht="15" customHeight="1">
      <c r="A795" s="87" t="s">
        <v>65</v>
      </c>
      <c r="B795" s="90" t="s">
        <v>87</v>
      </c>
      <c r="C795" s="90" t="s">
        <v>1226</v>
      </c>
      <c r="D795" s="165" t="s">
        <v>16</v>
      </c>
      <c r="E795" s="189">
        <v>42660</v>
      </c>
      <c r="F795" s="88" t="s">
        <v>1049</v>
      </c>
      <c r="G795" s="87" t="s">
        <v>1053</v>
      </c>
      <c r="H795" s="87" t="s">
        <v>1064</v>
      </c>
      <c r="I795" s="87" t="s">
        <v>1924</v>
      </c>
      <c r="J795" s="85" t="str">
        <f>IFERROR(VLOOKUP(H795,REFERENCES!R:S,2,FALSE),"")</f>
        <v>Nombre</v>
      </c>
      <c r="K795" s="168">
        <v>125</v>
      </c>
      <c r="L795" s="167"/>
      <c r="M795" s="167"/>
      <c r="N795" s="167"/>
      <c r="O795" s="84" t="s">
        <v>1902</v>
      </c>
      <c r="P795" s="82">
        <v>125</v>
      </c>
      <c r="Q795" s="96" t="s">
        <v>1040</v>
      </c>
      <c r="R795" s="165" t="s">
        <v>20</v>
      </c>
      <c r="S795" s="87" t="s">
        <v>554</v>
      </c>
      <c r="T795" s="86" t="s">
        <v>1453</v>
      </c>
      <c r="U795" s="165"/>
      <c r="V795" s="86" t="s">
        <v>1035</v>
      </c>
      <c r="W795" s="50" t="s">
        <v>1069</v>
      </c>
      <c r="X795" s="46"/>
      <c r="Y795" s="165" t="str">
        <f t="shared" si="37"/>
        <v>DIA20161017SUTO2È</v>
      </c>
      <c r="Z795" s="165">
        <f t="shared" si="38"/>
        <v>2</v>
      </c>
      <c r="AA795" s="165" t="str">
        <f>VLOOKUP(R795,NIVEAUXADMIN!A:B,2,FALSE)</f>
        <v>HT07</v>
      </c>
      <c r="AB795" s="165" t="str">
        <f>VLOOKUP(S795,NIVEAUXADMIN!E:F,2,FALSE)</f>
        <v>HT07712</v>
      </c>
      <c r="AC795" s="165" t="str">
        <f>VLOOKUP(T795,NIVEAUXADMIN!I:J,2,FALSE)</f>
        <v>HT07712-02</v>
      </c>
      <c r="AD795" s="87">
        <f>IF(SUMPRODUCT(($A$4:$A795=A795)*($S$4:$S795=S795))&gt;1,0,1)</f>
        <v>1</v>
      </c>
    </row>
    <row r="796" spans="1:30" ht="15" customHeight="1">
      <c r="A796" s="87" t="s">
        <v>65</v>
      </c>
      <c r="B796" s="90" t="s">
        <v>87</v>
      </c>
      <c r="C796" s="90" t="s">
        <v>1226</v>
      </c>
      <c r="D796" s="165" t="s">
        <v>16</v>
      </c>
      <c r="E796" s="189">
        <v>42660</v>
      </c>
      <c r="F796" s="88" t="s">
        <v>1049</v>
      </c>
      <c r="G796" s="87" t="s">
        <v>1053</v>
      </c>
      <c r="H796" s="87" t="s">
        <v>1064</v>
      </c>
      <c r="I796" s="87" t="s">
        <v>1924</v>
      </c>
      <c r="J796" s="85" t="str">
        <f>IFERROR(VLOOKUP(H796,REFERENCES!R:S,2,FALSE),"")</f>
        <v>Nombre</v>
      </c>
      <c r="K796" s="168">
        <v>97</v>
      </c>
      <c r="L796" s="167"/>
      <c r="M796" s="167"/>
      <c r="N796" s="167"/>
      <c r="O796" s="84" t="s">
        <v>1902</v>
      </c>
      <c r="P796" s="82">
        <v>97</v>
      </c>
      <c r="Q796" s="96" t="s">
        <v>1040</v>
      </c>
      <c r="R796" s="165" t="s">
        <v>20</v>
      </c>
      <c r="S796" s="87" t="s">
        <v>554</v>
      </c>
      <c r="T796" s="86" t="s">
        <v>1623</v>
      </c>
      <c r="U796" s="165"/>
      <c r="V796" s="86" t="s">
        <v>1035</v>
      </c>
      <c r="W796" s="50" t="s">
        <v>1069</v>
      </c>
      <c r="X796" s="46"/>
      <c r="Y796" s="165" t="str">
        <f t="shared" si="37"/>
        <v>DIA20161017SUTO3È</v>
      </c>
      <c r="Z796" s="165">
        <f t="shared" si="38"/>
        <v>2</v>
      </c>
      <c r="AA796" s="165" t="str">
        <f>VLOOKUP(R796,NIVEAUXADMIN!A:B,2,FALSE)</f>
        <v>HT07</v>
      </c>
      <c r="AB796" s="165" t="str">
        <f>VLOOKUP(S796,NIVEAUXADMIN!E:F,2,FALSE)</f>
        <v>HT07712</v>
      </c>
      <c r="AC796" s="165" t="str">
        <f>VLOOKUP(T796,NIVEAUXADMIN!I:J,2,FALSE)</f>
        <v>HT07712-03</v>
      </c>
      <c r="AD796" s="87">
        <f>IF(SUMPRODUCT(($A$4:$A796=A796)*($S$4:$S796=S796))&gt;1,0,1)</f>
        <v>0</v>
      </c>
    </row>
    <row r="797" spans="1:30" ht="15" customHeight="1">
      <c r="A797" s="87" t="s">
        <v>65</v>
      </c>
      <c r="B797" s="90" t="s">
        <v>87</v>
      </c>
      <c r="C797" s="90" t="s">
        <v>1226</v>
      </c>
      <c r="D797" s="165" t="s">
        <v>16</v>
      </c>
      <c r="E797" s="189">
        <v>42660</v>
      </c>
      <c r="F797" s="88" t="s">
        <v>1051</v>
      </c>
      <c r="G797" s="87" t="s">
        <v>1052</v>
      </c>
      <c r="H797" s="87" t="s">
        <v>1062</v>
      </c>
      <c r="I797" s="87" t="s">
        <v>1917</v>
      </c>
      <c r="J797" s="85" t="str">
        <f>IFERROR(VLOOKUP(H797,REFERENCES!R:S,2,FALSE),"")</f>
        <v>Nombre</v>
      </c>
      <c r="K797" s="168">
        <v>125</v>
      </c>
      <c r="L797" s="167"/>
      <c r="M797" s="167"/>
      <c r="N797" s="167"/>
      <c r="O797" s="84" t="s">
        <v>1902</v>
      </c>
      <c r="P797" s="82">
        <v>125</v>
      </c>
      <c r="Q797" s="96" t="s">
        <v>1040</v>
      </c>
      <c r="R797" s="165" t="s">
        <v>20</v>
      </c>
      <c r="S797" s="87" t="s">
        <v>554</v>
      </c>
      <c r="T797" s="86" t="s">
        <v>1453</v>
      </c>
      <c r="U797" s="165"/>
      <c r="V797" s="86" t="s">
        <v>1035</v>
      </c>
      <c r="W797" s="50" t="s">
        <v>1069</v>
      </c>
      <c r="X797" s="87"/>
      <c r="Y797" s="165" t="str">
        <f t="shared" si="37"/>
        <v>DIA20161017SUTO2È</v>
      </c>
      <c r="Z797" s="165">
        <f t="shared" si="38"/>
        <v>2</v>
      </c>
      <c r="AA797" s="165" t="str">
        <f>VLOOKUP(R797,NIVEAUXADMIN!A:B,2,FALSE)</f>
        <v>HT07</v>
      </c>
      <c r="AB797" s="165" t="str">
        <f>VLOOKUP(S797,NIVEAUXADMIN!E:F,2,FALSE)</f>
        <v>HT07712</v>
      </c>
      <c r="AC797" s="165" t="str">
        <f>VLOOKUP(T797,NIVEAUXADMIN!I:J,2,FALSE)</f>
        <v>HT07712-02</v>
      </c>
      <c r="AD797" s="87">
        <f>IF(SUMPRODUCT(($A$4:$A797=A797)*($S$4:$S797=S797))&gt;1,0,1)</f>
        <v>0</v>
      </c>
    </row>
    <row r="798" spans="1:30" ht="15" customHeight="1">
      <c r="A798" s="87" t="s">
        <v>65</v>
      </c>
      <c r="B798" s="90" t="s">
        <v>87</v>
      </c>
      <c r="C798" s="90" t="s">
        <v>1226</v>
      </c>
      <c r="D798" s="165" t="s">
        <v>16</v>
      </c>
      <c r="E798" s="189">
        <v>42660</v>
      </c>
      <c r="F798" s="88" t="s">
        <v>1051</v>
      </c>
      <c r="G798" s="87" t="s">
        <v>1052</v>
      </c>
      <c r="H798" s="87" t="s">
        <v>1062</v>
      </c>
      <c r="I798" s="87" t="s">
        <v>1917</v>
      </c>
      <c r="J798" s="85" t="str">
        <f>IFERROR(VLOOKUP(H798,REFERENCES!R:S,2,FALSE),"")</f>
        <v>Nombre</v>
      </c>
      <c r="K798" s="168">
        <v>97</v>
      </c>
      <c r="L798" s="167"/>
      <c r="M798" s="167"/>
      <c r="N798" s="167"/>
      <c r="O798" s="84" t="s">
        <v>1902</v>
      </c>
      <c r="P798" s="82">
        <v>97</v>
      </c>
      <c r="Q798" s="96" t="s">
        <v>1040</v>
      </c>
      <c r="R798" s="165" t="s">
        <v>20</v>
      </c>
      <c r="S798" s="87" t="s">
        <v>554</v>
      </c>
      <c r="T798" s="86" t="s">
        <v>1623</v>
      </c>
      <c r="U798" s="165"/>
      <c r="V798" s="86" t="s">
        <v>1035</v>
      </c>
      <c r="W798" s="50" t="s">
        <v>1069</v>
      </c>
      <c r="X798" s="87"/>
      <c r="Y798" s="165" t="str">
        <f t="shared" si="37"/>
        <v>DIA20161017SUTO3È</v>
      </c>
      <c r="Z798" s="165">
        <f t="shared" si="38"/>
        <v>2</v>
      </c>
      <c r="AA798" s="165" t="str">
        <f>VLOOKUP(R798,NIVEAUXADMIN!A:B,2,FALSE)</f>
        <v>HT07</v>
      </c>
      <c r="AB798" s="165" t="str">
        <f>VLOOKUP(S798,NIVEAUXADMIN!E:F,2,FALSE)</f>
        <v>HT07712</v>
      </c>
      <c r="AC798" s="165" t="str">
        <f>VLOOKUP(T798,NIVEAUXADMIN!I:J,2,FALSE)</f>
        <v>HT07712-03</v>
      </c>
      <c r="AD798" s="87">
        <f>IF(SUMPRODUCT(($A$4:$A798=A798)*($S$4:$S798=S798))&gt;1,0,1)</f>
        <v>0</v>
      </c>
    </row>
    <row r="799" spans="1:30" ht="15" customHeight="1">
      <c r="A799" s="87" t="s">
        <v>65</v>
      </c>
      <c r="B799" s="90" t="s">
        <v>87</v>
      </c>
      <c r="C799" s="90" t="s">
        <v>1226</v>
      </c>
      <c r="D799" s="165" t="s">
        <v>16</v>
      </c>
      <c r="E799" s="189">
        <v>42663</v>
      </c>
      <c r="F799" s="88" t="s">
        <v>1049</v>
      </c>
      <c r="G799" s="87" t="s">
        <v>1053</v>
      </c>
      <c r="H799" s="87" t="s">
        <v>1064</v>
      </c>
      <c r="I799" s="176" t="s">
        <v>1924</v>
      </c>
      <c r="J799" s="85" t="str">
        <f>IFERROR(VLOOKUP(H799,REFERENCES!R:S,2,FALSE),"")</f>
        <v>Nombre</v>
      </c>
      <c r="K799" s="168">
        <v>95</v>
      </c>
      <c r="L799" s="167"/>
      <c r="M799" s="167"/>
      <c r="N799" s="167"/>
      <c r="O799" s="84" t="s">
        <v>1902</v>
      </c>
      <c r="P799" s="82">
        <v>95</v>
      </c>
      <c r="Q799" s="96" t="s">
        <v>1040</v>
      </c>
      <c r="R799" s="165" t="s">
        <v>20</v>
      </c>
      <c r="S799" s="87" t="s">
        <v>517</v>
      </c>
      <c r="T799" s="86" t="s">
        <v>1357</v>
      </c>
      <c r="U799" s="165"/>
      <c r="V799" s="86" t="s">
        <v>1035</v>
      </c>
      <c r="W799" s="50" t="s">
        <v>1069</v>
      </c>
      <c r="X799" s="46"/>
      <c r="Y799" s="165" t="str">
        <f t="shared" si="37"/>
        <v>DIA20161020SUCH1È</v>
      </c>
      <c r="Z799" s="165">
        <f t="shared" si="38"/>
        <v>2</v>
      </c>
      <c r="AA799" s="165" t="str">
        <f>VLOOKUP(R799,NIVEAUXADMIN!A:B,2,FALSE)</f>
        <v>HT07</v>
      </c>
      <c r="AB799" s="165" t="str">
        <f>VLOOKUP(S799,NIVEAUXADMIN!E:F,2,FALSE)</f>
        <v>HT07713</v>
      </c>
      <c r="AC799" s="165" t="str">
        <f>VLOOKUP(T799,NIVEAUXADMIN!I:J,2,FALSE)</f>
        <v>HT07713-01</v>
      </c>
      <c r="AD799" s="87">
        <f>IF(SUMPRODUCT(($A$4:$A799=A799)*($S$4:$S799=S799))&gt;1,0,1)</f>
        <v>0</v>
      </c>
    </row>
    <row r="800" spans="1:30" ht="15" customHeight="1">
      <c r="A800" s="87" t="s">
        <v>65</v>
      </c>
      <c r="B800" s="90" t="s">
        <v>87</v>
      </c>
      <c r="C800" s="90" t="s">
        <v>1226</v>
      </c>
      <c r="D800" s="165" t="s">
        <v>16</v>
      </c>
      <c r="E800" s="189">
        <v>42663</v>
      </c>
      <c r="F800" s="88" t="s">
        <v>1049</v>
      </c>
      <c r="G800" s="87" t="s">
        <v>1053</v>
      </c>
      <c r="H800" s="87" t="s">
        <v>1064</v>
      </c>
      <c r="I800" s="176" t="s">
        <v>1924</v>
      </c>
      <c r="J800" s="85" t="str">
        <f>IFERROR(VLOOKUP(H800,REFERENCES!R:S,2,FALSE),"")</f>
        <v>Nombre</v>
      </c>
      <c r="K800" s="168">
        <v>85</v>
      </c>
      <c r="L800" s="167"/>
      <c r="M800" s="167"/>
      <c r="N800" s="167"/>
      <c r="O800" s="84" t="s">
        <v>1902</v>
      </c>
      <c r="P800" s="82">
        <v>85</v>
      </c>
      <c r="Q800" s="96" t="s">
        <v>1040</v>
      </c>
      <c r="R800" s="165" t="s">
        <v>20</v>
      </c>
      <c r="S800" s="87" t="s">
        <v>253</v>
      </c>
      <c r="T800" s="101"/>
      <c r="U800" s="165" t="s">
        <v>1926</v>
      </c>
      <c r="V800" s="86" t="s">
        <v>1035</v>
      </c>
      <c r="W800" s="50" t="s">
        <v>1069</v>
      </c>
      <c r="X800" s="46"/>
      <c r="Y800" s="165" t="str">
        <f t="shared" si="37"/>
        <v>DIA20161020SUAQ</v>
      </c>
      <c r="Z800" s="165">
        <f t="shared" si="38"/>
        <v>2</v>
      </c>
      <c r="AA800" s="165" t="str">
        <f>VLOOKUP(R800,NIVEAUXADMIN!A:B,2,FALSE)</f>
        <v>HT07</v>
      </c>
      <c r="AB800" s="165" t="str">
        <f>VLOOKUP(S800,NIVEAUXADMIN!E:F,2,FALSE)</f>
        <v>HT07731</v>
      </c>
      <c r="AC800" s="165" t="e">
        <f>VLOOKUP(T800,NIVEAUXADMIN!I:J,2,FALSE)</f>
        <v>#N/A</v>
      </c>
      <c r="AD800" s="87">
        <f>IF(SUMPRODUCT(($A$4:$A800=A800)*($S$4:$S800=S800))&gt;1,0,1)</f>
        <v>0</v>
      </c>
    </row>
    <row r="801" spans="1:30" ht="15" customHeight="1">
      <c r="A801" s="87" t="s">
        <v>65</v>
      </c>
      <c r="B801" s="90" t="s">
        <v>87</v>
      </c>
      <c r="C801" s="90" t="s">
        <v>1226</v>
      </c>
      <c r="D801" s="165" t="s">
        <v>16</v>
      </c>
      <c r="E801" s="189">
        <v>42663</v>
      </c>
      <c r="F801" s="88" t="s">
        <v>1051</v>
      </c>
      <c r="G801" s="87" t="s">
        <v>1052</v>
      </c>
      <c r="H801" s="87" t="s">
        <v>1062</v>
      </c>
      <c r="I801" s="176" t="s">
        <v>1917</v>
      </c>
      <c r="J801" s="85" t="str">
        <f>IFERROR(VLOOKUP(H801,REFERENCES!R:S,2,FALSE),"")</f>
        <v>Nombre</v>
      </c>
      <c r="K801" s="168">
        <v>95</v>
      </c>
      <c r="L801" s="167"/>
      <c r="M801" s="167"/>
      <c r="N801" s="167"/>
      <c r="O801" s="84" t="s">
        <v>1902</v>
      </c>
      <c r="P801" s="82">
        <v>95</v>
      </c>
      <c r="Q801" s="96" t="s">
        <v>1040</v>
      </c>
      <c r="R801" s="165" t="s">
        <v>20</v>
      </c>
      <c r="S801" s="87" t="s">
        <v>517</v>
      </c>
      <c r="T801" s="86" t="s">
        <v>1357</v>
      </c>
      <c r="U801" s="165"/>
      <c r="V801" s="86" t="s">
        <v>1035</v>
      </c>
      <c r="W801" s="50" t="s">
        <v>1069</v>
      </c>
      <c r="X801" s="87"/>
      <c r="Y801" s="165" t="str">
        <f t="shared" si="37"/>
        <v>DIA20161020SUCH1È</v>
      </c>
      <c r="Z801" s="165">
        <f t="shared" si="38"/>
        <v>2</v>
      </c>
      <c r="AA801" s="165" t="str">
        <f>VLOOKUP(R801,NIVEAUXADMIN!A:B,2,FALSE)</f>
        <v>HT07</v>
      </c>
      <c r="AB801" s="165" t="str">
        <f>VLOOKUP(S801,NIVEAUXADMIN!E:F,2,FALSE)</f>
        <v>HT07713</v>
      </c>
      <c r="AC801" s="165" t="str">
        <f>VLOOKUP(T801,NIVEAUXADMIN!I:J,2,FALSE)</f>
        <v>HT07713-01</v>
      </c>
      <c r="AD801" s="87">
        <f>IF(SUMPRODUCT(($A$4:$A801=A801)*($S$4:$S801=S801))&gt;1,0,1)</f>
        <v>0</v>
      </c>
    </row>
    <row r="802" spans="1:30" ht="15" customHeight="1">
      <c r="A802" s="87" t="s">
        <v>65</v>
      </c>
      <c r="B802" s="90" t="s">
        <v>87</v>
      </c>
      <c r="C802" s="90" t="s">
        <v>1226</v>
      </c>
      <c r="D802" s="165" t="s">
        <v>16</v>
      </c>
      <c r="E802" s="189">
        <v>42663</v>
      </c>
      <c r="F802" s="88" t="s">
        <v>1051</v>
      </c>
      <c r="G802" s="87" t="s">
        <v>1052</v>
      </c>
      <c r="H802" s="87" t="s">
        <v>1062</v>
      </c>
      <c r="I802" s="176" t="s">
        <v>1917</v>
      </c>
      <c r="J802" s="85" t="str">
        <f>IFERROR(VLOOKUP(H802,REFERENCES!R:S,2,FALSE),"")</f>
        <v>Nombre</v>
      </c>
      <c r="K802" s="168">
        <v>85</v>
      </c>
      <c r="L802" s="167"/>
      <c r="M802" s="167"/>
      <c r="N802" s="167"/>
      <c r="O802" s="84" t="s">
        <v>1902</v>
      </c>
      <c r="P802" s="82">
        <v>85</v>
      </c>
      <c r="Q802" s="96" t="s">
        <v>1040</v>
      </c>
      <c r="R802" s="165" t="s">
        <v>20</v>
      </c>
      <c r="S802" s="87" t="s">
        <v>253</v>
      </c>
      <c r="T802" s="101"/>
      <c r="U802" s="165" t="s">
        <v>1926</v>
      </c>
      <c r="V802" s="86" t="s">
        <v>1035</v>
      </c>
      <c r="W802" s="50" t="s">
        <v>1069</v>
      </c>
      <c r="X802" s="87"/>
      <c r="Y802" s="165" t="str">
        <f t="shared" si="37"/>
        <v>DIA20161020SUAQ</v>
      </c>
      <c r="Z802" s="165">
        <f t="shared" si="38"/>
        <v>2</v>
      </c>
      <c r="AA802" s="165" t="str">
        <f>VLOOKUP(R802,NIVEAUXADMIN!A:B,2,FALSE)</f>
        <v>HT07</v>
      </c>
      <c r="AB802" s="165" t="str">
        <f>VLOOKUP(S802,NIVEAUXADMIN!E:F,2,FALSE)</f>
        <v>HT07731</v>
      </c>
      <c r="AC802" s="165" t="e">
        <f>VLOOKUP(T802,NIVEAUXADMIN!I:J,2,FALSE)</f>
        <v>#N/A</v>
      </c>
      <c r="AD802" s="87">
        <f>IF(SUMPRODUCT(($A$4:$A802=A802)*($S$4:$S802=S802))&gt;1,0,1)</f>
        <v>0</v>
      </c>
    </row>
    <row r="803" spans="1:30" ht="15" customHeight="1">
      <c r="A803" s="87" t="s">
        <v>65</v>
      </c>
      <c r="B803" s="90" t="s">
        <v>87</v>
      </c>
      <c r="C803" s="90" t="s">
        <v>1226</v>
      </c>
      <c r="D803" s="165" t="s">
        <v>16</v>
      </c>
      <c r="E803" s="189">
        <v>42666</v>
      </c>
      <c r="F803" s="95" t="s">
        <v>1049</v>
      </c>
      <c r="G803" s="165" t="s">
        <v>1053</v>
      </c>
      <c r="H803" s="165" t="s">
        <v>1064</v>
      </c>
      <c r="I803" s="176" t="s">
        <v>1924</v>
      </c>
      <c r="J803" s="85" t="str">
        <f>IFERROR(VLOOKUP(H803,REFERENCES!R:S,2,FALSE),"")</f>
        <v>Nombre</v>
      </c>
      <c r="K803" s="168">
        <v>50</v>
      </c>
      <c r="L803" s="167"/>
      <c r="M803" s="167"/>
      <c r="N803" s="167"/>
      <c r="O803" s="84" t="s">
        <v>1902</v>
      </c>
      <c r="P803" s="82">
        <v>50</v>
      </c>
      <c r="Q803" s="96" t="s">
        <v>1040</v>
      </c>
      <c r="R803" s="165" t="s">
        <v>20</v>
      </c>
      <c r="S803" s="87" t="s">
        <v>499</v>
      </c>
      <c r="T803" s="86" t="s">
        <v>1627</v>
      </c>
      <c r="U803" s="165" t="s">
        <v>1160</v>
      </c>
      <c r="V803" s="86" t="s">
        <v>1035</v>
      </c>
      <c r="W803" s="50" t="s">
        <v>1069</v>
      </c>
      <c r="X803" s="46"/>
      <c r="Y803" s="165" t="str">
        <f t="shared" si="37"/>
        <v>DIA20161023SUCA3È</v>
      </c>
      <c r="Z803" s="165">
        <f t="shared" si="38"/>
        <v>2</v>
      </c>
      <c r="AA803" s="165" t="str">
        <f>VLOOKUP(R803,NIVEAUXADMIN!A:B,2,FALSE)</f>
        <v>HT07</v>
      </c>
      <c r="AB803" s="165" t="str">
        <f>VLOOKUP(S803,NIVEAUXADMIN!E:F,2,FALSE)</f>
        <v>HT07714</v>
      </c>
      <c r="AC803" s="165" t="str">
        <f>VLOOKUP(T803,NIVEAUXADMIN!I:J,2,FALSE)</f>
        <v>HT07714-03</v>
      </c>
      <c r="AD803" s="87">
        <f>IF(SUMPRODUCT(($A$4:$A803=A803)*($S$4:$S803=S803))&gt;1,0,1)</f>
        <v>0</v>
      </c>
    </row>
    <row r="804" spans="1:30" ht="15" customHeight="1">
      <c r="A804" s="87" t="s">
        <v>65</v>
      </c>
      <c r="B804" s="90" t="s">
        <v>87</v>
      </c>
      <c r="C804" s="90" t="s">
        <v>1226</v>
      </c>
      <c r="D804" s="165" t="s">
        <v>16</v>
      </c>
      <c r="E804" s="189">
        <v>42666</v>
      </c>
      <c r="F804" s="88" t="s">
        <v>1051</v>
      </c>
      <c r="G804" s="87" t="s">
        <v>1052</v>
      </c>
      <c r="H804" s="87" t="s">
        <v>1062</v>
      </c>
      <c r="I804" s="176" t="s">
        <v>1917</v>
      </c>
      <c r="J804" s="85" t="str">
        <f>IFERROR(VLOOKUP(H804,REFERENCES!R:S,2,FALSE),"")</f>
        <v>Nombre</v>
      </c>
      <c r="K804" s="168">
        <v>50</v>
      </c>
      <c r="L804" s="167"/>
      <c r="M804" s="167"/>
      <c r="N804" s="167"/>
      <c r="O804" s="84" t="s">
        <v>1902</v>
      </c>
      <c r="P804" s="82">
        <v>50</v>
      </c>
      <c r="Q804" s="96" t="s">
        <v>1040</v>
      </c>
      <c r="R804" s="165" t="s">
        <v>20</v>
      </c>
      <c r="S804" s="87" t="s">
        <v>499</v>
      </c>
      <c r="T804" s="86" t="s">
        <v>1627</v>
      </c>
      <c r="U804" s="165" t="s">
        <v>1160</v>
      </c>
      <c r="V804" s="86" t="s">
        <v>1035</v>
      </c>
      <c r="W804" s="50" t="s">
        <v>1069</v>
      </c>
      <c r="X804" s="87"/>
      <c r="Y804" s="165" t="str">
        <f t="shared" si="37"/>
        <v>DIA20161023SUCA3È</v>
      </c>
      <c r="Z804" s="165">
        <f t="shared" si="38"/>
        <v>2</v>
      </c>
      <c r="AA804" s="165" t="str">
        <f>VLOOKUP(R804,NIVEAUXADMIN!A:B,2,FALSE)</f>
        <v>HT07</v>
      </c>
      <c r="AB804" s="165" t="str">
        <f>VLOOKUP(S804,NIVEAUXADMIN!E:F,2,FALSE)</f>
        <v>HT07714</v>
      </c>
      <c r="AC804" s="165" t="str">
        <f>VLOOKUP(T804,NIVEAUXADMIN!I:J,2,FALSE)</f>
        <v>HT07714-03</v>
      </c>
      <c r="AD804" s="87">
        <f>IF(SUMPRODUCT(($A$4:$A804=A804)*($S$4:$S804=S804))&gt;1,0,1)</f>
        <v>0</v>
      </c>
    </row>
    <row r="805" spans="1:30" ht="15" customHeight="1">
      <c r="A805" s="87" t="s">
        <v>65</v>
      </c>
      <c r="B805" s="90" t="s">
        <v>87</v>
      </c>
      <c r="C805" s="90" t="s">
        <v>1226</v>
      </c>
      <c r="D805" s="165" t="s">
        <v>16</v>
      </c>
      <c r="E805" s="189">
        <v>42668</v>
      </c>
      <c r="F805" s="95" t="s">
        <v>1049</v>
      </c>
      <c r="G805" s="165" t="s">
        <v>1053</v>
      </c>
      <c r="H805" s="165" t="s">
        <v>1064</v>
      </c>
      <c r="I805" s="176" t="s">
        <v>1924</v>
      </c>
      <c r="J805" s="85" t="str">
        <f>IFERROR(VLOOKUP(H805,REFERENCES!R:S,2,FALSE),"")</f>
        <v>Nombre</v>
      </c>
      <c r="K805" s="168">
        <v>40</v>
      </c>
      <c r="L805" s="167"/>
      <c r="M805" s="167"/>
      <c r="N805" s="167"/>
      <c r="O805" s="84" t="s">
        <v>1902</v>
      </c>
      <c r="P805" s="82">
        <v>40</v>
      </c>
      <c r="Q805" s="96" t="s">
        <v>1040</v>
      </c>
      <c r="R805" s="165" t="s">
        <v>20</v>
      </c>
      <c r="S805" s="165" t="s">
        <v>548</v>
      </c>
      <c r="T805" s="86" t="s">
        <v>1691</v>
      </c>
      <c r="U805" s="165" t="s">
        <v>1928</v>
      </c>
      <c r="V805" s="86" t="s">
        <v>1035</v>
      </c>
      <c r="W805" s="50" t="s">
        <v>1069</v>
      </c>
      <c r="X805" s="46"/>
      <c r="Y805" s="165" t="str">
        <f t="shared" si="37"/>
        <v>DIA20161025SUST4È</v>
      </c>
      <c r="Z805" s="165">
        <f t="shared" si="38"/>
        <v>4</v>
      </c>
      <c r="AA805" s="165" t="str">
        <f>VLOOKUP(R805,NIVEAUXADMIN!A:B,2,FALSE)</f>
        <v>HT07</v>
      </c>
      <c r="AB805" s="165" t="str">
        <f>VLOOKUP(S805,NIVEAUXADMIN!E:F,2,FALSE)</f>
        <v>HT07732</v>
      </c>
      <c r="AC805" s="165" t="str">
        <f>VLOOKUP(T805,NIVEAUXADMIN!I:J,2,FALSE)</f>
        <v>HT07732-04</v>
      </c>
      <c r="AD805" s="87">
        <f>IF(SUMPRODUCT(($A$4:$A805=A805)*($S$4:$S805=S805))&gt;1,0,1)</f>
        <v>1</v>
      </c>
    </row>
    <row r="806" spans="1:30" s="165" customFormat="1" ht="15" customHeight="1">
      <c r="A806" s="87" t="s">
        <v>65</v>
      </c>
      <c r="B806" s="90" t="s">
        <v>87</v>
      </c>
      <c r="C806" s="90" t="s">
        <v>1226</v>
      </c>
      <c r="D806" s="165" t="s">
        <v>16</v>
      </c>
      <c r="E806" s="189">
        <v>42668</v>
      </c>
      <c r="F806" s="95" t="s">
        <v>1049</v>
      </c>
      <c r="G806" s="165" t="s">
        <v>1053</v>
      </c>
      <c r="H806" s="165" t="s">
        <v>1064</v>
      </c>
      <c r="I806" s="176" t="s">
        <v>1924</v>
      </c>
      <c r="J806" s="85" t="str">
        <f>IFERROR(VLOOKUP(H806,REFERENCES!R:S,2,FALSE),"")</f>
        <v>Nombre</v>
      </c>
      <c r="K806" s="168">
        <v>70</v>
      </c>
      <c r="L806" s="167"/>
      <c r="M806" s="167"/>
      <c r="N806" s="167"/>
      <c r="O806" s="84" t="s">
        <v>1902</v>
      </c>
      <c r="P806" s="82">
        <v>70</v>
      </c>
      <c r="Q806" s="96" t="s">
        <v>1040</v>
      </c>
      <c r="R806" s="165" t="s">
        <v>20</v>
      </c>
      <c r="S806" s="165" t="s">
        <v>548</v>
      </c>
      <c r="T806" s="86" t="s">
        <v>1691</v>
      </c>
      <c r="U806" s="165" t="s">
        <v>1929</v>
      </c>
      <c r="V806" s="86" t="s">
        <v>1035</v>
      </c>
      <c r="W806" s="50" t="s">
        <v>1069</v>
      </c>
      <c r="X806" s="46"/>
      <c r="Y806" s="165" t="str">
        <f t="shared" si="37"/>
        <v>DIA20161025SUST4È</v>
      </c>
      <c r="Z806" s="165">
        <f t="shared" si="38"/>
        <v>4</v>
      </c>
      <c r="AA806" s="165" t="str">
        <f>VLOOKUP(R806,NIVEAUXADMIN!A:B,2,FALSE)</f>
        <v>HT07</v>
      </c>
      <c r="AB806" s="165" t="str">
        <f>VLOOKUP(S806,NIVEAUXADMIN!E:F,2,FALSE)</f>
        <v>HT07732</v>
      </c>
      <c r="AC806" s="165" t="str">
        <f>VLOOKUP(T806,NIVEAUXADMIN!I:J,2,FALSE)</f>
        <v>HT07732-04</v>
      </c>
      <c r="AD806" s="87">
        <f>IF(SUMPRODUCT(($A$4:$A806=A806)*($S$4:$S806=S806))&gt;1,0,1)</f>
        <v>0</v>
      </c>
    </row>
    <row r="807" spans="1:30" ht="15" customHeight="1">
      <c r="A807" s="87" t="s">
        <v>65</v>
      </c>
      <c r="B807" s="90" t="s">
        <v>87</v>
      </c>
      <c r="C807" s="90" t="s">
        <v>1226</v>
      </c>
      <c r="D807" s="165" t="s">
        <v>16</v>
      </c>
      <c r="E807" s="189">
        <v>42668</v>
      </c>
      <c r="F807" s="88" t="s">
        <v>1051</v>
      </c>
      <c r="G807" s="87" t="s">
        <v>1052</v>
      </c>
      <c r="H807" s="87" t="s">
        <v>1062</v>
      </c>
      <c r="I807" s="176" t="s">
        <v>1917</v>
      </c>
      <c r="J807" s="85" t="str">
        <f>IFERROR(VLOOKUP(H807,REFERENCES!R:S,2,FALSE),"")</f>
        <v>Nombre</v>
      </c>
      <c r="K807" s="168">
        <v>40</v>
      </c>
      <c r="L807" s="167"/>
      <c r="M807" s="167"/>
      <c r="N807" s="167"/>
      <c r="O807" s="84" t="s">
        <v>1902</v>
      </c>
      <c r="P807" s="82">
        <v>40</v>
      </c>
      <c r="Q807" s="96" t="s">
        <v>1040</v>
      </c>
      <c r="R807" s="165" t="s">
        <v>20</v>
      </c>
      <c r="S807" s="165" t="s">
        <v>548</v>
      </c>
      <c r="T807" s="86" t="s">
        <v>1691</v>
      </c>
      <c r="U807" s="165" t="s">
        <v>1928</v>
      </c>
      <c r="V807" s="86" t="s">
        <v>1035</v>
      </c>
      <c r="W807" s="50" t="s">
        <v>1069</v>
      </c>
      <c r="X807" s="46"/>
      <c r="Y807" s="165" t="str">
        <f t="shared" si="37"/>
        <v>DIA20161025SUST4È</v>
      </c>
      <c r="Z807" s="165">
        <f t="shared" si="38"/>
        <v>4</v>
      </c>
      <c r="AA807" s="165" t="str">
        <f>VLOOKUP(R807,NIVEAUXADMIN!A:B,2,FALSE)</f>
        <v>HT07</v>
      </c>
      <c r="AB807" s="165" t="str">
        <f>VLOOKUP(S807,NIVEAUXADMIN!E:F,2,FALSE)</f>
        <v>HT07732</v>
      </c>
      <c r="AC807" s="165" t="str">
        <f>VLOOKUP(T807,NIVEAUXADMIN!I:J,2,FALSE)</f>
        <v>HT07732-04</v>
      </c>
      <c r="AD807" s="87">
        <f>IF(SUMPRODUCT(($A$4:$A807=A807)*($S$4:$S807=S807))&gt;1,0,1)</f>
        <v>0</v>
      </c>
    </row>
    <row r="808" spans="1:30" ht="15" customHeight="1">
      <c r="A808" s="87" t="s">
        <v>65</v>
      </c>
      <c r="B808" s="90" t="s">
        <v>87</v>
      </c>
      <c r="C808" s="90" t="s">
        <v>1226</v>
      </c>
      <c r="D808" s="165" t="s">
        <v>16</v>
      </c>
      <c r="E808" s="189">
        <v>42668</v>
      </c>
      <c r="F808" s="88" t="s">
        <v>1051</v>
      </c>
      <c r="G808" s="87" t="s">
        <v>1052</v>
      </c>
      <c r="H808" s="87" t="s">
        <v>1062</v>
      </c>
      <c r="I808" s="176" t="s">
        <v>1917</v>
      </c>
      <c r="J808" s="85" t="str">
        <f>IFERROR(VLOOKUP(H808,REFERENCES!R:S,2,FALSE),"")</f>
        <v>Nombre</v>
      </c>
      <c r="K808" s="168">
        <v>70</v>
      </c>
      <c r="L808" s="167"/>
      <c r="M808" s="167"/>
      <c r="N808" s="167"/>
      <c r="O808" s="84" t="s">
        <v>1902</v>
      </c>
      <c r="P808" s="82">
        <v>70</v>
      </c>
      <c r="Q808" s="96" t="s">
        <v>1040</v>
      </c>
      <c r="R808" s="165" t="s">
        <v>20</v>
      </c>
      <c r="S808" s="165" t="s">
        <v>548</v>
      </c>
      <c r="T808" s="86" t="s">
        <v>1691</v>
      </c>
      <c r="U808" s="165" t="s">
        <v>1929</v>
      </c>
      <c r="V808" s="86" t="s">
        <v>1035</v>
      </c>
      <c r="W808" s="50" t="s">
        <v>1069</v>
      </c>
      <c r="X808" s="87"/>
      <c r="Y808" s="165" t="str">
        <f t="shared" si="37"/>
        <v>DIA20161025SUST4È</v>
      </c>
      <c r="Z808" s="165">
        <f t="shared" si="38"/>
        <v>4</v>
      </c>
      <c r="AA808" s="165" t="str">
        <f>VLOOKUP(R808,NIVEAUXADMIN!A:B,2,FALSE)</f>
        <v>HT07</v>
      </c>
      <c r="AB808" s="165" t="str">
        <f>VLOOKUP(S808,NIVEAUXADMIN!E:F,2,FALSE)</f>
        <v>HT07732</v>
      </c>
      <c r="AC808" s="165" t="str">
        <f>VLOOKUP(T808,NIVEAUXADMIN!I:J,2,FALSE)</f>
        <v>HT07732-04</v>
      </c>
      <c r="AD808" s="87">
        <f>IF(SUMPRODUCT(($A$4:$A808=A808)*($S$4:$S808=S808))&gt;1,0,1)</f>
        <v>0</v>
      </c>
    </row>
    <row r="809" spans="1:30" ht="15" customHeight="1">
      <c r="A809" s="87" t="s">
        <v>65</v>
      </c>
      <c r="B809" s="90" t="s">
        <v>87</v>
      </c>
      <c r="C809" s="90" t="s">
        <v>1226</v>
      </c>
      <c r="D809" s="165" t="s">
        <v>16</v>
      </c>
      <c r="E809" s="189">
        <v>42670</v>
      </c>
      <c r="F809" s="95" t="s">
        <v>1049</v>
      </c>
      <c r="G809" s="165" t="s">
        <v>1053</v>
      </c>
      <c r="H809" s="165" t="s">
        <v>1064</v>
      </c>
      <c r="I809" s="176" t="s">
        <v>1924</v>
      </c>
      <c r="J809" s="85" t="str">
        <f>IFERROR(VLOOKUP(H809,REFERENCES!R:S,2,FALSE),"")</f>
        <v>Nombre</v>
      </c>
      <c r="K809" s="168">
        <v>50</v>
      </c>
      <c r="L809" s="167"/>
      <c r="M809" s="167"/>
      <c r="N809" s="167"/>
      <c r="O809" s="84" t="s">
        <v>1902</v>
      </c>
      <c r="P809" s="82">
        <v>50</v>
      </c>
      <c r="Q809" s="96" t="s">
        <v>1040</v>
      </c>
      <c r="R809" s="165" t="s">
        <v>20</v>
      </c>
      <c r="S809" s="165" t="s">
        <v>548</v>
      </c>
      <c r="T809" s="86" t="s">
        <v>1691</v>
      </c>
      <c r="U809" s="165" t="s">
        <v>1930</v>
      </c>
      <c r="V809" s="86" t="s">
        <v>1035</v>
      </c>
      <c r="W809" s="50" t="s">
        <v>1069</v>
      </c>
      <c r="X809" s="46"/>
      <c r="Y809" s="165" t="str">
        <f t="shared" si="37"/>
        <v>DIA20161027SUST4È</v>
      </c>
      <c r="Z809" s="165">
        <f t="shared" si="38"/>
        <v>2</v>
      </c>
      <c r="AA809" s="165" t="str">
        <f>VLOOKUP(R809,NIVEAUXADMIN!A:B,2,FALSE)</f>
        <v>HT07</v>
      </c>
      <c r="AB809" s="165" t="str">
        <f>VLOOKUP(S809,NIVEAUXADMIN!E:F,2,FALSE)</f>
        <v>HT07732</v>
      </c>
      <c r="AC809" s="165" t="str">
        <f>VLOOKUP(T809,NIVEAUXADMIN!I:J,2,FALSE)</f>
        <v>HT07732-04</v>
      </c>
      <c r="AD809" s="87">
        <f>IF(SUMPRODUCT(($A$4:$A809=A809)*($S$4:$S809=S809))&gt;1,0,1)</f>
        <v>0</v>
      </c>
    </row>
    <row r="810" spans="1:30" ht="15" customHeight="1">
      <c r="A810" s="87" t="s">
        <v>65</v>
      </c>
      <c r="B810" s="90" t="s">
        <v>87</v>
      </c>
      <c r="C810" s="90" t="s">
        <v>1226</v>
      </c>
      <c r="D810" s="165" t="s">
        <v>16</v>
      </c>
      <c r="E810" s="189">
        <v>42670</v>
      </c>
      <c r="F810" s="88" t="s">
        <v>1051</v>
      </c>
      <c r="G810" s="87" t="s">
        <v>1052</v>
      </c>
      <c r="H810" s="87" t="s">
        <v>1062</v>
      </c>
      <c r="I810" s="176" t="s">
        <v>1917</v>
      </c>
      <c r="J810" s="85" t="str">
        <f>IFERROR(VLOOKUP(H810,REFERENCES!R:S,2,FALSE),"")</f>
        <v>Nombre</v>
      </c>
      <c r="K810" s="168">
        <v>50</v>
      </c>
      <c r="L810" s="167"/>
      <c r="M810" s="167"/>
      <c r="N810" s="167"/>
      <c r="O810" s="84" t="s">
        <v>1902</v>
      </c>
      <c r="P810" s="82">
        <v>50</v>
      </c>
      <c r="Q810" s="96" t="s">
        <v>1040</v>
      </c>
      <c r="R810" s="165" t="s">
        <v>20</v>
      </c>
      <c r="S810" s="165" t="s">
        <v>548</v>
      </c>
      <c r="T810" s="86" t="s">
        <v>1691</v>
      </c>
      <c r="U810" s="165" t="s">
        <v>1930</v>
      </c>
      <c r="V810" s="86" t="s">
        <v>1035</v>
      </c>
      <c r="W810" s="50" t="s">
        <v>1069</v>
      </c>
      <c r="X810" s="46"/>
      <c r="Y810" s="165" t="str">
        <f t="shared" si="37"/>
        <v>DIA20161027SUST4È</v>
      </c>
      <c r="Z810" s="165">
        <f t="shared" si="38"/>
        <v>2</v>
      </c>
      <c r="AA810" s="165" t="str">
        <f>VLOOKUP(R810,NIVEAUXADMIN!A:B,2,FALSE)</f>
        <v>HT07</v>
      </c>
      <c r="AB810" s="165" t="str">
        <f>VLOOKUP(S810,NIVEAUXADMIN!E:F,2,FALSE)</f>
        <v>HT07732</v>
      </c>
      <c r="AC810" s="165" t="str">
        <f>VLOOKUP(T810,NIVEAUXADMIN!I:J,2,FALSE)</f>
        <v>HT07732-04</v>
      </c>
      <c r="AD810" s="87">
        <f>IF(SUMPRODUCT(($A$4:$A810=A810)*($S$4:$S810=S810))&gt;1,0,1)</f>
        <v>0</v>
      </c>
    </row>
    <row r="811" spans="1:30" ht="15" customHeight="1">
      <c r="A811" s="87" t="s">
        <v>65</v>
      </c>
      <c r="B811" s="90" t="s">
        <v>87</v>
      </c>
      <c r="C811" s="90" t="s">
        <v>1226</v>
      </c>
      <c r="D811" s="165" t="s">
        <v>16</v>
      </c>
      <c r="E811" s="189">
        <v>42671</v>
      </c>
      <c r="F811" s="95" t="s">
        <v>1049</v>
      </c>
      <c r="G811" s="165" t="s">
        <v>1053</v>
      </c>
      <c r="H811" s="165" t="s">
        <v>1064</v>
      </c>
      <c r="I811" s="176" t="s">
        <v>1924</v>
      </c>
      <c r="J811" s="85" t="str">
        <f>IFERROR(VLOOKUP(H811,REFERENCES!R:S,2,FALSE),"")</f>
        <v>Nombre</v>
      </c>
      <c r="K811" s="168">
        <v>18</v>
      </c>
      <c r="L811" s="167"/>
      <c r="M811" s="167"/>
      <c r="N811" s="167"/>
      <c r="O811" s="84" t="s">
        <v>1902</v>
      </c>
      <c r="P811" s="82">
        <v>18</v>
      </c>
      <c r="Q811" s="96" t="s">
        <v>1040</v>
      </c>
      <c r="R811" s="165" t="s">
        <v>20</v>
      </c>
      <c r="S811" s="87" t="s">
        <v>517</v>
      </c>
      <c r="T811" s="86" t="s">
        <v>1565</v>
      </c>
      <c r="U811" s="165" t="s">
        <v>1927</v>
      </c>
      <c r="V811" s="86" t="s">
        <v>1035</v>
      </c>
      <c r="W811" s="50" t="s">
        <v>1069</v>
      </c>
      <c r="X811" s="46"/>
      <c r="Y811" s="165" t="str">
        <f t="shared" si="37"/>
        <v>DIA20161028SUCH3È</v>
      </c>
      <c r="Z811" s="165">
        <f t="shared" si="38"/>
        <v>2</v>
      </c>
      <c r="AA811" s="165" t="str">
        <f>VLOOKUP(R811,NIVEAUXADMIN!A:B,2,FALSE)</f>
        <v>HT07</v>
      </c>
      <c r="AB811" s="165" t="str">
        <f>VLOOKUP(S811,NIVEAUXADMIN!E:F,2,FALSE)</f>
        <v>HT07713</v>
      </c>
      <c r="AC811" s="165" t="str">
        <f>VLOOKUP(T811,NIVEAUXADMIN!I:J,2,FALSE)</f>
        <v>HT07713-03</v>
      </c>
      <c r="AD811" s="87">
        <f>IF(SUMPRODUCT(($A$4:$A811=A811)*($S$4:$S811=S811))&gt;1,0,1)</f>
        <v>0</v>
      </c>
    </row>
    <row r="812" spans="1:30" ht="15" customHeight="1">
      <c r="A812" s="87" t="s">
        <v>65</v>
      </c>
      <c r="B812" s="90" t="s">
        <v>87</v>
      </c>
      <c r="C812" s="90" t="s">
        <v>1226</v>
      </c>
      <c r="D812" s="165" t="s">
        <v>16</v>
      </c>
      <c r="E812" s="189">
        <v>42671</v>
      </c>
      <c r="F812" s="88" t="s">
        <v>1051</v>
      </c>
      <c r="G812" s="87" t="s">
        <v>1052</v>
      </c>
      <c r="H812" s="87" t="s">
        <v>1062</v>
      </c>
      <c r="I812" s="176" t="s">
        <v>1917</v>
      </c>
      <c r="J812" s="85" t="str">
        <f>IFERROR(VLOOKUP(H812,REFERENCES!R:S,2,FALSE),"")</f>
        <v>Nombre</v>
      </c>
      <c r="K812" s="168">
        <v>18</v>
      </c>
      <c r="L812" s="167"/>
      <c r="M812" s="167"/>
      <c r="N812" s="167"/>
      <c r="O812" s="84" t="s">
        <v>1902</v>
      </c>
      <c r="P812" s="82">
        <v>18</v>
      </c>
      <c r="Q812" s="96" t="s">
        <v>1040</v>
      </c>
      <c r="R812" s="165" t="s">
        <v>20</v>
      </c>
      <c r="S812" s="87" t="s">
        <v>517</v>
      </c>
      <c r="T812" s="86" t="s">
        <v>1565</v>
      </c>
      <c r="U812" s="165" t="s">
        <v>1927</v>
      </c>
      <c r="V812" s="86" t="s">
        <v>1035</v>
      </c>
      <c r="W812" s="50" t="s">
        <v>1069</v>
      </c>
      <c r="X812" s="46"/>
      <c r="Y812" s="165" t="str">
        <f t="shared" si="37"/>
        <v>DIA20161028SUCH3È</v>
      </c>
      <c r="Z812" s="165">
        <f t="shared" si="38"/>
        <v>2</v>
      </c>
      <c r="AA812" s="165" t="str">
        <f>VLOOKUP(R812,NIVEAUXADMIN!A:B,2,FALSE)</f>
        <v>HT07</v>
      </c>
      <c r="AB812" s="165" t="str">
        <f>VLOOKUP(S812,NIVEAUXADMIN!E:F,2,FALSE)</f>
        <v>HT07713</v>
      </c>
      <c r="AC812" s="165" t="str">
        <f>VLOOKUP(T812,NIVEAUXADMIN!I:J,2,FALSE)</f>
        <v>HT07713-03</v>
      </c>
      <c r="AD812" s="87">
        <f>IF(SUMPRODUCT(($A$4:$A812=A812)*($S$4:$S812=S812))&gt;1,0,1)</f>
        <v>0</v>
      </c>
    </row>
    <row r="813" spans="1:30" ht="15" customHeight="1">
      <c r="A813" s="87" t="s">
        <v>65</v>
      </c>
      <c r="B813" s="90" t="s">
        <v>1155</v>
      </c>
      <c r="C813" s="90" t="s">
        <v>65</v>
      </c>
      <c r="D813" s="165" t="s">
        <v>16</v>
      </c>
      <c r="E813" s="189">
        <v>42678</v>
      </c>
      <c r="F813" s="88" t="s">
        <v>1049</v>
      </c>
      <c r="G813" s="87" t="s">
        <v>1053</v>
      </c>
      <c r="H813" s="87" t="s">
        <v>1064</v>
      </c>
      <c r="I813" s="176" t="s">
        <v>1918</v>
      </c>
      <c r="J813" s="85" t="str">
        <f>IFERROR(VLOOKUP(H813,REFERENCES!R:S,2,FALSE),"")</f>
        <v>Nombre</v>
      </c>
      <c r="K813" s="168">
        <v>100</v>
      </c>
      <c r="L813" s="167"/>
      <c r="M813" s="167"/>
      <c r="N813" s="167"/>
      <c r="O813" s="84" t="s">
        <v>1902</v>
      </c>
      <c r="P813" s="82">
        <v>100</v>
      </c>
      <c r="Q813" s="96" t="s">
        <v>1040</v>
      </c>
      <c r="R813" s="87" t="s">
        <v>17</v>
      </c>
      <c r="S813" s="87" t="s">
        <v>18</v>
      </c>
      <c r="T813" s="86" t="s">
        <v>1499</v>
      </c>
      <c r="U813" s="165" t="s">
        <v>1920</v>
      </c>
      <c r="V813" s="86" t="s">
        <v>1035</v>
      </c>
      <c r="W813" s="50" t="s">
        <v>1069</v>
      </c>
      <c r="X813" s="45"/>
      <c r="Y813" s="165" t="str">
        <f t="shared" si="37"/>
        <v>DIA2016114GRJE2È</v>
      </c>
      <c r="Z813" s="165">
        <f t="shared" si="38"/>
        <v>1</v>
      </c>
      <c r="AA813" s="165" t="str">
        <f>VLOOKUP(R813,NIVEAUXADMIN!A:B,2,FALSE)</f>
        <v>HT08</v>
      </c>
      <c r="AB813" s="165" t="str">
        <f>VLOOKUP(S813,NIVEAUXADMIN!E:F,2,FALSE)</f>
        <v>HT08811</v>
      </c>
      <c r="AC813" s="165" t="str">
        <f>VLOOKUP(T813,NIVEAUXADMIN!I:J,2,FALSE)</f>
        <v>HT08811-02</v>
      </c>
      <c r="AD813" s="87">
        <f>IF(SUMPRODUCT(($A$4:$A813=A813)*($S$4:$S813=S813))&gt;1,0,1)</f>
        <v>1</v>
      </c>
    </row>
    <row r="814" spans="1:30" ht="15" customHeight="1">
      <c r="A814" s="87" t="s">
        <v>65</v>
      </c>
      <c r="B814" s="90" t="s">
        <v>1155</v>
      </c>
      <c r="C814" s="90" t="s">
        <v>65</v>
      </c>
      <c r="D814" s="165" t="s">
        <v>16</v>
      </c>
      <c r="E814" s="189">
        <v>42683</v>
      </c>
      <c r="F814" s="88" t="s">
        <v>1049</v>
      </c>
      <c r="G814" s="87" t="s">
        <v>1053</v>
      </c>
      <c r="H814" s="87" t="s">
        <v>1064</v>
      </c>
      <c r="I814" s="176" t="s">
        <v>1918</v>
      </c>
      <c r="J814" s="85" t="str">
        <f>IFERROR(VLOOKUP(H814,REFERENCES!R:S,2,FALSE),"")</f>
        <v>Nombre</v>
      </c>
      <c r="K814" s="168">
        <v>200</v>
      </c>
      <c r="L814" s="167"/>
      <c r="M814" s="167"/>
      <c r="N814" s="167"/>
      <c r="O814" s="84" t="s">
        <v>1902</v>
      </c>
      <c r="P814" s="82">
        <v>200</v>
      </c>
      <c r="Q814" s="96" t="s">
        <v>1040</v>
      </c>
      <c r="R814" s="87" t="s">
        <v>17</v>
      </c>
      <c r="S814" s="87" t="s">
        <v>18</v>
      </c>
      <c r="T814" s="86" t="s">
        <v>1499</v>
      </c>
      <c r="U814" s="165" t="s">
        <v>1919</v>
      </c>
      <c r="V814" s="86" t="s">
        <v>1035</v>
      </c>
      <c r="W814" s="50" t="s">
        <v>1069</v>
      </c>
      <c r="X814" s="87"/>
      <c r="Y814" s="165" t="str">
        <f t="shared" si="37"/>
        <v>DIA2016119GRJE2È</v>
      </c>
      <c r="Z814" s="165">
        <f t="shared" si="38"/>
        <v>1</v>
      </c>
      <c r="AA814" s="165" t="str">
        <f>VLOOKUP(R814,NIVEAUXADMIN!A:B,2,FALSE)</f>
        <v>HT08</v>
      </c>
      <c r="AB814" s="165" t="str">
        <f>VLOOKUP(S814,NIVEAUXADMIN!E:F,2,FALSE)</f>
        <v>HT08811</v>
      </c>
      <c r="AC814" s="165" t="str">
        <f>VLOOKUP(T814,NIVEAUXADMIN!I:J,2,FALSE)</f>
        <v>HT08811-02</v>
      </c>
      <c r="AD814" s="87">
        <f>IF(SUMPRODUCT(($A$4:$A814=A814)*($S$4:$S814=S814))&gt;1,0,1)</f>
        <v>0</v>
      </c>
    </row>
    <row r="815" spans="1:30" ht="15" customHeight="1">
      <c r="A815" s="87" t="s">
        <v>65</v>
      </c>
      <c r="B815" s="90" t="s">
        <v>43</v>
      </c>
      <c r="C815" s="90" t="s">
        <v>65</v>
      </c>
      <c r="D815" s="165" t="s">
        <v>16</v>
      </c>
      <c r="E815" s="189">
        <v>42685</v>
      </c>
      <c r="F815" s="88" t="s">
        <v>1051</v>
      </c>
      <c r="G815" s="87" t="s">
        <v>1052</v>
      </c>
      <c r="H815" s="87" t="s">
        <v>1062</v>
      </c>
      <c r="I815" s="176" t="s">
        <v>1917</v>
      </c>
      <c r="J815" s="85" t="str">
        <f>IFERROR(VLOOKUP(H815,REFERENCES!R:S,2,FALSE),"")</f>
        <v>Nombre</v>
      </c>
      <c r="K815" s="168">
        <v>113</v>
      </c>
      <c r="L815" s="167"/>
      <c r="M815" s="167"/>
      <c r="N815" s="167"/>
      <c r="O815" s="84" t="s">
        <v>1902</v>
      </c>
      <c r="P815" s="82">
        <v>113</v>
      </c>
      <c r="Q815" s="96" t="s">
        <v>1040</v>
      </c>
      <c r="R815" s="87" t="s">
        <v>183</v>
      </c>
      <c r="S815" s="87" t="s">
        <v>341</v>
      </c>
      <c r="T815" s="86" t="s">
        <v>1697</v>
      </c>
      <c r="U815" s="165"/>
      <c r="V815" s="86" t="s">
        <v>1035</v>
      </c>
      <c r="W815" s="50" t="s">
        <v>1069</v>
      </c>
      <c r="X815" s="87"/>
      <c r="Y815" s="165" t="str">
        <f t="shared" si="37"/>
        <v>DIA20161111SUBA5È</v>
      </c>
      <c r="Z815" s="165">
        <f t="shared" si="38"/>
        <v>1</v>
      </c>
      <c r="AA815" s="165" t="str">
        <f>VLOOKUP(R815,NIVEAUXADMIN!A:B,2,FALSE)</f>
        <v>HT02</v>
      </c>
      <c r="AB815" s="165" t="str">
        <f>VLOOKUP(S815,NIVEAUXADMIN!E:F,2,FALSE)</f>
        <v>HT02221</v>
      </c>
      <c r="AC815" s="165" t="str">
        <f>VLOOKUP(T815,NIVEAUXADMIN!I:J,2,FALSE)</f>
        <v>HT02221-05</v>
      </c>
      <c r="AD815" s="87">
        <f>IF(SUMPRODUCT(($A$4:$A815=A815)*($S$4:$S815=S815))&gt;1,0,1)</f>
        <v>0</v>
      </c>
    </row>
    <row r="816" spans="1:30" ht="15" customHeight="1">
      <c r="A816" s="87" t="s">
        <v>65</v>
      </c>
      <c r="B816" s="90" t="s">
        <v>43</v>
      </c>
      <c r="C816" s="90" t="s">
        <v>65</v>
      </c>
      <c r="D816" s="165" t="s">
        <v>16</v>
      </c>
      <c r="E816" s="189">
        <v>42685</v>
      </c>
      <c r="F816" s="88" t="s">
        <v>1051</v>
      </c>
      <c r="G816" s="87" t="s">
        <v>1052</v>
      </c>
      <c r="H816" s="87" t="s">
        <v>1062</v>
      </c>
      <c r="I816" s="176" t="s">
        <v>1917</v>
      </c>
      <c r="J816" s="85" t="str">
        <f>IFERROR(VLOOKUP(H816,REFERENCES!R:S,2,FALSE),"")</f>
        <v>Nombre</v>
      </c>
      <c r="K816" s="168">
        <v>40</v>
      </c>
      <c r="L816" s="167"/>
      <c r="M816" s="167"/>
      <c r="N816" s="167"/>
      <c r="O816" s="84" t="s">
        <v>1902</v>
      </c>
      <c r="P816" s="82">
        <v>40</v>
      </c>
      <c r="Q816" s="96" t="s">
        <v>1040</v>
      </c>
      <c r="R816" s="87" t="s">
        <v>183</v>
      </c>
      <c r="S816" s="87" t="s">
        <v>341</v>
      </c>
      <c r="T816" s="86" t="s">
        <v>1737</v>
      </c>
      <c r="U816" s="165"/>
      <c r="V816" s="86" t="s">
        <v>1035</v>
      </c>
      <c r="W816" s="50" t="s">
        <v>1069</v>
      </c>
      <c r="X816" s="87"/>
      <c r="Y816" s="165" t="str">
        <f t="shared" si="37"/>
        <v>DIA20161111SUBA6È</v>
      </c>
      <c r="Z816" s="165">
        <f t="shared" si="38"/>
        <v>1</v>
      </c>
      <c r="AA816" s="165" t="str">
        <f>VLOOKUP(R816,NIVEAUXADMIN!A:B,2,FALSE)</f>
        <v>HT02</v>
      </c>
      <c r="AB816" s="165" t="str">
        <f>VLOOKUP(S816,NIVEAUXADMIN!E:F,2,FALSE)</f>
        <v>HT02221</v>
      </c>
      <c r="AC816" s="165" t="str">
        <f>VLOOKUP(T816,NIVEAUXADMIN!I:J,2,FALSE)</f>
        <v>HT02221-06</v>
      </c>
      <c r="AD816" s="87">
        <f>IF(SUMPRODUCT(($A$4:$A816=A816)*($S$4:$S816=S816))&gt;1,0,1)</f>
        <v>0</v>
      </c>
    </row>
    <row r="817" spans="1:30" ht="15" customHeight="1">
      <c r="A817" s="87" t="s">
        <v>65</v>
      </c>
      <c r="B817" s="90" t="s">
        <v>43</v>
      </c>
      <c r="C817" s="90" t="s">
        <v>65</v>
      </c>
      <c r="D817" s="165" t="s">
        <v>16</v>
      </c>
      <c r="E817" s="189">
        <v>42685</v>
      </c>
      <c r="F817" s="88" t="s">
        <v>1051</v>
      </c>
      <c r="G817" s="87" t="s">
        <v>1052</v>
      </c>
      <c r="H817" s="87" t="s">
        <v>1062</v>
      </c>
      <c r="I817" s="176" t="s">
        <v>1917</v>
      </c>
      <c r="J817" s="85" t="str">
        <f>IFERROR(VLOOKUP(H817,REFERENCES!R:S,2,FALSE),"")</f>
        <v>Nombre</v>
      </c>
      <c r="K817" s="168">
        <v>63</v>
      </c>
      <c r="L817" s="167"/>
      <c r="M817" s="167"/>
      <c r="N817" s="167"/>
      <c r="O817" s="84" t="s">
        <v>1902</v>
      </c>
      <c r="P817" s="82">
        <v>63</v>
      </c>
      <c r="Q817" s="96" t="s">
        <v>1040</v>
      </c>
      <c r="R817" s="87" t="s">
        <v>183</v>
      </c>
      <c r="S817" s="87" t="s">
        <v>341</v>
      </c>
      <c r="T817" s="86" t="s">
        <v>1778</v>
      </c>
      <c r="U817" s="165"/>
      <c r="V817" s="86" t="s">
        <v>1035</v>
      </c>
      <c r="W817" s="50" t="s">
        <v>1069</v>
      </c>
      <c r="X817" s="87"/>
      <c r="Y817" s="165" t="str">
        <f t="shared" si="37"/>
        <v>DIA20161111SUBA7È</v>
      </c>
      <c r="Z817" s="165">
        <f t="shared" si="38"/>
        <v>1</v>
      </c>
      <c r="AA817" s="165" t="str">
        <f>VLOOKUP(R817,NIVEAUXADMIN!A:B,2,FALSE)</f>
        <v>HT02</v>
      </c>
      <c r="AB817" s="165" t="str">
        <f>VLOOKUP(S817,NIVEAUXADMIN!E:F,2,FALSE)</f>
        <v>HT02221</v>
      </c>
      <c r="AC817" s="165" t="str">
        <f>VLOOKUP(T817,NIVEAUXADMIN!I:J,2,FALSE)</f>
        <v>HT02221-07</v>
      </c>
      <c r="AD817" s="87">
        <f>IF(SUMPRODUCT(($A$4:$A817=A817)*($S$4:$S817=S817))&gt;1,0,1)</f>
        <v>0</v>
      </c>
    </row>
    <row r="818" spans="1:30" ht="15" customHeight="1">
      <c r="A818" s="87" t="s">
        <v>65</v>
      </c>
      <c r="B818" s="90" t="s">
        <v>43</v>
      </c>
      <c r="C818" s="90" t="s">
        <v>65</v>
      </c>
      <c r="D818" s="165" t="s">
        <v>16</v>
      </c>
      <c r="E818" s="189">
        <v>42714</v>
      </c>
      <c r="F818" s="88" t="s">
        <v>1051</v>
      </c>
      <c r="G818" s="87" t="s">
        <v>1052</v>
      </c>
      <c r="H818" s="87" t="s">
        <v>1062</v>
      </c>
      <c r="I818" s="176" t="s">
        <v>1917</v>
      </c>
      <c r="J818" s="85" t="str">
        <f>IFERROR(VLOOKUP(H818,REFERENCES!R:S,2,FALSE),"")</f>
        <v>Nombre</v>
      </c>
      <c r="K818" s="168">
        <v>57</v>
      </c>
      <c r="L818" s="167"/>
      <c r="M818" s="167"/>
      <c r="N818" s="167"/>
      <c r="O818" s="84" t="s">
        <v>1902</v>
      </c>
      <c r="P818" s="82">
        <v>57</v>
      </c>
      <c r="Q818" s="96" t="s">
        <v>1040</v>
      </c>
      <c r="R818" s="87" t="s">
        <v>183</v>
      </c>
      <c r="S818" s="87" t="s">
        <v>341</v>
      </c>
      <c r="T818" s="86" t="s">
        <v>1817</v>
      </c>
      <c r="U818" s="165"/>
      <c r="V818" s="86" t="s">
        <v>1035</v>
      </c>
      <c r="W818" s="50" t="s">
        <v>1069</v>
      </c>
      <c r="X818" s="87"/>
      <c r="Y818" s="165" t="str">
        <f t="shared" si="37"/>
        <v>DIA20161210SUBA9È</v>
      </c>
      <c r="Z818" s="165">
        <f t="shared" si="38"/>
        <v>1</v>
      </c>
      <c r="AA818" s="165" t="str">
        <f>VLOOKUP(R818,NIVEAUXADMIN!A:B,2,FALSE)</f>
        <v>HT02</v>
      </c>
      <c r="AB818" s="165" t="str">
        <f>VLOOKUP(S818,NIVEAUXADMIN!E:F,2,FALSE)</f>
        <v>HT02221</v>
      </c>
      <c r="AC818" s="165" t="str">
        <f>VLOOKUP(T818,NIVEAUXADMIN!I:J,2,FALSE)</f>
        <v>HT02221-09</v>
      </c>
      <c r="AD818" s="87">
        <f>IF(SUMPRODUCT(($A$4:$A818=A818)*($S$4:$S818=S818))&gt;1,0,1)</f>
        <v>0</v>
      </c>
    </row>
    <row r="819" spans="1:30" ht="15" customHeight="1">
      <c r="A819" s="87" t="s">
        <v>65</v>
      </c>
      <c r="B819" s="90" t="s">
        <v>1155</v>
      </c>
      <c r="C819" s="90" t="s">
        <v>65</v>
      </c>
      <c r="D819" s="165" t="s">
        <v>16</v>
      </c>
      <c r="E819" s="189">
        <v>42715</v>
      </c>
      <c r="F819" s="88" t="s">
        <v>1049</v>
      </c>
      <c r="G819" s="87" t="s">
        <v>1053</v>
      </c>
      <c r="H819" s="87" t="s">
        <v>1064</v>
      </c>
      <c r="I819" s="176" t="s">
        <v>1918</v>
      </c>
      <c r="J819" s="85" t="str">
        <f>IFERROR(VLOOKUP(H819,REFERENCES!R:S,2,FALSE),"")</f>
        <v>Nombre</v>
      </c>
      <c r="K819" s="168">
        <v>125</v>
      </c>
      <c r="L819" s="167"/>
      <c r="M819" s="167"/>
      <c r="N819" s="167"/>
      <c r="O819" s="84" t="s">
        <v>1902</v>
      </c>
      <c r="P819" s="82">
        <v>125</v>
      </c>
      <c r="Q819" s="96" t="s">
        <v>1040</v>
      </c>
      <c r="R819" s="87" t="s">
        <v>17</v>
      </c>
      <c r="S819" s="87" t="s">
        <v>275</v>
      </c>
      <c r="T819" s="86" t="s">
        <v>1430</v>
      </c>
      <c r="U819" s="165" t="s">
        <v>1921</v>
      </c>
      <c r="V819" s="86" t="s">
        <v>1035</v>
      </c>
      <c r="W819" s="50" t="s">
        <v>1069</v>
      </c>
      <c r="X819" s="87"/>
      <c r="Y819" s="165" t="str">
        <f t="shared" si="37"/>
        <v>DIA20161211GRRO2E</v>
      </c>
      <c r="Z819" s="165">
        <f t="shared" si="38"/>
        <v>2</v>
      </c>
      <c r="AA819" s="165" t="str">
        <f>VLOOKUP(R819,NIVEAUXADMIN!A:B,2,FALSE)</f>
        <v>HT08</v>
      </c>
      <c r="AB819" s="165" t="str">
        <f>VLOOKUP(S819,NIVEAUXADMIN!E:F,2,FALSE)</f>
        <v>HT08832</v>
      </c>
      <c r="AC819" s="165" t="str">
        <f>VLOOKUP(T819,NIVEAUXADMIN!I:J,2,FALSE)</f>
        <v>HT08832-02</v>
      </c>
      <c r="AD819" s="87">
        <f>IF(SUMPRODUCT(($A$4:$A819=A819)*($S$4:$S819=S819))&gt;1,0,1)</f>
        <v>1</v>
      </c>
    </row>
    <row r="820" spans="1:30" ht="15" customHeight="1">
      <c r="A820" s="87" t="s">
        <v>65</v>
      </c>
      <c r="B820" s="90" t="s">
        <v>1155</v>
      </c>
      <c r="C820" s="90" t="s">
        <v>65</v>
      </c>
      <c r="D820" s="165" t="s">
        <v>16</v>
      </c>
      <c r="E820" s="189">
        <v>42715</v>
      </c>
      <c r="F820" s="88" t="s">
        <v>1049</v>
      </c>
      <c r="G820" s="87" t="s">
        <v>1053</v>
      </c>
      <c r="H820" s="87" t="s">
        <v>1064</v>
      </c>
      <c r="I820" s="176" t="s">
        <v>1918</v>
      </c>
      <c r="J820" s="85" t="str">
        <f>IFERROR(VLOOKUP(H820,REFERENCES!R:S,2,FALSE),"")</f>
        <v>Nombre</v>
      </c>
      <c r="K820" s="168">
        <v>75</v>
      </c>
      <c r="L820" s="167"/>
      <c r="M820" s="167"/>
      <c r="N820" s="167"/>
      <c r="O820" s="84" t="s">
        <v>1902</v>
      </c>
      <c r="P820" s="82">
        <v>75</v>
      </c>
      <c r="Q820" s="96" t="s">
        <v>1040</v>
      </c>
      <c r="R820" s="87" t="s">
        <v>17</v>
      </c>
      <c r="S820" s="87" t="s">
        <v>275</v>
      </c>
      <c r="T820" s="86" t="s">
        <v>1430</v>
      </c>
      <c r="U820" s="165" t="s">
        <v>1922</v>
      </c>
      <c r="V820" s="86" t="s">
        <v>1035</v>
      </c>
      <c r="W820" s="50" t="s">
        <v>1069</v>
      </c>
      <c r="X820" s="45"/>
      <c r="Y820" s="165" t="str">
        <f t="shared" si="37"/>
        <v>DIA20161211GRRO2E</v>
      </c>
      <c r="Z820" s="165">
        <f t="shared" si="38"/>
        <v>2</v>
      </c>
      <c r="AA820" s="165" t="str">
        <f>VLOOKUP(R820,NIVEAUXADMIN!A:B,2,FALSE)</f>
        <v>HT08</v>
      </c>
      <c r="AB820" s="165" t="str">
        <f>VLOOKUP(S820,NIVEAUXADMIN!E:F,2,FALSE)</f>
        <v>HT08832</v>
      </c>
      <c r="AC820" s="165" t="str">
        <f>VLOOKUP(T820,NIVEAUXADMIN!I:J,2,FALSE)</f>
        <v>HT08832-02</v>
      </c>
      <c r="AD820" s="87">
        <f>IF(SUMPRODUCT(($A$4:$A820=A820)*($S$4:$S820=S820))&gt;1,0,1)</f>
        <v>0</v>
      </c>
    </row>
    <row r="821" spans="1:30" ht="15" customHeight="1">
      <c r="A821" s="87" t="s">
        <v>65</v>
      </c>
      <c r="B821" s="90" t="s">
        <v>87</v>
      </c>
      <c r="C821" s="90" t="s">
        <v>1226</v>
      </c>
      <c r="D821" s="165" t="s">
        <v>16</v>
      </c>
      <c r="E821" s="189">
        <v>42726</v>
      </c>
      <c r="F821" s="95" t="s">
        <v>1049</v>
      </c>
      <c r="G821" s="165" t="s">
        <v>1053</v>
      </c>
      <c r="H821" s="165" t="s">
        <v>1064</v>
      </c>
      <c r="I821" s="176" t="s">
        <v>1924</v>
      </c>
      <c r="J821" s="85" t="str">
        <f>IFERROR(VLOOKUP(H821,REFERENCES!R:S,2,FALSE),"")</f>
        <v>Nombre</v>
      </c>
      <c r="K821" s="168">
        <v>142</v>
      </c>
      <c r="L821" s="167"/>
      <c r="M821" s="167"/>
      <c r="N821" s="167"/>
      <c r="O821" s="84" t="s">
        <v>1902</v>
      </c>
      <c r="P821" s="82">
        <v>142</v>
      </c>
      <c r="Q821" s="96" t="s">
        <v>1040</v>
      </c>
      <c r="R821" s="165" t="s">
        <v>20</v>
      </c>
      <c r="S821" s="87" t="s">
        <v>517</v>
      </c>
      <c r="T821" s="86" t="s">
        <v>1565</v>
      </c>
      <c r="U821" s="165" t="s">
        <v>1927</v>
      </c>
      <c r="V821" s="86" t="s">
        <v>1035</v>
      </c>
      <c r="W821" s="50" t="s">
        <v>1069</v>
      </c>
      <c r="X821" s="46"/>
      <c r="Y821" s="165" t="str">
        <f t="shared" si="37"/>
        <v>DIA20161222SUCH3È</v>
      </c>
      <c r="Z821" s="165">
        <f t="shared" si="38"/>
        <v>2</v>
      </c>
      <c r="AA821" s="165" t="str">
        <f>VLOOKUP(R821,NIVEAUXADMIN!A:B,2,FALSE)</f>
        <v>HT07</v>
      </c>
      <c r="AB821" s="165" t="str">
        <f>VLOOKUP(S821,NIVEAUXADMIN!E:F,2,FALSE)</f>
        <v>HT07713</v>
      </c>
      <c r="AC821" s="165" t="str">
        <f>VLOOKUP(T821,NIVEAUXADMIN!I:J,2,FALSE)</f>
        <v>HT07713-03</v>
      </c>
      <c r="AD821" s="87">
        <f>IF(SUMPRODUCT(($A$4:$A821=A821)*($S$4:$S821=S821))&gt;1,0,1)</f>
        <v>0</v>
      </c>
    </row>
    <row r="822" spans="1:30" ht="15" customHeight="1">
      <c r="A822" s="87" t="s">
        <v>65</v>
      </c>
      <c r="B822" s="90" t="s">
        <v>87</v>
      </c>
      <c r="C822" s="90" t="s">
        <v>1226</v>
      </c>
      <c r="D822" s="165" t="s">
        <v>16</v>
      </c>
      <c r="E822" s="189">
        <v>42726</v>
      </c>
      <c r="F822" s="88" t="s">
        <v>1051</v>
      </c>
      <c r="G822" s="87" t="s">
        <v>1052</v>
      </c>
      <c r="H822" s="87" t="s">
        <v>1062</v>
      </c>
      <c r="I822" s="176" t="s">
        <v>1917</v>
      </c>
      <c r="J822" s="85" t="str">
        <f>IFERROR(VLOOKUP(H822,REFERENCES!R:S,2,FALSE),"")</f>
        <v>Nombre</v>
      </c>
      <c r="K822" s="168">
        <v>142</v>
      </c>
      <c r="L822" s="167"/>
      <c r="M822" s="167"/>
      <c r="N822" s="167"/>
      <c r="O822" s="84" t="s">
        <v>1902</v>
      </c>
      <c r="P822" s="82">
        <v>142</v>
      </c>
      <c r="Q822" s="96" t="s">
        <v>1040</v>
      </c>
      <c r="R822" s="165" t="s">
        <v>20</v>
      </c>
      <c r="S822" s="87" t="s">
        <v>517</v>
      </c>
      <c r="T822" s="86" t="s">
        <v>1565</v>
      </c>
      <c r="U822" s="165" t="s">
        <v>1927</v>
      </c>
      <c r="V822" s="86" t="s">
        <v>1035</v>
      </c>
      <c r="W822" s="50" t="s">
        <v>1069</v>
      </c>
      <c r="X822" s="87"/>
      <c r="Y822" s="165" t="str">
        <f t="shared" si="37"/>
        <v>DIA20161222SUCH3È</v>
      </c>
      <c r="Z822" s="165">
        <f t="shared" si="38"/>
        <v>2</v>
      </c>
      <c r="AA822" s="165" t="str">
        <f>VLOOKUP(R822,NIVEAUXADMIN!A:B,2,FALSE)</f>
        <v>HT07</v>
      </c>
      <c r="AB822" s="165" t="str">
        <f>VLOOKUP(S822,NIVEAUXADMIN!E:F,2,FALSE)</f>
        <v>HT07713</v>
      </c>
      <c r="AC822" s="165" t="str">
        <f>VLOOKUP(T822,NIVEAUXADMIN!I:J,2,FALSE)</f>
        <v>HT07713-03</v>
      </c>
      <c r="AD822" s="87">
        <f>IF(SUMPRODUCT(($A$4:$A822=A822)*($S$4:$S822=S822))&gt;1,0,1)</f>
        <v>0</v>
      </c>
    </row>
    <row r="823" spans="1:30" ht="15" customHeight="1">
      <c r="A823" s="87" t="s">
        <v>2648</v>
      </c>
      <c r="B823" s="87"/>
      <c r="C823" s="87"/>
      <c r="D823" s="165" t="s">
        <v>16</v>
      </c>
      <c r="E823" s="189">
        <v>42724</v>
      </c>
      <c r="F823" s="95" t="s">
        <v>1051</v>
      </c>
      <c r="G823" s="165" t="s">
        <v>1052</v>
      </c>
      <c r="H823" s="165" t="s">
        <v>1054</v>
      </c>
      <c r="I823" s="165"/>
      <c r="J823" s="85" t="str">
        <f>IFERROR(VLOOKUP(H823,REFERENCES!R:S,2,FALSE),"")</f>
        <v>Nombre</v>
      </c>
      <c r="K823" s="79">
        <v>500</v>
      </c>
      <c r="L823" s="79"/>
      <c r="M823" s="79"/>
      <c r="N823" s="79"/>
      <c r="P823" s="167">
        <v>500</v>
      </c>
      <c r="Q823" s="96"/>
      <c r="R823" s="165" t="s">
        <v>20</v>
      </c>
      <c r="S823" s="165" t="s">
        <v>526</v>
      </c>
      <c r="T823" s="98" t="s">
        <v>1827</v>
      </c>
      <c r="U823" s="165" t="s">
        <v>2649</v>
      </c>
      <c r="V823" s="165"/>
      <c r="W823" s="165"/>
      <c r="X823" s="165"/>
      <c r="Y823" s="87"/>
      <c r="Z823" s="87"/>
      <c r="AA823" s="87"/>
      <c r="AB823" s="87"/>
      <c r="AC823" s="87"/>
      <c r="AD823" s="87"/>
    </row>
    <row r="824" spans="1:30" ht="15" customHeight="1">
      <c r="A824" s="87" t="s">
        <v>2648</v>
      </c>
      <c r="B824" s="87"/>
      <c r="C824" s="87"/>
      <c r="D824" s="165" t="s">
        <v>16</v>
      </c>
      <c r="E824" s="189">
        <v>42724</v>
      </c>
      <c r="F824" s="95" t="s">
        <v>1051</v>
      </c>
      <c r="G824" s="165" t="s">
        <v>1052</v>
      </c>
      <c r="H824" s="165" t="s">
        <v>1057</v>
      </c>
      <c r="I824" s="165"/>
      <c r="J824" s="85" t="str">
        <f>IFERROR(VLOOKUP(H824,REFERENCES!R:S,2,FALSE),"")</f>
        <v>Nombre</v>
      </c>
      <c r="K824" s="79">
        <v>500</v>
      </c>
      <c r="L824" s="79"/>
      <c r="M824" s="79"/>
      <c r="N824" s="79"/>
      <c r="P824" s="167">
        <v>500</v>
      </c>
      <c r="Q824" s="96"/>
      <c r="R824" s="165" t="s">
        <v>20</v>
      </c>
      <c r="S824" s="165" t="s">
        <v>526</v>
      </c>
      <c r="T824" s="98" t="s">
        <v>1827</v>
      </c>
      <c r="U824" s="165" t="s">
        <v>2649</v>
      </c>
      <c r="V824" s="165"/>
      <c r="W824" s="165"/>
      <c r="X824" s="165"/>
      <c r="Y824" s="87"/>
      <c r="Z824" s="87"/>
      <c r="AA824" s="87"/>
      <c r="AB824" s="87"/>
      <c r="AC824" s="87"/>
      <c r="AD824" s="87"/>
    </row>
    <row r="825" spans="1:30" s="165" customFormat="1" ht="15" customHeight="1">
      <c r="A825" s="87" t="s">
        <v>2648</v>
      </c>
      <c r="B825" s="87"/>
      <c r="C825" s="87"/>
      <c r="D825" s="165" t="s">
        <v>16</v>
      </c>
      <c r="E825" s="189">
        <v>42724</v>
      </c>
      <c r="F825" s="95" t="s">
        <v>1051</v>
      </c>
      <c r="G825" s="165" t="s">
        <v>1052</v>
      </c>
      <c r="H825" s="165" t="s">
        <v>1062</v>
      </c>
      <c r="J825" s="85" t="str">
        <f>IFERROR(VLOOKUP(H825,REFERENCES!R:S,2,FALSE),"")</f>
        <v>Nombre</v>
      </c>
      <c r="K825" s="79">
        <v>500</v>
      </c>
      <c r="L825" s="79"/>
      <c r="M825" s="79"/>
      <c r="N825" s="79"/>
      <c r="O825" s="1"/>
      <c r="P825" s="167">
        <v>500</v>
      </c>
      <c r="Q825" s="96"/>
      <c r="R825" s="165" t="s">
        <v>20</v>
      </c>
      <c r="S825" s="165" t="s">
        <v>526</v>
      </c>
      <c r="T825" s="98" t="s">
        <v>1827</v>
      </c>
      <c r="U825" s="165" t="s">
        <v>2649</v>
      </c>
      <c r="Y825" s="87"/>
      <c r="Z825" s="87"/>
      <c r="AA825" s="87"/>
      <c r="AB825" s="87"/>
      <c r="AC825" s="87"/>
      <c r="AD825" s="87"/>
    </row>
    <row r="826" spans="1:30" ht="15" customHeight="1">
      <c r="A826" s="87" t="s">
        <v>2648</v>
      </c>
      <c r="B826" s="87"/>
      <c r="C826" s="87"/>
      <c r="D826" s="165" t="s">
        <v>16</v>
      </c>
      <c r="E826" s="189">
        <v>42724</v>
      </c>
      <c r="F826" s="95" t="s">
        <v>1049</v>
      </c>
      <c r="G826" s="165" t="s">
        <v>1053</v>
      </c>
      <c r="H826" s="165" t="s">
        <v>1048</v>
      </c>
      <c r="I826" s="165"/>
      <c r="J826" s="85" t="str">
        <f>IFERROR(VLOOKUP(H826,REFERENCES!R:S,2,FALSE),"")</f>
        <v>Nombre</v>
      </c>
      <c r="K826" s="79">
        <v>500</v>
      </c>
      <c r="L826" s="79"/>
      <c r="M826" s="79"/>
      <c r="N826" s="79"/>
      <c r="P826" s="167">
        <v>500</v>
      </c>
      <c r="Q826" s="96"/>
      <c r="R826" s="165" t="s">
        <v>20</v>
      </c>
      <c r="S826" s="165" t="s">
        <v>526</v>
      </c>
      <c r="T826" s="98" t="s">
        <v>1827</v>
      </c>
      <c r="U826" s="165" t="s">
        <v>2649</v>
      </c>
      <c r="V826" s="165"/>
      <c r="W826" s="165"/>
      <c r="X826" s="165"/>
      <c r="Y826" s="87"/>
      <c r="Z826" s="87"/>
      <c r="AA826" s="87"/>
      <c r="AB826" s="87"/>
      <c r="AC826" s="87"/>
      <c r="AD826" s="87"/>
    </row>
    <row r="827" spans="1:30" ht="15" customHeight="1">
      <c r="A827" s="98" t="s">
        <v>1102</v>
      </c>
      <c r="B827" s="165" t="s">
        <v>68</v>
      </c>
      <c r="C827" s="165" t="s">
        <v>48</v>
      </c>
      <c r="D827" s="165" t="s">
        <v>16</v>
      </c>
      <c r="E827" s="189">
        <v>42654</v>
      </c>
      <c r="F827" s="95" t="s">
        <v>1051</v>
      </c>
      <c r="G827" s="165" t="s">
        <v>1052</v>
      </c>
      <c r="H827" s="165" t="s">
        <v>1056</v>
      </c>
      <c r="I827" s="165" t="s">
        <v>2526</v>
      </c>
      <c r="J827" s="85" t="str">
        <f>IFERROR(VLOOKUP(H827,REFERENCES!R:S,2,FALSE),"")</f>
        <v>Nombre</v>
      </c>
      <c r="K827" s="79">
        <v>355</v>
      </c>
      <c r="L827" s="79"/>
      <c r="M827" s="79"/>
      <c r="N827" s="79"/>
      <c r="O827" s="79"/>
      <c r="P827" s="207"/>
      <c r="Q827" s="96"/>
      <c r="R827" s="165" t="s">
        <v>20</v>
      </c>
      <c r="S827" s="165" t="s">
        <v>523</v>
      </c>
      <c r="T827" s="98" t="s">
        <v>1651</v>
      </c>
      <c r="U827" s="165"/>
      <c r="V827" s="165"/>
      <c r="W827" s="165"/>
      <c r="X827" s="165"/>
      <c r="Y827" s="165" t="str">
        <f t="shared" ref="Y827:Y834" si="39">UPPER(LEFT(A827,3)&amp;YEAR(E827)&amp;MONTH(E827)&amp;DAY((E827))&amp;LEFT(R827,2)&amp;LEFT(S827,2)&amp;LEFT(T827,2))</f>
        <v>FON20161011SUCO4È</v>
      </c>
      <c r="Z827" s="165">
        <f t="shared" ref="Z827:Z834" si="40">COUNTIF($Y$4:$Y$1907,Y827)</f>
        <v>1</v>
      </c>
      <c r="AA827" s="165" t="str">
        <f>VLOOKUP(R827,NIVEAUXADMIN!A:B,2,FALSE)</f>
        <v>HT07</v>
      </c>
      <c r="AB827" s="165" t="str">
        <f>VLOOKUP(S827,NIVEAUXADMIN!E:F,2,FALSE)</f>
        <v>HT07741</v>
      </c>
      <c r="AC827" s="165" t="str">
        <f>VLOOKUP(T827,NIVEAUXADMIN!I:J,2,FALSE)</f>
        <v>HT07741-01</v>
      </c>
      <c r="AD827" s="165">
        <f>IF(SUMPRODUCT(($A$4:$A827=A827)*($S$4:$S827=S827))&gt;1,0,1)</f>
        <v>1</v>
      </c>
    </row>
    <row r="828" spans="1:30" ht="15" customHeight="1">
      <c r="A828" s="98" t="s">
        <v>1102</v>
      </c>
      <c r="B828" s="165" t="s">
        <v>68</v>
      </c>
      <c r="C828" s="165" t="s">
        <v>48</v>
      </c>
      <c r="D828" s="165" t="s">
        <v>16</v>
      </c>
      <c r="E828" s="189">
        <v>42654</v>
      </c>
      <c r="F828" s="95" t="s">
        <v>1051</v>
      </c>
      <c r="G828" s="165" t="s">
        <v>1052</v>
      </c>
      <c r="H828" s="165" t="s">
        <v>1054</v>
      </c>
      <c r="I828" s="165" t="s">
        <v>2526</v>
      </c>
      <c r="J828" s="85" t="str">
        <f>IFERROR(VLOOKUP(H828,REFERENCES!R:S,2,FALSE),"")</f>
        <v>Nombre</v>
      </c>
      <c r="K828" s="79">
        <v>355</v>
      </c>
      <c r="L828" s="79"/>
      <c r="M828" s="79"/>
      <c r="N828" s="79"/>
      <c r="O828" s="79"/>
      <c r="P828" s="207"/>
      <c r="Q828" s="96"/>
      <c r="R828" s="165" t="s">
        <v>20</v>
      </c>
      <c r="S828" s="165" t="s">
        <v>539</v>
      </c>
      <c r="T828" s="98" t="s">
        <v>1641</v>
      </c>
      <c r="U828" s="165"/>
      <c r="V828" s="165"/>
      <c r="W828" s="165"/>
      <c r="X828" s="165"/>
      <c r="Y828" s="165" t="str">
        <f t="shared" si="39"/>
        <v>FON20161011SUPO4È</v>
      </c>
      <c r="Z828" s="165">
        <f t="shared" si="40"/>
        <v>1</v>
      </c>
      <c r="AA828" s="165" t="str">
        <f>VLOOKUP(R828,NIVEAUXADMIN!A:B,2,FALSE)</f>
        <v>HT07</v>
      </c>
      <c r="AB828" s="165" t="str">
        <f>VLOOKUP(S828,NIVEAUXADMIN!E:F,2,FALSE)</f>
        <v>HT07721</v>
      </c>
      <c r="AC828" s="165" t="str">
        <f>VLOOKUP(T828,NIVEAUXADMIN!I:J,2,FALSE)</f>
        <v>HT07721-01</v>
      </c>
      <c r="AD828" s="165">
        <f>IF(SUMPRODUCT(($A$4:$A828=A828)*($S$4:$S828=S828))&gt;1,0,1)</f>
        <v>1</v>
      </c>
    </row>
    <row r="829" spans="1:30" ht="15" customHeight="1">
      <c r="A829" s="98" t="s">
        <v>1102</v>
      </c>
      <c r="B829" s="165" t="s">
        <v>68</v>
      </c>
      <c r="C829" s="165" t="s">
        <v>48</v>
      </c>
      <c r="D829" s="165" t="s">
        <v>16</v>
      </c>
      <c r="E829" s="189">
        <v>42654</v>
      </c>
      <c r="F829" s="95" t="s">
        <v>1051</v>
      </c>
      <c r="G829" s="165" t="s">
        <v>1052</v>
      </c>
      <c r="H829" s="165" t="s">
        <v>1063</v>
      </c>
      <c r="I829" s="165" t="s">
        <v>2530</v>
      </c>
      <c r="J829" s="85" t="str">
        <f>IFERROR(VLOOKUP(H829,REFERENCES!R:S,2,FALSE),"")</f>
        <v>Nombre</v>
      </c>
      <c r="K829" s="79">
        <v>355</v>
      </c>
      <c r="L829" s="79"/>
      <c r="M829" s="79"/>
      <c r="N829" s="79"/>
      <c r="O829" s="79"/>
      <c r="P829" s="207"/>
      <c r="Q829" s="96"/>
      <c r="R829" s="165" t="s">
        <v>20</v>
      </c>
      <c r="S829" s="165" t="s">
        <v>514</v>
      </c>
      <c r="T829" s="98" t="s">
        <v>1325</v>
      </c>
      <c r="U829" s="165"/>
      <c r="V829" s="165"/>
      <c r="W829" s="165"/>
      <c r="X829" s="165"/>
      <c r="Y829" s="165" t="str">
        <f t="shared" si="39"/>
        <v>FON20161011SUCA1È</v>
      </c>
      <c r="Z829" s="165">
        <f t="shared" si="40"/>
        <v>1</v>
      </c>
      <c r="AA829" s="165" t="str">
        <f>VLOOKUP(R829,NIVEAUXADMIN!A:B,2,FALSE)</f>
        <v>HT07</v>
      </c>
      <c r="AB829" s="165" t="str">
        <f>VLOOKUP(S829,NIVEAUXADMIN!E:F,2,FALSE)</f>
        <v>HT07733</v>
      </c>
      <c r="AC829" s="165" t="str">
        <f>VLOOKUP(T829,NIVEAUXADMIN!I:J,2,FALSE)</f>
        <v>HT07733-01</v>
      </c>
      <c r="AD829" s="165">
        <f>IF(SUMPRODUCT(($A$4:$A829=A829)*($S$4:$S829=S829))&gt;1,0,1)</f>
        <v>1</v>
      </c>
    </row>
    <row r="830" spans="1:30" ht="15" customHeight="1">
      <c r="A830" s="98" t="s">
        <v>1102</v>
      </c>
      <c r="B830" s="165" t="s">
        <v>68</v>
      </c>
      <c r="C830" s="165" t="s">
        <v>48</v>
      </c>
      <c r="D830" s="165" t="s">
        <v>16</v>
      </c>
      <c r="E830" s="189">
        <v>42661</v>
      </c>
      <c r="F830" s="95" t="s">
        <v>1049</v>
      </c>
      <c r="G830" s="165" t="s">
        <v>1053</v>
      </c>
      <c r="H830" s="165" t="s">
        <v>1048</v>
      </c>
      <c r="I830" s="165" t="s">
        <v>2526</v>
      </c>
      <c r="J830" s="85" t="str">
        <f>IFERROR(VLOOKUP(H830,REFERENCES!R:S,2,FALSE),"")</f>
        <v>Nombre</v>
      </c>
      <c r="K830" s="79">
        <v>755</v>
      </c>
      <c r="L830" s="79"/>
      <c r="M830" s="79"/>
      <c r="N830" s="79"/>
      <c r="O830" s="79"/>
      <c r="P830" s="207"/>
      <c r="Q830" s="96"/>
      <c r="R830" s="165" t="s">
        <v>17</v>
      </c>
      <c r="S830" s="165" t="s">
        <v>236</v>
      </c>
      <c r="T830" s="98" t="s">
        <v>1305</v>
      </c>
      <c r="U830" s="165"/>
      <c r="V830" s="165"/>
      <c r="W830" s="165"/>
      <c r="X830" s="165"/>
      <c r="Y830" s="165" t="str">
        <f t="shared" si="39"/>
        <v>FON20161018GRAN1E</v>
      </c>
      <c r="Z830" s="165">
        <f t="shared" si="40"/>
        <v>1</v>
      </c>
      <c r="AA830" s="165" t="str">
        <f>VLOOKUP(R830,NIVEAUXADMIN!A:B,2,FALSE)</f>
        <v>HT08</v>
      </c>
      <c r="AB830" s="165" t="str">
        <f>VLOOKUP(S830,NIVEAUXADMIN!E:F,2,FALSE)</f>
        <v>HT08821</v>
      </c>
      <c r="AC830" s="165" t="str">
        <f>VLOOKUP(T830,NIVEAUXADMIN!I:J,2,FALSE)</f>
        <v>HT08821-01</v>
      </c>
      <c r="AD830" s="165">
        <f>IF(SUMPRODUCT(($A$4:$A830=A830)*($S$4:$S830=S830))&gt;1,0,1)</f>
        <v>1</v>
      </c>
    </row>
    <row r="831" spans="1:30" ht="15" customHeight="1">
      <c r="A831" s="98" t="s">
        <v>1102</v>
      </c>
      <c r="B831" s="165" t="s">
        <v>68</v>
      </c>
      <c r="C831" s="165" t="s">
        <v>48</v>
      </c>
      <c r="D831" s="165" t="s">
        <v>16</v>
      </c>
      <c r="E831" s="189">
        <v>42661</v>
      </c>
      <c r="F831" s="95" t="s">
        <v>1051</v>
      </c>
      <c r="G831" s="165" t="s">
        <v>1052</v>
      </c>
      <c r="H831" s="165" t="s">
        <v>1056</v>
      </c>
      <c r="I831" s="165" t="s">
        <v>2526</v>
      </c>
      <c r="J831" s="85" t="str">
        <f>IFERROR(VLOOKUP(H831,REFERENCES!R:S,2,FALSE),"")</f>
        <v>Nombre</v>
      </c>
      <c r="K831" s="79">
        <v>755</v>
      </c>
      <c r="L831" s="79"/>
      <c r="M831" s="79"/>
      <c r="N831" s="79"/>
      <c r="O831" s="79"/>
      <c r="P831" s="207"/>
      <c r="Q831" s="96"/>
      <c r="R831" s="165" t="s">
        <v>17</v>
      </c>
      <c r="S831" s="165" t="s">
        <v>258</v>
      </c>
      <c r="T831" s="98" t="s">
        <v>1355</v>
      </c>
      <c r="U831" s="165"/>
      <c r="V831" s="165"/>
      <c r="W831" s="165"/>
      <c r="X831" s="165"/>
      <c r="Y831" s="165" t="str">
        <f t="shared" si="39"/>
        <v>FON20161018GRCO1E</v>
      </c>
      <c r="Z831" s="165">
        <f t="shared" si="40"/>
        <v>1</v>
      </c>
      <c r="AA831" s="165" t="str">
        <f>VLOOKUP(R831,NIVEAUXADMIN!A:B,2,FALSE)</f>
        <v>HT08</v>
      </c>
      <c r="AB831" s="165" t="str">
        <f>VLOOKUP(S831,NIVEAUXADMIN!E:F,2,FALSE)</f>
        <v>HT08831</v>
      </c>
      <c r="AC831" s="165" t="str">
        <f>VLOOKUP(T831,NIVEAUXADMIN!I:J,2,FALSE)</f>
        <v>HT08831-01</v>
      </c>
      <c r="AD831" s="165">
        <f>IF(SUMPRODUCT(($A$4:$A831=A831)*($S$4:$S831=S831))&gt;1,0,1)</f>
        <v>1</v>
      </c>
    </row>
    <row r="832" spans="1:30" s="165" customFormat="1" ht="15" customHeight="1">
      <c r="A832" s="98" t="s">
        <v>1102</v>
      </c>
      <c r="B832" s="165" t="s">
        <v>68</v>
      </c>
      <c r="C832" s="165" t="s">
        <v>48</v>
      </c>
      <c r="D832" s="165" t="s">
        <v>16</v>
      </c>
      <c r="E832" s="189">
        <v>42661</v>
      </c>
      <c r="F832" s="95" t="s">
        <v>1051</v>
      </c>
      <c r="G832" s="165" t="s">
        <v>1052</v>
      </c>
      <c r="H832" s="165" t="s">
        <v>1054</v>
      </c>
      <c r="I832" s="165" t="s">
        <v>2526</v>
      </c>
      <c r="J832" s="85" t="str">
        <f>IFERROR(VLOOKUP(H832,REFERENCES!R:S,2,FALSE),"")</f>
        <v>Nombre</v>
      </c>
      <c r="K832" s="79">
        <v>755</v>
      </c>
      <c r="L832" s="79"/>
      <c r="M832" s="79"/>
      <c r="N832" s="79"/>
      <c r="O832" s="79"/>
      <c r="P832" s="207"/>
      <c r="Q832" s="96"/>
      <c r="R832" s="165" t="s">
        <v>17</v>
      </c>
      <c r="S832" s="165" t="s">
        <v>272</v>
      </c>
      <c r="T832" s="191"/>
      <c r="U832" s="165" t="s">
        <v>837</v>
      </c>
      <c r="Y832" s="165" t="str">
        <f t="shared" si="39"/>
        <v>FON20161018GRPE</v>
      </c>
      <c r="Z832" s="165">
        <f t="shared" si="40"/>
        <v>1</v>
      </c>
      <c r="AA832" s="165" t="str">
        <f>VLOOKUP(R832,NIVEAUXADMIN!A:B,2,FALSE)</f>
        <v>HT08</v>
      </c>
      <c r="AB832" s="165" t="str">
        <f>VLOOKUP(S832,NIVEAUXADMIN!E:F,2,FALSE)</f>
        <v>HT08834</v>
      </c>
      <c r="AC832" s="165" t="e">
        <f>VLOOKUP(T832,NIVEAUXADMIN!I:J,2,FALSE)</f>
        <v>#N/A</v>
      </c>
      <c r="AD832" s="165">
        <f>IF(SUMPRODUCT(($A$4:$A832=A832)*($S$4:$S832=S832))&gt;1,0,1)</f>
        <v>1</v>
      </c>
    </row>
    <row r="833" spans="1:30" s="165" customFormat="1" ht="15" customHeight="1">
      <c r="A833" s="98" t="s">
        <v>1102</v>
      </c>
      <c r="B833" s="165" t="s">
        <v>68</v>
      </c>
      <c r="C833" s="165" t="s">
        <v>48</v>
      </c>
      <c r="D833" s="165" t="s">
        <v>16</v>
      </c>
      <c r="E833" s="189">
        <v>42661</v>
      </c>
      <c r="F833" s="95" t="s">
        <v>1051</v>
      </c>
      <c r="G833" s="165" t="s">
        <v>1052</v>
      </c>
      <c r="H833" s="165" t="s">
        <v>1063</v>
      </c>
      <c r="I833" s="165" t="s">
        <v>2530</v>
      </c>
      <c r="J833" s="85" t="str">
        <f>IFERROR(VLOOKUP(H833,REFERENCES!R:S,2,FALSE),"")</f>
        <v>Nombre</v>
      </c>
      <c r="K833" s="79">
        <v>755</v>
      </c>
      <c r="L833" s="79"/>
      <c r="M833" s="79"/>
      <c r="N833" s="79"/>
      <c r="O833" s="79"/>
      <c r="P833" s="207"/>
      <c r="Q833" s="96"/>
      <c r="R833" s="165" t="s">
        <v>17</v>
      </c>
      <c r="S833" s="165" t="s">
        <v>261</v>
      </c>
      <c r="T833" s="191"/>
      <c r="U833" s="165" t="s">
        <v>2552</v>
      </c>
      <c r="Y833" s="165" t="str">
        <f t="shared" si="39"/>
        <v>FON20161018GRDA</v>
      </c>
      <c r="Z833" s="165">
        <f t="shared" si="40"/>
        <v>1</v>
      </c>
      <c r="AA833" s="165" t="str">
        <f>VLOOKUP(R833,NIVEAUXADMIN!A:B,2,FALSE)</f>
        <v>HT08</v>
      </c>
      <c r="AB833" s="165" t="str">
        <f>VLOOKUP(S833,NIVEAUXADMIN!E:F,2,FALSE)</f>
        <v>HT08822</v>
      </c>
      <c r="AC833" s="165" t="e">
        <f>VLOOKUP(T833,NIVEAUXADMIN!I:J,2,FALSE)</f>
        <v>#N/A</v>
      </c>
      <c r="AD833" s="165">
        <f>IF(SUMPRODUCT(($A$4:$A833=A833)*($S$4:$S833=S833))&gt;1,0,1)</f>
        <v>1</v>
      </c>
    </row>
    <row r="834" spans="1:30" s="165" customFormat="1" ht="15" customHeight="1">
      <c r="A834" s="98" t="s">
        <v>1102</v>
      </c>
      <c r="B834" s="165" t="s">
        <v>68</v>
      </c>
      <c r="C834" s="165" t="s">
        <v>48</v>
      </c>
      <c r="D834" s="165" t="s">
        <v>16</v>
      </c>
      <c r="E834" s="189">
        <v>42661</v>
      </c>
      <c r="F834" s="95" t="s">
        <v>1051</v>
      </c>
      <c r="G834" s="165" t="s">
        <v>1052</v>
      </c>
      <c r="H834" s="165" t="s">
        <v>1062</v>
      </c>
      <c r="I834" s="165" t="s">
        <v>2527</v>
      </c>
      <c r="J834" s="85" t="str">
        <f>IFERROR(VLOOKUP(H834,REFERENCES!R:S,2,FALSE),"")</f>
        <v>Nombre</v>
      </c>
      <c r="K834" s="79">
        <v>755</v>
      </c>
      <c r="L834" s="79"/>
      <c r="M834" s="79"/>
      <c r="N834" s="79"/>
      <c r="O834" s="79"/>
      <c r="P834" s="207"/>
      <c r="Q834" s="96"/>
      <c r="R834" s="165" t="s">
        <v>17</v>
      </c>
      <c r="S834" s="165" t="s">
        <v>248</v>
      </c>
      <c r="T834" s="98" t="s">
        <v>1643</v>
      </c>
      <c r="Y834" s="165" t="str">
        <f t="shared" si="39"/>
        <v>FON20161018GRBE4È</v>
      </c>
      <c r="Z834" s="165">
        <f t="shared" si="40"/>
        <v>1</v>
      </c>
      <c r="AA834" s="165" t="str">
        <f>VLOOKUP(R834,NIVEAUXADMIN!A:B,2,FALSE)</f>
        <v>HT08</v>
      </c>
      <c r="AB834" s="165" t="str">
        <f>VLOOKUP(S834,NIVEAUXADMIN!E:F,2,FALSE)</f>
        <v>HT08833</v>
      </c>
      <c r="AC834" s="165" t="str">
        <f>VLOOKUP(T834,NIVEAUXADMIN!I:J,2,FALSE)</f>
        <v>HT08833-01</v>
      </c>
      <c r="AD834" s="165">
        <f>IF(SUMPRODUCT(($A$4:$A834=A834)*($S$4:$S834=S834))&gt;1,0,1)</f>
        <v>1</v>
      </c>
    </row>
    <row r="835" spans="1:30" s="165" customFormat="1" ht="15" customHeight="1">
      <c r="A835" s="87" t="s">
        <v>2651</v>
      </c>
      <c r="B835" s="87"/>
      <c r="C835" s="87"/>
      <c r="D835" s="165" t="s">
        <v>16</v>
      </c>
      <c r="E835" s="189">
        <v>42708</v>
      </c>
      <c r="F835" s="95" t="s">
        <v>1049</v>
      </c>
      <c r="G835" s="165" t="s">
        <v>1053</v>
      </c>
      <c r="H835" s="165" t="s">
        <v>1048</v>
      </c>
      <c r="J835" s="85" t="str">
        <f>IFERROR(VLOOKUP(H835,REFERENCES!R:S,2,FALSE),"")</f>
        <v>Nombre</v>
      </c>
      <c r="K835" s="79">
        <v>1000</v>
      </c>
      <c r="L835" s="79"/>
      <c r="M835" s="79"/>
      <c r="N835" s="79"/>
      <c r="O835" s="1"/>
      <c r="P835" s="167">
        <v>1000</v>
      </c>
      <c r="Q835" s="96"/>
      <c r="R835" s="165" t="s">
        <v>17</v>
      </c>
      <c r="T835" s="191"/>
      <c r="Y835" s="87"/>
      <c r="Z835" s="87"/>
      <c r="AA835" s="87"/>
      <c r="AB835" s="87"/>
      <c r="AC835" s="87"/>
      <c r="AD835" s="87"/>
    </row>
    <row r="836" spans="1:30" ht="15" customHeight="1">
      <c r="A836" s="87" t="s">
        <v>2651</v>
      </c>
      <c r="B836" s="87"/>
      <c r="C836" s="87"/>
      <c r="D836" s="165" t="s">
        <v>16</v>
      </c>
      <c r="E836" s="189">
        <v>42708</v>
      </c>
      <c r="F836" s="95" t="s">
        <v>1051</v>
      </c>
      <c r="G836" s="165" t="s">
        <v>1052</v>
      </c>
      <c r="H836" s="165" t="s">
        <v>1054</v>
      </c>
      <c r="I836" s="165"/>
      <c r="J836" s="85" t="str">
        <f>IFERROR(VLOOKUP(H836,REFERENCES!R:S,2,FALSE),"")</f>
        <v>Nombre</v>
      </c>
      <c r="K836" s="79">
        <v>400</v>
      </c>
      <c r="L836" s="79"/>
      <c r="M836" s="79"/>
      <c r="N836" s="79"/>
      <c r="P836" s="167">
        <v>1000</v>
      </c>
      <c r="Q836" s="96"/>
      <c r="R836" s="165" t="s">
        <v>17</v>
      </c>
      <c r="S836" s="165"/>
      <c r="T836" s="191"/>
      <c r="U836" s="165"/>
      <c r="V836" s="165"/>
      <c r="W836" s="165"/>
      <c r="X836" s="165"/>
      <c r="Y836" s="87"/>
      <c r="Z836" s="87"/>
      <c r="AA836" s="87"/>
      <c r="AB836" s="87"/>
      <c r="AC836" s="87"/>
      <c r="AD836" s="87"/>
    </row>
    <row r="837" spans="1:30" ht="15" customHeight="1">
      <c r="A837" s="87" t="s">
        <v>2651</v>
      </c>
      <c r="B837" s="87"/>
      <c r="C837" s="87"/>
      <c r="D837" s="165" t="s">
        <v>16</v>
      </c>
      <c r="E837" s="189">
        <v>42708</v>
      </c>
      <c r="F837" s="95" t="s">
        <v>1051</v>
      </c>
      <c r="G837" s="165" t="s">
        <v>1052</v>
      </c>
      <c r="H837" s="165" t="s">
        <v>1056</v>
      </c>
      <c r="I837" s="165"/>
      <c r="J837" s="85" t="str">
        <f>IFERROR(VLOOKUP(H837,REFERENCES!R:S,2,FALSE),"")</f>
        <v>Nombre</v>
      </c>
      <c r="K837" s="79">
        <v>700</v>
      </c>
      <c r="L837" s="79"/>
      <c r="M837" s="79"/>
      <c r="N837" s="79"/>
      <c r="P837" s="167">
        <v>1000</v>
      </c>
      <c r="Q837" s="96"/>
      <c r="R837" s="165" t="s">
        <v>17</v>
      </c>
      <c r="S837" s="165"/>
      <c r="T837" s="191"/>
      <c r="U837" s="165"/>
      <c r="V837" s="165"/>
      <c r="W837" s="165"/>
      <c r="X837" s="165"/>
      <c r="Y837" s="87"/>
      <c r="Z837" s="87"/>
      <c r="AA837" s="87"/>
      <c r="AB837" s="87"/>
      <c r="AC837" s="87"/>
      <c r="AD837" s="87"/>
    </row>
    <row r="838" spans="1:30" ht="15" customHeight="1">
      <c r="A838" s="87" t="s">
        <v>2651</v>
      </c>
      <c r="B838" s="87"/>
      <c r="C838" s="87"/>
      <c r="D838" s="165" t="s">
        <v>16</v>
      </c>
      <c r="E838" s="189">
        <v>42708</v>
      </c>
      <c r="F838" s="95" t="s">
        <v>1051</v>
      </c>
      <c r="G838" s="165" t="s">
        <v>1052</v>
      </c>
      <c r="H838" s="165" t="s">
        <v>1063</v>
      </c>
      <c r="I838" s="165"/>
      <c r="J838" s="85" t="str">
        <f>IFERROR(VLOOKUP(H838,REFERENCES!R:S,2,FALSE),"")</f>
        <v>Nombre</v>
      </c>
      <c r="K838" s="79">
        <v>1000</v>
      </c>
      <c r="L838" s="79"/>
      <c r="M838" s="79"/>
      <c r="N838" s="79"/>
      <c r="P838" s="167">
        <v>1000</v>
      </c>
      <c r="Q838" s="96"/>
      <c r="R838" s="165" t="s">
        <v>17</v>
      </c>
      <c r="S838" s="165"/>
      <c r="T838" s="191"/>
      <c r="U838" s="165"/>
      <c r="V838" s="165"/>
      <c r="W838" s="165"/>
      <c r="X838" s="165"/>
      <c r="Y838" s="87"/>
      <c r="Z838" s="87"/>
      <c r="AA838" s="87"/>
      <c r="AB838" s="87"/>
      <c r="AC838" s="87"/>
      <c r="AD838" s="87"/>
    </row>
    <row r="839" spans="1:30" ht="15" customHeight="1">
      <c r="A839" s="98" t="s">
        <v>2534</v>
      </c>
      <c r="B839" s="165" t="s">
        <v>68</v>
      </c>
      <c r="C839" s="165" t="s">
        <v>48</v>
      </c>
      <c r="D839" s="165" t="s">
        <v>16</v>
      </c>
      <c r="E839" s="189">
        <v>42668</v>
      </c>
      <c r="F839" s="95" t="s">
        <v>1049</v>
      </c>
      <c r="G839" s="165" t="s">
        <v>1053</v>
      </c>
      <c r="H839" s="165" t="s">
        <v>1048</v>
      </c>
      <c r="I839" s="165" t="s">
        <v>2526</v>
      </c>
      <c r="J839" s="85" t="str">
        <f>IFERROR(VLOOKUP(H839,REFERENCES!R:S,2,FALSE),"")</f>
        <v>Nombre</v>
      </c>
      <c r="K839" s="79">
        <v>49</v>
      </c>
      <c r="L839" s="79"/>
      <c r="M839" s="79"/>
      <c r="N839" s="79"/>
      <c r="O839" s="79"/>
      <c r="P839" s="207"/>
      <c r="Q839" s="96"/>
      <c r="R839" s="165" t="s">
        <v>17</v>
      </c>
      <c r="S839" s="165" t="s">
        <v>18</v>
      </c>
      <c r="T839" s="98" t="s">
        <v>1633</v>
      </c>
      <c r="U839" s="165" t="s">
        <v>2650</v>
      </c>
      <c r="V839" s="165"/>
      <c r="W839" s="165"/>
      <c r="X839" s="165"/>
      <c r="Y839" s="165" t="str">
        <f>UPPER(LEFT(A839,3)&amp;YEAR(E839)&amp;MONTH(E839)&amp;DAY((E839))&amp;LEFT(R839,2)&amp;LEFT(S839,2)&amp;LEFT(T839,2))</f>
        <v>FON20161025GRJE4E</v>
      </c>
      <c r="Z839" s="165">
        <f>COUNTIF($Y$4:$Y$1907,Y839)</f>
        <v>2</v>
      </c>
      <c r="AA839" s="165" t="str">
        <f>VLOOKUP(R839,NIVEAUXADMIN!A:B,2,FALSE)</f>
        <v>HT08</v>
      </c>
      <c r="AB839" s="165" t="str">
        <f>VLOOKUP(S839,NIVEAUXADMIN!E:F,2,FALSE)</f>
        <v>HT08811</v>
      </c>
      <c r="AC839" s="165" t="str">
        <f>VLOOKUP(T839,NIVEAUXADMIN!I:J,2,FALSE)</f>
        <v>HT08811-04</v>
      </c>
      <c r="AD839" s="165">
        <f>IF(SUMPRODUCT(($A$4:$A839=A839)*($S$4:$S839=S839))&gt;1,0,1)</f>
        <v>1</v>
      </c>
    </row>
    <row r="840" spans="1:30" ht="15" customHeight="1">
      <c r="A840" s="98" t="s">
        <v>2534</v>
      </c>
      <c r="B840" s="165" t="s">
        <v>68</v>
      </c>
      <c r="C840" s="165" t="s">
        <v>48</v>
      </c>
      <c r="D840" s="165" t="s">
        <v>16</v>
      </c>
      <c r="E840" s="189">
        <v>42668</v>
      </c>
      <c r="F840" s="95" t="s">
        <v>1051</v>
      </c>
      <c r="G840" s="165" t="s">
        <v>1052</v>
      </c>
      <c r="H840" s="165" t="s">
        <v>1062</v>
      </c>
      <c r="I840" s="165" t="s">
        <v>2527</v>
      </c>
      <c r="J840" s="85" t="str">
        <f>IFERROR(VLOOKUP(H840,REFERENCES!R:S,2,FALSE),"")</f>
        <v>Nombre</v>
      </c>
      <c r="K840" s="79">
        <v>49</v>
      </c>
      <c r="L840" s="79"/>
      <c r="M840" s="79"/>
      <c r="N840" s="79"/>
      <c r="O840" s="79"/>
      <c r="P840" s="207"/>
      <c r="Q840" s="96"/>
      <c r="R840" s="165" t="s">
        <v>17</v>
      </c>
      <c r="S840" s="165" t="s">
        <v>18</v>
      </c>
      <c r="T840" s="98" t="s">
        <v>1633</v>
      </c>
      <c r="U840" s="165" t="s">
        <v>2650</v>
      </c>
      <c r="V840" s="165"/>
      <c r="W840" s="165"/>
      <c r="X840" s="165"/>
      <c r="Y840" s="165" t="str">
        <f>UPPER(LEFT(A840,3)&amp;YEAR(E840)&amp;MONTH(E840)&amp;DAY((E840))&amp;LEFT(R840,2)&amp;LEFT(S840,2)&amp;LEFT(T840,2))</f>
        <v>FON20161025GRJE4E</v>
      </c>
      <c r="Z840" s="165">
        <f>COUNTIF($Y$4:$Y$1907,Y840)</f>
        <v>2</v>
      </c>
      <c r="AA840" s="165" t="str">
        <f>VLOOKUP(R840,NIVEAUXADMIN!A:B,2,FALSE)</f>
        <v>HT08</v>
      </c>
      <c r="AB840" s="165" t="str">
        <f>VLOOKUP(S840,NIVEAUXADMIN!E:F,2,FALSE)</f>
        <v>HT08811</v>
      </c>
      <c r="AC840" s="165" t="str">
        <f>VLOOKUP(T840,NIVEAUXADMIN!I:J,2,FALSE)</f>
        <v>HT08811-04</v>
      </c>
      <c r="AD840" s="165">
        <f>IF(SUMPRODUCT(($A$4:$A840=A840)*($S$4:$S840=S840))&gt;1,0,1)</f>
        <v>0</v>
      </c>
    </row>
    <row r="841" spans="1:30" ht="15" customHeight="1">
      <c r="A841" s="98" t="s">
        <v>2550</v>
      </c>
      <c r="B841" s="165" t="s">
        <v>68</v>
      </c>
      <c r="C841" s="165" t="s">
        <v>48</v>
      </c>
      <c r="D841" s="165" t="s">
        <v>16</v>
      </c>
      <c r="E841" s="189">
        <v>42710</v>
      </c>
      <c r="F841" s="95" t="s">
        <v>1049</v>
      </c>
      <c r="G841" s="165" t="s">
        <v>1053</v>
      </c>
      <c r="H841" s="165" t="s">
        <v>1048</v>
      </c>
      <c r="I841" s="165" t="s">
        <v>2526</v>
      </c>
      <c r="J841" s="85" t="str">
        <f>IFERROR(VLOOKUP(H841,REFERENCES!R:S,2,FALSE),"")</f>
        <v>Nombre</v>
      </c>
      <c r="K841" s="79">
        <v>2026</v>
      </c>
      <c r="L841" s="79"/>
      <c r="M841" s="79"/>
      <c r="N841" s="79"/>
      <c r="O841" s="79"/>
      <c r="P841" s="207"/>
      <c r="Q841" s="96"/>
      <c r="R841" s="165" t="s">
        <v>17</v>
      </c>
      <c r="S841" s="165" t="s">
        <v>142</v>
      </c>
      <c r="T841" s="98" t="s">
        <v>1304</v>
      </c>
      <c r="U841" s="165" t="s">
        <v>2551</v>
      </c>
      <c r="V841" s="165"/>
      <c r="W841" s="165"/>
      <c r="X841" s="165"/>
      <c r="Y841" s="165" t="str">
        <f>UPPER(LEFT(A841,3)&amp;YEAR(E841)&amp;MONTH(E841)&amp;DAY((E841))&amp;LEFT(R841,2)&amp;LEFT(S841,2)&amp;LEFT(T841,2))</f>
        <v>FON2016126GRAB1E</v>
      </c>
      <c r="Z841" s="165">
        <f>COUNTIF($Y$4:$Y$1907,Y841)</f>
        <v>1</v>
      </c>
      <c r="AA841" s="165" t="str">
        <f>VLOOKUP(R841,NIVEAUXADMIN!A:B,2,FALSE)</f>
        <v>HT08</v>
      </c>
      <c r="AB841" s="165" t="str">
        <f>VLOOKUP(S841,NIVEAUXADMIN!E:F,2,FALSE)</f>
        <v>HT08812</v>
      </c>
      <c r="AC841" s="165" t="str">
        <f>VLOOKUP(T841,NIVEAUXADMIN!I:J,2,FALSE)</f>
        <v>HT08812-01</v>
      </c>
      <c r="AD841" s="165">
        <f>IF(SUMPRODUCT(($A$4:$A841=A841)*($S$4:$S841=S841))&gt;1,0,1)</f>
        <v>1</v>
      </c>
    </row>
    <row r="842" spans="1:30" ht="15" customHeight="1">
      <c r="A842" s="87" t="s">
        <v>2652</v>
      </c>
      <c r="B842" s="87"/>
      <c r="C842" s="87"/>
      <c r="D842" s="165" t="s">
        <v>16</v>
      </c>
      <c r="E842" s="113">
        <v>42670</v>
      </c>
      <c r="F842" s="95" t="s">
        <v>1051</v>
      </c>
      <c r="G842" s="165" t="s">
        <v>1052</v>
      </c>
      <c r="H842" s="165" t="s">
        <v>1054</v>
      </c>
      <c r="I842" s="87"/>
      <c r="J842" s="85" t="str">
        <f>IFERROR(VLOOKUP(H842,REFERENCES!R:S,2,FALSE),"")</f>
        <v>Nombre</v>
      </c>
      <c r="K842" s="81">
        <v>100</v>
      </c>
      <c r="L842" s="81"/>
      <c r="M842" s="81"/>
      <c r="N842" s="81"/>
      <c r="P842" s="81">
        <v>80</v>
      </c>
      <c r="Q842" s="87"/>
      <c r="R842" s="165" t="s">
        <v>17</v>
      </c>
      <c r="S842" s="165"/>
      <c r="T842" s="191"/>
      <c r="U842" s="165"/>
      <c r="V842" s="165"/>
      <c r="W842" s="165"/>
      <c r="X842" s="87"/>
      <c r="Y842" s="87"/>
      <c r="Z842" s="87"/>
      <c r="AA842" s="87"/>
      <c r="AB842" s="87"/>
      <c r="AC842" s="87"/>
      <c r="AD842" s="87"/>
    </row>
    <row r="843" spans="1:30" ht="15" customHeight="1">
      <c r="A843" s="87" t="s">
        <v>2652</v>
      </c>
      <c r="B843" s="87"/>
      <c r="C843" s="87"/>
      <c r="D843" s="165" t="s">
        <v>16</v>
      </c>
      <c r="E843" s="113">
        <v>42670</v>
      </c>
      <c r="F843" s="95" t="s">
        <v>1049</v>
      </c>
      <c r="G843" s="165" t="s">
        <v>1053</v>
      </c>
      <c r="H843" s="165" t="s">
        <v>1048</v>
      </c>
      <c r="I843" s="87"/>
      <c r="J843" s="85" t="str">
        <f>IFERROR(VLOOKUP(H843,REFERENCES!R:S,2,FALSE),"")</f>
        <v>Nombre</v>
      </c>
      <c r="K843" s="81">
        <v>80</v>
      </c>
      <c r="L843" s="81"/>
      <c r="M843" s="81"/>
      <c r="N843" s="81"/>
      <c r="P843" s="81">
        <v>80</v>
      </c>
      <c r="Q843" s="87"/>
      <c r="R843" s="165" t="s">
        <v>17</v>
      </c>
      <c r="S843" s="165"/>
      <c r="T843" s="191"/>
      <c r="U843" s="165"/>
      <c r="V843" s="165"/>
      <c r="W843" s="165"/>
      <c r="X843" s="87"/>
      <c r="Y843" s="87"/>
      <c r="Z843" s="87"/>
      <c r="AA843" s="87"/>
      <c r="AB843" s="87"/>
      <c r="AC843" s="87"/>
      <c r="AD843" s="87"/>
    </row>
    <row r="844" spans="1:30" ht="15" customHeight="1">
      <c r="A844" s="90" t="s">
        <v>1099</v>
      </c>
      <c r="B844" s="87" t="s">
        <v>1202</v>
      </c>
      <c r="C844" s="90"/>
      <c r="D844" s="165" t="s">
        <v>16</v>
      </c>
      <c r="E844" s="189">
        <v>42668</v>
      </c>
      <c r="F844" s="88" t="s">
        <v>1049</v>
      </c>
      <c r="G844" s="87" t="s">
        <v>1053</v>
      </c>
      <c r="H844" s="87" t="s">
        <v>1048</v>
      </c>
      <c r="I844" s="176"/>
      <c r="J844" s="85" t="str">
        <f>IFERROR(VLOOKUP(H844,REFERENCES!R:S,2,FALSE),"")</f>
        <v>Nombre</v>
      </c>
      <c r="K844" s="168">
        <v>51</v>
      </c>
      <c r="L844" s="167"/>
      <c r="M844" s="167"/>
      <c r="N844" s="167"/>
      <c r="O844" s="84" t="s">
        <v>1902</v>
      </c>
      <c r="P844" s="82">
        <v>200</v>
      </c>
      <c r="Q844" s="89"/>
      <c r="R844" s="165" t="s">
        <v>174</v>
      </c>
      <c r="S844" s="87" t="s">
        <v>494</v>
      </c>
      <c r="T844" s="86" t="s">
        <v>1825</v>
      </c>
      <c r="U844" s="165"/>
      <c r="V844" s="86"/>
      <c r="W844" s="97"/>
      <c r="X844" s="87"/>
      <c r="Y844" s="165" t="str">
        <f t="shared" ref="Y844:Y885" si="41">UPPER(LEFT(A844,3)&amp;YEAR(E844)&amp;MONTH(E844)&amp;DAY((E844))&amp;LEFT(R844,2)&amp;LEFT(S844,2)&amp;LEFT(T844,2))</f>
        <v>FRE20161025OUPO9È</v>
      </c>
      <c r="Z844" s="165">
        <f t="shared" ref="Z844:Z875" si="42">COUNTIF($Y$4:$Y$1907,Y844)</f>
        <v>4</v>
      </c>
      <c r="AA844" s="165" t="str">
        <f>VLOOKUP(R844,NIVEAUXADMIN!A:B,2,FALSE)</f>
        <v>HT01</v>
      </c>
      <c r="AB844" s="165" t="str">
        <f>VLOOKUP(S844,NIVEAUXADMIN!E:F,2,FALSE)</f>
        <v>HT01152</v>
      </c>
      <c r="AC844" s="165" t="str">
        <f>VLOOKUP(T844,NIVEAUXADMIN!I:J,2,FALSE)</f>
        <v>HT01152-04</v>
      </c>
      <c r="AD844" s="87">
        <f>IF(SUMPRODUCT(($A$4:$A844=A844)*($S$4:$S844=S844))&gt;1,0,1)</f>
        <v>1</v>
      </c>
    </row>
    <row r="845" spans="1:30" ht="15" customHeight="1">
      <c r="A845" s="90" t="s">
        <v>1099</v>
      </c>
      <c r="B845" s="87" t="s">
        <v>1202</v>
      </c>
      <c r="C845" s="90"/>
      <c r="D845" s="165" t="s">
        <v>16</v>
      </c>
      <c r="E845" s="189">
        <v>42668</v>
      </c>
      <c r="F845" s="88" t="s">
        <v>1051</v>
      </c>
      <c r="G845" s="87" t="s">
        <v>1052</v>
      </c>
      <c r="H845" s="87" t="s">
        <v>1063</v>
      </c>
      <c r="I845" s="176"/>
      <c r="J845" s="85" t="str">
        <f>IFERROR(VLOOKUP(H845,REFERENCES!R:S,2,FALSE),"")</f>
        <v>Nombre</v>
      </c>
      <c r="K845" s="168">
        <v>200</v>
      </c>
      <c r="L845" s="167"/>
      <c r="M845" s="167"/>
      <c r="N845" s="167"/>
      <c r="O845" s="84" t="s">
        <v>1902</v>
      </c>
      <c r="P845" s="82">
        <v>200</v>
      </c>
      <c r="Q845" s="89"/>
      <c r="R845" s="165" t="s">
        <v>174</v>
      </c>
      <c r="S845" s="87" t="s">
        <v>494</v>
      </c>
      <c r="T845" s="86" t="s">
        <v>1825</v>
      </c>
      <c r="U845" s="165"/>
      <c r="V845" s="86"/>
      <c r="W845" s="97"/>
      <c r="X845" s="87"/>
      <c r="Y845" s="165" t="str">
        <f t="shared" si="41"/>
        <v>FRE20161025OUPO9È</v>
      </c>
      <c r="Z845" s="165">
        <f t="shared" si="42"/>
        <v>4</v>
      </c>
      <c r="AA845" s="165" t="str">
        <f>VLOOKUP(R845,NIVEAUXADMIN!A:B,2,FALSE)</f>
        <v>HT01</v>
      </c>
      <c r="AB845" s="165" t="str">
        <f>VLOOKUP(S845,NIVEAUXADMIN!E:F,2,FALSE)</f>
        <v>HT01152</v>
      </c>
      <c r="AC845" s="165" t="str">
        <f>VLOOKUP(T845,NIVEAUXADMIN!I:J,2,FALSE)</f>
        <v>HT01152-04</v>
      </c>
      <c r="AD845" s="87">
        <f>IF(SUMPRODUCT(($A$4:$A845=A845)*($S$4:$S845=S845))&gt;1,0,1)</f>
        <v>0</v>
      </c>
    </row>
    <row r="846" spans="1:30" ht="15" customHeight="1">
      <c r="A846" s="90" t="s">
        <v>1099</v>
      </c>
      <c r="B846" s="87" t="s">
        <v>1202</v>
      </c>
      <c r="C846" s="90"/>
      <c r="D846" s="165" t="s">
        <v>16</v>
      </c>
      <c r="E846" s="189">
        <v>42668</v>
      </c>
      <c r="F846" s="88" t="s">
        <v>1051</v>
      </c>
      <c r="G846" s="87" t="s">
        <v>1052</v>
      </c>
      <c r="H846" s="87" t="s">
        <v>1062</v>
      </c>
      <c r="I846" s="176"/>
      <c r="J846" s="85" t="str">
        <f>IFERROR(VLOOKUP(H846,REFERENCES!R:S,2,FALSE),"")</f>
        <v>Nombre</v>
      </c>
      <c r="K846" s="168">
        <v>200</v>
      </c>
      <c r="L846" s="167"/>
      <c r="M846" s="167"/>
      <c r="N846" s="167"/>
      <c r="O846" s="84" t="s">
        <v>1902</v>
      </c>
      <c r="P846" s="82">
        <v>200</v>
      </c>
      <c r="Q846" s="96" t="s">
        <v>1040</v>
      </c>
      <c r="R846" s="165" t="s">
        <v>174</v>
      </c>
      <c r="S846" s="87" t="s">
        <v>494</v>
      </c>
      <c r="T846" s="86" t="s">
        <v>1825</v>
      </c>
      <c r="U846" s="165"/>
      <c r="V846" s="86"/>
      <c r="W846" s="97"/>
      <c r="X846" s="87"/>
      <c r="Y846" s="165" t="str">
        <f t="shared" si="41"/>
        <v>FRE20161025OUPO9È</v>
      </c>
      <c r="Z846" s="165">
        <f t="shared" si="42"/>
        <v>4</v>
      </c>
      <c r="AA846" s="165" t="str">
        <f>VLOOKUP(R846,NIVEAUXADMIN!A:B,2,FALSE)</f>
        <v>HT01</v>
      </c>
      <c r="AB846" s="165" t="str">
        <f>VLOOKUP(S846,NIVEAUXADMIN!E:F,2,FALSE)</f>
        <v>HT01152</v>
      </c>
      <c r="AC846" s="165" t="str">
        <f>VLOOKUP(T846,NIVEAUXADMIN!I:J,2,FALSE)</f>
        <v>HT01152-04</v>
      </c>
      <c r="AD846" s="87">
        <f>IF(SUMPRODUCT(($A$4:$A846=A846)*($S$4:$S846=S846))&gt;1,0,1)</f>
        <v>0</v>
      </c>
    </row>
    <row r="847" spans="1:30" ht="15" customHeight="1">
      <c r="A847" s="90" t="s">
        <v>1099</v>
      </c>
      <c r="B847" s="87" t="s">
        <v>1202</v>
      </c>
      <c r="C847" s="90"/>
      <c r="D847" s="165" t="s">
        <v>16</v>
      </c>
      <c r="E847" s="189">
        <v>42668</v>
      </c>
      <c r="F847" s="88" t="s">
        <v>1051</v>
      </c>
      <c r="G847" s="87" t="s">
        <v>1052</v>
      </c>
      <c r="H847" s="87" t="s">
        <v>1058</v>
      </c>
      <c r="I847" s="176"/>
      <c r="J847" s="85" t="str">
        <f>IFERROR(VLOOKUP(H847,REFERENCES!R:S,2,FALSE),"")</f>
        <v>Nombre</v>
      </c>
      <c r="K847" s="168">
        <v>200</v>
      </c>
      <c r="L847" s="167"/>
      <c r="M847" s="167"/>
      <c r="N847" s="167"/>
      <c r="O847" s="84" t="s">
        <v>1902</v>
      </c>
      <c r="P847" s="82">
        <v>200</v>
      </c>
      <c r="Q847" s="96" t="s">
        <v>1040</v>
      </c>
      <c r="R847" s="165" t="s">
        <v>174</v>
      </c>
      <c r="S847" s="87" t="s">
        <v>494</v>
      </c>
      <c r="T847" s="86" t="s">
        <v>1825</v>
      </c>
      <c r="U847" s="165"/>
      <c r="V847" s="86"/>
      <c r="W847" s="97"/>
      <c r="X847" s="87"/>
      <c r="Y847" s="165" t="str">
        <f t="shared" si="41"/>
        <v>FRE20161025OUPO9È</v>
      </c>
      <c r="Z847" s="165">
        <f t="shared" si="42"/>
        <v>4</v>
      </c>
      <c r="AA847" s="165" t="str">
        <f>VLOOKUP(R847,NIVEAUXADMIN!A:B,2,FALSE)</f>
        <v>HT01</v>
      </c>
      <c r="AB847" s="165" t="str">
        <f>VLOOKUP(S847,NIVEAUXADMIN!E:F,2,FALSE)</f>
        <v>HT01152</v>
      </c>
      <c r="AC847" s="165" t="str">
        <f>VLOOKUP(T847,NIVEAUXADMIN!I:J,2,FALSE)</f>
        <v>HT01152-04</v>
      </c>
      <c r="AD847" s="87">
        <f>IF(SUMPRODUCT(($A$4:$A847=A847)*($S$4:$S847=S847))&gt;1,0,1)</f>
        <v>0</v>
      </c>
    </row>
    <row r="848" spans="1:30" ht="15" customHeight="1">
      <c r="A848" s="90" t="s">
        <v>1099</v>
      </c>
      <c r="B848" s="87" t="s">
        <v>1202</v>
      </c>
      <c r="C848" s="90"/>
      <c r="D848" s="165" t="s">
        <v>16</v>
      </c>
      <c r="E848" s="189">
        <v>42675</v>
      </c>
      <c r="F848" s="88" t="s">
        <v>1049</v>
      </c>
      <c r="G848" s="87" t="s">
        <v>1053</v>
      </c>
      <c r="H848" s="87" t="s">
        <v>1048</v>
      </c>
      <c r="I848" s="176"/>
      <c r="J848" s="85" t="str">
        <f>IFERROR(VLOOKUP(H848,REFERENCES!R:S,2,FALSE),"")</f>
        <v>Nombre</v>
      </c>
      <c r="K848" s="168">
        <v>70</v>
      </c>
      <c r="L848" s="167"/>
      <c r="M848" s="167"/>
      <c r="N848" s="167"/>
      <c r="O848" s="84" t="s">
        <v>1902</v>
      </c>
      <c r="P848" s="82">
        <v>121</v>
      </c>
      <c r="Q848" s="96" t="s">
        <v>1040</v>
      </c>
      <c r="R848" s="165" t="s">
        <v>174</v>
      </c>
      <c r="S848" s="87" t="s">
        <v>494</v>
      </c>
      <c r="T848" s="86" t="s">
        <v>1815</v>
      </c>
      <c r="U848" s="165"/>
      <c r="V848" s="86"/>
      <c r="W848" s="97"/>
      <c r="X848" s="87"/>
      <c r="Y848" s="165" t="str">
        <f t="shared" si="41"/>
        <v>FRE2016111OUPO8È</v>
      </c>
      <c r="Z848" s="165">
        <f t="shared" si="42"/>
        <v>3</v>
      </c>
      <c r="AA848" s="165" t="str">
        <f>VLOOKUP(R848,NIVEAUXADMIN!A:B,2,FALSE)</f>
        <v>HT01</v>
      </c>
      <c r="AB848" s="165" t="str">
        <f>VLOOKUP(S848,NIVEAUXADMIN!E:F,2,FALSE)</f>
        <v>HT01152</v>
      </c>
      <c r="AC848" s="165" t="str">
        <f>VLOOKUP(T848,NIVEAUXADMIN!I:J,2,FALSE)</f>
        <v>HT01152-03</v>
      </c>
      <c r="AD848" s="87">
        <f>IF(SUMPRODUCT(($A$4:$A848=A848)*($S$4:$S848=S848))&gt;1,0,1)</f>
        <v>0</v>
      </c>
    </row>
    <row r="849" spans="1:30" s="165" customFormat="1" ht="15" customHeight="1">
      <c r="A849" s="90" t="s">
        <v>1099</v>
      </c>
      <c r="B849" s="87" t="s">
        <v>1202</v>
      </c>
      <c r="C849" s="90"/>
      <c r="D849" s="165" t="s">
        <v>16</v>
      </c>
      <c r="E849" s="189">
        <v>42675</v>
      </c>
      <c r="F849" s="88" t="s">
        <v>1049</v>
      </c>
      <c r="G849" s="87" t="s">
        <v>1053</v>
      </c>
      <c r="H849" s="87" t="s">
        <v>1064</v>
      </c>
      <c r="I849" s="176"/>
      <c r="J849" s="85" t="str">
        <f>IFERROR(VLOOKUP(H849,REFERENCES!R:S,2,FALSE),"")</f>
        <v>Nombre</v>
      </c>
      <c r="K849" s="168">
        <v>121</v>
      </c>
      <c r="L849" s="167"/>
      <c r="M849" s="167"/>
      <c r="N849" s="167"/>
      <c r="O849" s="84" t="s">
        <v>1902</v>
      </c>
      <c r="P849" s="82">
        <v>121</v>
      </c>
      <c r="Q849" s="96" t="s">
        <v>1040</v>
      </c>
      <c r="R849" s="165" t="s">
        <v>174</v>
      </c>
      <c r="S849" s="87" t="s">
        <v>494</v>
      </c>
      <c r="T849" s="86" t="s">
        <v>1815</v>
      </c>
      <c r="V849" s="86"/>
      <c r="W849" s="97"/>
      <c r="X849" s="87"/>
      <c r="Y849" s="165" t="str">
        <f t="shared" si="41"/>
        <v>FRE2016111OUPO8È</v>
      </c>
      <c r="Z849" s="165">
        <f t="shared" si="42"/>
        <v>3</v>
      </c>
      <c r="AA849" s="165" t="str">
        <f>VLOOKUP(R849,NIVEAUXADMIN!A:B,2,FALSE)</f>
        <v>HT01</v>
      </c>
      <c r="AB849" s="165" t="str">
        <f>VLOOKUP(S849,NIVEAUXADMIN!E:F,2,FALSE)</f>
        <v>HT01152</v>
      </c>
      <c r="AC849" s="165" t="str">
        <f>VLOOKUP(T849,NIVEAUXADMIN!I:J,2,FALSE)</f>
        <v>HT01152-03</v>
      </c>
      <c r="AD849" s="87">
        <f>IF(SUMPRODUCT(($A$4:$A849=A849)*($S$4:$S849=S849))&gt;1,0,1)</f>
        <v>0</v>
      </c>
    </row>
    <row r="850" spans="1:30" s="165" customFormat="1" ht="15" customHeight="1">
      <c r="A850" s="90" t="s">
        <v>1099</v>
      </c>
      <c r="B850" s="87" t="s">
        <v>1202</v>
      </c>
      <c r="C850" s="90"/>
      <c r="D850" s="165" t="s">
        <v>16</v>
      </c>
      <c r="E850" s="189">
        <v>42675</v>
      </c>
      <c r="F850" s="88" t="s">
        <v>1051</v>
      </c>
      <c r="G850" s="87" t="s">
        <v>1052</v>
      </c>
      <c r="H850" s="87" t="s">
        <v>1062</v>
      </c>
      <c r="I850" s="176"/>
      <c r="J850" s="85" t="str">
        <f>IFERROR(VLOOKUP(H850,REFERENCES!R:S,2,FALSE),"")</f>
        <v>Nombre</v>
      </c>
      <c r="K850" s="168">
        <v>121</v>
      </c>
      <c r="L850" s="167"/>
      <c r="M850" s="167"/>
      <c r="N850" s="167"/>
      <c r="O850" s="84" t="s">
        <v>1902</v>
      </c>
      <c r="P850" s="82">
        <v>121</v>
      </c>
      <c r="Q850" s="96" t="s">
        <v>1040</v>
      </c>
      <c r="R850" s="165" t="s">
        <v>174</v>
      </c>
      <c r="S850" s="87" t="s">
        <v>494</v>
      </c>
      <c r="T850" s="86" t="s">
        <v>1815</v>
      </c>
      <c r="V850" s="86"/>
      <c r="W850" s="97"/>
      <c r="X850" s="87"/>
      <c r="Y850" s="165" t="str">
        <f t="shared" si="41"/>
        <v>FRE2016111OUPO8È</v>
      </c>
      <c r="Z850" s="165">
        <f t="shared" si="42"/>
        <v>3</v>
      </c>
      <c r="AA850" s="165" t="str">
        <f>VLOOKUP(R850,NIVEAUXADMIN!A:B,2,FALSE)</f>
        <v>HT01</v>
      </c>
      <c r="AB850" s="165" t="str">
        <f>VLOOKUP(S850,NIVEAUXADMIN!E:F,2,FALSE)</f>
        <v>HT01152</v>
      </c>
      <c r="AC850" s="165" t="str">
        <f>VLOOKUP(T850,NIVEAUXADMIN!I:J,2,FALSE)</f>
        <v>HT01152-03</v>
      </c>
      <c r="AD850" s="87">
        <f>IF(SUMPRODUCT(($A$4:$A850=A850)*($S$4:$S850=S850))&gt;1,0,1)</f>
        <v>0</v>
      </c>
    </row>
    <row r="851" spans="1:30" ht="15" customHeight="1">
      <c r="A851" s="90" t="s">
        <v>1099</v>
      </c>
      <c r="B851" s="87" t="s">
        <v>1202</v>
      </c>
      <c r="C851" s="90"/>
      <c r="D851" s="165" t="s">
        <v>16</v>
      </c>
      <c r="E851" s="189">
        <v>42704</v>
      </c>
      <c r="F851" s="88" t="s">
        <v>1051</v>
      </c>
      <c r="G851" s="87" t="s">
        <v>1052</v>
      </c>
      <c r="H851" s="87" t="s">
        <v>1059</v>
      </c>
      <c r="I851" s="176"/>
      <c r="J851" s="85" t="str">
        <f>IFERROR(VLOOKUP(H851,REFERENCES!R:S,2,FALSE),"")</f>
        <v>Nombre</v>
      </c>
      <c r="K851" s="168">
        <v>11000</v>
      </c>
      <c r="L851" s="167"/>
      <c r="M851" s="167"/>
      <c r="N851" s="167"/>
      <c r="O851" s="84" t="s">
        <v>1902</v>
      </c>
      <c r="P851" s="82">
        <v>110</v>
      </c>
      <c r="Q851" s="96" t="s">
        <v>1040</v>
      </c>
      <c r="R851" s="165" t="s">
        <v>174</v>
      </c>
      <c r="S851" s="87" t="s">
        <v>494</v>
      </c>
      <c r="T851" s="86" t="s">
        <v>1751</v>
      </c>
      <c r="U851" s="165"/>
      <c r="V851" s="86"/>
      <c r="W851" s="97"/>
      <c r="X851" s="87"/>
      <c r="Y851" s="165" t="str">
        <f t="shared" si="41"/>
        <v>FRE20161130OUPO6È</v>
      </c>
      <c r="Z851" s="165">
        <f t="shared" si="42"/>
        <v>6</v>
      </c>
      <c r="AA851" s="165" t="str">
        <f>VLOOKUP(R851,NIVEAUXADMIN!A:B,2,FALSE)</f>
        <v>HT01</v>
      </c>
      <c r="AB851" s="165" t="str">
        <f>VLOOKUP(S851,NIVEAUXADMIN!E:F,2,FALSE)</f>
        <v>HT01152</v>
      </c>
      <c r="AC851" s="165" t="str">
        <f>VLOOKUP(T851,NIVEAUXADMIN!I:J,2,FALSE)</f>
        <v>HT01152-01</v>
      </c>
      <c r="AD851" s="87">
        <f>IF(SUMPRODUCT(($A$4:$A851=A851)*($S$4:$S851=S851))&gt;1,0,1)</f>
        <v>0</v>
      </c>
    </row>
    <row r="852" spans="1:30" ht="15" customHeight="1">
      <c r="A852" s="90" t="s">
        <v>1099</v>
      </c>
      <c r="B852" s="87" t="s">
        <v>1202</v>
      </c>
      <c r="C852" s="90"/>
      <c r="D852" s="165" t="s">
        <v>16</v>
      </c>
      <c r="E852" s="189">
        <v>42704</v>
      </c>
      <c r="F852" s="88" t="s">
        <v>1049</v>
      </c>
      <c r="G852" s="87" t="s">
        <v>1053</v>
      </c>
      <c r="H852" s="87" t="s">
        <v>1048</v>
      </c>
      <c r="I852" s="176"/>
      <c r="J852" s="85" t="str">
        <f>IFERROR(VLOOKUP(H852,REFERENCES!R:S,2,FALSE),"")</f>
        <v>Nombre</v>
      </c>
      <c r="K852" s="168">
        <v>151</v>
      </c>
      <c r="L852" s="167"/>
      <c r="M852" s="167"/>
      <c r="N852" s="167"/>
      <c r="O852" s="84" t="s">
        <v>1902</v>
      </c>
      <c r="P852" s="82">
        <v>231</v>
      </c>
      <c r="Q852" s="96" t="s">
        <v>1040</v>
      </c>
      <c r="R852" s="165" t="s">
        <v>174</v>
      </c>
      <c r="S852" s="87" t="s">
        <v>494</v>
      </c>
      <c r="T852" s="86" t="s">
        <v>1717</v>
      </c>
      <c r="U852" s="165"/>
      <c r="V852" s="86"/>
      <c r="W852" s="97"/>
      <c r="X852" s="87"/>
      <c r="Y852" s="165" t="str">
        <f t="shared" si="41"/>
        <v>FRE20161130OUPO5È</v>
      </c>
      <c r="Z852" s="165">
        <f t="shared" si="42"/>
        <v>5</v>
      </c>
      <c r="AA852" s="165" t="str">
        <f>VLOOKUP(R852,NIVEAUXADMIN!A:B,2,FALSE)</f>
        <v>HT01</v>
      </c>
      <c r="AB852" s="165" t="str">
        <f>VLOOKUP(S852,NIVEAUXADMIN!E:F,2,FALSE)</f>
        <v>HT01152</v>
      </c>
      <c r="AC852" s="165" t="str">
        <f>VLOOKUP(T852,NIVEAUXADMIN!I:J,2,FALSE)</f>
        <v>HT01152-05</v>
      </c>
      <c r="AD852" s="87">
        <f>IF(SUMPRODUCT(($A$4:$A852=A852)*($S$4:$S852=S852))&gt;1,0,1)</f>
        <v>0</v>
      </c>
    </row>
    <row r="853" spans="1:30" ht="15" customHeight="1">
      <c r="A853" s="90" t="s">
        <v>1099</v>
      </c>
      <c r="B853" s="87" t="s">
        <v>1202</v>
      </c>
      <c r="C853" s="90"/>
      <c r="D853" s="165" t="s">
        <v>16</v>
      </c>
      <c r="E853" s="189">
        <v>42704</v>
      </c>
      <c r="F853" s="88" t="s">
        <v>1049</v>
      </c>
      <c r="G853" s="87" t="s">
        <v>1053</v>
      </c>
      <c r="H853" s="87" t="s">
        <v>1048</v>
      </c>
      <c r="I853" s="176"/>
      <c r="J853" s="85" t="str">
        <f>IFERROR(VLOOKUP(H853,REFERENCES!R:S,2,FALSE),"")</f>
        <v>Nombre</v>
      </c>
      <c r="K853" s="168">
        <v>30</v>
      </c>
      <c r="L853" s="167"/>
      <c r="M853" s="167"/>
      <c r="N853" s="167"/>
      <c r="O853" s="84" t="s">
        <v>1902</v>
      </c>
      <c r="P853" s="82">
        <v>110</v>
      </c>
      <c r="Q853" s="96" t="s">
        <v>1040</v>
      </c>
      <c r="R853" s="165" t="s">
        <v>174</v>
      </c>
      <c r="S853" s="87" t="s">
        <v>494</v>
      </c>
      <c r="T853" s="86" t="s">
        <v>1751</v>
      </c>
      <c r="U853" s="165"/>
      <c r="V853" s="86"/>
      <c r="W853" s="97"/>
      <c r="X853" s="87"/>
      <c r="Y853" s="165" t="str">
        <f t="shared" si="41"/>
        <v>FRE20161130OUPO6È</v>
      </c>
      <c r="Z853" s="165">
        <f t="shared" si="42"/>
        <v>6</v>
      </c>
      <c r="AA853" s="165" t="str">
        <f>VLOOKUP(R853,NIVEAUXADMIN!A:B,2,FALSE)</f>
        <v>HT01</v>
      </c>
      <c r="AB853" s="165" t="str">
        <f>VLOOKUP(S853,NIVEAUXADMIN!E:F,2,FALSE)</f>
        <v>HT01152</v>
      </c>
      <c r="AC853" s="165" t="str">
        <f>VLOOKUP(T853,NIVEAUXADMIN!I:J,2,FALSE)</f>
        <v>HT01152-01</v>
      </c>
      <c r="AD853" s="87">
        <f>IF(SUMPRODUCT(($A$4:$A853=A853)*($S$4:$S853=S853))&gt;1,0,1)</f>
        <v>0</v>
      </c>
    </row>
    <row r="854" spans="1:30" ht="15" customHeight="1">
      <c r="A854" s="90" t="s">
        <v>1099</v>
      </c>
      <c r="B854" s="87" t="s">
        <v>1202</v>
      </c>
      <c r="C854" s="90"/>
      <c r="D854" s="165" t="s">
        <v>16</v>
      </c>
      <c r="E854" s="189">
        <v>42704</v>
      </c>
      <c r="F854" s="88" t="s">
        <v>1049</v>
      </c>
      <c r="G854" s="87" t="s">
        <v>1053</v>
      </c>
      <c r="H854" s="87" t="s">
        <v>1064</v>
      </c>
      <c r="I854" s="176"/>
      <c r="J854" s="85" t="str">
        <f>IFERROR(VLOOKUP(H854,REFERENCES!R:S,2,FALSE),"")</f>
        <v>Nombre</v>
      </c>
      <c r="K854" s="168">
        <v>151</v>
      </c>
      <c r="L854" s="167"/>
      <c r="M854" s="167"/>
      <c r="N854" s="167"/>
      <c r="O854" s="84" t="s">
        <v>1902</v>
      </c>
      <c r="P854" s="82">
        <v>231</v>
      </c>
      <c r="Q854" s="96" t="s">
        <v>1040</v>
      </c>
      <c r="R854" s="165" t="s">
        <v>174</v>
      </c>
      <c r="S854" s="87" t="s">
        <v>494</v>
      </c>
      <c r="T854" s="86" t="s">
        <v>1717</v>
      </c>
      <c r="U854" s="165"/>
      <c r="V854" s="86"/>
      <c r="W854" s="97"/>
      <c r="X854" s="87"/>
      <c r="Y854" s="165" t="str">
        <f t="shared" si="41"/>
        <v>FRE20161130OUPO5È</v>
      </c>
      <c r="Z854" s="165">
        <f t="shared" si="42"/>
        <v>5</v>
      </c>
      <c r="AA854" s="165" t="str">
        <f>VLOOKUP(R854,NIVEAUXADMIN!A:B,2,FALSE)</f>
        <v>HT01</v>
      </c>
      <c r="AB854" s="165" t="str">
        <f>VLOOKUP(S854,NIVEAUXADMIN!E:F,2,FALSE)</f>
        <v>HT01152</v>
      </c>
      <c r="AC854" s="165" t="str">
        <f>VLOOKUP(T854,NIVEAUXADMIN!I:J,2,FALSE)</f>
        <v>HT01152-05</v>
      </c>
      <c r="AD854" s="87">
        <f>IF(SUMPRODUCT(($A$4:$A854=A854)*($S$4:$S854=S854))&gt;1,0,1)</f>
        <v>0</v>
      </c>
    </row>
    <row r="855" spans="1:30" ht="15" customHeight="1">
      <c r="A855" s="90" t="s">
        <v>1099</v>
      </c>
      <c r="B855" s="87" t="s">
        <v>1202</v>
      </c>
      <c r="C855" s="90"/>
      <c r="D855" s="165" t="s">
        <v>16</v>
      </c>
      <c r="E855" s="189">
        <v>42704</v>
      </c>
      <c r="F855" s="88" t="s">
        <v>1049</v>
      </c>
      <c r="G855" s="87" t="s">
        <v>1053</v>
      </c>
      <c r="H855" s="87" t="s">
        <v>1064</v>
      </c>
      <c r="I855" s="176"/>
      <c r="J855" s="85" t="str">
        <f>IFERROR(VLOOKUP(H855,REFERENCES!R:S,2,FALSE),"")</f>
        <v>Nombre</v>
      </c>
      <c r="K855" s="168">
        <v>30</v>
      </c>
      <c r="L855" s="167"/>
      <c r="M855" s="167"/>
      <c r="N855" s="167"/>
      <c r="O855" s="84" t="s">
        <v>1902</v>
      </c>
      <c r="P855" s="82">
        <v>110</v>
      </c>
      <c r="Q855" s="96" t="s">
        <v>1040</v>
      </c>
      <c r="R855" s="165" t="s">
        <v>174</v>
      </c>
      <c r="S855" s="87" t="s">
        <v>494</v>
      </c>
      <c r="T855" s="86" t="s">
        <v>1751</v>
      </c>
      <c r="U855" s="165"/>
      <c r="V855" s="86"/>
      <c r="W855" s="97"/>
      <c r="X855" s="87"/>
      <c r="Y855" s="165" t="str">
        <f t="shared" si="41"/>
        <v>FRE20161130OUPO6È</v>
      </c>
      <c r="Z855" s="165">
        <f t="shared" si="42"/>
        <v>6</v>
      </c>
      <c r="AA855" s="165" t="str">
        <f>VLOOKUP(R855,NIVEAUXADMIN!A:B,2,FALSE)</f>
        <v>HT01</v>
      </c>
      <c r="AB855" s="165" t="str">
        <f>VLOOKUP(S855,NIVEAUXADMIN!E:F,2,FALSE)</f>
        <v>HT01152</v>
      </c>
      <c r="AC855" s="165" t="str">
        <f>VLOOKUP(T855,NIVEAUXADMIN!I:J,2,FALSE)</f>
        <v>HT01152-01</v>
      </c>
      <c r="AD855" s="87">
        <f>IF(SUMPRODUCT(($A$4:$A855=A855)*($S$4:$S855=S855))&gt;1,0,1)</f>
        <v>0</v>
      </c>
    </row>
    <row r="856" spans="1:30" ht="15" customHeight="1">
      <c r="A856" s="90" t="s">
        <v>1099</v>
      </c>
      <c r="B856" s="87" t="s">
        <v>1202</v>
      </c>
      <c r="C856" s="90"/>
      <c r="D856" s="165" t="s">
        <v>16</v>
      </c>
      <c r="E856" s="189">
        <v>42704</v>
      </c>
      <c r="F856" s="88" t="s">
        <v>1051</v>
      </c>
      <c r="G856" s="87" t="s">
        <v>1052</v>
      </c>
      <c r="H856" s="87" t="s">
        <v>1063</v>
      </c>
      <c r="I856" s="176"/>
      <c r="J856" s="85" t="str">
        <f>IFERROR(VLOOKUP(H856,REFERENCES!R:S,2,FALSE),"")</f>
        <v>Nombre</v>
      </c>
      <c r="K856" s="168">
        <v>231</v>
      </c>
      <c r="L856" s="167"/>
      <c r="M856" s="167"/>
      <c r="N856" s="167"/>
      <c r="O856" s="84" t="s">
        <v>1902</v>
      </c>
      <c r="P856" s="82">
        <v>231</v>
      </c>
      <c r="Q856" s="96" t="s">
        <v>1040</v>
      </c>
      <c r="R856" s="165" t="s">
        <v>174</v>
      </c>
      <c r="S856" s="87" t="s">
        <v>494</v>
      </c>
      <c r="T856" s="86" t="s">
        <v>1717</v>
      </c>
      <c r="U856" s="165"/>
      <c r="V856" s="86"/>
      <c r="W856" s="97"/>
      <c r="X856" s="87"/>
      <c r="Y856" s="165" t="str">
        <f t="shared" si="41"/>
        <v>FRE20161130OUPO5È</v>
      </c>
      <c r="Z856" s="165">
        <f t="shared" si="42"/>
        <v>5</v>
      </c>
      <c r="AA856" s="165" t="str">
        <f>VLOOKUP(R856,NIVEAUXADMIN!A:B,2,FALSE)</f>
        <v>HT01</v>
      </c>
      <c r="AB856" s="165" t="str">
        <f>VLOOKUP(S856,NIVEAUXADMIN!E:F,2,FALSE)</f>
        <v>HT01152</v>
      </c>
      <c r="AC856" s="165" t="str">
        <f>VLOOKUP(T856,NIVEAUXADMIN!I:J,2,FALSE)</f>
        <v>HT01152-05</v>
      </c>
      <c r="AD856" s="87">
        <f>IF(SUMPRODUCT(($A$4:$A856=A856)*($S$4:$S856=S856))&gt;1,0,1)</f>
        <v>0</v>
      </c>
    </row>
    <row r="857" spans="1:30" ht="15" customHeight="1">
      <c r="A857" s="90" t="s">
        <v>1099</v>
      </c>
      <c r="B857" s="87" t="s">
        <v>1202</v>
      </c>
      <c r="C857" s="90"/>
      <c r="D857" s="165" t="s">
        <v>16</v>
      </c>
      <c r="E857" s="189">
        <v>42704</v>
      </c>
      <c r="F857" s="88" t="s">
        <v>1051</v>
      </c>
      <c r="G857" s="87" t="s">
        <v>1052</v>
      </c>
      <c r="H857" s="87" t="s">
        <v>1063</v>
      </c>
      <c r="I857" s="176"/>
      <c r="J857" s="85" t="str">
        <f>IFERROR(VLOOKUP(H857,REFERENCES!R:S,2,FALSE),"")</f>
        <v>Nombre</v>
      </c>
      <c r="K857" s="168">
        <v>110</v>
      </c>
      <c r="L857" s="167"/>
      <c r="M857" s="167"/>
      <c r="N857" s="167"/>
      <c r="O857" s="84" t="s">
        <v>1902</v>
      </c>
      <c r="P857" s="82">
        <v>110</v>
      </c>
      <c r="Q857" s="96" t="s">
        <v>1040</v>
      </c>
      <c r="R857" s="165" t="s">
        <v>174</v>
      </c>
      <c r="S857" s="87" t="s">
        <v>494</v>
      </c>
      <c r="T857" s="86" t="s">
        <v>1751</v>
      </c>
      <c r="U857" s="165"/>
      <c r="V857" s="86"/>
      <c r="W857" s="97"/>
      <c r="X857" s="87"/>
      <c r="Y857" s="165" t="str">
        <f t="shared" si="41"/>
        <v>FRE20161130OUPO6È</v>
      </c>
      <c r="Z857" s="165">
        <f t="shared" si="42"/>
        <v>6</v>
      </c>
      <c r="AA857" s="165" t="str">
        <f>VLOOKUP(R857,NIVEAUXADMIN!A:B,2,FALSE)</f>
        <v>HT01</v>
      </c>
      <c r="AB857" s="165" t="str">
        <f>VLOOKUP(S857,NIVEAUXADMIN!E:F,2,FALSE)</f>
        <v>HT01152</v>
      </c>
      <c r="AC857" s="165" t="str">
        <f>VLOOKUP(T857,NIVEAUXADMIN!I:J,2,FALSE)</f>
        <v>HT01152-01</v>
      </c>
      <c r="AD857" s="87">
        <f>IF(SUMPRODUCT(($A$4:$A857=A857)*($S$4:$S857=S857))&gt;1,0,1)</f>
        <v>0</v>
      </c>
    </row>
    <row r="858" spans="1:30" ht="15" customHeight="1">
      <c r="A858" s="90" t="s">
        <v>1099</v>
      </c>
      <c r="B858" s="87" t="s">
        <v>1202</v>
      </c>
      <c r="C858" s="90"/>
      <c r="D858" s="165" t="s">
        <v>16</v>
      </c>
      <c r="E858" s="189">
        <v>42704</v>
      </c>
      <c r="F858" s="88" t="s">
        <v>1051</v>
      </c>
      <c r="G858" s="87" t="s">
        <v>1052</v>
      </c>
      <c r="H858" s="87" t="s">
        <v>1062</v>
      </c>
      <c r="I858" s="176"/>
      <c r="J858" s="85" t="str">
        <f>IFERROR(VLOOKUP(H858,REFERENCES!R:S,2,FALSE),"")</f>
        <v>Nombre</v>
      </c>
      <c r="K858" s="168">
        <v>231</v>
      </c>
      <c r="L858" s="167"/>
      <c r="M858" s="167"/>
      <c r="N858" s="167"/>
      <c r="O858" s="84" t="s">
        <v>1902</v>
      </c>
      <c r="P858" s="82">
        <v>231</v>
      </c>
      <c r="Q858" s="96" t="s">
        <v>1040</v>
      </c>
      <c r="R858" s="165" t="s">
        <v>174</v>
      </c>
      <c r="S858" s="87" t="s">
        <v>494</v>
      </c>
      <c r="T858" s="86" t="s">
        <v>1717</v>
      </c>
      <c r="U858" s="165"/>
      <c r="V858" s="86"/>
      <c r="W858" s="97"/>
      <c r="X858" s="87"/>
      <c r="Y858" s="165" t="str">
        <f t="shared" si="41"/>
        <v>FRE20161130OUPO5È</v>
      </c>
      <c r="Z858" s="165">
        <f t="shared" si="42"/>
        <v>5</v>
      </c>
      <c r="AA858" s="165" t="str">
        <f>VLOOKUP(R858,NIVEAUXADMIN!A:B,2,FALSE)</f>
        <v>HT01</v>
      </c>
      <c r="AB858" s="165" t="str">
        <f>VLOOKUP(S858,NIVEAUXADMIN!E:F,2,FALSE)</f>
        <v>HT01152</v>
      </c>
      <c r="AC858" s="165" t="str">
        <f>VLOOKUP(T858,NIVEAUXADMIN!I:J,2,FALSE)</f>
        <v>HT01152-05</v>
      </c>
      <c r="AD858" s="87">
        <f>IF(SUMPRODUCT(($A$4:$A858=A858)*($S$4:$S858=S858))&gt;1,0,1)</f>
        <v>0</v>
      </c>
    </row>
    <row r="859" spans="1:30" ht="15" customHeight="1">
      <c r="A859" s="90" t="s">
        <v>1099</v>
      </c>
      <c r="B859" s="87" t="s">
        <v>1202</v>
      </c>
      <c r="C859" s="90"/>
      <c r="D859" s="165" t="s">
        <v>16</v>
      </c>
      <c r="E859" s="189">
        <v>42704</v>
      </c>
      <c r="F859" s="88" t="s">
        <v>1051</v>
      </c>
      <c r="G859" s="87" t="s">
        <v>1052</v>
      </c>
      <c r="H859" s="87" t="s">
        <v>1062</v>
      </c>
      <c r="I859" s="176"/>
      <c r="J859" s="85" t="str">
        <f>IFERROR(VLOOKUP(H859,REFERENCES!R:S,2,FALSE),"")</f>
        <v>Nombre</v>
      </c>
      <c r="K859" s="168">
        <v>110</v>
      </c>
      <c r="L859" s="167"/>
      <c r="M859" s="167"/>
      <c r="N859" s="167"/>
      <c r="O859" s="84" t="s">
        <v>1902</v>
      </c>
      <c r="P859" s="82">
        <v>110</v>
      </c>
      <c r="Q859" s="96" t="s">
        <v>1040</v>
      </c>
      <c r="R859" s="165" t="s">
        <v>174</v>
      </c>
      <c r="S859" s="87" t="s">
        <v>494</v>
      </c>
      <c r="T859" s="86" t="s">
        <v>1751</v>
      </c>
      <c r="U859" s="165"/>
      <c r="V859" s="86"/>
      <c r="W859" s="97"/>
      <c r="X859" s="87"/>
      <c r="Y859" s="165" t="str">
        <f t="shared" si="41"/>
        <v>FRE20161130OUPO6È</v>
      </c>
      <c r="Z859" s="165">
        <f t="shared" si="42"/>
        <v>6</v>
      </c>
      <c r="AA859" s="165" t="str">
        <f>VLOOKUP(R859,NIVEAUXADMIN!A:B,2,FALSE)</f>
        <v>HT01</v>
      </c>
      <c r="AB859" s="165" t="str">
        <f>VLOOKUP(S859,NIVEAUXADMIN!E:F,2,FALSE)</f>
        <v>HT01152</v>
      </c>
      <c r="AC859" s="165" t="str">
        <f>VLOOKUP(T859,NIVEAUXADMIN!I:J,2,FALSE)</f>
        <v>HT01152-01</v>
      </c>
      <c r="AD859" s="87">
        <f>IF(SUMPRODUCT(($A$4:$A859=A859)*($S$4:$S859=S859))&gt;1,0,1)</f>
        <v>0</v>
      </c>
    </row>
    <row r="860" spans="1:30" ht="15" customHeight="1">
      <c r="A860" s="90" t="s">
        <v>1099</v>
      </c>
      <c r="B860" s="87" t="s">
        <v>1202</v>
      </c>
      <c r="C860" s="90"/>
      <c r="D860" s="165" t="s">
        <v>16</v>
      </c>
      <c r="E860" s="189">
        <v>42704</v>
      </c>
      <c r="F860" s="88" t="s">
        <v>1051</v>
      </c>
      <c r="G860" s="87" t="s">
        <v>1052</v>
      </c>
      <c r="H860" s="87" t="s">
        <v>1058</v>
      </c>
      <c r="I860" s="176"/>
      <c r="J860" s="85" t="str">
        <f>IFERROR(VLOOKUP(H860,REFERENCES!R:S,2,FALSE),"")</f>
        <v>Nombre</v>
      </c>
      <c r="K860" s="168">
        <v>231</v>
      </c>
      <c r="L860" s="167"/>
      <c r="M860" s="167"/>
      <c r="N860" s="167"/>
      <c r="O860" s="84" t="s">
        <v>1902</v>
      </c>
      <c r="P860" s="82">
        <v>231</v>
      </c>
      <c r="Q860" s="96" t="s">
        <v>1040</v>
      </c>
      <c r="R860" s="165" t="s">
        <v>174</v>
      </c>
      <c r="S860" s="87" t="s">
        <v>494</v>
      </c>
      <c r="T860" s="86" t="s">
        <v>1717</v>
      </c>
      <c r="U860" s="165"/>
      <c r="V860" s="86"/>
      <c r="W860" s="97"/>
      <c r="X860" s="87"/>
      <c r="Y860" s="165" t="str">
        <f t="shared" si="41"/>
        <v>FRE20161130OUPO5È</v>
      </c>
      <c r="Z860" s="165">
        <f t="shared" si="42"/>
        <v>5</v>
      </c>
      <c r="AA860" s="165" t="str">
        <f>VLOOKUP(R860,NIVEAUXADMIN!A:B,2,FALSE)</f>
        <v>HT01</v>
      </c>
      <c r="AB860" s="165" t="str">
        <f>VLOOKUP(S860,NIVEAUXADMIN!E:F,2,FALSE)</f>
        <v>HT01152</v>
      </c>
      <c r="AC860" s="165" t="str">
        <f>VLOOKUP(T860,NIVEAUXADMIN!I:J,2,FALSE)</f>
        <v>HT01152-05</v>
      </c>
      <c r="AD860" s="87">
        <f>IF(SUMPRODUCT(($A$4:$A860=A860)*($S$4:$S860=S860))&gt;1,0,1)</f>
        <v>0</v>
      </c>
    </row>
    <row r="861" spans="1:30" ht="15" customHeight="1">
      <c r="A861" s="90" t="s">
        <v>1099</v>
      </c>
      <c r="B861" s="87" t="s">
        <v>1202</v>
      </c>
      <c r="C861" s="90"/>
      <c r="D861" s="165" t="s">
        <v>16</v>
      </c>
      <c r="E861" s="189">
        <v>42704</v>
      </c>
      <c r="F861" s="88" t="s">
        <v>1051</v>
      </c>
      <c r="G861" s="87" t="s">
        <v>1052</v>
      </c>
      <c r="H861" s="87" t="s">
        <v>1058</v>
      </c>
      <c r="I861" s="176"/>
      <c r="J861" s="85" t="str">
        <f>IFERROR(VLOOKUP(H861,REFERENCES!R:S,2,FALSE),"")</f>
        <v>Nombre</v>
      </c>
      <c r="K861" s="168">
        <v>110</v>
      </c>
      <c r="L861" s="167"/>
      <c r="M861" s="167"/>
      <c r="N861" s="167"/>
      <c r="O861" s="84" t="s">
        <v>1902</v>
      </c>
      <c r="P861" s="82">
        <v>110</v>
      </c>
      <c r="Q861" s="96" t="s">
        <v>1040</v>
      </c>
      <c r="R861" s="165" t="s">
        <v>174</v>
      </c>
      <c r="S861" s="87" t="s">
        <v>494</v>
      </c>
      <c r="T861" s="86" t="s">
        <v>1751</v>
      </c>
      <c r="U861" s="165"/>
      <c r="V861" s="86"/>
      <c r="W861" s="97"/>
      <c r="X861" s="87"/>
      <c r="Y861" s="165" t="str">
        <f t="shared" si="41"/>
        <v>FRE20161130OUPO6È</v>
      </c>
      <c r="Z861" s="165">
        <f t="shared" si="42"/>
        <v>6</v>
      </c>
      <c r="AA861" s="165" t="str">
        <f>VLOOKUP(R861,NIVEAUXADMIN!A:B,2,FALSE)</f>
        <v>HT01</v>
      </c>
      <c r="AB861" s="165" t="str">
        <f>VLOOKUP(S861,NIVEAUXADMIN!E:F,2,FALSE)</f>
        <v>HT01152</v>
      </c>
      <c r="AC861" s="165" t="str">
        <f>VLOOKUP(T861,NIVEAUXADMIN!I:J,2,FALSE)</f>
        <v>HT01152-01</v>
      </c>
      <c r="AD861" s="87">
        <f>IF(SUMPRODUCT(($A$4:$A861=A861)*($S$4:$S861=S861))&gt;1,0,1)</f>
        <v>0</v>
      </c>
    </row>
    <row r="862" spans="1:30" ht="15" customHeight="1">
      <c r="A862" s="90" t="s">
        <v>1099</v>
      </c>
      <c r="B862" s="87" t="s">
        <v>1202</v>
      </c>
      <c r="C862" s="90"/>
      <c r="D862" s="165" t="s">
        <v>16</v>
      </c>
      <c r="E862" s="189">
        <v>42670</v>
      </c>
      <c r="F862" s="88" t="s">
        <v>1049</v>
      </c>
      <c r="G862" s="87" t="s">
        <v>1053</v>
      </c>
      <c r="H862" s="87" t="s">
        <v>1048</v>
      </c>
      <c r="I862" s="176"/>
      <c r="J862" s="85" t="str">
        <f>IFERROR(VLOOKUP(H862,REFERENCES!R:S,2,FALSE),"")</f>
        <v>Nombre</v>
      </c>
      <c r="K862" s="168">
        <v>57</v>
      </c>
      <c r="L862" s="167"/>
      <c r="M862" s="167"/>
      <c r="N862" s="167"/>
      <c r="O862" s="84" t="s">
        <v>1902</v>
      </c>
      <c r="P862" s="82">
        <v>123</v>
      </c>
      <c r="Q862" s="96" t="s">
        <v>1040</v>
      </c>
      <c r="R862" s="165" t="s">
        <v>174</v>
      </c>
      <c r="S862" s="87" t="s">
        <v>494</v>
      </c>
      <c r="T862" s="101"/>
      <c r="U862" s="165" t="s">
        <v>1107</v>
      </c>
      <c r="V862" s="86"/>
      <c r="W862" s="97"/>
      <c r="X862" s="87"/>
      <c r="Y862" s="165" t="str">
        <f t="shared" si="41"/>
        <v>FRE20161027OUPO</v>
      </c>
      <c r="Z862" s="165">
        <f t="shared" si="42"/>
        <v>5</v>
      </c>
      <c r="AA862" s="165" t="str">
        <f>VLOOKUP(R862,NIVEAUXADMIN!A:B,2,FALSE)</f>
        <v>HT01</v>
      </c>
      <c r="AB862" s="165" t="str">
        <f>VLOOKUP(S862,NIVEAUXADMIN!E:F,2,FALSE)</f>
        <v>HT01152</v>
      </c>
      <c r="AC862" s="165" t="e">
        <f>VLOOKUP(T862,NIVEAUXADMIN!I:J,2,FALSE)</f>
        <v>#N/A</v>
      </c>
      <c r="AD862" s="87">
        <f>IF(SUMPRODUCT(($A$4:$A862=A862)*($S$4:$S862=S862))&gt;1,0,1)</f>
        <v>0</v>
      </c>
    </row>
    <row r="863" spans="1:30" ht="15" customHeight="1">
      <c r="A863" s="90" t="s">
        <v>1099</v>
      </c>
      <c r="B863" s="87" t="s">
        <v>1202</v>
      </c>
      <c r="C863" s="90"/>
      <c r="D863" s="165" t="s">
        <v>16</v>
      </c>
      <c r="E863" s="189">
        <v>42670</v>
      </c>
      <c r="F863" s="88" t="s">
        <v>1049</v>
      </c>
      <c r="G863" s="87" t="s">
        <v>1053</v>
      </c>
      <c r="H863" s="87" t="s">
        <v>1064</v>
      </c>
      <c r="I863" s="176"/>
      <c r="J863" s="85" t="str">
        <f>IFERROR(VLOOKUP(H863,REFERENCES!R:S,2,FALSE),"")</f>
        <v>Nombre</v>
      </c>
      <c r="K863" s="168">
        <v>57</v>
      </c>
      <c r="L863" s="167"/>
      <c r="M863" s="167"/>
      <c r="N863" s="167"/>
      <c r="O863" s="84" t="s">
        <v>1902</v>
      </c>
      <c r="P863" s="82">
        <v>123</v>
      </c>
      <c r="Q863" s="96" t="s">
        <v>1040</v>
      </c>
      <c r="R863" s="165" t="s">
        <v>174</v>
      </c>
      <c r="S863" s="87" t="s">
        <v>494</v>
      </c>
      <c r="T863" s="101"/>
      <c r="U863" s="165" t="s">
        <v>1107</v>
      </c>
      <c r="V863" s="86"/>
      <c r="W863" s="97"/>
      <c r="X863" s="87"/>
      <c r="Y863" s="165" t="str">
        <f t="shared" si="41"/>
        <v>FRE20161027OUPO</v>
      </c>
      <c r="Z863" s="165">
        <f t="shared" si="42"/>
        <v>5</v>
      </c>
      <c r="AA863" s="165" t="str">
        <f>VLOOKUP(R863,NIVEAUXADMIN!A:B,2,FALSE)</f>
        <v>HT01</v>
      </c>
      <c r="AB863" s="165" t="str">
        <f>VLOOKUP(S863,NIVEAUXADMIN!E:F,2,FALSE)</f>
        <v>HT01152</v>
      </c>
      <c r="AC863" s="165" t="e">
        <f>VLOOKUP(T863,NIVEAUXADMIN!I:J,2,FALSE)</f>
        <v>#N/A</v>
      </c>
      <c r="AD863" s="87">
        <f>IF(SUMPRODUCT(($A$4:$A863=A863)*($S$4:$S863=S863))&gt;1,0,1)</f>
        <v>0</v>
      </c>
    </row>
    <row r="864" spans="1:30" ht="15" customHeight="1">
      <c r="A864" s="90" t="s">
        <v>1099</v>
      </c>
      <c r="B864" s="87" t="s">
        <v>1202</v>
      </c>
      <c r="C864" s="90"/>
      <c r="D864" s="165" t="s">
        <v>16</v>
      </c>
      <c r="E864" s="189">
        <v>42670</v>
      </c>
      <c r="F864" s="88" t="s">
        <v>1051</v>
      </c>
      <c r="G864" s="87" t="s">
        <v>1052</v>
      </c>
      <c r="H864" s="87" t="s">
        <v>1063</v>
      </c>
      <c r="I864" s="176"/>
      <c r="J864" s="85" t="str">
        <f>IFERROR(VLOOKUP(H864,REFERENCES!R:S,2,FALSE),"")</f>
        <v>Nombre</v>
      </c>
      <c r="K864" s="168">
        <v>123</v>
      </c>
      <c r="L864" s="167"/>
      <c r="M864" s="167"/>
      <c r="N864" s="167"/>
      <c r="O864" s="84" t="s">
        <v>1902</v>
      </c>
      <c r="P864" s="82">
        <v>123</v>
      </c>
      <c r="Q864" s="96" t="s">
        <v>1040</v>
      </c>
      <c r="R864" s="165" t="s">
        <v>174</v>
      </c>
      <c r="S864" s="87" t="s">
        <v>494</v>
      </c>
      <c r="T864" s="101"/>
      <c r="U864" s="165" t="s">
        <v>1107</v>
      </c>
      <c r="V864" s="86"/>
      <c r="W864" s="97"/>
      <c r="X864" s="87"/>
      <c r="Y864" s="165" t="str">
        <f t="shared" si="41"/>
        <v>FRE20161027OUPO</v>
      </c>
      <c r="Z864" s="165">
        <f t="shared" si="42"/>
        <v>5</v>
      </c>
      <c r="AA864" s="165" t="str">
        <f>VLOOKUP(R864,NIVEAUXADMIN!A:B,2,FALSE)</f>
        <v>HT01</v>
      </c>
      <c r="AB864" s="165" t="str">
        <f>VLOOKUP(S864,NIVEAUXADMIN!E:F,2,FALSE)</f>
        <v>HT01152</v>
      </c>
      <c r="AC864" s="165" t="e">
        <f>VLOOKUP(T864,NIVEAUXADMIN!I:J,2,FALSE)</f>
        <v>#N/A</v>
      </c>
      <c r="AD864" s="87">
        <f>IF(SUMPRODUCT(($A$4:$A864=A864)*($S$4:$S864=S864))&gt;1,0,1)</f>
        <v>0</v>
      </c>
    </row>
    <row r="865" spans="1:30" ht="15" customHeight="1">
      <c r="A865" s="90" t="s">
        <v>1099</v>
      </c>
      <c r="B865" s="87" t="s">
        <v>1202</v>
      </c>
      <c r="C865" s="90"/>
      <c r="D865" s="165" t="s">
        <v>16</v>
      </c>
      <c r="E865" s="189">
        <v>42670</v>
      </c>
      <c r="F865" s="88" t="s">
        <v>1051</v>
      </c>
      <c r="G865" s="87" t="s">
        <v>1052</v>
      </c>
      <c r="H865" s="87" t="s">
        <v>1062</v>
      </c>
      <c r="I865" s="176"/>
      <c r="J865" s="85" t="str">
        <f>IFERROR(VLOOKUP(H865,REFERENCES!R:S,2,FALSE),"")</f>
        <v>Nombre</v>
      </c>
      <c r="K865" s="168">
        <v>123</v>
      </c>
      <c r="L865" s="167"/>
      <c r="M865" s="167"/>
      <c r="N865" s="167"/>
      <c r="O865" s="84" t="s">
        <v>1902</v>
      </c>
      <c r="P865" s="82">
        <v>123</v>
      </c>
      <c r="Q865" s="96" t="s">
        <v>1040</v>
      </c>
      <c r="R865" s="165" t="s">
        <v>174</v>
      </c>
      <c r="S865" s="87" t="s">
        <v>494</v>
      </c>
      <c r="T865" s="101"/>
      <c r="U865" s="165" t="s">
        <v>1107</v>
      </c>
      <c r="V865" s="86"/>
      <c r="W865" s="97"/>
      <c r="X865" s="87"/>
      <c r="Y865" s="165" t="str">
        <f t="shared" si="41"/>
        <v>FRE20161027OUPO</v>
      </c>
      <c r="Z865" s="165">
        <f t="shared" si="42"/>
        <v>5</v>
      </c>
      <c r="AA865" s="165" t="str">
        <f>VLOOKUP(R865,NIVEAUXADMIN!A:B,2,FALSE)</f>
        <v>HT01</v>
      </c>
      <c r="AB865" s="165" t="str">
        <f>VLOOKUP(S865,NIVEAUXADMIN!E:F,2,FALSE)</f>
        <v>HT01152</v>
      </c>
      <c r="AC865" s="165" t="e">
        <f>VLOOKUP(T865,NIVEAUXADMIN!I:J,2,FALSE)</f>
        <v>#N/A</v>
      </c>
      <c r="AD865" s="87">
        <f>IF(SUMPRODUCT(($A$4:$A865=A865)*($S$4:$S865=S865))&gt;1,0,1)</f>
        <v>0</v>
      </c>
    </row>
    <row r="866" spans="1:30" ht="15" customHeight="1">
      <c r="A866" s="90" t="s">
        <v>1099</v>
      </c>
      <c r="B866" s="87" t="s">
        <v>1202</v>
      </c>
      <c r="C866" s="90"/>
      <c r="D866" s="165" t="s">
        <v>16</v>
      </c>
      <c r="E866" s="189">
        <v>42670</v>
      </c>
      <c r="F866" s="88" t="s">
        <v>1051</v>
      </c>
      <c r="G866" s="87" t="s">
        <v>1052</v>
      </c>
      <c r="H866" s="87" t="s">
        <v>1058</v>
      </c>
      <c r="I866" s="176"/>
      <c r="J866" s="85" t="str">
        <f>IFERROR(VLOOKUP(H866,REFERENCES!R:S,2,FALSE),"")</f>
        <v>Nombre</v>
      </c>
      <c r="K866" s="168">
        <v>123</v>
      </c>
      <c r="L866" s="167"/>
      <c r="M866" s="167"/>
      <c r="N866" s="167"/>
      <c r="O866" s="84" t="s">
        <v>1902</v>
      </c>
      <c r="P866" s="82">
        <v>123</v>
      </c>
      <c r="Q866" s="96" t="s">
        <v>1040</v>
      </c>
      <c r="R866" s="165" t="s">
        <v>174</v>
      </c>
      <c r="S866" s="87" t="s">
        <v>494</v>
      </c>
      <c r="T866" s="101"/>
      <c r="U866" s="165" t="s">
        <v>1107</v>
      </c>
      <c r="V866" s="86"/>
      <c r="W866" s="97"/>
      <c r="X866" s="87"/>
      <c r="Y866" s="165" t="str">
        <f t="shared" si="41"/>
        <v>FRE20161027OUPO</v>
      </c>
      <c r="Z866" s="165">
        <f t="shared" si="42"/>
        <v>5</v>
      </c>
      <c r="AA866" s="165" t="str">
        <f>VLOOKUP(R866,NIVEAUXADMIN!A:B,2,FALSE)</f>
        <v>HT01</v>
      </c>
      <c r="AB866" s="165" t="str">
        <f>VLOOKUP(S866,NIVEAUXADMIN!E:F,2,FALSE)</f>
        <v>HT01152</v>
      </c>
      <c r="AC866" s="165" t="e">
        <f>VLOOKUP(T866,NIVEAUXADMIN!I:J,2,FALSE)</f>
        <v>#N/A</v>
      </c>
      <c r="AD866" s="87">
        <f>IF(SUMPRODUCT(($A$4:$A866=A866)*($S$4:$S866=S866))&gt;1,0,1)</f>
        <v>0</v>
      </c>
    </row>
    <row r="867" spans="1:30" ht="15" customHeight="1">
      <c r="A867" s="90" t="s">
        <v>1099</v>
      </c>
      <c r="B867" s="87" t="s">
        <v>1202</v>
      </c>
      <c r="C867" s="90"/>
      <c r="D867" s="165" t="s">
        <v>16</v>
      </c>
      <c r="E867" s="189">
        <v>42677</v>
      </c>
      <c r="F867" s="88" t="s">
        <v>1049</v>
      </c>
      <c r="G867" s="87" t="s">
        <v>1053</v>
      </c>
      <c r="H867" s="87" t="s">
        <v>1048</v>
      </c>
      <c r="I867" s="176"/>
      <c r="J867" s="85" t="str">
        <f>IFERROR(VLOOKUP(H867,REFERENCES!R:S,2,FALSE),"")</f>
        <v>Nombre</v>
      </c>
      <c r="K867" s="168">
        <v>11</v>
      </c>
      <c r="L867" s="167"/>
      <c r="M867" s="167"/>
      <c r="N867" s="167"/>
      <c r="O867" s="84" t="s">
        <v>1902</v>
      </c>
      <c r="P867" s="82">
        <v>106</v>
      </c>
      <c r="Q867" s="96" t="s">
        <v>1040</v>
      </c>
      <c r="R867" s="165" t="s">
        <v>174</v>
      </c>
      <c r="S867" s="87" t="s">
        <v>494</v>
      </c>
      <c r="T867" s="101"/>
      <c r="U867" s="165" t="s">
        <v>1110</v>
      </c>
      <c r="V867" s="86"/>
      <c r="W867" s="97"/>
      <c r="X867" s="87"/>
      <c r="Y867" s="165" t="str">
        <f t="shared" si="41"/>
        <v>FRE2016113OUPO</v>
      </c>
      <c r="Z867" s="165">
        <f t="shared" si="42"/>
        <v>4</v>
      </c>
      <c r="AA867" s="165" t="str">
        <f>VLOOKUP(R867,NIVEAUXADMIN!A:B,2,FALSE)</f>
        <v>HT01</v>
      </c>
      <c r="AB867" s="165" t="str">
        <f>VLOOKUP(S867,NIVEAUXADMIN!E:F,2,FALSE)</f>
        <v>HT01152</v>
      </c>
      <c r="AC867" s="165" t="e">
        <f>VLOOKUP(T867,NIVEAUXADMIN!I:J,2,FALSE)</f>
        <v>#N/A</v>
      </c>
      <c r="AD867" s="87">
        <f>IF(SUMPRODUCT(($A$4:$A867=A867)*($S$4:$S867=S867))&gt;1,0,1)</f>
        <v>0</v>
      </c>
    </row>
    <row r="868" spans="1:30" ht="15" customHeight="1">
      <c r="A868" s="90" t="s">
        <v>1099</v>
      </c>
      <c r="B868" s="87" t="s">
        <v>1202</v>
      </c>
      <c r="C868" s="90"/>
      <c r="D868" s="165" t="s">
        <v>16</v>
      </c>
      <c r="E868" s="189">
        <v>42677</v>
      </c>
      <c r="F868" s="88" t="s">
        <v>1051</v>
      </c>
      <c r="G868" s="87" t="s">
        <v>1052</v>
      </c>
      <c r="H868" s="87" t="s">
        <v>1063</v>
      </c>
      <c r="I868" s="176"/>
      <c r="J868" s="85" t="str">
        <f>IFERROR(VLOOKUP(H868,REFERENCES!R:S,2,FALSE),"")</f>
        <v>Nombre</v>
      </c>
      <c r="K868" s="168">
        <v>65</v>
      </c>
      <c r="L868" s="167"/>
      <c r="M868" s="167"/>
      <c r="N868" s="167"/>
      <c r="O868" s="84" t="s">
        <v>1902</v>
      </c>
      <c r="P868" s="82">
        <v>106</v>
      </c>
      <c r="Q868" s="96" t="s">
        <v>1040</v>
      </c>
      <c r="R868" s="165" t="s">
        <v>174</v>
      </c>
      <c r="S868" s="87" t="s">
        <v>494</v>
      </c>
      <c r="T868" s="101"/>
      <c r="U868" s="165" t="s">
        <v>1110</v>
      </c>
      <c r="V868" s="86"/>
      <c r="W868" s="97"/>
      <c r="X868" s="87"/>
      <c r="Y868" s="165" t="str">
        <f t="shared" si="41"/>
        <v>FRE2016113OUPO</v>
      </c>
      <c r="Z868" s="165">
        <f t="shared" si="42"/>
        <v>4</v>
      </c>
      <c r="AA868" s="165" t="str">
        <f>VLOOKUP(R868,NIVEAUXADMIN!A:B,2,FALSE)</f>
        <v>HT01</v>
      </c>
      <c r="AB868" s="165" t="str">
        <f>VLOOKUP(S868,NIVEAUXADMIN!E:F,2,FALSE)</f>
        <v>HT01152</v>
      </c>
      <c r="AC868" s="165" t="e">
        <f>VLOOKUP(T868,NIVEAUXADMIN!I:J,2,FALSE)</f>
        <v>#N/A</v>
      </c>
      <c r="AD868" s="87">
        <f>IF(SUMPRODUCT(($A$4:$A868=A868)*($S$4:$S868=S868))&gt;1,0,1)</f>
        <v>0</v>
      </c>
    </row>
    <row r="869" spans="1:30" ht="15" customHeight="1">
      <c r="A869" s="90" t="s">
        <v>1099</v>
      </c>
      <c r="B869" s="87" t="s">
        <v>1202</v>
      </c>
      <c r="C869" s="90"/>
      <c r="D869" s="165" t="s">
        <v>16</v>
      </c>
      <c r="E869" s="189">
        <v>42677</v>
      </c>
      <c r="F869" s="88" t="s">
        <v>1051</v>
      </c>
      <c r="G869" s="87" t="s">
        <v>1052</v>
      </c>
      <c r="H869" s="87" t="s">
        <v>1062</v>
      </c>
      <c r="I869" s="176"/>
      <c r="J869" s="85" t="str">
        <f>IFERROR(VLOOKUP(H869,REFERENCES!R:S,2,FALSE),"")</f>
        <v>Nombre</v>
      </c>
      <c r="K869" s="168">
        <v>178</v>
      </c>
      <c r="L869" s="167"/>
      <c r="M869" s="167"/>
      <c r="N869" s="167"/>
      <c r="O869" s="84" t="s">
        <v>1902</v>
      </c>
      <c r="P869" s="82">
        <v>106</v>
      </c>
      <c r="Q869" s="96" t="s">
        <v>1040</v>
      </c>
      <c r="R869" s="165" t="s">
        <v>174</v>
      </c>
      <c r="S869" s="87" t="s">
        <v>494</v>
      </c>
      <c r="T869" s="101"/>
      <c r="U869" s="165" t="s">
        <v>1110</v>
      </c>
      <c r="V869" s="86"/>
      <c r="W869" s="97"/>
      <c r="X869" s="87"/>
      <c r="Y869" s="165" t="str">
        <f t="shared" si="41"/>
        <v>FRE2016113OUPO</v>
      </c>
      <c r="Z869" s="165">
        <f t="shared" si="42"/>
        <v>4</v>
      </c>
      <c r="AA869" s="165" t="str">
        <f>VLOOKUP(R869,NIVEAUXADMIN!A:B,2,FALSE)</f>
        <v>HT01</v>
      </c>
      <c r="AB869" s="165" t="str">
        <f>VLOOKUP(S869,NIVEAUXADMIN!E:F,2,FALSE)</f>
        <v>HT01152</v>
      </c>
      <c r="AC869" s="165" t="e">
        <f>VLOOKUP(T869,NIVEAUXADMIN!I:J,2,FALSE)</f>
        <v>#N/A</v>
      </c>
      <c r="AD869" s="87">
        <f>IF(SUMPRODUCT(($A$4:$A869=A869)*($S$4:$S869=S869))&gt;1,0,1)</f>
        <v>0</v>
      </c>
    </row>
    <row r="870" spans="1:30" ht="15" customHeight="1">
      <c r="A870" s="90" t="s">
        <v>1099</v>
      </c>
      <c r="B870" s="87" t="s">
        <v>1202</v>
      </c>
      <c r="C870" s="90"/>
      <c r="D870" s="165" t="s">
        <v>16</v>
      </c>
      <c r="E870" s="189">
        <v>42677</v>
      </c>
      <c r="F870" s="88" t="s">
        <v>1051</v>
      </c>
      <c r="G870" s="87" t="s">
        <v>1052</v>
      </c>
      <c r="H870" s="87" t="s">
        <v>1058</v>
      </c>
      <c r="I870" s="176"/>
      <c r="J870" s="85" t="str">
        <f>IFERROR(VLOOKUP(H870,REFERENCES!R:S,2,FALSE),"")</f>
        <v>Nombre</v>
      </c>
      <c r="K870" s="168">
        <v>8</v>
      </c>
      <c r="L870" s="167"/>
      <c r="M870" s="167"/>
      <c r="N870" s="167"/>
      <c r="O870" s="84" t="s">
        <v>1902</v>
      </c>
      <c r="P870" s="82">
        <v>106</v>
      </c>
      <c r="Q870" s="96" t="s">
        <v>1040</v>
      </c>
      <c r="R870" s="165" t="s">
        <v>174</v>
      </c>
      <c r="S870" s="87" t="s">
        <v>494</v>
      </c>
      <c r="T870" s="101"/>
      <c r="U870" s="165" t="s">
        <v>1110</v>
      </c>
      <c r="V870" s="86"/>
      <c r="W870" s="97"/>
      <c r="X870" s="87"/>
      <c r="Y870" s="165" t="str">
        <f t="shared" si="41"/>
        <v>FRE2016113OUPO</v>
      </c>
      <c r="Z870" s="165">
        <f t="shared" si="42"/>
        <v>4</v>
      </c>
      <c r="AA870" s="165" t="str">
        <f>VLOOKUP(R870,NIVEAUXADMIN!A:B,2,FALSE)</f>
        <v>HT01</v>
      </c>
      <c r="AB870" s="165" t="str">
        <f>VLOOKUP(S870,NIVEAUXADMIN!E:F,2,FALSE)</f>
        <v>HT01152</v>
      </c>
      <c r="AC870" s="165" t="e">
        <f>VLOOKUP(T870,NIVEAUXADMIN!I:J,2,FALSE)</f>
        <v>#N/A</v>
      </c>
      <c r="AD870" s="87">
        <f>IF(SUMPRODUCT(($A$4:$A870=A870)*($S$4:$S870=S870))&gt;1,0,1)</f>
        <v>0</v>
      </c>
    </row>
    <row r="871" spans="1:30" ht="15" customHeight="1">
      <c r="A871" s="90" t="s">
        <v>1099</v>
      </c>
      <c r="B871" s="87" t="s">
        <v>1202</v>
      </c>
      <c r="C871" s="90"/>
      <c r="D871" s="165" t="s">
        <v>16</v>
      </c>
      <c r="E871" s="189">
        <v>42669</v>
      </c>
      <c r="F871" s="88" t="s">
        <v>1049</v>
      </c>
      <c r="G871" s="87" t="s">
        <v>1053</v>
      </c>
      <c r="H871" s="87" t="s">
        <v>1048</v>
      </c>
      <c r="I871" s="176"/>
      <c r="J871" s="85" t="str">
        <f>IFERROR(VLOOKUP(H871,REFERENCES!R:S,2,FALSE),"")</f>
        <v>Nombre</v>
      </c>
      <c r="K871" s="168">
        <v>110</v>
      </c>
      <c r="L871" s="167"/>
      <c r="M871" s="167"/>
      <c r="N871" s="167"/>
      <c r="O871" s="84" t="s">
        <v>1902</v>
      </c>
      <c r="P871" s="82">
        <v>195</v>
      </c>
      <c r="Q871" s="96" t="s">
        <v>1040</v>
      </c>
      <c r="R871" s="165" t="s">
        <v>174</v>
      </c>
      <c r="S871" s="87" t="s">
        <v>360</v>
      </c>
      <c r="T871" s="101"/>
      <c r="U871" s="165" t="s">
        <v>1105</v>
      </c>
      <c r="V871" s="86"/>
      <c r="W871" s="97"/>
      <c r="X871" s="87"/>
      <c r="Y871" s="165" t="str">
        <f t="shared" si="41"/>
        <v>FRE20161026OUPL</v>
      </c>
      <c r="Z871" s="165">
        <f t="shared" si="42"/>
        <v>5</v>
      </c>
      <c r="AA871" s="165" t="str">
        <f>VLOOKUP(R871,NIVEAUXADMIN!A:B,2,FALSE)</f>
        <v>HT01</v>
      </c>
      <c r="AB871" s="165" t="str">
        <f>VLOOKUP(S871,NIVEAUXADMIN!E:F,2,FALSE)</f>
        <v>HT03371</v>
      </c>
      <c r="AC871" s="165" t="e">
        <f>VLOOKUP(T871,NIVEAUXADMIN!I:J,2,FALSE)</f>
        <v>#N/A</v>
      </c>
      <c r="AD871" s="87">
        <f>IF(SUMPRODUCT(($A$4:$A871=A871)*($S$4:$S871=S871))&gt;1,0,1)</f>
        <v>1</v>
      </c>
    </row>
    <row r="872" spans="1:30" ht="15" customHeight="1">
      <c r="A872" s="90" t="s">
        <v>1099</v>
      </c>
      <c r="B872" s="87" t="s">
        <v>1202</v>
      </c>
      <c r="C872" s="90"/>
      <c r="D872" s="165" t="s">
        <v>16</v>
      </c>
      <c r="E872" s="189">
        <v>42669</v>
      </c>
      <c r="F872" s="88" t="s">
        <v>1049</v>
      </c>
      <c r="G872" s="87" t="s">
        <v>1053</v>
      </c>
      <c r="H872" s="87" t="s">
        <v>1064</v>
      </c>
      <c r="I872" s="176"/>
      <c r="J872" s="85" t="str">
        <f>IFERROR(VLOOKUP(H872,REFERENCES!R:S,2,FALSE),"")</f>
        <v>Nombre</v>
      </c>
      <c r="K872" s="168">
        <v>110</v>
      </c>
      <c r="L872" s="167"/>
      <c r="M872" s="167"/>
      <c r="N872" s="167"/>
      <c r="O872" s="84" t="s">
        <v>1902</v>
      </c>
      <c r="P872" s="82">
        <v>195</v>
      </c>
      <c r="Q872" s="96" t="s">
        <v>1040</v>
      </c>
      <c r="R872" s="165" t="s">
        <v>174</v>
      </c>
      <c r="S872" s="87" t="s">
        <v>360</v>
      </c>
      <c r="T872" s="101"/>
      <c r="U872" s="165" t="s">
        <v>1105</v>
      </c>
      <c r="V872" s="86"/>
      <c r="W872" s="97"/>
      <c r="X872" s="87"/>
      <c r="Y872" s="165" t="str">
        <f t="shared" si="41"/>
        <v>FRE20161026OUPL</v>
      </c>
      <c r="Z872" s="165">
        <f t="shared" si="42"/>
        <v>5</v>
      </c>
      <c r="AA872" s="165" t="str">
        <f>VLOOKUP(R872,NIVEAUXADMIN!A:B,2,FALSE)</f>
        <v>HT01</v>
      </c>
      <c r="AB872" s="165" t="str">
        <f>VLOOKUP(S872,NIVEAUXADMIN!E:F,2,FALSE)</f>
        <v>HT03371</v>
      </c>
      <c r="AC872" s="165" t="e">
        <f>VLOOKUP(T872,NIVEAUXADMIN!I:J,2,FALSE)</f>
        <v>#N/A</v>
      </c>
      <c r="AD872" s="87">
        <f>IF(SUMPRODUCT(($A$4:$A872=A872)*($S$4:$S872=S872))&gt;1,0,1)</f>
        <v>0</v>
      </c>
    </row>
    <row r="873" spans="1:30" ht="15" customHeight="1">
      <c r="A873" s="90" t="s">
        <v>1099</v>
      </c>
      <c r="B873" s="87" t="s">
        <v>1202</v>
      </c>
      <c r="C873" s="90"/>
      <c r="D873" s="165" t="s">
        <v>16</v>
      </c>
      <c r="E873" s="189">
        <v>42669</v>
      </c>
      <c r="F873" s="88" t="s">
        <v>1051</v>
      </c>
      <c r="G873" s="87" t="s">
        <v>1052</v>
      </c>
      <c r="H873" s="87" t="s">
        <v>1063</v>
      </c>
      <c r="I873" s="176"/>
      <c r="J873" s="85" t="str">
        <f>IFERROR(VLOOKUP(H873,REFERENCES!R:S,2,FALSE),"")</f>
        <v>Nombre</v>
      </c>
      <c r="K873" s="168">
        <v>195</v>
      </c>
      <c r="L873" s="167"/>
      <c r="M873" s="167"/>
      <c r="N873" s="167"/>
      <c r="O873" s="84" t="s">
        <v>1902</v>
      </c>
      <c r="P873" s="82">
        <v>195</v>
      </c>
      <c r="Q873" s="96" t="s">
        <v>1040</v>
      </c>
      <c r="R873" s="165" t="s">
        <v>174</v>
      </c>
      <c r="S873" s="87" t="s">
        <v>360</v>
      </c>
      <c r="T873" s="101"/>
      <c r="U873" s="165" t="s">
        <v>1105</v>
      </c>
      <c r="V873" s="86"/>
      <c r="W873" s="97"/>
      <c r="X873" s="87"/>
      <c r="Y873" s="165" t="str">
        <f t="shared" si="41"/>
        <v>FRE20161026OUPL</v>
      </c>
      <c r="Z873" s="165">
        <f t="shared" si="42"/>
        <v>5</v>
      </c>
      <c r="AA873" s="165" t="str">
        <f>VLOOKUP(R873,NIVEAUXADMIN!A:B,2,FALSE)</f>
        <v>HT01</v>
      </c>
      <c r="AB873" s="165" t="str">
        <f>VLOOKUP(S873,NIVEAUXADMIN!E:F,2,FALSE)</f>
        <v>HT03371</v>
      </c>
      <c r="AC873" s="165" t="e">
        <f>VLOOKUP(T873,NIVEAUXADMIN!I:J,2,FALSE)</f>
        <v>#N/A</v>
      </c>
      <c r="AD873" s="87">
        <f>IF(SUMPRODUCT(($A$4:$A873=A873)*($S$4:$S873=S873))&gt;1,0,1)</f>
        <v>0</v>
      </c>
    </row>
    <row r="874" spans="1:30" ht="15" customHeight="1">
      <c r="A874" s="90" t="s">
        <v>1099</v>
      </c>
      <c r="B874" s="87" t="s">
        <v>1202</v>
      </c>
      <c r="C874" s="90"/>
      <c r="D874" s="165" t="s">
        <v>16</v>
      </c>
      <c r="E874" s="189">
        <v>42669</v>
      </c>
      <c r="F874" s="88" t="s">
        <v>1051</v>
      </c>
      <c r="G874" s="87" t="s">
        <v>1052</v>
      </c>
      <c r="H874" s="87" t="s">
        <v>1062</v>
      </c>
      <c r="I874" s="176"/>
      <c r="J874" s="85" t="str">
        <f>IFERROR(VLOOKUP(H874,REFERENCES!R:S,2,FALSE),"")</f>
        <v>Nombre</v>
      </c>
      <c r="K874" s="168">
        <v>195</v>
      </c>
      <c r="L874" s="167"/>
      <c r="M874" s="167"/>
      <c r="N874" s="167"/>
      <c r="O874" s="84" t="s">
        <v>1902</v>
      </c>
      <c r="P874" s="82">
        <v>195</v>
      </c>
      <c r="Q874" s="96" t="s">
        <v>1040</v>
      </c>
      <c r="R874" s="165" t="s">
        <v>174</v>
      </c>
      <c r="S874" s="87" t="s">
        <v>360</v>
      </c>
      <c r="T874" s="101"/>
      <c r="U874" s="165" t="s">
        <v>1105</v>
      </c>
      <c r="V874" s="86"/>
      <c r="W874" s="97"/>
      <c r="X874" s="87"/>
      <c r="Y874" s="165" t="str">
        <f t="shared" si="41"/>
        <v>FRE20161026OUPL</v>
      </c>
      <c r="Z874" s="165">
        <f t="shared" si="42"/>
        <v>5</v>
      </c>
      <c r="AA874" s="165" t="str">
        <f>VLOOKUP(R874,NIVEAUXADMIN!A:B,2,FALSE)</f>
        <v>HT01</v>
      </c>
      <c r="AB874" s="165" t="str">
        <f>VLOOKUP(S874,NIVEAUXADMIN!E:F,2,FALSE)</f>
        <v>HT03371</v>
      </c>
      <c r="AC874" s="165" t="e">
        <f>VLOOKUP(T874,NIVEAUXADMIN!I:J,2,FALSE)</f>
        <v>#N/A</v>
      </c>
      <c r="AD874" s="87">
        <f>IF(SUMPRODUCT(($A$4:$A874=A874)*($S$4:$S874=S874))&gt;1,0,1)</f>
        <v>0</v>
      </c>
    </row>
    <row r="875" spans="1:30" ht="15" customHeight="1">
      <c r="A875" s="90" t="s">
        <v>1099</v>
      </c>
      <c r="B875" s="87" t="s">
        <v>1202</v>
      </c>
      <c r="C875" s="90"/>
      <c r="D875" s="165" t="s">
        <v>16</v>
      </c>
      <c r="E875" s="189">
        <v>42669</v>
      </c>
      <c r="F875" s="88" t="s">
        <v>1051</v>
      </c>
      <c r="G875" s="87" t="s">
        <v>1052</v>
      </c>
      <c r="H875" s="87" t="s">
        <v>1058</v>
      </c>
      <c r="I875" s="176"/>
      <c r="J875" s="85" t="str">
        <f>IFERROR(VLOOKUP(H875,REFERENCES!R:S,2,FALSE),"")</f>
        <v>Nombre</v>
      </c>
      <c r="K875" s="168">
        <v>195</v>
      </c>
      <c r="L875" s="167"/>
      <c r="M875" s="167"/>
      <c r="N875" s="167"/>
      <c r="O875" s="84" t="s">
        <v>1902</v>
      </c>
      <c r="P875" s="82">
        <v>195</v>
      </c>
      <c r="Q875" s="96" t="s">
        <v>1040</v>
      </c>
      <c r="R875" s="165" t="s">
        <v>174</v>
      </c>
      <c r="S875" s="87" t="s">
        <v>360</v>
      </c>
      <c r="T875" s="101"/>
      <c r="U875" s="165" t="s">
        <v>1105</v>
      </c>
      <c r="V875" s="86"/>
      <c r="W875" s="97"/>
      <c r="X875" s="87"/>
      <c r="Y875" s="165" t="str">
        <f t="shared" si="41"/>
        <v>FRE20161026OUPL</v>
      </c>
      <c r="Z875" s="165">
        <f t="shared" si="42"/>
        <v>5</v>
      </c>
      <c r="AA875" s="165" t="str">
        <f>VLOOKUP(R875,NIVEAUXADMIN!A:B,2,FALSE)</f>
        <v>HT01</v>
      </c>
      <c r="AB875" s="165" t="str">
        <f>VLOOKUP(S875,NIVEAUXADMIN!E:F,2,FALSE)</f>
        <v>HT03371</v>
      </c>
      <c r="AC875" s="165" t="e">
        <f>VLOOKUP(T875,NIVEAUXADMIN!I:J,2,FALSE)</f>
        <v>#N/A</v>
      </c>
      <c r="AD875" s="87">
        <f>IF(SUMPRODUCT(($A$4:$A875=A875)*($S$4:$S875=S875))&gt;1,0,1)</f>
        <v>0</v>
      </c>
    </row>
    <row r="876" spans="1:30" ht="15" customHeight="1">
      <c r="A876" s="90" t="s">
        <v>1099</v>
      </c>
      <c r="B876" s="87" t="s">
        <v>1202</v>
      </c>
      <c r="C876" s="90"/>
      <c r="D876" s="165" t="s">
        <v>16</v>
      </c>
      <c r="E876" s="189">
        <v>42703</v>
      </c>
      <c r="F876" s="88" t="s">
        <v>1051</v>
      </c>
      <c r="G876" s="87" t="s">
        <v>1052</v>
      </c>
      <c r="H876" s="87" t="s">
        <v>1059</v>
      </c>
      <c r="I876" s="176"/>
      <c r="J876" s="85" t="str">
        <f>IFERROR(VLOOKUP(H876,REFERENCES!R:S,2,FALSE),"")</f>
        <v>Nombre</v>
      </c>
      <c r="K876" s="168">
        <v>17300</v>
      </c>
      <c r="L876" s="167"/>
      <c r="M876" s="167"/>
      <c r="N876" s="167"/>
      <c r="O876" s="84" t="s">
        <v>1902</v>
      </c>
      <c r="P876" s="82">
        <v>146</v>
      </c>
      <c r="Q876" s="96" t="s">
        <v>1040</v>
      </c>
      <c r="R876" s="165" t="s">
        <v>174</v>
      </c>
      <c r="S876" s="87" t="s">
        <v>494</v>
      </c>
      <c r="T876" s="101"/>
      <c r="U876" s="165" t="s">
        <v>1112</v>
      </c>
      <c r="V876" s="86"/>
      <c r="W876" s="97"/>
      <c r="X876" s="87"/>
      <c r="Y876" s="165" t="str">
        <f t="shared" si="41"/>
        <v>FRE20161129OUPO</v>
      </c>
      <c r="Z876" s="165">
        <f t="shared" ref="Z876:Z903" si="43">COUNTIF($Y$4:$Y$1907,Y876)</f>
        <v>6</v>
      </c>
      <c r="AA876" s="165" t="str">
        <f>VLOOKUP(R876,NIVEAUXADMIN!A:B,2,FALSE)</f>
        <v>HT01</v>
      </c>
      <c r="AB876" s="165" t="str">
        <f>VLOOKUP(S876,NIVEAUXADMIN!E:F,2,FALSE)</f>
        <v>HT01152</v>
      </c>
      <c r="AC876" s="165" t="e">
        <f>VLOOKUP(T876,NIVEAUXADMIN!I:J,2,FALSE)</f>
        <v>#N/A</v>
      </c>
      <c r="AD876" s="87">
        <f>IF(SUMPRODUCT(($A$4:$A876=A876)*($S$4:$S876=S876))&gt;1,0,1)</f>
        <v>0</v>
      </c>
    </row>
    <row r="877" spans="1:30" ht="15" customHeight="1">
      <c r="A877" s="90" t="s">
        <v>1099</v>
      </c>
      <c r="B877" s="87" t="s">
        <v>1202</v>
      </c>
      <c r="C877" s="90"/>
      <c r="D877" s="165" t="s">
        <v>16</v>
      </c>
      <c r="E877" s="189">
        <v>42703</v>
      </c>
      <c r="F877" s="88" t="s">
        <v>1049</v>
      </c>
      <c r="G877" s="87" t="s">
        <v>1053</v>
      </c>
      <c r="H877" s="87" t="s">
        <v>1048</v>
      </c>
      <c r="I877" s="176"/>
      <c r="J877" s="85" t="str">
        <f>IFERROR(VLOOKUP(H877,REFERENCES!R:S,2,FALSE),"")</f>
        <v>Nombre</v>
      </c>
      <c r="K877" s="168">
        <v>76</v>
      </c>
      <c r="L877" s="167"/>
      <c r="M877" s="167"/>
      <c r="N877" s="167"/>
      <c r="O877" s="84" t="s">
        <v>1902</v>
      </c>
      <c r="P877" s="82">
        <v>146</v>
      </c>
      <c r="Q877" s="96" t="s">
        <v>1040</v>
      </c>
      <c r="R877" s="165" t="s">
        <v>174</v>
      </c>
      <c r="S877" s="87" t="s">
        <v>494</v>
      </c>
      <c r="T877" s="101"/>
      <c r="U877" s="165" t="s">
        <v>1112</v>
      </c>
      <c r="V877" s="86"/>
      <c r="W877" s="97"/>
      <c r="X877" s="87"/>
      <c r="Y877" s="165" t="str">
        <f t="shared" si="41"/>
        <v>FRE20161129OUPO</v>
      </c>
      <c r="Z877" s="165">
        <f t="shared" si="43"/>
        <v>6</v>
      </c>
      <c r="AA877" s="165" t="str">
        <f>VLOOKUP(R877,NIVEAUXADMIN!A:B,2,FALSE)</f>
        <v>HT01</v>
      </c>
      <c r="AB877" s="165" t="str">
        <f>VLOOKUP(S877,NIVEAUXADMIN!E:F,2,FALSE)</f>
        <v>HT01152</v>
      </c>
      <c r="AC877" s="165" t="e">
        <f>VLOOKUP(T877,NIVEAUXADMIN!I:J,2,FALSE)</f>
        <v>#N/A</v>
      </c>
      <c r="AD877" s="87">
        <f>IF(SUMPRODUCT(($A$4:$A877=A877)*($S$4:$S877=S877))&gt;1,0,1)</f>
        <v>0</v>
      </c>
    </row>
    <row r="878" spans="1:30" ht="15" customHeight="1">
      <c r="A878" s="90" t="s">
        <v>1099</v>
      </c>
      <c r="B878" s="87" t="s">
        <v>1202</v>
      </c>
      <c r="C878" s="90"/>
      <c r="D878" s="165" t="s">
        <v>16</v>
      </c>
      <c r="E878" s="189">
        <v>42703</v>
      </c>
      <c r="F878" s="88" t="s">
        <v>1049</v>
      </c>
      <c r="G878" s="87" t="s">
        <v>1053</v>
      </c>
      <c r="H878" s="87" t="s">
        <v>1064</v>
      </c>
      <c r="I878" s="176"/>
      <c r="J878" s="85" t="str">
        <f>IFERROR(VLOOKUP(H878,REFERENCES!R:S,2,FALSE),"")</f>
        <v>Nombre</v>
      </c>
      <c r="K878" s="168">
        <v>76</v>
      </c>
      <c r="L878" s="167"/>
      <c r="M878" s="167"/>
      <c r="N878" s="167"/>
      <c r="O878" s="84" t="s">
        <v>1902</v>
      </c>
      <c r="P878" s="82">
        <v>146</v>
      </c>
      <c r="Q878" s="96" t="s">
        <v>1040</v>
      </c>
      <c r="R878" s="165" t="s">
        <v>174</v>
      </c>
      <c r="S878" s="87" t="s">
        <v>494</v>
      </c>
      <c r="T878" s="101"/>
      <c r="U878" s="165" t="s">
        <v>1112</v>
      </c>
      <c r="V878" s="86"/>
      <c r="W878" s="97"/>
      <c r="X878" s="87"/>
      <c r="Y878" s="165" t="str">
        <f t="shared" si="41"/>
        <v>FRE20161129OUPO</v>
      </c>
      <c r="Z878" s="165">
        <f t="shared" si="43"/>
        <v>6</v>
      </c>
      <c r="AA878" s="165" t="str">
        <f>VLOOKUP(R878,NIVEAUXADMIN!A:B,2,FALSE)</f>
        <v>HT01</v>
      </c>
      <c r="AB878" s="165" t="str">
        <f>VLOOKUP(S878,NIVEAUXADMIN!E:F,2,FALSE)</f>
        <v>HT01152</v>
      </c>
      <c r="AC878" s="165" t="e">
        <f>VLOOKUP(T878,NIVEAUXADMIN!I:J,2,FALSE)</f>
        <v>#N/A</v>
      </c>
      <c r="AD878" s="87">
        <f>IF(SUMPRODUCT(($A$4:$A878=A878)*($S$4:$S878=S878))&gt;1,0,1)</f>
        <v>0</v>
      </c>
    </row>
    <row r="879" spans="1:30" ht="15" customHeight="1">
      <c r="A879" s="90" t="s">
        <v>1099</v>
      </c>
      <c r="B879" s="87" t="s">
        <v>1202</v>
      </c>
      <c r="C879" s="90"/>
      <c r="D879" s="165" t="s">
        <v>16</v>
      </c>
      <c r="E879" s="189">
        <v>42703</v>
      </c>
      <c r="F879" s="88" t="s">
        <v>1051</v>
      </c>
      <c r="G879" s="87" t="s">
        <v>1052</v>
      </c>
      <c r="H879" s="87" t="s">
        <v>1063</v>
      </c>
      <c r="I879" s="176"/>
      <c r="J879" s="85" t="str">
        <f>IFERROR(VLOOKUP(H879,REFERENCES!R:S,2,FALSE),"")</f>
        <v>Nombre</v>
      </c>
      <c r="K879" s="168">
        <v>146</v>
      </c>
      <c r="L879" s="167"/>
      <c r="M879" s="167"/>
      <c r="N879" s="167"/>
      <c r="O879" s="84" t="s">
        <v>1902</v>
      </c>
      <c r="P879" s="82">
        <v>146</v>
      </c>
      <c r="Q879" s="96" t="s">
        <v>1040</v>
      </c>
      <c r="R879" s="165" t="s">
        <v>174</v>
      </c>
      <c r="S879" s="87" t="s">
        <v>494</v>
      </c>
      <c r="T879" s="101"/>
      <c r="U879" s="165" t="s">
        <v>1112</v>
      </c>
      <c r="V879" s="86"/>
      <c r="W879" s="97"/>
      <c r="X879" s="87"/>
      <c r="Y879" s="165" t="str">
        <f t="shared" si="41"/>
        <v>FRE20161129OUPO</v>
      </c>
      <c r="Z879" s="165">
        <f t="shared" si="43"/>
        <v>6</v>
      </c>
      <c r="AA879" s="165" t="str">
        <f>VLOOKUP(R879,NIVEAUXADMIN!A:B,2,FALSE)</f>
        <v>HT01</v>
      </c>
      <c r="AB879" s="165" t="str">
        <f>VLOOKUP(S879,NIVEAUXADMIN!E:F,2,FALSE)</f>
        <v>HT01152</v>
      </c>
      <c r="AC879" s="165" t="e">
        <f>VLOOKUP(T879,NIVEAUXADMIN!I:J,2,FALSE)</f>
        <v>#N/A</v>
      </c>
      <c r="AD879" s="87">
        <f>IF(SUMPRODUCT(($A$4:$A879=A879)*($S$4:$S879=S879))&gt;1,0,1)</f>
        <v>0</v>
      </c>
    </row>
    <row r="880" spans="1:30" ht="15" customHeight="1">
      <c r="A880" s="90" t="s">
        <v>1099</v>
      </c>
      <c r="B880" s="87" t="s">
        <v>1202</v>
      </c>
      <c r="C880" s="90"/>
      <c r="D880" s="165" t="s">
        <v>16</v>
      </c>
      <c r="E880" s="189">
        <v>42703</v>
      </c>
      <c r="F880" s="88" t="s">
        <v>1051</v>
      </c>
      <c r="G880" s="87" t="s">
        <v>1052</v>
      </c>
      <c r="H880" s="87" t="s">
        <v>1062</v>
      </c>
      <c r="I880" s="176"/>
      <c r="J880" s="85" t="str">
        <f>IFERROR(VLOOKUP(H880,REFERENCES!R:S,2,FALSE),"")</f>
        <v>Nombre</v>
      </c>
      <c r="K880" s="168">
        <v>146</v>
      </c>
      <c r="L880" s="167"/>
      <c r="M880" s="167"/>
      <c r="N880" s="167"/>
      <c r="O880" s="84" t="s">
        <v>1902</v>
      </c>
      <c r="P880" s="82">
        <v>146</v>
      </c>
      <c r="Q880" s="96" t="s">
        <v>1040</v>
      </c>
      <c r="R880" s="165" t="s">
        <v>174</v>
      </c>
      <c r="S880" s="87" t="s">
        <v>494</v>
      </c>
      <c r="T880" s="101"/>
      <c r="U880" s="165" t="s">
        <v>1112</v>
      </c>
      <c r="V880" s="86"/>
      <c r="W880" s="97"/>
      <c r="X880" s="87"/>
      <c r="Y880" s="165" t="str">
        <f t="shared" si="41"/>
        <v>FRE20161129OUPO</v>
      </c>
      <c r="Z880" s="165">
        <f t="shared" si="43"/>
        <v>6</v>
      </c>
      <c r="AA880" s="165" t="str">
        <f>VLOOKUP(R880,NIVEAUXADMIN!A:B,2,FALSE)</f>
        <v>HT01</v>
      </c>
      <c r="AB880" s="165" t="str">
        <f>VLOOKUP(S880,NIVEAUXADMIN!E:F,2,FALSE)</f>
        <v>HT01152</v>
      </c>
      <c r="AC880" s="165" t="e">
        <f>VLOOKUP(T880,NIVEAUXADMIN!I:J,2,FALSE)</f>
        <v>#N/A</v>
      </c>
      <c r="AD880" s="87">
        <f>IF(SUMPRODUCT(($A$4:$A880=A880)*($S$4:$S880=S880))&gt;1,0,1)</f>
        <v>0</v>
      </c>
    </row>
    <row r="881" spans="1:30" ht="15" customHeight="1">
      <c r="A881" s="90" t="s">
        <v>1099</v>
      </c>
      <c r="B881" s="87" t="s">
        <v>1202</v>
      </c>
      <c r="C881" s="90"/>
      <c r="D881" s="165" t="s">
        <v>16</v>
      </c>
      <c r="E881" s="189">
        <v>42703</v>
      </c>
      <c r="F881" s="88" t="s">
        <v>1051</v>
      </c>
      <c r="G881" s="87" t="s">
        <v>1052</v>
      </c>
      <c r="H881" s="87" t="s">
        <v>1058</v>
      </c>
      <c r="I881" s="176"/>
      <c r="J881" s="85" t="str">
        <f>IFERROR(VLOOKUP(H881,REFERENCES!R:S,2,FALSE),"")</f>
        <v>Nombre</v>
      </c>
      <c r="K881" s="168">
        <v>143</v>
      </c>
      <c r="L881" s="167"/>
      <c r="M881" s="167"/>
      <c r="N881" s="167"/>
      <c r="O881" s="84" t="s">
        <v>1902</v>
      </c>
      <c r="P881" s="82">
        <v>146</v>
      </c>
      <c r="Q881" s="96" t="s">
        <v>1040</v>
      </c>
      <c r="R881" s="165" t="s">
        <v>174</v>
      </c>
      <c r="S881" s="87" t="s">
        <v>494</v>
      </c>
      <c r="T881" s="101"/>
      <c r="U881" s="165" t="s">
        <v>1112</v>
      </c>
      <c r="V881" s="86"/>
      <c r="W881" s="97"/>
      <c r="X881" s="87"/>
      <c r="Y881" s="165" t="str">
        <f t="shared" si="41"/>
        <v>FRE20161129OUPO</v>
      </c>
      <c r="Z881" s="165">
        <f t="shared" si="43"/>
        <v>6</v>
      </c>
      <c r="AA881" s="165" t="str">
        <f>VLOOKUP(R881,NIVEAUXADMIN!A:B,2,FALSE)</f>
        <v>HT01</v>
      </c>
      <c r="AB881" s="165" t="str">
        <f>VLOOKUP(S881,NIVEAUXADMIN!E:F,2,FALSE)</f>
        <v>HT01152</v>
      </c>
      <c r="AC881" s="165" t="e">
        <f>VLOOKUP(T881,NIVEAUXADMIN!I:J,2,FALSE)</f>
        <v>#N/A</v>
      </c>
      <c r="AD881" s="87">
        <f>IF(SUMPRODUCT(($A$4:$A881=A881)*($S$4:$S881=S881))&gt;1,0,1)</f>
        <v>0</v>
      </c>
    </row>
    <row r="882" spans="1:30" ht="15" customHeight="1">
      <c r="A882" s="90" t="s">
        <v>1099</v>
      </c>
      <c r="B882" s="87" t="s">
        <v>1202</v>
      </c>
      <c r="C882" s="90"/>
      <c r="D882" s="165" t="s">
        <v>16</v>
      </c>
      <c r="E882" s="189">
        <v>42676</v>
      </c>
      <c r="F882" s="88" t="s">
        <v>1049</v>
      </c>
      <c r="G882" s="87" t="s">
        <v>1053</v>
      </c>
      <c r="H882" s="87" t="s">
        <v>1048</v>
      </c>
      <c r="I882" s="176"/>
      <c r="J882" s="85" t="str">
        <f>IFERROR(VLOOKUP(H882,REFERENCES!R:S,2,FALSE),"")</f>
        <v>Nombre</v>
      </c>
      <c r="K882" s="168">
        <v>70</v>
      </c>
      <c r="L882" s="167"/>
      <c r="M882" s="167"/>
      <c r="N882" s="167"/>
      <c r="O882" s="84" t="s">
        <v>1902</v>
      </c>
      <c r="P882" s="82">
        <v>241</v>
      </c>
      <c r="Q882" s="96" t="s">
        <v>1040</v>
      </c>
      <c r="R882" s="165" t="s">
        <v>174</v>
      </c>
      <c r="S882" s="87" t="s">
        <v>494</v>
      </c>
      <c r="T882" s="101"/>
      <c r="U882" s="165" t="s">
        <v>1109</v>
      </c>
      <c r="V882" s="86"/>
      <c r="W882" s="97"/>
      <c r="X882" s="87"/>
      <c r="Y882" s="165" t="str">
        <f t="shared" si="41"/>
        <v>FRE2016112OUPO</v>
      </c>
      <c r="Z882" s="165">
        <f t="shared" si="43"/>
        <v>4</v>
      </c>
      <c r="AA882" s="165" t="str">
        <f>VLOOKUP(R882,NIVEAUXADMIN!A:B,2,FALSE)</f>
        <v>HT01</v>
      </c>
      <c r="AB882" s="165" t="str">
        <f>VLOOKUP(S882,NIVEAUXADMIN!E:F,2,FALSE)</f>
        <v>HT01152</v>
      </c>
      <c r="AC882" s="165" t="e">
        <f>VLOOKUP(T882,NIVEAUXADMIN!I:J,2,FALSE)</f>
        <v>#N/A</v>
      </c>
      <c r="AD882" s="87">
        <f>IF(SUMPRODUCT(($A$4:$A882=A882)*($S$4:$S882=S882))&gt;1,0,1)</f>
        <v>0</v>
      </c>
    </row>
    <row r="883" spans="1:30" ht="15" customHeight="1">
      <c r="A883" s="90" t="s">
        <v>1099</v>
      </c>
      <c r="B883" s="87" t="s">
        <v>1202</v>
      </c>
      <c r="C883" s="90"/>
      <c r="D883" s="165" t="s">
        <v>16</v>
      </c>
      <c r="E883" s="189">
        <v>42676</v>
      </c>
      <c r="F883" s="88" t="s">
        <v>1051</v>
      </c>
      <c r="G883" s="87" t="s">
        <v>1052</v>
      </c>
      <c r="H883" s="87" t="s">
        <v>1063</v>
      </c>
      <c r="I883" s="176"/>
      <c r="J883" s="85" t="str">
        <f>IFERROR(VLOOKUP(H883,REFERENCES!R:S,2,FALSE),"")</f>
        <v>Nombre</v>
      </c>
      <c r="K883" s="168">
        <v>180</v>
      </c>
      <c r="L883" s="167"/>
      <c r="M883" s="167"/>
      <c r="N883" s="167"/>
      <c r="O883" s="84" t="s">
        <v>1902</v>
      </c>
      <c r="P883" s="82">
        <v>241</v>
      </c>
      <c r="Q883" s="96" t="s">
        <v>1040</v>
      </c>
      <c r="R883" s="165" t="s">
        <v>174</v>
      </c>
      <c r="S883" s="87" t="s">
        <v>494</v>
      </c>
      <c r="T883" s="101"/>
      <c r="U883" s="165" t="s">
        <v>1109</v>
      </c>
      <c r="V883" s="86"/>
      <c r="W883" s="97"/>
      <c r="X883" s="87"/>
      <c r="Y883" s="165" t="str">
        <f t="shared" si="41"/>
        <v>FRE2016112OUPO</v>
      </c>
      <c r="Z883" s="165">
        <f t="shared" si="43"/>
        <v>4</v>
      </c>
      <c r="AA883" s="165" t="str">
        <f>VLOOKUP(R883,NIVEAUXADMIN!A:B,2,FALSE)</f>
        <v>HT01</v>
      </c>
      <c r="AB883" s="165" t="str">
        <f>VLOOKUP(S883,NIVEAUXADMIN!E:F,2,FALSE)</f>
        <v>HT01152</v>
      </c>
      <c r="AC883" s="165" t="e">
        <f>VLOOKUP(T883,NIVEAUXADMIN!I:J,2,FALSE)</f>
        <v>#N/A</v>
      </c>
      <c r="AD883" s="87">
        <f>IF(SUMPRODUCT(($A$4:$A883=A883)*($S$4:$S883=S883))&gt;1,0,1)</f>
        <v>0</v>
      </c>
    </row>
    <row r="884" spans="1:30" ht="15" customHeight="1">
      <c r="A884" s="90" t="s">
        <v>1099</v>
      </c>
      <c r="B884" s="87" t="s">
        <v>1202</v>
      </c>
      <c r="C884" s="90"/>
      <c r="D884" s="165" t="s">
        <v>16</v>
      </c>
      <c r="E884" s="189">
        <v>42676</v>
      </c>
      <c r="F884" s="88" t="s">
        <v>1051</v>
      </c>
      <c r="G884" s="87" t="s">
        <v>1052</v>
      </c>
      <c r="H884" s="87" t="s">
        <v>1062</v>
      </c>
      <c r="I884" s="176"/>
      <c r="J884" s="85" t="str">
        <f>IFERROR(VLOOKUP(H884,REFERENCES!R:S,2,FALSE),"")</f>
        <v>Nombre</v>
      </c>
      <c r="K884" s="168">
        <v>241</v>
      </c>
      <c r="L884" s="167"/>
      <c r="M884" s="167"/>
      <c r="N884" s="167"/>
      <c r="O884" s="84" t="s">
        <v>1902</v>
      </c>
      <c r="P884" s="82">
        <v>241</v>
      </c>
      <c r="Q884" s="96" t="s">
        <v>1040</v>
      </c>
      <c r="R884" s="165" t="s">
        <v>174</v>
      </c>
      <c r="S884" s="87" t="s">
        <v>494</v>
      </c>
      <c r="T884" s="101"/>
      <c r="U884" s="165" t="s">
        <v>1109</v>
      </c>
      <c r="V884" s="86"/>
      <c r="W884" s="97"/>
      <c r="X884" s="87"/>
      <c r="Y884" s="165" t="str">
        <f t="shared" si="41"/>
        <v>FRE2016112OUPO</v>
      </c>
      <c r="Z884" s="165">
        <f t="shared" si="43"/>
        <v>4</v>
      </c>
      <c r="AA884" s="165" t="str">
        <f>VLOOKUP(R884,NIVEAUXADMIN!A:B,2,FALSE)</f>
        <v>HT01</v>
      </c>
      <c r="AB884" s="165" t="str">
        <f>VLOOKUP(S884,NIVEAUXADMIN!E:F,2,FALSE)</f>
        <v>HT01152</v>
      </c>
      <c r="AC884" s="165" t="e">
        <f>VLOOKUP(T884,NIVEAUXADMIN!I:J,2,FALSE)</f>
        <v>#N/A</v>
      </c>
      <c r="AD884" s="87">
        <f>IF(SUMPRODUCT(($A$4:$A884=A884)*($S$4:$S884=S884))&gt;1,0,1)</f>
        <v>0</v>
      </c>
    </row>
    <row r="885" spans="1:30" ht="15" customHeight="1">
      <c r="A885" s="90" t="s">
        <v>1099</v>
      </c>
      <c r="B885" s="87" t="s">
        <v>1202</v>
      </c>
      <c r="C885" s="90"/>
      <c r="D885" s="165" t="s">
        <v>16</v>
      </c>
      <c r="E885" s="189">
        <v>42676</v>
      </c>
      <c r="F885" s="88" t="s">
        <v>1051</v>
      </c>
      <c r="G885" s="87" t="s">
        <v>1052</v>
      </c>
      <c r="H885" s="87" t="s">
        <v>1058</v>
      </c>
      <c r="I885" s="176"/>
      <c r="J885" s="85" t="str">
        <f>IFERROR(VLOOKUP(H885,REFERENCES!R:S,2,FALSE),"")</f>
        <v>Nombre</v>
      </c>
      <c r="K885" s="168">
        <v>90</v>
      </c>
      <c r="L885" s="167"/>
      <c r="M885" s="167"/>
      <c r="N885" s="167"/>
      <c r="O885" s="84" t="s">
        <v>1902</v>
      </c>
      <c r="P885" s="82">
        <v>241</v>
      </c>
      <c r="Q885" s="96" t="s">
        <v>1040</v>
      </c>
      <c r="R885" s="165" t="s">
        <v>174</v>
      </c>
      <c r="S885" s="87" t="s">
        <v>494</v>
      </c>
      <c r="T885" s="101"/>
      <c r="U885" s="165" t="s">
        <v>1109</v>
      </c>
      <c r="V885" s="86"/>
      <c r="W885" s="97"/>
      <c r="X885" s="87"/>
      <c r="Y885" s="165" t="str">
        <f t="shared" si="41"/>
        <v>FRE2016112OUPO</v>
      </c>
      <c r="Z885" s="165">
        <f t="shared" si="43"/>
        <v>4</v>
      </c>
      <c r="AA885" s="165" t="str">
        <f>VLOOKUP(R885,NIVEAUXADMIN!A:B,2,FALSE)</f>
        <v>HT01</v>
      </c>
      <c r="AB885" s="165" t="str">
        <f>VLOOKUP(S885,NIVEAUXADMIN!E:F,2,FALSE)</f>
        <v>HT01152</v>
      </c>
      <c r="AC885" s="165" t="e">
        <f>VLOOKUP(T885,NIVEAUXADMIN!I:J,2,FALSE)</f>
        <v>#N/A</v>
      </c>
      <c r="AD885" s="87">
        <f>IF(SUMPRODUCT(($A$4:$A885=A885)*($S$4:$S885=S885))&gt;1,0,1)</f>
        <v>0</v>
      </c>
    </row>
    <row r="886" spans="1:30" ht="15" customHeight="1">
      <c r="A886" s="90" t="s">
        <v>1099</v>
      </c>
      <c r="B886" s="87" t="s">
        <v>1202</v>
      </c>
      <c r="C886" s="90"/>
      <c r="D886" s="165" t="s">
        <v>16</v>
      </c>
      <c r="E886" s="189">
        <v>42674</v>
      </c>
      <c r="F886" s="88" t="s">
        <v>1049</v>
      </c>
      <c r="G886" s="87" t="s">
        <v>1053</v>
      </c>
      <c r="H886" s="87" t="s">
        <v>1048</v>
      </c>
      <c r="I886" s="176"/>
      <c r="J886" s="85" t="str">
        <f>IFERROR(VLOOKUP(H886,REFERENCES!R:S,2,FALSE),"")</f>
        <v>Nombre</v>
      </c>
      <c r="K886" s="168">
        <v>71</v>
      </c>
      <c r="L886" s="167"/>
      <c r="M886" s="167"/>
      <c r="N886" s="167"/>
      <c r="O886" s="84" t="s">
        <v>1902</v>
      </c>
      <c r="P886" s="82">
        <v>288</v>
      </c>
      <c r="Q886" s="96" t="s">
        <v>1040</v>
      </c>
      <c r="R886" s="165" t="s">
        <v>174</v>
      </c>
      <c r="S886" s="87" t="s">
        <v>494</v>
      </c>
      <c r="T886" s="100"/>
      <c r="U886" s="86" t="s">
        <v>1108</v>
      </c>
      <c r="V886" s="86"/>
      <c r="W886" s="97"/>
      <c r="X886" s="87"/>
      <c r="Y886" s="165" t="str">
        <f>UPPER(LEFT(A886,3)&amp;YEAR(E886)&amp;MONTH(E886)&amp;DAY((E886))&amp;LEFT(R886,2)&amp;LEFT(S886,2)&amp;LEFT(U886,2))</f>
        <v>FRE20161031OUPOTI</v>
      </c>
      <c r="Z886" s="165">
        <f t="shared" si="43"/>
        <v>1</v>
      </c>
      <c r="AA886" s="165" t="str">
        <f>VLOOKUP(R886,NIVEAUXADMIN!A:B,2,FALSE)</f>
        <v>HT01</v>
      </c>
      <c r="AB886" s="165" t="str">
        <f>VLOOKUP(S886,NIVEAUXADMIN!E:F,2,FALSE)</f>
        <v>HT01152</v>
      </c>
      <c r="AC886" s="165" t="e">
        <f>VLOOKUP(U886,NIVEAUXADMIN!I:J,2,FALSE)</f>
        <v>#N/A</v>
      </c>
      <c r="AD886" s="87">
        <f>IF(SUMPRODUCT(($A$4:$A886=A886)*($S$4:$S886=S886))&gt;1,0,1)</f>
        <v>0</v>
      </c>
    </row>
    <row r="887" spans="1:30" ht="15" customHeight="1">
      <c r="A887" s="90" t="s">
        <v>1099</v>
      </c>
      <c r="B887" s="87" t="s">
        <v>1202</v>
      </c>
      <c r="C887" s="90"/>
      <c r="D887" s="165" t="s">
        <v>16</v>
      </c>
      <c r="E887" s="189">
        <v>42674</v>
      </c>
      <c r="F887" s="88" t="s">
        <v>1049</v>
      </c>
      <c r="G887" s="87" t="s">
        <v>1053</v>
      </c>
      <c r="H887" s="87" t="s">
        <v>1064</v>
      </c>
      <c r="I887" s="176"/>
      <c r="J887" s="85" t="str">
        <f>IFERROR(VLOOKUP(H887,REFERENCES!R:S,2,FALSE),"")</f>
        <v>Nombre</v>
      </c>
      <c r="K887" s="168">
        <v>71</v>
      </c>
      <c r="L887" s="167"/>
      <c r="M887" s="167"/>
      <c r="N887" s="167"/>
      <c r="O887" s="84" t="s">
        <v>1902</v>
      </c>
      <c r="P887" s="82">
        <v>288</v>
      </c>
      <c r="Q887" s="96" t="s">
        <v>1040</v>
      </c>
      <c r="R887" s="165" t="s">
        <v>174</v>
      </c>
      <c r="S887" s="87" t="s">
        <v>494</v>
      </c>
      <c r="T887" s="100"/>
      <c r="U887" s="86" t="s">
        <v>1108</v>
      </c>
      <c r="V887" s="86"/>
      <c r="W887" s="97"/>
      <c r="X887" s="87"/>
      <c r="Y887" s="165" t="str">
        <f t="shared" ref="Y887:Y898" si="44">UPPER(LEFT(A887,3)&amp;YEAR(E887)&amp;MONTH(E887)&amp;DAY((E887))&amp;LEFT(R887,2)&amp;LEFT(S887,2)&amp;LEFT(T887,2))</f>
        <v>FRE20161031OUPO</v>
      </c>
      <c r="Z887" s="165">
        <f t="shared" si="43"/>
        <v>4</v>
      </c>
      <c r="AA887" s="165" t="str">
        <f>VLOOKUP(R887,NIVEAUXADMIN!A:B,2,FALSE)</f>
        <v>HT01</v>
      </c>
      <c r="AB887" s="165" t="str">
        <f>VLOOKUP(S887,NIVEAUXADMIN!E:F,2,FALSE)</f>
        <v>HT01152</v>
      </c>
      <c r="AC887" s="165" t="e">
        <f>VLOOKUP(T887,NIVEAUXADMIN!I:J,2,FALSE)</f>
        <v>#N/A</v>
      </c>
      <c r="AD887" s="87">
        <f>IF(SUMPRODUCT(($A$4:$A887=A887)*($S$4:$S887=S887))&gt;1,0,1)</f>
        <v>0</v>
      </c>
    </row>
    <row r="888" spans="1:30" ht="15" customHeight="1">
      <c r="A888" s="90" t="s">
        <v>1099</v>
      </c>
      <c r="B888" s="87" t="s">
        <v>1202</v>
      </c>
      <c r="C888" s="90"/>
      <c r="D888" s="165" t="s">
        <v>16</v>
      </c>
      <c r="E888" s="189">
        <v>42674</v>
      </c>
      <c r="F888" s="88" t="s">
        <v>1051</v>
      </c>
      <c r="G888" s="87" t="s">
        <v>1052</v>
      </c>
      <c r="H888" s="87" t="s">
        <v>1063</v>
      </c>
      <c r="I888" s="176"/>
      <c r="J888" s="85" t="str">
        <f>IFERROR(VLOOKUP(H888,REFERENCES!R:S,2,FALSE),"")</f>
        <v>Nombre</v>
      </c>
      <c r="K888" s="168">
        <v>288</v>
      </c>
      <c r="L888" s="167"/>
      <c r="M888" s="167"/>
      <c r="N888" s="167"/>
      <c r="O888" s="84" t="s">
        <v>1902</v>
      </c>
      <c r="P888" s="82">
        <v>288</v>
      </c>
      <c r="Q888" s="96" t="s">
        <v>1040</v>
      </c>
      <c r="R888" s="165" t="s">
        <v>174</v>
      </c>
      <c r="S888" s="87" t="s">
        <v>494</v>
      </c>
      <c r="T888" s="100"/>
      <c r="U888" s="86" t="s">
        <v>1108</v>
      </c>
      <c r="V888" s="86"/>
      <c r="W888" s="97"/>
      <c r="X888" s="87"/>
      <c r="Y888" s="165" t="str">
        <f t="shared" si="44"/>
        <v>FRE20161031OUPO</v>
      </c>
      <c r="Z888" s="165">
        <f t="shared" si="43"/>
        <v>4</v>
      </c>
      <c r="AA888" s="165" t="str">
        <f>VLOOKUP(R888,NIVEAUXADMIN!A:B,2,FALSE)</f>
        <v>HT01</v>
      </c>
      <c r="AB888" s="165" t="str">
        <f>VLOOKUP(S888,NIVEAUXADMIN!E:F,2,FALSE)</f>
        <v>HT01152</v>
      </c>
      <c r="AC888" s="165" t="e">
        <f>VLOOKUP(T888,NIVEAUXADMIN!I:J,2,FALSE)</f>
        <v>#N/A</v>
      </c>
      <c r="AD888" s="87">
        <f>IF(SUMPRODUCT(($A$4:$A888=A888)*($S$4:$S888=S888))&gt;1,0,1)</f>
        <v>0</v>
      </c>
    </row>
    <row r="889" spans="1:30" ht="15" customHeight="1">
      <c r="A889" s="90" t="s">
        <v>1099</v>
      </c>
      <c r="B889" s="87" t="s">
        <v>1202</v>
      </c>
      <c r="C889" s="90"/>
      <c r="D889" s="165" t="s">
        <v>16</v>
      </c>
      <c r="E889" s="189">
        <v>42674</v>
      </c>
      <c r="F889" s="88" t="s">
        <v>1051</v>
      </c>
      <c r="G889" s="87" t="s">
        <v>1052</v>
      </c>
      <c r="H889" s="87" t="s">
        <v>1062</v>
      </c>
      <c r="I889" s="176"/>
      <c r="J889" s="85" t="str">
        <f>IFERROR(VLOOKUP(H889,REFERENCES!R:S,2,FALSE),"")</f>
        <v>Nombre</v>
      </c>
      <c r="K889" s="168">
        <v>288</v>
      </c>
      <c r="L889" s="167"/>
      <c r="M889" s="167"/>
      <c r="N889" s="167"/>
      <c r="O889" s="84" t="s">
        <v>1902</v>
      </c>
      <c r="P889" s="82">
        <v>288</v>
      </c>
      <c r="Q889" s="96" t="s">
        <v>1040</v>
      </c>
      <c r="R889" s="165" t="s">
        <v>174</v>
      </c>
      <c r="S889" s="87" t="s">
        <v>494</v>
      </c>
      <c r="T889" s="100"/>
      <c r="U889" s="86" t="s">
        <v>1108</v>
      </c>
      <c r="V889" s="86"/>
      <c r="W889" s="97"/>
      <c r="X889" s="87"/>
      <c r="Y889" s="165" t="str">
        <f t="shared" si="44"/>
        <v>FRE20161031OUPO</v>
      </c>
      <c r="Z889" s="165">
        <f t="shared" si="43"/>
        <v>4</v>
      </c>
      <c r="AA889" s="165" t="str">
        <f>VLOOKUP(R889,NIVEAUXADMIN!A:B,2,FALSE)</f>
        <v>HT01</v>
      </c>
      <c r="AB889" s="165" t="str">
        <f>VLOOKUP(S889,NIVEAUXADMIN!E:F,2,FALSE)</f>
        <v>HT01152</v>
      </c>
      <c r="AC889" s="165" t="e">
        <f>VLOOKUP(T889,NIVEAUXADMIN!I:J,2,FALSE)</f>
        <v>#N/A</v>
      </c>
      <c r="AD889" s="87">
        <f>IF(SUMPRODUCT(($A$4:$A889=A889)*($S$4:$S889=S889))&gt;1,0,1)</f>
        <v>0</v>
      </c>
    </row>
    <row r="890" spans="1:30" s="165" customFormat="1" ht="15" customHeight="1">
      <c r="A890" s="90" t="s">
        <v>1099</v>
      </c>
      <c r="B890" s="87" t="s">
        <v>1202</v>
      </c>
      <c r="C890" s="90"/>
      <c r="D890" s="165" t="s">
        <v>16</v>
      </c>
      <c r="E890" s="189">
        <v>42674</v>
      </c>
      <c r="F890" s="88" t="s">
        <v>1051</v>
      </c>
      <c r="G890" s="87" t="s">
        <v>1052</v>
      </c>
      <c r="H890" s="87" t="s">
        <v>1058</v>
      </c>
      <c r="I890" s="176"/>
      <c r="J890" s="85" t="str">
        <f>IFERROR(VLOOKUP(H890,REFERENCES!R:S,2,FALSE),"")</f>
        <v>Nombre</v>
      </c>
      <c r="K890" s="168">
        <v>288</v>
      </c>
      <c r="L890" s="167"/>
      <c r="M890" s="167"/>
      <c r="N890" s="167"/>
      <c r="O890" s="84" t="s">
        <v>1902</v>
      </c>
      <c r="P890" s="82">
        <v>288</v>
      </c>
      <c r="Q890" s="96" t="s">
        <v>1040</v>
      </c>
      <c r="R890" s="165" t="s">
        <v>174</v>
      </c>
      <c r="S890" s="87" t="s">
        <v>494</v>
      </c>
      <c r="T890" s="100"/>
      <c r="U890" s="86" t="s">
        <v>1108</v>
      </c>
      <c r="V890" s="86"/>
      <c r="W890" s="97"/>
      <c r="X890" s="87"/>
      <c r="Y890" s="165" t="str">
        <f t="shared" si="44"/>
        <v>FRE20161031OUPO</v>
      </c>
      <c r="Z890" s="165">
        <f t="shared" si="43"/>
        <v>4</v>
      </c>
      <c r="AA890" s="165" t="str">
        <f>VLOOKUP(R890,NIVEAUXADMIN!A:B,2,FALSE)</f>
        <v>HT01</v>
      </c>
      <c r="AB890" s="165" t="str">
        <f>VLOOKUP(S890,NIVEAUXADMIN!E:F,2,FALSE)</f>
        <v>HT01152</v>
      </c>
      <c r="AC890" s="165" t="e">
        <f>VLOOKUP(T890,NIVEAUXADMIN!I:J,2,FALSE)</f>
        <v>#N/A</v>
      </c>
      <c r="AD890" s="87">
        <f>IF(SUMPRODUCT(($A$4:$A890=A890)*($S$4:$S890=S890))&gt;1,0,1)</f>
        <v>0</v>
      </c>
    </row>
    <row r="891" spans="1:30" s="165" customFormat="1" ht="15" customHeight="1">
      <c r="A891" s="90" t="s">
        <v>1161</v>
      </c>
      <c r="B891" s="87" t="s">
        <v>1202</v>
      </c>
      <c r="C891" s="90"/>
      <c r="D891" s="165" t="s">
        <v>16</v>
      </c>
      <c r="E891" s="189">
        <v>42684</v>
      </c>
      <c r="F891" s="88" t="s">
        <v>1051</v>
      </c>
      <c r="G891" s="87" t="s">
        <v>1052</v>
      </c>
      <c r="H891" s="87" t="s">
        <v>1214</v>
      </c>
      <c r="I891" s="176"/>
      <c r="J891" s="85" t="str">
        <f>IFERROR(VLOOKUP(H891,REFERENCES!R:S,2,FALSE),"")</f>
        <v>Nombre</v>
      </c>
      <c r="K891" s="168">
        <v>60</v>
      </c>
      <c r="L891" s="167"/>
      <c r="M891" s="167"/>
      <c r="N891" s="167"/>
      <c r="O891" s="84" t="s">
        <v>1902</v>
      </c>
      <c r="P891" s="81">
        <v>60</v>
      </c>
      <c r="Q891" s="89"/>
      <c r="R891" s="165" t="s">
        <v>153</v>
      </c>
      <c r="S891" s="87" t="s">
        <v>308</v>
      </c>
      <c r="T891" s="202"/>
      <c r="U891" s="165" t="s">
        <v>1205</v>
      </c>
      <c r="V891" s="86"/>
      <c r="W891" s="97"/>
      <c r="X891" s="87"/>
      <c r="Y891" s="165" t="str">
        <f t="shared" si="44"/>
        <v>GER20161110NIPL</v>
      </c>
      <c r="Z891" s="165">
        <f t="shared" si="43"/>
        <v>1</v>
      </c>
      <c r="AA891" s="165" t="str">
        <f>VLOOKUP(R891,NIVEAUXADMIN!A:B,2,FALSE)</f>
        <v>HT10</v>
      </c>
      <c r="AB891" s="165" t="str">
        <f>VLOOKUP(S891,NIVEAUXADMIN!E:F,2,FALSE)</f>
        <v>HT101025</v>
      </c>
      <c r="AC891" s="165" t="e">
        <f>VLOOKUP(T891,NIVEAUXADMIN!I:J,2,FALSE)</f>
        <v>#N/A</v>
      </c>
      <c r="AD891" s="87">
        <f>IF(SUMPRODUCT(($A$4:$A891=A891)*($S$4:$S891=S891))&gt;1,0,1)</f>
        <v>1</v>
      </c>
    </row>
    <row r="892" spans="1:30" ht="15" customHeight="1">
      <c r="A892" s="90" t="s">
        <v>1161</v>
      </c>
      <c r="B892" s="87" t="s">
        <v>1202</v>
      </c>
      <c r="C892" s="90"/>
      <c r="D892" s="165" t="s">
        <v>16</v>
      </c>
      <c r="E892" s="189">
        <v>42691</v>
      </c>
      <c r="F892" s="88" t="s">
        <v>1051</v>
      </c>
      <c r="G892" s="87" t="s">
        <v>1052</v>
      </c>
      <c r="H892" s="87" t="s">
        <v>1062</v>
      </c>
      <c r="I892" s="176"/>
      <c r="J892" s="85" t="str">
        <f>IFERROR(VLOOKUP(H892,REFERENCES!R:S,2,FALSE),"")</f>
        <v>Nombre</v>
      </c>
      <c r="K892" s="168">
        <v>31</v>
      </c>
      <c r="L892" s="167"/>
      <c r="M892" s="167"/>
      <c r="N892" s="167"/>
      <c r="O892" s="84" t="s">
        <v>1902</v>
      </c>
      <c r="P892" s="82">
        <v>31</v>
      </c>
      <c r="Q892" s="96" t="s">
        <v>1040</v>
      </c>
      <c r="R892" s="165" t="s">
        <v>153</v>
      </c>
      <c r="S892" s="165" t="s">
        <v>302</v>
      </c>
      <c r="T892" s="101"/>
      <c r="U892" s="165" t="s">
        <v>1144</v>
      </c>
      <c r="V892" s="86"/>
      <c r="W892" s="97"/>
      <c r="X892" s="87"/>
      <c r="Y892" s="165" t="str">
        <f t="shared" si="44"/>
        <v>GER20161117NIPE</v>
      </c>
      <c r="Z892" s="165">
        <f t="shared" si="43"/>
        <v>1</v>
      </c>
      <c r="AA892" s="165" t="str">
        <f>VLOOKUP(R892,NIVEAUXADMIN!A:B,2,FALSE)</f>
        <v>HT10</v>
      </c>
      <c r="AB892" s="165" t="str">
        <f>VLOOKUP(S892,NIVEAUXADMIN!E:F,2,FALSE)</f>
        <v>HT101022</v>
      </c>
      <c r="AC892" s="165" t="e">
        <f>VLOOKUP(T892,NIVEAUXADMIN!I:J,2,FALSE)</f>
        <v>#N/A</v>
      </c>
      <c r="AD892" s="87">
        <f>IF(SUMPRODUCT(($A$4:$A892=A892)*($S$4:$S892=S892))&gt;1,0,1)</f>
        <v>1</v>
      </c>
    </row>
    <row r="893" spans="1:30" ht="15" customHeight="1">
      <c r="A893" s="90" t="s">
        <v>1161</v>
      </c>
      <c r="B893" s="87" t="s">
        <v>1202</v>
      </c>
      <c r="C893" s="90"/>
      <c r="D893" s="165" t="s">
        <v>16</v>
      </c>
      <c r="E893" s="189">
        <v>42671</v>
      </c>
      <c r="F893" s="88" t="s">
        <v>1051</v>
      </c>
      <c r="G893" s="87" t="s">
        <v>1052</v>
      </c>
      <c r="H893" s="87" t="s">
        <v>1214</v>
      </c>
      <c r="I893" s="176"/>
      <c r="J893" s="85" t="str">
        <f>IFERROR(VLOOKUP(H893,REFERENCES!R:S,2,FALSE),"")</f>
        <v>Nombre</v>
      </c>
      <c r="K893" s="168">
        <v>42</v>
      </c>
      <c r="L893" s="167"/>
      <c r="M893" s="167"/>
      <c r="N893" s="167"/>
      <c r="O893" s="84" t="s">
        <v>1902</v>
      </c>
      <c r="P893" s="81">
        <v>252</v>
      </c>
      <c r="Q893" s="89"/>
      <c r="R893" s="165" t="s">
        <v>153</v>
      </c>
      <c r="S893" s="87" t="s">
        <v>284</v>
      </c>
      <c r="T893" s="92" t="s">
        <v>1634</v>
      </c>
      <c r="U893" s="165"/>
      <c r="V893" s="86"/>
      <c r="W893" s="97"/>
      <c r="X893" s="87"/>
      <c r="Y893" s="165" t="str">
        <f t="shared" si="44"/>
        <v>GER20161028NIBA4E</v>
      </c>
      <c r="Z893" s="165">
        <f t="shared" si="43"/>
        <v>1</v>
      </c>
      <c r="AA893" s="165" t="str">
        <f>VLOOKUP(R893,NIVEAUXADMIN!A:B,2,FALSE)</f>
        <v>HT10</v>
      </c>
      <c r="AB893" s="165" t="str">
        <f>VLOOKUP(S893,NIVEAUXADMIN!E:F,2,FALSE)</f>
        <v>HT101031</v>
      </c>
      <c r="AC893" s="165" t="str">
        <f>VLOOKUP(T893,NIVEAUXADMIN!I:J,2,FALSE)</f>
        <v>HT101031-04</v>
      </c>
      <c r="AD893" s="87">
        <f>IF(SUMPRODUCT(($A$4:$A893=A893)*($S$4:$S893=S893))&gt;1,0,1)</f>
        <v>1</v>
      </c>
    </row>
    <row r="894" spans="1:30" ht="15" customHeight="1">
      <c r="A894" s="90" t="s">
        <v>1161</v>
      </c>
      <c r="B894" s="87" t="s">
        <v>1202</v>
      </c>
      <c r="C894" s="90"/>
      <c r="D894" s="165" t="s">
        <v>16</v>
      </c>
      <c r="E894" s="189">
        <v>42678</v>
      </c>
      <c r="F894" s="88" t="s">
        <v>1051</v>
      </c>
      <c r="G894" s="87" t="s">
        <v>1052</v>
      </c>
      <c r="H894" s="87" t="s">
        <v>1214</v>
      </c>
      <c r="I894" s="176"/>
      <c r="J894" s="85" t="str">
        <f>IFERROR(VLOOKUP(H894,REFERENCES!R:S,2,FALSE),"")</f>
        <v>Nombre</v>
      </c>
      <c r="K894" s="168">
        <v>40</v>
      </c>
      <c r="L894" s="167"/>
      <c r="M894" s="167"/>
      <c r="N894" s="167"/>
      <c r="O894" s="84" t="s">
        <v>1902</v>
      </c>
      <c r="P894" s="81">
        <v>240</v>
      </c>
      <c r="Q894" s="89"/>
      <c r="R894" s="165" t="s">
        <v>153</v>
      </c>
      <c r="S894" s="165" t="s">
        <v>302</v>
      </c>
      <c r="T894" s="86" t="s">
        <v>1405</v>
      </c>
      <c r="U894" s="165"/>
      <c r="V894" s="86"/>
      <c r="W894" s="97"/>
      <c r="X894" s="87"/>
      <c r="Y894" s="165" t="str">
        <f t="shared" si="44"/>
        <v>GER2016114NIPE1È</v>
      </c>
      <c r="Z894" s="165">
        <f t="shared" si="43"/>
        <v>1</v>
      </c>
      <c r="AA894" s="165" t="str">
        <f>VLOOKUP(R894,NIVEAUXADMIN!A:B,2,FALSE)</f>
        <v>HT10</v>
      </c>
      <c r="AB894" s="165" t="str">
        <f>VLOOKUP(S894,NIVEAUXADMIN!E:F,2,FALSE)</f>
        <v>HT101022</v>
      </c>
      <c r="AC894" s="165" t="str">
        <f>VLOOKUP(T894,NIVEAUXADMIN!I:J,2,FALSE)</f>
        <v>HT101022-01</v>
      </c>
      <c r="AD894" s="87">
        <f>IF(SUMPRODUCT(($A$4:$A894=A894)*($S$4:$S894=S894))&gt;1,0,1)</f>
        <v>0</v>
      </c>
    </row>
    <row r="895" spans="1:30" ht="15" customHeight="1">
      <c r="A895" s="90" t="s">
        <v>1161</v>
      </c>
      <c r="B895" s="87" t="s">
        <v>1202</v>
      </c>
      <c r="C895" s="90"/>
      <c r="D895" s="165" t="s">
        <v>16</v>
      </c>
      <c r="E895" s="189">
        <v>42681</v>
      </c>
      <c r="F895" s="88" t="s">
        <v>1051</v>
      </c>
      <c r="G895" s="87" t="s">
        <v>1052</v>
      </c>
      <c r="H895" s="87" t="s">
        <v>1214</v>
      </c>
      <c r="I895" s="176"/>
      <c r="J895" s="85" t="str">
        <f>IFERROR(VLOOKUP(H895,REFERENCES!R:S,2,FALSE),"")</f>
        <v>Nombre</v>
      </c>
      <c r="K895" s="168">
        <v>26</v>
      </c>
      <c r="L895" s="167"/>
      <c r="M895" s="167"/>
      <c r="N895" s="167"/>
      <c r="O895" s="84" t="s">
        <v>1902</v>
      </c>
      <c r="P895" s="81">
        <v>156</v>
      </c>
      <c r="Q895" s="89"/>
      <c r="R895" s="165" t="s">
        <v>153</v>
      </c>
      <c r="S895" s="165" t="s">
        <v>302</v>
      </c>
      <c r="T895" s="86" t="s">
        <v>1536</v>
      </c>
      <c r="U895" s="165"/>
      <c r="V895" s="86"/>
      <c r="W895" s="97"/>
      <c r="X895" s="87"/>
      <c r="Y895" s="165" t="str">
        <f t="shared" si="44"/>
        <v>GER2016117NIPE2È</v>
      </c>
      <c r="Z895" s="165">
        <f t="shared" si="43"/>
        <v>1</v>
      </c>
      <c r="AA895" s="165" t="str">
        <f>VLOOKUP(R895,NIVEAUXADMIN!A:B,2,FALSE)</f>
        <v>HT10</v>
      </c>
      <c r="AB895" s="165" t="str">
        <f>VLOOKUP(S895,NIVEAUXADMIN!E:F,2,FALSE)</f>
        <v>HT101022</v>
      </c>
      <c r="AC895" s="165" t="str">
        <f>VLOOKUP(T895,NIVEAUXADMIN!I:J,2,FALSE)</f>
        <v>HT101022-02</v>
      </c>
      <c r="AD895" s="87">
        <f>IF(SUMPRODUCT(($A$4:$A895=A895)*($S$4:$S895=S895))&gt;1,0,1)</f>
        <v>0</v>
      </c>
    </row>
    <row r="896" spans="1:30" ht="15" customHeight="1">
      <c r="A896" s="90" t="s">
        <v>1161</v>
      </c>
      <c r="B896" s="87" t="s">
        <v>1202</v>
      </c>
      <c r="C896" s="90"/>
      <c r="D896" s="165" t="s">
        <v>16</v>
      </c>
      <c r="E896" s="189">
        <v>42696</v>
      </c>
      <c r="F896" s="88" t="s">
        <v>1051</v>
      </c>
      <c r="G896" s="87" t="s">
        <v>1052</v>
      </c>
      <c r="H896" s="87" t="s">
        <v>1062</v>
      </c>
      <c r="I896" s="176"/>
      <c r="J896" s="85" t="str">
        <f>IFERROR(VLOOKUP(H896,REFERENCES!R:S,2,FALSE),"")</f>
        <v>Nombre</v>
      </c>
      <c r="K896" s="168">
        <v>96</v>
      </c>
      <c r="L896" s="167"/>
      <c r="M896" s="167"/>
      <c r="N896" s="167"/>
      <c r="O896" s="84" t="s">
        <v>1902</v>
      </c>
      <c r="P896" s="81">
        <v>271</v>
      </c>
      <c r="Q896" s="89"/>
      <c r="R896" s="165" t="s">
        <v>153</v>
      </c>
      <c r="S896" s="165" t="s">
        <v>302</v>
      </c>
      <c r="T896" s="86" t="s">
        <v>1405</v>
      </c>
      <c r="U896" s="165"/>
      <c r="V896" s="86"/>
      <c r="W896" s="97"/>
      <c r="X896" s="87"/>
      <c r="Y896" s="165" t="str">
        <f t="shared" si="44"/>
        <v>GER20161122NIPE1È</v>
      </c>
      <c r="Z896" s="165">
        <f t="shared" si="43"/>
        <v>1</v>
      </c>
      <c r="AA896" s="165" t="str">
        <f>VLOOKUP(R896,NIVEAUXADMIN!A:B,2,FALSE)</f>
        <v>HT10</v>
      </c>
      <c r="AB896" s="165" t="str">
        <f>VLOOKUP(S896,NIVEAUXADMIN!E:F,2,FALSE)</f>
        <v>HT101022</v>
      </c>
      <c r="AC896" s="165" t="str">
        <f>VLOOKUP(T896,NIVEAUXADMIN!I:J,2,FALSE)</f>
        <v>HT101022-01</v>
      </c>
      <c r="AD896" s="87">
        <f>IF(SUMPRODUCT(($A$4:$A896=A896)*($S$4:$S896=S896))&gt;1,0,1)</f>
        <v>0</v>
      </c>
    </row>
    <row r="897" spans="1:30" ht="15" customHeight="1">
      <c r="A897" s="90" t="s">
        <v>1161</v>
      </c>
      <c r="B897" s="87" t="s">
        <v>1202</v>
      </c>
      <c r="C897" s="90"/>
      <c r="D897" s="165" t="s">
        <v>16</v>
      </c>
      <c r="E897" s="189">
        <v>42697</v>
      </c>
      <c r="F897" s="88" t="s">
        <v>1051</v>
      </c>
      <c r="G897" s="87" t="s">
        <v>1052</v>
      </c>
      <c r="H897" s="87" t="s">
        <v>1062</v>
      </c>
      <c r="I897" s="176"/>
      <c r="J897" s="85" t="str">
        <f>IFERROR(VLOOKUP(H897,REFERENCES!R:S,2,FALSE),"")</f>
        <v>Nombre</v>
      </c>
      <c r="K897" s="168">
        <v>122</v>
      </c>
      <c r="L897" s="167"/>
      <c r="M897" s="167"/>
      <c r="N897" s="167"/>
      <c r="O897" s="84" t="s">
        <v>1902</v>
      </c>
      <c r="P897" s="81">
        <v>238</v>
      </c>
      <c r="Q897" s="89"/>
      <c r="R897" s="165" t="s">
        <v>153</v>
      </c>
      <c r="S897" s="165" t="s">
        <v>302</v>
      </c>
      <c r="T897" s="86" t="s">
        <v>1536</v>
      </c>
      <c r="U897" s="165"/>
      <c r="V897" s="86"/>
      <c r="W897" s="97"/>
      <c r="X897" s="87"/>
      <c r="Y897" s="165" t="str">
        <f t="shared" si="44"/>
        <v>GER20161123NIPE2È</v>
      </c>
      <c r="Z897" s="165">
        <f t="shared" si="43"/>
        <v>1</v>
      </c>
      <c r="AA897" s="165" t="str">
        <f>VLOOKUP(R897,NIVEAUXADMIN!A:B,2,FALSE)</f>
        <v>HT10</v>
      </c>
      <c r="AB897" s="165" t="str">
        <f>VLOOKUP(S897,NIVEAUXADMIN!E:F,2,FALSE)</f>
        <v>HT101022</v>
      </c>
      <c r="AC897" s="165" t="str">
        <f>VLOOKUP(T897,NIVEAUXADMIN!I:J,2,FALSE)</f>
        <v>HT101022-02</v>
      </c>
      <c r="AD897" s="87">
        <f>IF(SUMPRODUCT(($A$4:$A897=A897)*($S$4:$S897=S897))&gt;1,0,1)</f>
        <v>0</v>
      </c>
    </row>
    <row r="898" spans="1:30" ht="15" customHeight="1">
      <c r="A898" s="90" t="s">
        <v>1161</v>
      </c>
      <c r="B898" s="87" t="s">
        <v>1202</v>
      </c>
      <c r="C898" s="90"/>
      <c r="D898" s="165" t="s">
        <v>16</v>
      </c>
      <c r="E898" s="189">
        <v>42674</v>
      </c>
      <c r="F898" s="88" t="s">
        <v>1051</v>
      </c>
      <c r="G898" s="87" t="s">
        <v>1052</v>
      </c>
      <c r="H898" s="87" t="s">
        <v>1214</v>
      </c>
      <c r="I898" s="176"/>
      <c r="J898" s="85" t="str">
        <f>IFERROR(VLOOKUP(H898,REFERENCES!R:S,2,FALSE),"")</f>
        <v>Nombre</v>
      </c>
      <c r="K898" s="168">
        <v>5</v>
      </c>
      <c r="L898" s="167"/>
      <c r="M898" s="167"/>
      <c r="N898" s="167"/>
      <c r="O898" s="84" t="s">
        <v>1902</v>
      </c>
      <c r="P898" s="81">
        <v>30</v>
      </c>
      <c r="Q898" s="89"/>
      <c r="R898" s="165" t="s">
        <v>153</v>
      </c>
      <c r="S898" s="87" t="s">
        <v>284</v>
      </c>
      <c r="T898" s="202"/>
      <c r="U898" s="165" t="s">
        <v>1203</v>
      </c>
      <c r="V898" s="86"/>
      <c r="W898" s="97"/>
      <c r="X898" s="87"/>
      <c r="Y898" s="165" t="str">
        <f t="shared" si="44"/>
        <v>GER20161031NIBA</v>
      </c>
      <c r="Z898" s="165">
        <f t="shared" si="43"/>
        <v>1</v>
      </c>
      <c r="AA898" s="165" t="str">
        <f>VLOOKUP(R898,NIVEAUXADMIN!A:B,2,FALSE)</f>
        <v>HT10</v>
      </c>
      <c r="AB898" s="165" t="str">
        <f>VLOOKUP(S898,NIVEAUXADMIN!E:F,2,FALSE)</f>
        <v>HT101031</v>
      </c>
      <c r="AC898" s="165" t="e">
        <f>VLOOKUP(T898,NIVEAUXADMIN!I:J,2,FALSE)</f>
        <v>#N/A</v>
      </c>
      <c r="AD898" s="87">
        <f>IF(SUMPRODUCT(($A$4:$A898=A898)*($S$4:$S898=S898))&gt;1,0,1)</f>
        <v>0</v>
      </c>
    </row>
    <row r="899" spans="1:30" ht="15" customHeight="1">
      <c r="A899" s="90" t="s">
        <v>1161</v>
      </c>
      <c r="B899" s="87" t="s">
        <v>1202</v>
      </c>
      <c r="C899" s="90"/>
      <c r="D899" s="165" t="s">
        <v>16</v>
      </c>
      <c r="E899" s="189">
        <v>42685</v>
      </c>
      <c r="F899" s="88" t="s">
        <v>1051</v>
      </c>
      <c r="G899" s="87" t="s">
        <v>1052</v>
      </c>
      <c r="H899" s="87" t="s">
        <v>1214</v>
      </c>
      <c r="I899" s="176"/>
      <c r="J899" s="85" t="str">
        <f>IFERROR(VLOOKUP(H899,REFERENCES!R:S,2,FALSE),"")</f>
        <v>Nombre</v>
      </c>
      <c r="K899" s="168">
        <v>53</v>
      </c>
      <c r="L899" s="167"/>
      <c r="M899" s="167"/>
      <c r="N899" s="167"/>
      <c r="O899" s="84" t="s">
        <v>1902</v>
      </c>
      <c r="P899" s="81">
        <v>318</v>
      </c>
      <c r="Q899" s="89"/>
      <c r="R899" s="165" t="s">
        <v>153</v>
      </c>
      <c r="S899" s="87" t="s">
        <v>284</v>
      </c>
      <c r="T899" s="100"/>
      <c r="U899" s="92" t="s">
        <v>1206</v>
      </c>
      <c r="V899" s="86"/>
      <c r="W899" s="97"/>
      <c r="X899" s="87"/>
      <c r="Y899" s="165" t="str">
        <f>UPPER(LEFT(A899,3)&amp;YEAR(E899)&amp;MONTH(E899)&amp;DAY((E899))&amp;LEFT(R899,2)&amp;LEFT(S899,2)&amp;LEFT(U899,2))</f>
        <v>GER20161111NIBARI</v>
      </c>
      <c r="Z899" s="165">
        <f t="shared" si="43"/>
        <v>1</v>
      </c>
      <c r="AA899" s="165" t="str">
        <f>VLOOKUP(R899,NIVEAUXADMIN!A:B,2,FALSE)</f>
        <v>HT10</v>
      </c>
      <c r="AB899" s="165" t="str">
        <f>VLOOKUP(S899,NIVEAUXADMIN!E:F,2,FALSE)</f>
        <v>HT101031</v>
      </c>
      <c r="AC899" s="165" t="e">
        <f>VLOOKUP(U899,NIVEAUXADMIN!I:J,2,FALSE)</f>
        <v>#N/A</v>
      </c>
      <c r="AD899" s="87">
        <f>IF(SUMPRODUCT(($A$4:$A899=A899)*($S$4:$S899=S899))&gt;1,0,1)</f>
        <v>0</v>
      </c>
    </row>
    <row r="900" spans="1:30" ht="15" customHeight="1">
      <c r="A900" s="90" t="s">
        <v>1161</v>
      </c>
      <c r="B900" s="87" t="s">
        <v>1202</v>
      </c>
      <c r="C900" s="90"/>
      <c r="D900" s="165" t="s">
        <v>16</v>
      </c>
      <c r="E900" s="189">
        <v>42675</v>
      </c>
      <c r="F900" s="88" t="s">
        <v>1051</v>
      </c>
      <c r="G900" s="87" t="s">
        <v>1052</v>
      </c>
      <c r="H900" s="87" t="s">
        <v>1214</v>
      </c>
      <c r="I900" s="176"/>
      <c r="J900" s="85" t="str">
        <f>IFERROR(VLOOKUP(H900,REFERENCES!R:S,2,FALSE),"")</f>
        <v>Nombre</v>
      </c>
      <c r="K900" s="168">
        <v>40</v>
      </c>
      <c r="L900" s="167"/>
      <c r="M900" s="167"/>
      <c r="N900" s="167"/>
      <c r="O900" s="84" t="s">
        <v>1902</v>
      </c>
      <c r="P900" s="81">
        <v>240</v>
      </c>
      <c r="Q900" s="89"/>
      <c r="R900" s="165" t="s">
        <v>153</v>
      </c>
      <c r="S900" s="87" t="s">
        <v>308</v>
      </c>
      <c r="T900" s="100"/>
      <c r="U900" s="92" t="s">
        <v>1204</v>
      </c>
      <c r="V900" s="86"/>
      <c r="W900" s="97"/>
      <c r="X900" s="87"/>
      <c r="Y900" s="165" t="str">
        <f>UPPER(LEFT(A900,3)&amp;YEAR(E900)&amp;MONTH(E900)&amp;DAY((E900))&amp;LEFT(R900,2)&amp;LEFT(S900,2)&amp;LEFT(U900,2))</f>
        <v>GER2016111NIPLTI</v>
      </c>
      <c r="Z900" s="165">
        <f t="shared" si="43"/>
        <v>1</v>
      </c>
      <c r="AA900" s="165" t="str">
        <f>VLOOKUP(R900,NIVEAUXADMIN!A:B,2,FALSE)</f>
        <v>HT10</v>
      </c>
      <c r="AB900" s="165" t="str">
        <f>VLOOKUP(S900,NIVEAUXADMIN!E:F,2,FALSE)</f>
        <v>HT101025</v>
      </c>
      <c r="AC900" s="165" t="e">
        <f>VLOOKUP(U900,NIVEAUXADMIN!I:J,2,FALSE)</f>
        <v>#N/A</v>
      </c>
      <c r="AD900" s="87">
        <f>IF(SUMPRODUCT(($A$4:$A900=A900)*($S$4:$S900=S900))&gt;1,0,1)</f>
        <v>0</v>
      </c>
    </row>
    <row r="901" spans="1:30" ht="15" customHeight="1">
      <c r="A901" s="90" t="s">
        <v>1161</v>
      </c>
      <c r="B901" s="87" t="s">
        <v>1202</v>
      </c>
      <c r="C901" s="90"/>
      <c r="D901" s="165" t="s">
        <v>16</v>
      </c>
      <c r="E901" s="189">
        <v>42686</v>
      </c>
      <c r="F901" s="88" t="s">
        <v>1051</v>
      </c>
      <c r="G901" s="87" t="s">
        <v>1052</v>
      </c>
      <c r="H901" s="87" t="s">
        <v>1214</v>
      </c>
      <c r="I901" s="176"/>
      <c r="J901" s="85" t="str">
        <f>IFERROR(VLOOKUP(H901,REFERENCES!R:S,2,FALSE),"")</f>
        <v>Nombre</v>
      </c>
      <c r="K901" s="168">
        <v>34</v>
      </c>
      <c r="L901" s="167"/>
      <c r="M901" s="167"/>
      <c r="N901" s="167"/>
      <c r="O901" s="84" t="s">
        <v>1902</v>
      </c>
      <c r="P901" s="81">
        <v>204</v>
      </c>
      <c r="Q901" s="89"/>
      <c r="R901" s="165" t="s">
        <v>153</v>
      </c>
      <c r="S901" s="165" t="s">
        <v>302</v>
      </c>
      <c r="T901" s="100"/>
      <c r="U901" s="92" t="s">
        <v>1207</v>
      </c>
      <c r="V901" s="86"/>
      <c r="W901" s="97"/>
      <c r="X901" s="87"/>
      <c r="Y901" s="165" t="str">
        <f>UPPER(LEFT(A901,3)&amp;YEAR(E901)&amp;MONTH(E901)&amp;DAY((E901))&amp;LEFT(R901,2)&amp;LEFT(S901,2)&amp;LEFT(U901,2))</f>
        <v>GER20161112NIPETI</v>
      </c>
      <c r="Z901" s="165">
        <f t="shared" si="43"/>
        <v>1</v>
      </c>
      <c r="AA901" s="165" t="str">
        <f>VLOOKUP(R901,NIVEAUXADMIN!A:B,2,FALSE)</f>
        <v>HT10</v>
      </c>
      <c r="AB901" s="165" t="str">
        <f>VLOOKUP(S901,NIVEAUXADMIN!E:F,2,FALSE)</f>
        <v>HT101022</v>
      </c>
      <c r="AC901" s="165" t="e">
        <f>VLOOKUP(U901,NIVEAUXADMIN!I:J,2,FALSE)</f>
        <v>#N/A</v>
      </c>
      <c r="AD901" s="87">
        <f>IF(SUMPRODUCT(($A$4:$A901=A901)*($S$4:$S901=S901))&gt;1,0,1)</f>
        <v>0</v>
      </c>
    </row>
    <row r="902" spans="1:30" s="165" customFormat="1" ht="15" customHeight="1">
      <c r="A902" s="87" t="s">
        <v>76</v>
      </c>
      <c r="B902" s="90"/>
      <c r="C902" s="90"/>
      <c r="D902" s="165" t="s">
        <v>16</v>
      </c>
      <c r="E902" s="114" t="s">
        <v>1980</v>
      </c>
      <c r="F902" s="88" t="s">
        <v>1051</v>
      </c>
      <c r="G902" s="87" t="s">
        <v>1052</v>
      </c>
      <c r="H902" s="87" t="s">
        <v>1063</v>
      </c>
      <c r="I902" s="176"/>
      <c r="J902" s="85" t="str">
        <f>IFERROR(VLOOKUP(H902,REFERENCES!R:S,2,FALSE),"")</f>
        <v>Nombre</v>
      </c>
      <c r="K902" s="168">
        <v>393</v>
      </c>
      <c r="L902" s="167"/>
      <c r="M902" s="167"/>
      <c r="N902" s="167"/>
      <c r="O902" s="84" t="s">
        <v>1902</v>
      </c>
      <c r="P902" s="82">
        <v>393</v>
      </c>
      <c r="Q902" s="89"/>
      <c r="R902" s="165" t="s">
        <v>174</v>
      </c>
      <c r="S902" s="165" t="s">
        <v>485</v>
      </c>
      <c r="T902" s="86" t="s">
        <v>1281</v>
      </c>
      <c r="U902" s="165" t="s">
        <v>2653</v>
      </c>
      <c r="V902" s="86"/>
      <c r="W902" s="97"/>
      <c r="X902" s="45" t="s">
        <v>1175</v>
      </c>
      <c r="Y902" s="165" t="e">
        <f>UPPER(LEFT(A902,3)&amp;YEAR(E902)&amp;MONTH(E902)&amp;DAY((E902))&amp;LEFT(R902,2)&amp;LEFT(S902,2)&amp;LEFT(T902,2))</f>
        <v>#VALUE!</v>
      </c>
      <c r="Z902" s="165">
        <f t="shared" si="43"/>
        <v>179</v>
      </c>
      <c r="AA902" s="165" t="str">
        <f>VLOOKUP(R902,NIVEAUXADMIN!A:B,2,FALSE)</f>
        <v>HT01</v>
      </c>
      <c r="AB902" s="165" t="str">
        <f>VLOOKUP(S902,NIVEAUXADMIN!E:F,2,FALSE)</f>
        <v>HT01121</v>
      </c>
      <c r="AC902" s="165" t="str">
        <f>VLOOKUP(T902,NIVEAUXADMIN!I:J,2,FALSE)</f>
        <v>HT01121-11</v>
      </c>
      <c r="AD902" s="87">
        <f>IF(SUMPRODUCT(($A$4:$A902=A902)*($S$4:$S902=S902))&gt;1,0,1)</f>
        <v>1</v>
      </c>
    </row>
    <row r="903" spans="1:30" s="165" customFormat="1" ht="15" customHeight="1">
      <c r="A903" s="87" t="s">
        <v>76</v>
      </c>
      <c r="B903" s="90"/>
      <c r="C903" s="90"/>
      <c r="D903" s="165" t="s">
        <v>16</v>
      </c>
      <c r="E903" s="114" t="s">
        <v>1980</v>
      </c>
      <c r="F903" s="88" t="s">
        <v>1051</v>
      </c>
      <c r="G903" s="87" t="s">
        <v>1052</v>
      </c>
      <c r="H903" s="87" t="s">
        <v>1062</v>
      </c>
      <c r="I903" s="176"/>
      <c r="J903" s="85" t="str">
        <f>IFERROR(VLOOKUP(H903,REFERENCES!R:S,2,FALSE),"")</f>
        <v>Nombre</v>
      </c>
      <c r="K903" s="168">
        <v>393</v>
      </c>
      <c r="L903" s="167"/>
      <c r="M903" s="167"/>
      <c r="N903" s="167"/>
      <c r="O903" s="84" t="s">
        <v>1902</v>
      </c>
      <c r="P903" s="82">
        <v>393</v>
      </c>
      <c r="Q903" s="89"/>
      <c r="R903" s="165" t="s">
        <v>174</v>
      </c>
      <c r="S903" s="165" t="s">
        <v>485</v>
      </c>
      <c r="T903" s="86" t="s">
        <v>1281</v>
      </c>
      <c r="U903" s="165" t="s">
        <v>2653</v>
      </c>
      <c r="V903" s="86"/>
      <c r="W903" s="97"/>
      <c r="X903" s="87"/>
      <c r="Y903" s="165" t="e">
        <f>UPPER(LEFT(A903,3)&amp;YEAR(E903)&amp;MONTH(E903)&amp;DAY((E903))&amp;LEFT(R903,2)&amp;LEFT(S903,2)&amp;LEFT(T903,2))</f>
        <v>#VALUE!</v>
      </c>
      <c r="Z903" s="165">
        <f t="shared" si="43"/>
        <v>179</v>
      </c>
      <c r="AA903" s="165" t="str">
        <f>VLOOKUP(R903,NIVEAUXADMIN!A:B,2,FALSE)</f>
        <v>HT01</v>
      </c>
      <c r="AB903" s="165" t="str">
        <f>VLOOKUP(S903,NIVEAUXADMIN!E:F,2,FALSE)</f>
        <v>HT01121</v>
      </c>
      <c r="AC903" s="165" t="str">
        <f>VLOOKUP(T903,NIVEAUXADMIN!I:J,2,FALSE)</f>
        <v>HT01121-11</v>
      </c>
      <c r="AD903" s="87">
        <f>IF(SUMPRODUCT(($A$4:$A903=A903)*($S$4:$S903=S903))&gt;1,0,1)</f>
        <v>0</v>
      </c>
    </row>
    <row r="904" spans="1:30" ht="15" customHeight="1">
      <c r="A904" s="87" t="s">
        <v>2603</v>
      </c>
      <c r="B904" s="87"/>
      <c r="C904" s="87"/>
      <c r="D904" s="165" t="s">
        <v>16</v>
      </c>
      <c r="E904" s="113">
        <v>42745</v>
      </c>
      <c r="F904" s="95" t="s">
        <v>1051</v>
      </c>
      <c r="G904" s="165" t="s">
        <v>1052</v>
      </c>
      <c r="H904" s="165" t="s">
        <v>1054</v>
      </c>
      <c r="I904" s="87"/>
      <c r="J904" s="85" t="str">
        <f>IFERROR(VLOOKUP(H904,REFERENCES!R:S,2,FALSE),"")</f>
        <v>Nombre</v>
      </c>
      <c r="K904" s="81">
        <v>417</v>
      </c>
      <c r="L904" s="81"/>
      <c r="M904" s="81">
        <v>218</v>
      </c>
      <c r="N904" s="81">
        <v>199</v>
      </c>
      <c r="O904" s="84"/>
      <c r="P904" s="81">
        <v>417</v>
      </c>
      <c r="Q904" s="87"/>
      <c r="R904" s="165" t="s">
        <v>20</v>
      </c>
      <c r="S904" s="165" t="s">
        <v>514</v>
      </c>
      <c r="T904" s="191"/>
      <c r="U904" s="92" t="s">
        <v>2605</v>
      </c>
      <c r="W904" s="87"/>
      <c r="X904" s="87"/>
      <c r="Y904" s="87"/>
      <c r="Z904" s="87"/>
      <c r="AA904" s="87"/>
      <c r="AB904" s="87"/>
      <c r="AC904" s="87"/>
      <c r="AD904" s="87"/>
    </row>
    <row r="905" spans="1:30" ht="15" customHeight="1">
      <c r="A905" s="87" t="s">
        <v>2603</v>
      </c>
      <c r="B905" s="87"/>
      <c r="C905" s="87"/>
      <c r="D905" s="165" t="s">
        <v>16</v>
      </c>
      <c r="E905" s="113">
        <v>42745</v>
      </c>
      <c r="F905" s="95" t="s">
        <v>1051</v>
      </c>
      <c r="G905" s="165" t="s">
        <v>1052</v>
      </c>
      <c r="H905" s="165" t="s">
        <v>1056</v>
      </c>
      <c r="I905" s="87"/>
      <c r="J905" s="85" t="str">
        <f>IFERROR(VLOOKUP(H905,REFERENCES!R:S,2,FALSE),"")</f>
        <v>Nombre</v>
      </c>
      <c r="K905" s="81">
        <v>417</v>
      </c>
      <c r="L905" s="81"/>
      <c r="M905" s="81">
        <v>218</v>
      </c>
      <c r="N905" s="81">
        <v>199</v>
      </c>
      <c r="O905" s="84"/>
      <c r="P905" s="81">
        <v>417</v>
      </c>
      <c r="Q905" s="87"/>
      <c r="R905" s="165" t="s">
        <v>20</v>
      </c>
      <c r="S905" s="165" t="s">
        <v>514</v>
      </c>
      <c r="T905" s="191"/>
      <c r="U905" s="92" t="s">
        <v>2605</v>
      </c>
      <c r="W905" s="87"/>
      <c r="X905" s="87"/>
      <c r="Y905" s="87"/>
      <c r="Z905" s="87"/>
      <c r="AA905" s="87"/>
      <c r="AB905" s="87"/>
      <c r="AC905" s="87"/>
      <c r="AD905" s="87"/>
    </row>
    <row r="906" spans="1:30" ht="15" customHeight="1">
      <c r="A906" s="87" t="s">
        <v>2603</v>
      </c>
      <c r="B906" s="87"/>
      <c r="C906" s="87"/>
      <c r="D906" s="165" t="s">
        <v>16</v>
      </c>
      <c r="E906" s="113">
        <v>42745</v>
      </c>
      <c r="F906" s="95" t="s">
        <v>1049</v>
      </c>
      <c r="G906" s="165" t="s">
        <v>1053</v>
      </c>
      <c r="H906" s="165" t="s">
        <v>1048</v>
      </c>
      <c r="I906" s="87"/>
      <c r="J906" s="85" t="str">
        <f>IFERROR(VLOOKUP(H906,REFERENCES!R:S,2,FALSE),"")</f>
        <v>Nombre</v>
      </c>
      <c r="K906" s="81">
        <v>417</v>
      </c>
      <c r="L906" s="81"/>
      <c r="M906" s="81">
        <v>218</v>
      </c>
      <c r="N906" s="81">
        <v>199</v>
      </c>
      <c r="O906" s="84"/>
      <c r="P906" s="81">
        <v>417</v>
      </c>
      <c r="Q906" s="87"/>
      <c r="R906" s="165" t="s">
        <v>20</v>
      </c>
      <c r="S906" s="165" t="s">
        <v>514</v>
      </c>
      <c r="T906" s="191"/>
      <c r="U906" s="92" t="s">
        <v>2605</v>
      </c>
      <c r="W906" s="87"/>
      <c r="X906" s="87"/>
      <c r="Y906" s="87"/>
      <c r="Z906" s="87"/>
      <c r="AA906" s="87"/>
      <c r="AB906" s="87"/>
      <c r="AC906" s="87"/>
      <c r="AD906" s="87"/>
    </row>
    <row r="907" spans="1:30" ht="15" customHeight="1">
      <c r="A907" s="87" t="s">
        <v>2603</v>
      </c>
      <c r="B907" s="87"/>
      <c r="C907" s="87"/>
      <c r="D907" s="165" t="s">
        <v>16</v>
      </c>
      <c r="E907" s="113">
        <v>42745</v>
      </c>
      <c r="F907" s="95" t="s">
        <v>1049</v>
      </c>
      <c r="G907" s="165" t="s">
        <v>1053</v>
      </c>
      <c r="H907" s="165" t="s">
        <v>1065</v>
      </c>
      <c r="I907" s="87"/>
      <c r="J907" s="85" t="str">
        <f>IFERROR(VLOOKUP(H907,REFERENCES!R:S,2,FALSE),"")</f>
        <v>N/A</v>
      </c>
      <c r="K907" s="81">
        <v>417</v>
      </c>
      <c r="L907" s="81"/>
      <c r="M907" s="81">
        <v>218</v>
      </c>
      <c r="N907" s="81">
        <v>199</v>
      </c>
      <c r="O907" s="84"/>
      <c r="P907" s="81">
        <v>417</v>
      </c>
      <c r="Q907" s="87"/>
      <c r="R907" s="165" t="s">
        <v>20</v>
      </c>
      <c r="S907" s="165" t="s">
        <v>514</v>
      </c>
      <c r="T907" s="191"/>
      <c r="U907" s="92" t="s">
        <v>2605</v>
      </c>
      <c r="W907" s="87"/>
      <c r="X907" s="87" t="s">
        <v>2604</v>
      </c>
      <c r="Y907" s="87"/>
      <c r="Z907" s="87"/>
      <c r="AA907" s="87"/>
      <c r="AB907" s="87"/>
      <c r="AC907" s="87"/>
      <c r="AD907" s="87"/>
    </row>
    <row r="908" spans="1:30" ht="15" customHeight="1">
      <c r="A908" s="87" t="s">
        <v>2603</v>
      </c>
      <c r="B908" s="87"/>
      <c r="C908" s="87"/>
      <c r="D908" s="165" t="s">
        <v>16</v>
      </c>
      <c r="E908" s="113">
        <v>42745</v>
      </c>
      <c r="F908" s="95" t="s">
        <v>1051</v>
      </c>
      <c r="G908" s="165" t="s">
        <v>1052</v>
      </c>
      <c r="H908" s="165" t="s">
        <v>1054</v>
      </c>
      <c r="I908" s="87"/>
      <c r="J908" s="85" t="str">
        <f>IFERROR(VLOOKUP(H908,REFERENCES!R:S,2,FALSE),"")</f>
        <v>Nombre</v>
      </c>
      <c r="K908" s="81">
        <v>250</v>
      </c>
      <c r="L908" s="81"/>
      <c r="M908" s="81">
        <v>145</v>
      </c>
      <c r="N908" s="81">
        <v>105</v>
      </c>
      <c r="O908" s="84"/>
      <c r="P908" s="81">
        <v>250</v>
      </c>
      <c r="Q908" s="87"/>
      <c r="R908" s="165" t="s">
        <v>20</v>
      </c>
      <c r="S908" s="165" t="s">
        <v>514</v>
      </c>
      <c r="T908" s="191"/>
      <c r="U908" s="92" t="s">
        <v>2606</v>
      </c>
      <c r="W908" s="87"/>
      <c r="X908" s="87"/>
      <c r="Y908" s="87"/>
      <c r="Z908" s="87"/>
      <c r="AA908" s="87"/>
      <c r="AB908" s="87"/>
      <c r="AC908" s="87"/>
      <c r="AD908" s="87"/>
    </row>
    <row r="909" spans="1:30" ht="15" customHeight="1">
      <c r="A909" s="87" t="s">
        <v>2603</v>
      </c>
      <c r="B909" s="87"/>
      <c r="C909" s="87"/>
      <c r="D909" s="165" t="s">
        <v>16</v>
      </c>
      <c r="E909" s="113">
        <v>42745</v>
      </c>
      <c r="F909" s="95" t="s">
        <v>1051</v>
      </c>
      <c r="G909" s="165" t="s">
        <v>1052</v>
      </c>
      <c r="H909" s="165" t="s">
        <v>1056</v>
      </c>
      <c r="I909" s="87"/>
      <c r="J909" s="85" t="str">
        <f>IFERROR(VLOOKUP(H909,REFERENCES!R:S,2,FALSE),"")</f>
        <v>Nombre</v>
      </c>
      <c r="K909" s="81">
        <v>250</v>
      </c>
      <c r="L909" s="81"/>
      <c r="M909" s="81">
        <v>145</v>
      </c>
      <c r="N909" s="81">
        <v>105</v>
      </c>
      <c r="O909" s="84"/>
      <c r="P909" s="81">
        <v>250</v>
      </c>
      <c r="Q909" s="87"/>
      <c r="R909" s="165" t="s">
        <v>20</v>
      </c>
      <c r="S909" s="165" t="s">
        <v>514</v>
      </c>
      <c r="T909" s="191"/>
      <c r="U909" s="92" t="s">
        <v>2606</v>
      </c>
      <c r="W909" s="87"/>
      <c r="X909" s="87"/>
      <c r="Y909" s="87"/>
      <c r="Z909" s="87"/>
      <c r="AA909" s="87"/>
      <c r="AB909" s="87"/>
      <c r="AC909" s="87"/>
      <c r="AD909" s="87"/>
    </row>
    <row r="910" spans="1:30" ht="15" customHeight="1">
      <c r="A910" s="87" t="s">
        <v>2603</v>
      </c>
      <c r="B910" s="87"/>
      <c r="C910" s="87"/>
      <c r="D910" s="165" t="s">
        <v>16</v>
      </c>
      <c r="E910" s="113">
        <v>42745</v>
      </c>
      <c r="F910" s="95" t="s">
        <v>1049</v>
      </c>
      <c r="G910" s="165" t="s">
        <v>1053</v>
      </c>
      <c r="H910" s="165" t="s">
        <v>1048</v>
      </c>
      <c r="I910" s="87"/>
      <c r="J910" s="85" t="str">
        <f>IFERROR(VLOOKUP(H910,REFERENCES!R:S,2,FALSE),"")</f>
        <v>Nombre</v>
      </c>
      <c r="K910" s="81">
        <v>250</v>
      </c>
      <c r="L910" s="81"/>
      <c r="M910" s="81">
        <v>145</v>
      </c>
      <c r="N910" s="81">
        <v>105</v>
      </c>
      <c r="O910" s="84"/>
      <c r="P910" s="81">
        <v>250</v>
      </c>
      <c r="Q910" s="87"/>
      <c r="R910" s="165" t="s">
        <v>20</v>
      </c>
      <c r="S910" s="165" t="s">
        <v>514</v>
      </c>
      <c r="T910" s="191"/>
      <c r="U910" s="92" t="s">
        <v>2606</v>
      </c>
      <c r="W910" s="87"/>
      <c r="X910" s="87"/>
      <c r="Y910" s="87"/>
      <c r="Z910" s="87"/>
      <c r="AA910" s="87"/>
      <c r="AB910" s="87"/>
      <c r="AC910" s="87"/>
      <c r="AD910" s="87"/>
    </row>
    <row r="911" spans="1:30" ht="15" customHeight="1">
      <c r="A911" s="87" t="s">
        <v>2603</v>
      </c>
      <c r="B911" s="87"/>
      <c r="C911" s="87"/>
      <c r="D911" s="165" t="s">
        <v>16</v>
      </c>
      <c r="E911" s="113">
        <v>42745</v>
      </c>
      <c r="F911" s="95" t="s">
        <v>1049</v>
      </c>
      <c r="G911" s="165" t="s">
        <v>1053</v>
      </c>
      <c r="H911" s="165" t="s">
        <v>1065</v>
      </c>
      <c r="I911" s="87"/>
      <c r="J911" s="85" t="str">
        <f>IFERROR(VLOOKUP(H911,REFERENCES!R:S,2,FALSE),"")</f>
        <v>N/A</v>
      </c>
      <c r="K911" s="81">
        <v>250</v>
      </c>
      <c r="L911" s="81"/>
      <c r="M911" s="81">
        <v>145</v>
      </c>
      <c r="N911" s="81">
        <v>105</v>
      </c>
      <c r="O911" s="84"/>
      <c r="P911" s="81">
        <v>250</v>
      </c>
      <c r="Q911" s="87"/>
      <c r="R911" s="165" t="s">
        <v>20</v>
      </c>
      <c r="S911" s="165" t="s">
        <v>514</v>
      </c>
      <c r="T911" s="191"/>
      <c r="U911" s="92" t="s">
        <v>2606</v>
      </c>
      <c r="W911" s="87"/>
      <c r="X911" s="87" t="s">
        <v>2604</v>
      </c>
      <c r="Y911" s="87"/>
      <c r="Z911" s="87"/>
      <c r="AA911" s="87"/>
      <c r="AB911" s="87"/>
      <c r="AC911" s="87"/>
      <c r="AD911" s="87"/>
    </row>
    <row r="912" spans="1:30" ht="15" customHeight="1">
      <c r="A912" s="87" t="s">
        <v>2603</v>
      </c>
      <c r="B912" s="87"/>
      <c r="C912" s="87"/>
      <c r="D912" s="165" t="s">
        <v>16</v>
      </c>
      <c r="E912" s="113">
        <v>42745</v>
      </c>
      <c r="F912" s="95" t="s">
        <v>1051</v>
      </c>
      <c r="G912" s="165" t="s">
        <v>1052</v>
      </c>
      <c r="H912" s="165" t="s">
        <v>1054</v>
      </c>
      <c r="I912" s="87"/>
      <c r="J912" s="85" t="str">
        <f>IFERROR(VLOOKUP(H912,REFERENCES!R:S,2,FALSE),"")</f>
        <v>Nombre</v>
      </c>
      <c r="K912" s="81">
        <v>148</v>
      </c>
      <c r="L912" s="81"/>
      <c r="M912" s="81">
        <v>85</v>
      </c>
      <c r="N912" s="81">
        <v>63</v>
      </c>
      <c r="O912" s="84"/>
      <c r="P912" s="81">
        <v>148</v>
      </c>
      <c r="Q912" s="87"/>
      <c r="R912" s="165" t="s">
        <v>20</v>
      </c>
      <c r="S912" s="165" t="s">
        <v>514</v>
      </c>
      <c r="T912" s="191"/>
      <c r="U912" s="92" t="s">
        <v>2607</v>
      </c>
      <c r="W912" s="87"/>
      <c r="X912" s="87"/>
      <c r="Y912" s="87"/>
      <c r="Z912" s="87"/>
      <c r="AA912" s="87"/>
      <c r="AB912" s="87"/>
      <c r="AC912" s="87"/>
      <c r="AD912" s="87"/>
    </row>
    <row r="913" spans="1:30" ht="15" customHeight="1">
      <c r="A913" s="87" t="s">
        <v>2603</v>
      </c>
      <c r="B913" s="87"/>
      <c r="C913" s="87"/>
      <c r="D913" s="165" t="s">
        <v>16</v>
      </c>
      <c r="E913" s="113">
        <v>42745</v>
      </c>
      <c r="F913" s="95" t="s">
        <v>1051</v>
      </c>
      <c r="G913" s="165" t="s">
        <v>1052</v>
      </c>
      <c r="H913" s="165" t="s">
        <v>1056</v>
      </c>
      <c r="I913" s="87"/>
      <c r="J913" s="85" t="str">
        <f>IFERROR(VLOOKUP(H913,REFERENCES!R:S,2,FALSE),"")</f>
        <v>Nombre</v>
      </c>
      <c r="K913" s="81">
        <v>148</v>
      </c>
      <c r="L913" s="81"/>
      <c r="M913" s="81">
        <v>85</v>
      </c>
      <c r="N913" s="81">
        <v>63</v>
      </c>
      <c r="O913" s="84"/>
      <c r="P913" s="81">
        <v>148</v>
      </c>
      <c r="Q913" s="87"/>
      <c r="R913" s="165" t="s">
        <v>20</v>
      </c>
      <c r="S913" s="165" t="s">
        <v>514</v>
      </c>
      <c r="T913" s="191"/>
      <c r="U913" s="92" t="s">
        <v>2607</v>
      </c>
      <c r="W913" s="87"/>
      <c r="X913" s="87"/>
      <c r="Y913" s="87"/>
      <c r="Z913" s="87"/>
      <c r="AA913" s="87"/>
      <c r="AB913" s="87"/>
      <c r="AC913" s="87"/>
      <c r="AD913" s="87"/>
    </row>
    <row r="914" spans="1:30" ht="15" customHeight="1">
      <c r="A914" s="87" t="s">
        <v>2603</v>
      </c>
      <c r="B914" s="87"/>
      <c r="C914" s="87"/>
      <c r="D914" s="165" t="s">
        <v>16</v>
      </c>
      <c r="E914" s="113">
        <v>42745</v>
      </c>
      <c r="F914" s="95" t="s">
        <v>1049</v>
      </c>
      <c r="G914" s="165" t="s">
        <v>1053</v>
      </c>
      <c r="H914" s="165" t="s">
        <v>1048</v>
      </c>
      <c r="I914" s="87"/>
      <c r="J914" s="85" t="str">
        <f>IFERROR(VLOOKUP(H914,REFERENCES!R:S,2,FALSE),"")</f>
        <v>Nombre</v>
      </c>
      <c r="K914" s="81">
        <v>148</v>
      </c>
      <c r="L914" s="81"/>
      <c r="M914" s="81">
        <v>85</v>
      </c>
      <c r="N914" s="81">
        <v>63</v>
      </c>
      <c r="O914" s="84"/>
      <c r="P914" s="81">
        <v>148</v>
      </c>
      <c r="Q914" s="87"/>
      <c r="R914" s="165" t="s">
        <v>20</v>
      </c>
      <c r="S914" s="165" t="s">
        <v>514</v>
      </c>
      <c r="T914" s="191"/>
      <c r="U914" s="92" t="s">
        <v>2607</v>
      </c>
      <c r="W914" s="87"/>
      <c r="X914" s="87"/>
      <c r="Y914" s="87"/>
      <c r="Z914" s="87"/>
      <c r="AA914" s="87"/>
      <c r="AB914" s="87"/>
      <c r="AC914" s="87"/>
      <c r="AD914" s="87"/>
    </row>
    <row r="915" spans="1:30" ht="15" customHeight="1">
      <c r="A915" s="87" t="s">
        <v>2603</v>
      </c>
      <c r="B915" s="87"/>
      <c r="C915" s="87"/>
      <c r="D915" s="165" t="s">
        <v>16</v>
      </c>
      <c r="E915" s="113">
        <v>42745</v>
      </c>
      <c r="F915" s="95" t="s">
        <v>1049</v>
      </c>
      <c r="G915" s="165" t="s">
        <v>1053</v>
      </c>
      <c r="H915" s="165" t="s">
        <v>1065</v>
      </c>
      <c r="I915" s="87"/>
      <c r="J915" s="85" t="str">
        <f>IFERROR(VLOOKUP(H915,REFERENCES!R:S,2,FALSE),"")</f>
        <v>N/A</v>
      </c>
      <c r="K915" s="81">
        <v>148</v>
      </c>
      <c r="L915" s="81"/>
      <c r="M915" s="81">
        <v>85</v>
      </c>
      <c r="N915" s="81">
        <v>63</v>
      </c>
      <c r="O915" s="84"/>
      <c r="P915" s="81">
        <v>148</v>
      </c>
      <c r="Q915" s="87"/>
      <c r="R915" s="165" t="s">
        <v>20</v>
      </c>
      <c r="S915" s="165" t="s">
        <v>514</v>
      </c>
      <c r="T915" s="191"/>
      <c r="U915" s="92" t="s">
        <v>2607</v>
      </c>
      <c r="W915" s="87"/>
      <c r="X915" s="87" t="s">
        <v>2604</v>
      </c>
      <c r="Y915" s="87"/>
      <c r="Z915" s="87"/>
      <c r="AA915" s="87"/>
      <c r="AB915" s="87"/>
      <c r="AC915" s="87"/>
      <c r="AD915" s="87"/>
    </row>
    <row r="916" spans="1:30" ht="15" customHeight="1">
      <c r="A916" s="87" t="s">
        <v>2603</v>
      </c>
      <c r="B916" s="87"/>
      <c r="C916" s="87"/>
      <c r="D916" s="165" t="s">
        <v>16</v>
      </c>
      <c r="E916" s="113">
        <v>42751</v>
      </c>
      <c r="F916" s="95" t="s">
        <v>1051</v>
      </c>
      <c r="G916" s="165" t="s">
        <v>1052</v>
      </c>
      <c r="H916" s="165" t="s">
        <v>1054</v>
      </c>
      <c r="I916" s="87"/>
      <c r="J916" s="85" t="str">
        <f>IFERROR(VLOOKUP(H916,REFERENCES!R:S,2,FALSE),"")</f>
        <v>Nombre</v>
      </c>
      <c r="K916" s="81">
        <v>335</v>
      </c>
      <c r="L916" s="81"/>
      <c r="M916" s="81">
        <v>171</v>
      </c>
      <c r="N916" s="81">
        <v>164</v>
      </c>
      <c r="O916" s="84"/>
      <c r="P916" s="81">
        <v>335</v>
      </c>
      <c r="Q916" s="87"/>
      <c r="R916" s="165" t="s">
        <v>20</v>
      </c>
      <c r="S916" s="165" t="s">
        <v>514</v>
      </c>
      <c r="T916" s="191"/>
      <c r="U916" s="92" t="s">
        <v>2608</v>
      </c>
      <c r="W916" s="87"/>
      <c r="X916" s="87"/>
      <c r="Y916" s="87"/>
      <c r="Z916" s="87"/>
      <c r="AA916" s="87"/>
      <c r="AB916" s="87"/>
      <c r="AC916" s="87"/>
      <c r="AD916" s="87"/>
    </row>
    <row r="917" spans="1:30" ht="15" customHeight="1">
      <c r="A917" s="87" t="s">
        <v>2603</v>
      </c>
      <c r="B917" s="87"/>
      <c r="C917" s="87"/>
      <c r="D917" s="165" t="s">
        <v>16</v>
      </c>
      <c r="E917" s="113">
        <v>42751</v>
      </c>
      <c r="F917" s="95" t="s">
        <v>1051</v>
      </c>
      <c r="G917" s="165" t="s">
        <v>1052</v>
      </c>
      <c r="H917" s="165" t="s">
        <v>1056</v>
      </c>
      <c r="I917" s="87"/>
      <c r="J917" s="85" t="str">
        <f>IFERROR(VLOOKUP(H917,REFERENCES!R:S,2,FALSE),"")</f>
        <v>Nombre</v>
      </c>
      <c r="K917" s="81">
        <v>335</v>
      </c>
      <c r="L917" s="81"/>
      <c r="M917" s="81">
        <v>171</v>
      </c>
      <c r="N917" s="81">
        <v>164</v>
      </c>
      <c r="O917" s="84"/>
      <c r="P917" s="81">
        <v>335</v>
      </c>
      <c r="Q917" s="87"/>
      <c r="R917" s="165" t="s">
        <v>20</v>
      </c>
      <c r="S917" s="165" t="s">
        <v>514</v>
      </c>
      <c r="T917" s="191"/>
      <c r="U917" s="92" t="s">
        <v>2608</v>
      </c>
      <c r="W917" s="87"/>
      <c r="X917" s="87"/>
      <c r="Y917" s="87"/>
      <c r="Z917" s="87"/>
      <c r="AA917" s="87"/>
      <c r="AB917" s="87"/>
      <c r="AC917" s="87"/>
      <c r="AD917" s="87"/>
    </row>
    <row r="918" spans="1:30" ht="15" customHeight="1">
      <c r="A918" s="87" t="s">
        <v>2603</v>
      </c>
      <c r="B918" s="87"/>
      <c r="C918" s="87"/>
      <c r="D918" s="165" t="s">
        <v>16</v>
      </c>
      <c r="E918" s="113">
        <v>42751</v>
      </c>
      <c r="F918" s="95" t="s">
        <v>1049</v>
      </c>
      <c r="G918" s="165" t="s">
        <v>1053</v>
      </c>
      <c r="H918" s="165" t="s">
        <v>1048</v>
      </c>
      <c r="I918" s="87"/>
      <c r="J918" s="85" t="str">
        <f>IFERROR(VLOOKUP(H918,REFERENCES!R:S,2,FALSE),"")</f>
        <v>Nombre</v>
      </c>
      <c r="K918" s="81">
        <v>335</v>
      </c>
      <c r="L918" s="81"/>
      <c r="M918" s="81">
        <v>171</v>
      </c>
      <c r="N918" s="81">
        <v>164</v>
      </c>
      <c r="O918" s="84"/>
      <c r="P918" s="81">
        <v>335</v>
      </c>
      <c r="Q918" s="87"/>
      <c r="R918" s="165" t="s">
        <v>20</v>
      </c>
      <c r="S918" s="165" t="s">
        <v>514</v>
      </c>
      <c r="T918" s="191"/>
      <c r="U918" s="92" t="s">
        <v>2608</v>
      </c>
      <c r="W918" s="87"/>
      <c r="X918" s="87"/>
      <c r="Y918" s="87"/>
      <c r="Z918" s="87"/>
      <c r="AA918" s="87"/>
      <c r="AB918" s="87"/>
      <c r="AC918" s="87"/>
      <c r="AD918" s="87"/>
    </row>
    <row r="919" spans="1:30" ht="15" customHeight="1">
      <c r="A919" s="87" t="s">
        <v>2603</v>
      </c>
      <c r="B919" s="87"/>
      <c r="C919" s="87"/>
      <c r="D919" s="165" t="s">
        <v>16</v>
      </c>
      <c r="E919" s="113">
        <v>42751</v>
      </c>
      <c r="F919" s="95" t="s">
        <v>1049</v>
      </c>
      <c r="G919" s="165" t="s">
        <v>1053</v>
      </c>
      <c r="H919" s="165" t="s">
        <v>1065</v>
      </c>
      <c r="I919" s="87"/>
      <c r="J919" s="85" t="str">
        <f>IFERROR(VLOOKUP(H919,REFERENCES!R:S,2,FALSE),"")</f>
        <v>N/A</v>
      </c>
      <c r="K919" s="81">
        <v>335</v>
      </c>
      <c r="L919" s="81"/>
      <c r="M919" s="81">
        <v>171</v>
      </c>
      <c r="N919" s="81">
        <v>164</v>
      </c>
      <c r="O919" s="84"/>
      <c r="P919" s="81">
        <v>335</v>
      </c>
      <c r="Q919" s="87"/>
      <c r="R919" s="165" t="s">
        <v>20</v>
      </c>
      <c r="S919" s="165" t="s">
        <v>514</v>
      </c>
      <c r="T919" s="191"/>
      <c r="U919" s="92" t="s">
        <v>2608</v>
      </c>
      <c r="W919" s="87"/>
      <c r="X919" s="87" t="s">
        <v>2604</v>
      </c>
      <c r="Y919" s="87"/>
      <c r="Z919" s="87"/>
      <c r="AA919" s="87"/>
      <c r="AB919" s="87"/>
      <c r="AC919" s="87"/>
      <c r="AD919" s="87"/>
    </row>
    <row r="920" spans="1:30" ht="15" customHeight="1">
      <c r="A920" s="87" t="s">
        <v>2603</v>
      </c>
      <c r="B920" s="87"/>
      <c r="C920" s="87"/>
      <c r="D920" s="165" t="s">
        <v>16</v>
      </c>
      <c r="E920" s="113">
        <v>42751</v>
      </c>
      <c r="F920" s="95" t="s">
        <v>1051</v>
      </c>
      <c r="G920" s="165" t="s">
        <v>1052</v>
      </c>
      <c r="H920" s="165" t="s">
        <v>1054</v>
      </c>
      <c r="I920" s="87"/>
      <c r="J920" s="85" t="str">
        <f>IFERROR(VLOOKUP(H920,REFERENCES!R:S,2,FALSE),"")</f>
        <v>Nombre</v>
      </c>
      <c r="K920" s="81">
        <v>515</v>
      </c>
      <c r="L920" s="81"/>
      <c r="M920" s="81">
        <v>397</v>
      </c>
      <c r="N920" s="81">
        <v>119</v>
      </c>
      <c r="O920" s="84"/>
      <c r="P920" s="81">
        <v>515</v>
      </c>
      <c r="Q920" s="87"/>
      <c r="R920" s="165" t="s">
        <v>20</v>
      </c>
      <c r="S920" s="165" t="s">
        <v>514</v>
      </c>
      <c r="T920" s="191"/>
      <c r="U920" s="92" t="s">
        <v>2609</v>
      </c>
      <c r="W920" s="87"/>
      <c r="X920" s="87"/>
      <c r="Y920" s="87"/>
      <c r="Z920" s="87"/>
      <c r="AA920" s="87"/>
      <c r="AB920" s="87"/>
      <c r="AC920" s="87"/>
      <c r="AD920" s="87"/>
    </row>
    <row r="921" spans="1:30" ht="15" customHeight="1">
      <c r="A921" s="87" t="s">
        <v>2603</v>
      </c>
      <c r="B921" s="87"/>
      <c r="C921" s="87"/>
      <c r="D921" s="165" t="s">
        <v>16</v>
      </c>
      <c r="E921" s="113">
        <v>42751</v>
      </c>
      <c r="F921" s="95" t="s">
        <v>1051</v>
      </c>
      <c r="G921" s="165" t="s">
        <v>1052</v>
      </c>
      <c r="H921" s="165" t="s">
        <v>1056</v>
      </c>
      <c r="I921" s="87"/>
      <c r="J921" s="85" t="str">
        <f>IFERROR(VLOOKUP(H921,REFERENCES!R:S,2,FALSE),"")</f>
        <v>Nombre</v>
      </c>
      <c r="K921" s="81">
        <v>515</v>
      </c>
      <c r="L921" s="81"/>
      <c r="M921" s="81">
        <v>397</v>
      </c>
      <c r="N921" s="81">
        <v>119</v>
      </c>
      <c r="O921" s="84"/>
      <c r="P921" s="81">
        <v>515</v>
      </c>
      <c r="Q921" s="87"/>
      <c r="R921" s="165" t="s">
        <v>20</v>
      </c>
      <c r="S921" s="165" t="s">
        <v>514</v>
      </c>
      <c r="T921" s="191"/>
      <c r="U921" s="92" t="s">
        <v>2609</v>
      </c>
      <c r="W921" s="87"/>
      <c r="X921" s="87"/>
      <c r="Y921" s="87"/>
      <c r="Z921" s="87"/>
      <c r="AA921" s="87"/>
      <c r="AB921" s="87"/>
      <c r="AC921" s="87"/>
      <c r="AD921" s="87"/>
    </row>
    <row r="922" spans="1:30" ht="15" customHeight="1">
      <c r="A922" s="87" t="s">
        <v>2603</v>
      </c>
      <c r="B922" s="87"/>
      <c r="C922" s="87"/>
      <c r="D922" s="165" t="s">
        <v>16</v>
      </c>
      <c r="E922" s="113">
        <v>42751</v>
      </c>
      <c r="F922" s="95" t="s">
        <v>1049</v>
      </c>
      <c r="G922" s="165" t="s">
        <v>1053</v>
      </c>
      <c r="H922" s="165" t="s">
        <v>1048</v>
      </c>
      <c r="I922" s="87"/>
      <c r="J922" s="85" t="str">
        <f>IFERROR(VLOOKUP(H922,REFERENCES!R:S,2,FALSE),"")</f>
        <v>Nombre</v>
      </c>
      <c r="K922" s="81">
        <v>515</v>
      </c>
      <c r="L922" s="81"/>
      <c r="M922" s="81">
        <v>397</v>
      </c>
      <c r="N922" s="81">
        <v>119</v>
      </c>
      <c r="O922" s="84"/>
      <c r="P922" s="81">
        <v>515</v>
      </c>
      <c r="Q922" s="87"/>
      <c r="R922" s="165" t="s">
        <v>20</v>
      </c>
      <c r="S922" s="165" t="s">
        <v>514</v>
      </c>
      <c r="T922" s="191"/>
      <c r="U922" s="92" t="s">
        <v>2609</v>
      </c>
      <c r="W922" s="87"/>
      <c r="X922" s="87"/>
      <c r="Y922" s="87"/>
      <c r="Z922" s="87"/>
      <c r="AA922" s="87"/>
      <c r="AB922" s="87"/>
      <c r="AC922" s="87"/>
      <c r="AD922" s="87"/>
    </row>
    <row r="923" spans="1:30" ht="15" customHeight="1">
      <c r="A923" s="87" t="s">
        <v>2603</v>
      </c>
      <c r="B923" s="87"/>
      <c r="C923" s="87"/>
      <c r="D923" s="165" t="s">
        <v>16</v>
      </c>
      <c r="E923" s="113">
        <v>42751</v>
      </c>
      <c r="F923" s="95" t="s">
        <v>1049</v>
      </c>
      <c r="G923" s="165" t="s">
        <v>1053</v>
      </c>
      <c r="H923" s="165" t="s">
        <v>1065</v>
      </c>
      <c r="I923" s="87"/>
      <c r="J923" s="85" t="str">
        <f>IFERROR(VLOOKUP(H923,REFERENCES!R:S,2,FALSE),"")</f>
        <v>N/A</v>
      </c>
      <c r="K923" s="81">
        <v>515</v>
      </c>
      <c r="L923" s="81"/>
      <c r="M923" s="81">
        <v>397</v>
      </c>
      <c r="N923" s="81">
        <v>119</v>
      </c>
      <c r="O923" s="84"/>
      <c r="P923" s="81">
        <v>515</v>
      </c>
      <c r="Q923" s="87"/>
      <c r="R923" s="165" t="s">
        <v>20</v>
      </c>
      <c r="S923" s="165" t="s">
        <v>514</v>
      </c>
      <c r="T923" s="191"/>
      <c r="U923" s="92" t="s">
        <v>2609</v>
      </c>
      <c r="W923" s="87"/>
      <c r="X923" s="87" t="s">
        <v>2604</v>
      </c>
      <c r="Y923" s="87"/>
      <c r="Z923" s="87"/>
      <c r="AA923" s="87"/>
      <c r="AB923" s="87"/>
      <c r="AC923" s="87"/>
      <c r="AD923" s="87"/>
    </row>
    <row r="924" spans="1:30" ht="15" customHeight="1">
      <c r="A924" s="87" t="s">
        <v>2603</v>
      </c>
      <c r="B924" s="87"/>
      <c r="C924" s="87"/>
      <c r="D924" s="165" t="s">
        <v>16</v>
      </c>
      <c r="E924" s="113">
        <v>42751</v>
      </c>
      <c r="F924" s="95" t="s">
        <v>1051</v>
      </c>
      <c r="G924" s="165" t="s">
        <v>1052</v>
      </c>
      <c r="H924" s="165" t="s">
        <v>1054</v>
      </c>
      <c r="I924" s="87"/>
      <c r="J924" s="85" t="str">
        <f>IFERROR(VLOOKUP(H924,REFERENCES!R:S,2,FALSE),"")</f>
        <v>Nombre</v>
      </c>
      <c r="K924" s="81">
        <v>835</v>
      </c>
      <c r="L924" s="81"/>
      <c r="M924" s="81">
        <v>503</v>
      </c>
      <c r="N924" s="81">
        <v>332</v>
      </c>
      <c r="O924" s="84"/>
      <c r="P924" s="81">
        <v>835</v>
      </c>
      <c r="Q924" s="87"/>
      <c r="R924" s="165" t="s">
        <v>20</v>
      </c>
      <c r="S924" s="165" t="s">
        <v>514</v>
      </c>
      <c r="T924" s="98" t="s">
        <v>1510</v>
      </c>
      <c r="U924" s="92" t="s">
        <v>2610</v>
      </c>
      <c r="W924" s="87"/>
      <c r="X924" s="87"/>
      <c r="Y924" s="87"/>
      <c r="Z924" s="87"/>
      <c r="AA924" s="87"/>
      <c r="AB924" s="87"/>
      <c r="AC924" s="87"/>
      <c r="AD924" s="87"/>
    </row>
    <row r="925" spans="1:30" ht="15" customHeight="1">
      <c r="A925" s="87" t="s">
        <v>2603</v>
      </c>
      <c r="B925" s="87"/>
      <c r="C925" s="87"/>
      <c r="D925" s="165" t="s">
        <v>16</v>
      </c>
      <c r="E925" s="113">
        <v>42751</v>
      </c>
      <c r="F925" s="95" t="s">
        <v>1051</v>
      </c>
      <c r="G925" s="165" t="s">
        <v>1052</v>
      </c>
      <c r="H925" s="165" t="s">
        <v>1056</v>
      </c>
      <c r="I925" s="87"/>
      <c r="J925" s="85" t="str">
        <f>IFERROR(VLOOKUP(H925,REFERENCES!R:S,2,FALSE),"")</f>
        <v>Nombre</v>
      </c>
      <c r="K925" s="81">
        <v>835</v>
      </c>
      <c r="L925" s="81"/>
      <c r="M925" s="81">
        <v>503</v>
      </c>
      <c r="N925" s="81">
        <v>332</v>
      </c>
      <c r="O925" s="84"/>
      <c r="P925" s="81">
        <v>835</v>
      </c>
      <c r="Q925" s="87"/>
      <c r="R925" s="165" t="s">
        <v>20</v>
      </c>
      <c r="S925" s="165" t="s">
        <v>514</v>
      </c>
      <c r="T925" s="98" t="s">
        <v>1510</v>
      </c>
      <c r="U925" s="92" t="s">
        <v>2610</v>
      </c>
      <c r="W925" s="87"/>
      <c r="X925" s="87"/>
      <c r="Y925" s="87"/>
      <c r="Z925" s="87"/>
      <c r="AA925" s="87"/>
      <c r="AB925" s="87"/>
      <c r="AC925" s="87"/>
      <c r="AD925" s="87"/>
    </row>
    <row r="926" spans="1:30" ht="15" customHeight="1">
      <c r="A926" s="87" t="s">
        <v>2603</v>
      </c>
      <c r="B926" s="87"/>
      <c r="C926" s="87"/>
      <c r="D926" s="165" t="s">
        <v>16</v>
      </c>
      <c r="E926" s="113">
        <v>42751</v>
      </c>
      <c r="F926" s="95" t="s">
        <v>1049</v>
      </c>
      <c r="G926" s="165" t="s">
        <v>1053</v>
      </c>
      <c r="H926" s="165" t="s">
        <v>1048</v>
      </c>
      <c r="I926" s="87"/>
      <c r="J926" s="85" t="str">
        <f>IFERROR(VLOOKUP(H926,REFERENCES!R:S,2,FALSE),"")</f>
        <v>Nombre</v>
      </c>
      <c r="K926" s="81">
        <v>835</v>
      </c>
      <c r="L926" s="81"/>
      <c r="M926" s="81">
        <v>503</v>
      </c>
      <c r="N926" s="81">
        <v>332</v>
      </c>
      <c r="O926" s="84"/>
      <c r="P926" s="81">
        <v>835</v>
      </c>
      <c r="Q926" s="87"/>
      <c r="R926" s="165" t="s">
        <v>20</v>
      </c>
      <c r="S926" s="165" t="s">
        <v>514</v>
      </c>
      <c r="T926" s="98" t="s">
        <v>1510</v>
      </c>
      <c r="U926" s="92" t="s">
        <v>2610</v>
      </c>
      <c r="W926" s="87"/>
      <c r="X926" s="87"/>
      <c r="Y926" s="87"/>
      <c r="Z926" s="87"/>
      <c r="AA926" s="87"/>
      <c r="AB926" s="87"/>
      <c r="AC926" s="87"/>
      <c r="AD926" s="87"/>
    </row>
    <row r="927" spans="1:30" ht="15" customHeight="1">
      <c r="A927" s="87" t="s">
        <v>2603</v>
      </c>
      <c r="B927" s="87"/>
      <c r="C927" s="87"/>
      <c r="D927" s="165" t="s">
        <v>16</v>
      </c>
      <c r="E927" s="113">
        <v>42751</v>
      </c>
      <c r="F927" s="95" t="s">
        <v>1049</v>
      </c>
      <c r="G927" s="165" t="s">
        <v>1053</v>
      </c>
      <c r="H927" s="165" t="s">
        <v>1065</v>
      </c>
      <c r="I927" s="87"/>
      <c r="J927" s="85" t="str">
        <f>IFERROR(VLOOKUP(H927,REFERENCES!R:S,2,FALSE),"")</f>
        <v>N/A</v>
      </c>
      <c r="K927" s="81">
        <v>835</v>
      </c>
      <c r="L927" s="81"/>
      <c r="M927" s="81">
        <v>503</v>
      </c>
      <c r="N927" s="81">
        <v>332</v>
      </c>
      <c r="O927" s="84"/>
      <c r="P927" s="81">
        <v>835</v>
      </c>
      <c r="Q927" s="87"/>
      <c r="R927" s="165" t="s">
        <v>20</v>
      </c>
      <c r="S927" s="165" t="s">
        <v>514</v>
      </c>
      <c r="T927" s="98" t="s">
        <v>1510</v>
      </c>
      <c r="U927" s="92" t="s">
        <v>2610</v>
      </c>
      <c r="W927" s="87"/>
      <c r="X927" s="87" t="s">
        <v>2604</v>
      </c>
      <c r="Y927" s="87"/>
      <c r="Z927" s="87"/>
      <c r="AA927" s="87"/>
      <c r="AB927" s="87"/>
      <c r="AC927" s="87"/>
      <c r="AD927" s="87"/>
    </row>
    <row r="928" spans="1:30" ht="15" customHeight="1">
      <c r="A928" s="87" t="s">
        <v>2654</v>
      </c>
      <c r="B928" s="87"/>
      <c r="C928" s="87"/>
      <c r="D928" s="165" t="s">
        <v>16</v>
      </c>
      <c r="E928" s="113">
        <v>42726</v>
      </c>
      <c r="F928" s="95" t="s">
        <v>1049</v>
      </c>
      <c r="G928" s="165" t="s">
        <v>1053</v>
      </c>
      <c r="H928" s="165" t="s">
        <v>1048</v>
      </c>
      <c r="I928" s="87"/>
      <c r="J928" s="85" t="str">
        <f>IFERROR(VLOOKUP(H928,REFERENCES!R:S,2,FALSE),"")</f>
        <v>Nombre</v>
      </c>
      <c r="K928" s="81">
        <v>200</v>
      </c>
      <c r="L928" s="81"/>
      <c r="M928" s="81"/>
      <c r="N928" s="81"/>
      <c r="P928" s="81">
        <v>200</v>
      </c>
      <c r="Q928" s="87"/>
      <c r="R928" s="165" t="s">
        <v>17</v>
      </c>
      <c r="S928" s="165" t="s">
        <v>272</v>
      </c>
      <c r="T928" s="98" t="s">
        <v>1546</v>
      </c>
      <c r="U928" s="165"/>
      <c r="V928" s="165"/>
      <c r="W928" s="165"/>
      <c r="X928" s="87"/>
      <c r="Y928" s="87"/>
      <c r="Z928" s="87"/>
      <c r="AA928" s="87"/>
      <c r="AB928" s="87"/>
      <c r="AC928" s="87"/>
      <c r="AD928" s="87"/>
    </row>
    <row r="929" spans="1:30" ht="15" customHeight="1">
      <c r="A929" s="87" t="s">
        <v>2654</v>
      </c>
      <c r="B929" s="87"/>
      <c r="C929" s="87"/>
      <c r="D929" s="165" t="s">
        <v>16</v>
      </c>
      <c r="E929" s="113">
        <v>42726</v>
      </c>
      <c r="F929" s="95" t="s">
        <v>1051</v>
      </c>
      <c r="G929" s="165" t="s">
        <v>1052</v>
      </c>
      <c r="H929" s="165" t="s">
        <v>1054</v>
      </c>
      <c r="I929" s="87"/>
      <c r="J929" s="85" t="str">
        <f>IFERROR(VLOOKUP(H929,REFERENCES!R:S,2,FALSE),"")</f>
        <v>Nombre</v>
      </c>
      <c r="K929" s="81">
        <v>200</v>
      </c>
      <c r="L929" s="81"/>
      <c r="M929" s="81"/>
      <c r="N929" s="81"/>
      <c r="P929" s="81">
        <v>200</v>
      </c>
      <c r="Q929" s="87"/>
      <c r="R929" s="165" t="s">
        <v>17</v>
      </c>
      <c r="S929" s="165" t="s">
        <v>272</v>
      </c>
      <c r="T929" s="98" t="s">
        <v>1546</v>
      </c>
      <c r="U929" s="165"/>
      <c r="V929" s="165"/>
      <c r="W929" s="165"/>
      <c r="X929" s="87"/>
      <c r="Y929" s="87"/>
      <c r="Z929" s="87"/>
      <c r="AA929" s="87"/>
      <c r="AB929" s="87"/>
      <c r="AC929" s="87"/>
      <c r="AD929" s="87"/>
    </row>
    <row r="930" spans="1:30" ht="15" customHeight="1">
      <c r="A930" s="87" t="s">
        <v>2654</v>
      </c>
      <c r="B930" s="87"/>
      <c r="C930" s="87"/>
      <c r="D930" s="165" t="s">
        <v>16</v>
      </c>
      <c r="E930" s="113">
        <v>42726</v>
      </c>
      <c r="F930" s="95" t="s">
        <v>1051</v>
      </c>
      <c r="G930" s="165" t="s">
        <v>1052</v>
      </c>
      <c r="H930" s="165" t="s">
        <v>1056</v>
      </c>
      <c r="I930" s="87"/>
      <c r="J930" s="85" t="str">
        <f>IFERROR(VLOOKUP(H930,REFERENCES!R:S,2,FALSE),"")</f>
        <v>Nombre</v>
      </c>
      <c r="K930" s="81">
        <v>200</v>
      </c>
      <c r="L930" s="81"/>
      <c r="M930" s="81"/>
      <c r="N930" s="81"/>
      <c r="P930" s="81">
        <v>200</v>
      </c>
      <c r="Q930" s="87"/>
      <c r="R930" s="165" t="s">
        <v>17</v>
      </c>
      <c r="S930" s="165" t="s">
        <v>272</v>
      </c>
      <c r="T930" s="98" t="s">
        <v>1546</v>
      </c>
      <c r="U930" s="165"/>
      <c r="V930" s="165"/>
      <c r="W930" s="165"/>
      <c r="X930" s="87"/>
      <c r="Y930" s="87"/>
      <c r="Z930" s="87"/>
      <c r="AA930" s="87"/>
      <c r="AB930" s="87"/>
      <c r="AC930" s="87"/>
      <c r="AD930" s="87"/>
    </row>
    <row r="931" spans="1:30" ht="15" customHeight="1">
      <c r="A931" s="87" t="s">
        <v>2654</v>
      </c>
      <c r="B931" s="87"/>
      <c r="C931" s="87"/>
      <c r="D931" s="165" t="s">
        <v>16</v>
      </c>
      <c r="E931" s="113">
        <v>42726</v>
      </c>
      <c r="F931" s="95" t="s">
        <v>1051</v>
      </c>
      <c r="G931" s="165" t="s">
        <v>1052</v>
      </c>
      <c r="H931" s="165" t="s">
        <v>1057</v>
      </c>
      <c r="I931" s="87"/>
      <c r="J931" s="85" t="str">
        <f>IFERROR(VLOOKUP(H931,REFERENCES!R:S,2,FALSE),"")</f>
        <v>Nombre</v>
      </c>
      <c r="K931" s="81">
        <v>200</v>
      </c>
      <c r="L931" s="81"/>
      <c r="M931" s="81"/>
      <c r="N931" s="81"/>
      <c r="P931" s="81">
        <v>200</v>
      </c>
      <c r="Q931" s="87"/>
      <c r="R931" s="165" t="s">
        <v>17</v>
      </c>
      <c r="S931" s="165" t="s">
        <v>272</v>
      </c>
      <c r="T931" s="98" t="s">
        <v>1546</v>
      </c>
      <c r="U931" s="165"/>
      <c r="V931" s="165"/>
      <c r="W931" s="165"/>
      <c r="X931" s="87"/>
      <c r="Y931" s="87"/>
      <c r="Z931" s="87"/>
      <c r="AA931" s="87"/>
      <c r="AB931" s="87"/>
      <c r="AC931" s="87"/>
      <c r="AD931" s="87"/>
    </row>
    <row r="932" spans="1:30" ht="15" customHeight="1">
      <c r="A932" s="87" t="s">
        <v>2654</v>
      </c>
      <c r="B932" s="87"/>
      <c r="C932" s="87"/>
      <c r="D932" s="165" t="s">
        <v>16</v>
      </c>
      <c r="E932" s="113">
        <v>42726</v>
      </c>
      <c r="F932" s="95" t="s">
        <v>1051</v>
      </c>
      <c r="G932" s="165" t="s">
        <v>1052</v>
      </c>
      <c r="H932" s="165" t="s">
        <v>1063</v>
      </c>
      <c r="I932" s="87"/>
      <c r="J932" s="85" t="str">
        <f>IFERROR(VLOOKUP(H932,REFERENCES!R:S,2,FALSE),"")</f>
        <v>Nombre</v>
      </c>
      <c r="K932" s="81">
        <v>200</v>
      </c>
      <c r="L932" s="81"/>
      <c r="M932" s="81"/>
      <c r="N932" s="81"/>
      <c r="P932" s="81">
        <v>200</v>
      </c>
      <c r="Q932" s="87"/>
      <c r="R932" s="165" t="s">
        <v>17</v>
      </c>
      <c r="S932" s="165" t="s">
        <v>272</v>
      </c>
      <c r="T932" s="98" t="s">
        <v>1546</v>
      </c>
      <c r="U932" s="165"/>
      <c r="V932" s="165"/>
      <c r="W932" s="165"/>
      <c r="X932" s="87"/>
      <c r="Y932" s="87"/>
      <c r="Z932" s="87"/>
      <c r="AA932" s="87"/>
      <c r="AB932" s="87"/>
      <c r="AC932" s="87"/>
      <c r="AD932" s="87"/>
    </row>
    <row r="933" spans="1:30" ht="15" customHeight="1">
      <c r="A933" s="87" t="s">
        <v>2654</v>
      </c>
      <c r="B933" s="87"/>
      <c r="C933" s="87"/>
      <c r="D933" s="165" t="s">
        <v>16</v>
      </c>
      <c r="E933" s="113">
        <v>42726</v>
      </c>
      <c r="F933" s="95" t="s">
        <v>1051</v>
      </c>
      <c r="G933" s="165" t="s">
        <v>1052</v>
      </c>
      <c r="H933" s="165" t="s">
        <v>1062</v>
      </c>
      <c r="I933" s="87"/>
      <c r="J933" s="85" t="str">
        <f>IFERROR(VLOOKUP(H933,REFERENCES!R:S,2,FALSE),"")</f>
        <v>Nombre</v>
      </c>
      <c r="K933" s="81">
        <v>200</v>
      </c>
      <c r="L933" s="81"/>
      <c r="M933" s="81"/>
      <c r="N933" s="81"/>
      <c r="P933" s="81">
        <v>200</v>
      </c>
      <c r="Q933" s="87"/>
      <c r="R933" s="165" t="s">
        <v>17</v>
      </c>
      <c r="S933" s="165" t="s">
        <v>272</v>
      </c>
      <c r="T933" s="98" t="s">
        <v>1546</v>
      </c>
      <c r="U933" s="165"/>
      <c r="V933" s="165"/>
      <c r="W933" s="165"/>
      <c r="X933" s="87"/>
      <c r="Y933" s="87"/>
      <c r="Z933" s="87"/>
      <c r="AA933" s="87"/>
      <c r="AB933" s="87"/>
      <c r="AC933" s="87"/>
      <c r="AD933" s="87"/>
    </row>
    <row r="934" spans="1:30" ht="15" customHeight="1">
      <c r="A934" s="87" t="s">
        <v>1202</v>
      </c>
      <c r="B934" s="90"/>
      <c r="C934" s="90"/>
      <c r="D934" s="165" t="s">
        <v>16</v>
      </c>
      <c r="E934" s="189">
        <v>42656</v>
      </c>
      <c r="F934" s="88" t="s">
        <v>1051</v>
      </c>
      <c r="G934" s="87" t="s">
        <v>1052</v>
      </c>
      <c r="H934" s="87" t="s">
        <v>1063</v>
      </c>
      <c r="I934" s="87"/>
      <c r="J934" s="85" t="str">
        <f>IFERROR(VLOOKUP(H934,REFERENCES!R:S,2,FALSE),"")</f>
        <v>Nombre</v>
      </c>
      <c r="K934" s="168">
        <v>125</v>
      </c>
      <c r="L934" s="167"/>
      <c r="M934" s="167"/>
      <c r="N934" s="167"/>
      <c r="O934" s="84" t="s">
        <v>1902</v>
      </c>
      <c r="P934" s="82">
        <v>125</v>
      </c>
      <c r="Q934" s="96" t="s">
        <v>1040</v>
      </c>
      <c r="R934" s="165" t="s">
        <v>20</v>
      </c>
      <c r="S934" s="165" t="s">
        <v>21</v>
      </c>
      <c r="T934" s="101"/>
      <c r="U934" s="165" t="s">
        <v>1174</v>
      </c>
      <c r="V934" s="86"/>
      <c r="W934" s="97"/>
      <c r="X934" s="87"/>
      <c r="Y934" s="165" t="str">
        <f t="shared" ref="Y934:Y965" si="45">UPPER(LEFT(A934,3)&amp;YEAR(E934)&amp;MONTH(E934)&amp;DAY((E934))&amp;LEFT(R934,2)&amp;LEFT(S934,2)&amp;LEFT(T934,2))</f>
        <v>HAI20161013SULE</v>
      </c>
      <c r="Z934" s="165">
        <f t="shared" ref="Z934:Z965" si="46">COUNTIF($Y$4:$Y$1907,Y934)</f>
        <v>1</v>
      </c>
      <c r="AA934" s="165" t="str">
        <f>VLOOKUP(R934,NIVEAUXADMIN!A:B,2,FALSE)</f>
        <v>HT07</v>
      </c>
      <c r="AB934" s="165" t="str">
        <f>VLOOKUP(S934,NIVEAUXADMIN!E:F,2,FALSE)</f>
        <v>HT07711</v>
      </c>
      <c r="AC934" s="165" t="e">
        <f>VLOOKUP(T934,NIVEAUXADMIN!I:J,2,FALSE)</f>
        <v>#N/A</v>
      </c>
      <c r="AD934" s="87">
        <f>IF(SUMPRODUCT(($A$4:$A934=A934)*($S$4:$S934=S934))&gt;1,0,1)</f>
        <v>1</v>
      </c>
    </row>
    <row r="935" spans="1:30" ht="15" customHeight="1">
      <c r="A935" s="87" t="s">
        <v>1202</v>
      </c>
      <c r="B935" s="90"/>
      <c r="C935" s="90"/>
      <c r="D935" s="165" t="s">
        <v>16</v>
      </c>
      <c r="E935" s="113">
        <v>42647</v>
      </c>
      <c r="F935" s="88" t="s">
        <v>1051</v>
      </c>
      <c r="G935" s="87" t="s">
        <v>1052</v>
      </c>
      <c r="H935" s="87" t="s">
        <v>1056</v>
      </c>
      <c r="I935" s="87"/>
      <c r="J935" s="85" t="str">
        <f>IFERROR(VLOOKUP(H935,REFERENCES!R:S,2,FALSE),"")</f>
        <v>Nombre</v>
      </c>
      <c r="K935" s="168">
        <v>100</v>
      </c>
      <c r="L935" s="167"/>
      <c r="M935" s="167"/>
      <c r="N935" s="167"/>
      <c r="O935" s="84" t="s">
        <v>1902</v>
      </c>
      <c r="P935" s="82">
        <v>100</v>
      </c>
      <c r="Q935" s="89"/>
      <c r="R935" s="87" t="s">
        <v>183</v>
      </c>
      <c r="S935" s="87" t="s">
        <v>563</v>
      </c>
      <c r="T935" s="101"/>
      <c r="U935" s="165"/>
      <c r="V935" s="86"/>
      <c r="W935" s="97"/>
      <c r="X935" s="87"/>
      <c r="Y935" s="165" t="str">
        <f t="shared" si="45"/>
        <v>HAI2016104SUCA</v>
      </c>
      <c r="Z935" s="165">
        <f t="shared" si="46"/>
        <v>5</v>
      </c>
      <c r="AA935" s="165" t="str">
        <f>VLOOKUP(R935,NIVEAUXADMIN!A:B,2,FALSE)</f>
        <v>HT02</v>
      </c>
      <c r="AB935" s="165" t="str">
        <f>VLOOKUP(S935,NIVEAUXADMIN!E:F,2,FALSE)</f>
        <v>HT02213</v>
      </c>
      <c r="AC935" s="165" t="e">
        <f>VLOOKUP(T935,NIVEAUXADMIN!I:J,2,FALSE)</f>
        <v>#N/A</v>
      </c>
      <c r="AD935" s="87">
        <f>IF(SUMPRODUCT(($A$4:$A935=A935)*($S$4:$S935=S935))&gt;1,0,1)</f>
        <v>1</v>
      </c>
    </row>
    <row r="936" spans="1:30" ht="15" customHeight="1">
      <c r="A936" s="87" t="s">
        <v>1202</v>
      </c>
      <c r="B936" s="90"/>
      <c r="C936" s="90"/>
      <c r="D936" s="165" t="s">
        <v>16</v>
      </c>
      <c r="E936" s="113">
        <v>42647</v>
      </c>
      <c r="F936" s="95" t="s">
        <v>1051</v>
      </c>
      <c r="G936" s="165" t="s">
        <v>1052</v>
      </c>
      <c r="H936" s="165" t="s">
        <v>1054</v>
      </c>
      <c r="I936" s="87"/>
      <c r="J936" s="85" t="str">
        <f>IFERROR(VLOOKUP(H936,REFERENCES!R:S,2,FALSE),"")</f>
        <v>Nombre</v>
      </c>
      <c r="K936" s="168">
        <v>200</v>
      </c>
      <c r="L936" s="167"/>
      <c r="M936" s="167"/>
      <c r="N936" s="167"/>
      <c r="O936" s="84" t="s">
        <v>1902</v>
      </c>
      <c r="P936" s="82">
        <v>100</v>
      </c>
      <c r="Q936" s="89"/>
      <c r="R936" s="87" t="s">
        <v>183</v>
      </c>
      <c r="S936" s="87" t="s">
        <v>563</v>
      </c>
      <c r="T936" s="101"/>
      <c r="U936" s="165"/>
      <c r="V936" s="86"/>
      <c r="W936" s="97"/>
      <c r="X936" s="87"/>
      <c r="Y936" s="165" t="str">
        <f t="shared" si="45"/>
        <v>HAI2016104SUCA</v>
      </c>
      <c r="Z936" s="165">
        <f t="shared" si="46"/>
        <v>5</v>
      </c>
      <c r="AA936" s="165" t="str">
        <f>VLOOKUP(R936,NIVEAUXADMIN!A:B,2,FALSE)</f>
        <v>HT02</v>
      </c>
      <c r="AB936" s="165" t="str">
        <f>VLOOKUP(S936,NIVEAUXADMIN!E:F,2,FALSE)</f>
        <v>HT02213</v>
      </c>
      <c r="AC936" s="165" t="e">
        <f>VLOOKUP(T936,NIVEAUXADMIN!I:J,2,FALSE)</f>
        <v>#N/A</v>
      </c>
      <c r="AD936" s="87">
        <f>IF(SUMPRODUCT(($A$4:$A936=A936)*($S$4:$S936=S936))&gt;1,0,1)</f>
        <v>0</v>
      </c>
    </row>
    <row r="937" spans="1:30" ht="15" customHeight="1">
      <c r="A937" s="87" t="s">
        <v>1202</v>
      </c>
      <c r="B937" s="90"/>
      <c r="C937" s="90"/>
      <c r="D937" s="165" t="s">
        <v>16</v>
      </c>
      <c r="E937" s="113">
        <v>42647</v>
      </c>
      <c r="F937" s="88" t="s">
        <v>1049</v>
      </c>
      <c r="G937" s="87" t="s">
        <v>1053</v>
      </c>
      <c r="H937" s="87" t="s">
        <v>1064</v>
      </c>
      <c r="I937" s="87"/>
      <c r="J937" s="85" t="str">
        <f>IFERROR(VLOOKUP(H937,REFERENCES!R:S,2,FALSE),"")</f>
        <v>Nombre</v>
      </c>
      <c r="K937" s="168">
        <v>100</v>
      </c>
      <c r="L937" s="167"/>
      <c r="M937" s="167"/>
      <c r="N937" s="167"/>
      <c r="O937" s="84" t="s">
        <v>1902</v>
      </c>
      <c r="P937" s="82">
        <v>100</v>
      </c>
      <c r="Q937" s="96" t="s">
        <v>1040</v>
      </c>
      <c r="R937" s="87" t="s">
        <v>183</v>
      </c>
      <c r="S937" s="87" t="s">
        <v>563</v>
      </c>
      <c r="T937" s="101"/>
      <c r="U937" s="165"/>
      <c r="V937" s="86"/>
      <c r="W937" s="97"/>
      <c r="X937" s="87"/>
      <c r="Y937" s="165" t="str">
        <f t="shared" si="45"/>
        <v>HAI2016104SUCA</v>
      </c>
      <c r="Z937" s="165">
        <f t="shared" si="46"/>
        <v>5</v>
      </c>
      <c r="AA937" s="165" t="str">
        <f>VLOOKUP(R937,NIVEAUXADMIN!A:B,2,FALSE)</f>
        <v>HT02</v>
      </c>
      <c r="AB937" s="165" t="str">
        <f>VLOOKUP(S937,NIVEAUXADMIN!E:F,2,FALSE)</f>
        <v>HT02213</v>
      </c>
      <c r="AC937" s="165" t="e">
        <f>VLOOKUP(T937,NIVEAUXADMIN!I:J,2,FALSE)</f>
        <v>#N/A</v>
      </c>
      <c r="AD937" s="87">
        <f>IF(SUMPRODUCT(($A$4:$A937=A937)*($S$4:$S937=S937))&gt;1,0,1)</f>
        <v>0</v>
      </c>
    </row>
    <row r="938" spans="1:30" ht="15" customHeight="1">
      <c r="A938" s="87" t="s">
        <v>1202</v>
      </c>
      <c r="B938" s="90"/>
      <c r="C938" s="90"/>
      <c r="D938" s="165" t="s">
        <v>16</v>
      </c>
      <c r="E938" s="113">
        <v>42647</v>
      </c>
      <c r="F938" s="88" t="s">
        <v>1051</v>
      </c>
      <c r="G938" s="87" t="s">
        <v>1052</v>
      </c>
      <c r="H938" s="87" t="s">
        <v>1063</v>
      </c>
      <c r="I938" s="87"/>
      <c r="J938" s="85" t="str">
        <f>IFERROR(VLOOKUP(H938,REFERENCES!R:S,2,FALSE),"")</f>
        <v>Nombre</v>
      </c>
      <c r="K938" s="168">
        <v>100</v>
      </c>
      <c r="L938" s="167"/>
      <c r="M938" s="167"/>
      <c r="N938" s="167"/>
      <c r="O938" s="84" t="s">
        <v>1902</v>
      </c>
      <c r="P938" s="82">
        <v>100</v>
      </c>
      <c r="Q938" s="89"/>
      <c r="R938" s="87" t="s">
        <v>183</v>
      </c>
      <c r="S938" s="87" t="s">
        <v>563</v>
      </c>
      <c r="T938" s="101"/>
      <c r="U938" s="165"/>
      <c r="V938" s="86"/>
      <c r="W938" s="97"/>
      <c r="X938" s="87"/>
      <c r="Y938" s="165" t="str">
        <f t="shared" si="45"/>
        <v>HAI2016104SUCA</v>
      </c>
      <c r="Z938" s="165">
        <f t="shared" si="46"/>
        <v>5</v>
      </c>
      <c r="AA938" s="165" t="str">
        <f>VLOOKUP(R938,NIVEAUXADMIN!A:B,2,FALSE)</f>
        <v>HT02</v>
      </c>
      <c r="AB938" s="165" t="str">
        <f>VLOOKUP(S938,NIVEAUXADMIN!E:F,2,FALSE)</f>
        <v>HT02213</v>
      </c>
      <c r="AC938" s="165" t="e">
        <f>VLOOKUP(T938,NIVEAUXADMIN!I:J,2,FALSE)</f>
        <v>#N/A</v>
      </c>
      <c r="AD938" s="87">
        <f>IF(SUMPRODUCT(($A$4:$A938=A938)*($S$4:$S938=S938))&gt;1,0,1)</f>
        <v>0</v>
      </c>
    </row>
    <row r="939" spans="1:30" ht="15" customHeight="1">
      <c r="A939" s="87" t="s">
        <v>1202</v>
      </c>
      <c r="B939" s="90"/>
      <c r="C939" s="90"/>
      <c r="D939" s="165" t="s">
        <v>16</v>
      </c>
      <c r="E939" s="189">
        <v>42647</v>
      </c>
      <c r="F939" s="88" t="s">
        <v>1051</v>
      </c>
      <c r="G939" s="87" t="s">
        <v>1052</v>
      </c>
      <c r="H939" s="87" t="s">
        <v>1057</v>
      </c>
      <c r="I939" s="87"/>
      <c r="J939" s="85" t="str">
        <f>IFERROR(VLOOKUP(H939,REFERENCES!R:S,2,FALSE),"")</f>
        <v>Nombre</v>
      </c>
      <c r="K939" s="168">
        <v>100</v>
      </c>
      <c r="L939" s="167"/>
      <c r="M939" s="167"/>
      <c r="N939" s="167"/>
      <c r="O939" s="84" t="s">
        <v>1902</v>
      </c>
      <c r="P939" s="82">
        <v>100</v>
      </c>
      <c r="Q939" s="89"/>
      <c r="R939" s="87" t="s">
        <v>183</v>
      </c>
      <c r="S939" s="87" t="s">
        <v>563</v>
      </c>
      <c r="T939" s="101"/>
      <c r="U939" s="165"/>
      <c r="V939" s="86"/>
      <c r="W939" s="97"/>
      <c r="X939" s="87"/>
      <c r="Y939" s="165" t="str">
        <f t="shared" si="45"/>
        <v>HAI2016104SUCA</v>
      </c>
      <c r="Z939" s="165">
        <f t="shared" si="46"/>
        <v>5</v>
      </c>
      <c r="AA939" s="165" t="str">
        <f>VLOOKUP(R939,NIVEAUXADMIN!A:B,2,FALSE)</f>
        <v>HT02</v>
      </c>
      <c r="AB939" s="165" t="str">
        <f>VLOOKUP(S939,NIVEAUXADMIN!E:F,2,FALSE)</f>
        <v>HT02213</v>
      </c>
      <c r="AC939" s="165" t="e">
        <f>VLOOKUP(T939,NIVEAUXADMIN!I:J,2,FALSE)</f>
        <v>#N/A</v>
      </c>
      <c r="AD939" s="87">
        <f>IF(SUMPRODUCT(($A$4:$A939=A939)*($S$4:$S939=S939))&gt;1,0,1)</f>
        <v>0</v>
      </c>
    </row>
    <row r="940" spans="1:30" ht="15" customHeight="1">
      <c r="A940" s="87" t="s">
        <v>1202</v>
      </c>
      <c r="B940" s="90"/>
      <c r="C940" s="90"/>
      <c r="D940" s="165" t="s">
        <v>16</v>
      </c>
      <c r="E940" s="189">
        <v>42654</v>
      </c>
      <c r="F940" s="88" t="s">
        <v>1049</v>
      </c>
      <c r="G940" s="87" t="s">
        <v>1053</v>
      </c>
      <c r="H940" s="87" t="s">
        <v>1064</v>
      </c>
      <c r="I940" s="87"/>
      <c r="J940" s="85" t="str">
        <f>IFERROR(VLOOKUP(H940,REFERENCES!R:S,2,FALSE),"")</f>
        <v>Nombre</v>
      </c>
      <c r="K940" s="168">
        <v>54</v>
      </c>
      <c r="L940" s="167"/>
      <c r="M940" s="167"/>
      <c r="N940" s="167"/>
      <c r="O940" s="84" t="s">
        <v>1902</v>
      </c>
      <c r="P940" s="82">
        <v>54</v>
      </c>
      <c r="Q940" s="96" t="s">
        <v>1040</v>
      </c>
      <c r="R940" s="87" t="s">
        <v>183</v>
      </c>
      <c r="S940" s="87" t="s">
        <v>569</v>
      </c>
      <c r="T940" s="101"/>
      <c r="U940" s="165"/>
      <c r="V940" s="86"/>
      <c r="W940" s="97"/>
      <c r="X940" s="87"/>
      <c r="Y940" s="165" t="str">
        <f t="shared" si="45"/>
        <v>HAI20161011SUGR</v>
      </c>
      <c r="Z940" s="165">
        <f t="shared" si="46"/>
        <v>3</v>
      </c>
      <c r="AA940" s="165" t="str">
        <f>VLOOKUP(R940,NIVEAUXADMIN!A:B,2,FALSE)</f>
        <v>HT02</v>
      </c>
      <c r="AB940" s="165" t="str">
        <f>VLOOKUP(S940,NIVEAUXADMIN!E:F,2,FALSE)</f>
        <v>HT02232</v>
      </c>
      <c r="AC940" s="165" t="e">
        <f>VLOOKUP(T940,NIVEAUXADMIN!I:J,2,FALSE)</f>
        <v>#N/A</v>
      </c>
      <c r="AD940" s="87">
        <f>IF(SUMPRODUCT(($A$4:$A940=A940)*($S$4:$S940=S940))&gt;1,0,1)</f>
        <v>1</v>
      </c>
    </row>
    <row r="941" spans="1:30" ht="15" customHeight="1">
      <c r="A941" s="87" t="s">
        <v>1202</v>
      </c>
      <c r="B941" s="90"/>
      <c r="C941" s="90"/>
      <c r="D941" s="165" t="s">
        <v>16</v>
      </c>
      <c r="E941" s="189">
        <v>42654</v>
      </c>
      <c r="F941" s="88" t="s">
        <v>1051</v>
      </c>
      <c r="G941" s="87" t="s">
        <v>1052</v>
      </c>
      <c r="H941" s="87" t="s">
        <v>1063</v>
      </c>
      <c r="I941" s="87"/>
      <c r="J941" s="85" t="str">
        <f>IFERROR(VLOOKUP(H941,REFERENCES!R:S,2,FALSE),"")</f>
        <v>Nombre</v>
      </c>
      <c r="K941" s="168">
        <v>54</v>
      </c>
      <c r="L941" s="167"/>
      <c r="M941" s="167"/>
      <c r="N941" s="167"/>
      <c r="O941" s="84" t="s">
        <v>1902</v>
      </c>
      <c r="P941" s="82">
        <v>54</v>
      </c>
      <c r="Q941" s="89"/>
      <c r="R941" s="87" t="s">
        <v>183</v>
      </c>
      <c r="S941" s="87" t="s">
        <v>569</v>
      </c>
      <c r="T941" s="101"/>
      <c r="U941" s="165"/>
      <c r="V941" s="86"/>
      <c r="W941" s="97"/>
      <c r="X941" s="87"/>
      <c r="Y941" s="165" t="str">
        <f t="shared" si="45"/>
        <v>HAI20161011SUGR</v>
      </c>
      <c r="Z941" s="165">
        <f t="shared" si="46"/>
        <v>3</v>
      </c>
      <c r="AA941" s="165" t="str">
        <f>VLOOKUP(R941,NIVEAUXADMIN!A:B,2,FALSE)</f>
        <v>HT02</v>
      </c>
      <c r="AB941" s="165" t="str">
        <f>VLOOKUP(S941,NIVEAUXADMIN!E:F,2,FALSE)</f>
        <v>HT02232</v>
      </c>
      <c r="AC941" s="165" t="e">
        <f>VLOOKUP(T941,NIVEAUXADMIN!I:J,2,FALSE)</f>
        <v>#N/A</v>
      </c>
      <c r="AD941" s="87">
        <f>IF(SUMPRODUCT(($A$4:$A941=A941)*($S$4:$S941=S941))&gt;1,0,1)</f>
        <v>0</v>
      </c>
    </row>
    <row r="942" spans="1:30" ht="15" customHeight="1">
      <c r="A942" s="87" t="s">
        <v>1202</v>
      </c>
      <c r="B942" s="90"/>
      <c r="C942" s="90"/>
      <c r="D942" s="165" t="s">
        <v>16</v>
      </c>
      <c r="E942" s="189">
        <v>42654</v>
      </c>
      <c r="F942" s="88" t="s">
        <v>1051</v>
      </c>
      <c r="G942" s="87" t="s">
        <v>1052</v>
      </c>
      <c r="H942" s="87" t="s">
        <v>1062</v>
      </c>
      <c r="I942" s="87"/>
      <c r="J942" s="85" t="str">
        <f>IFERROR(VLOOKUP(H942,REFERENCES!R:S,2,FALSE),"")</f>
        <v>Nombre</v>
      </c>
      <c r="K942" s="168">
        <v>54</v>
      </c>
      <c r="L942" s="167"/>
      <c r="M942" s="167"/>
      <c r="N942" s="167"/>
      <c r="O942" s="84" t="s">
        <v>1902</v>
      </c>
      <c r="P942" s="82">
        <v>54</v>
      </c>
      <c r="Q942" s="89"/>
      <c r="R942" s="87" t="s">
        <v>183</v>
      </c>
      <c r="S942" s="87" t="s">
        <v>569</v>
      </c>
      <c r="T942" s="101"/>
      <c r="U942" s="165"/>
      <c r="V942" s="86"/>
      <c r="W942" s="97"/>
      <c r="X942" s="87"/>
      <c r="Y942" s="165" t="str">
        <f t="shared" si="45"/>
        <v>HAI20161011SUGR</v>
      </c>
      <c r="Z942" s="165">
        <f t="shared" si="46"/>
        <v>3</v>
      </c>
      <c r="AA942" s="165" t="str">
        <f>VLOOKUP(R942,NIVEAUXADMIN!A:B,2,FALSE)</f>
        <v>HT02</v>
      </c>
      <c r="AB942" s="165" t="str">
        <f>VLOOKUP(S942,NIVEAUXADMIN!E:F,2,FALSE)</f>
        <v>HT02232</v>
      </c>
      <c r="AC942" s="165" t="e">
        <f>VLOOKUP(T942,NIVEAUXADMIN!I:J,2,FALSE)</f>
        <v>#N/A</v>
      </c>
      <c r="AD942" s="87">
        <f>IF(SUMPRODUCT(($A$4:$A942=A942)*($S$4:$S942=S942))&gt;1,0,1)</f>
        <v>0</v>
      </c>
    </row>
    <row r="943" spans="1:30" ht="15" customHeight="1">
      <c r="A943" s="87" t="s">
        <v>1202</v>
      </c>
      <c r="B943" s="90"/>
      <c r="C943" s="90"/>
      <c r="D943" s="165" t="s">
        <v>16</v>
      </c>
      <c r="E943" s="189">
        <v>42655</v>
      </c>
      <c r="F943" s="88" t="s">
        <v>1049</v>
      </c>
      <c r="G943" s="87" t="s">
        <v>1053</v>
      </c>
      <c r="H943" s="87" t="s">
        <v>1064</v>
      </c>
      <c r="I943" s="87"/>
      <c r="J943" s="85" t="str">
        <f>IFERROR(VLOOKUP(H943,REFERENCES!R:S,2,FALSE),"")</f>
        <v>Nombre</v>
      </c>
      <c r="K943" s="168">
        <v>112</v>
      </c>
      <c r="L943" s="167"/>
      <c r="M943" s="167"/>
      <c r="N943" s="167"/>
      <c r="O943" s="84" t="s">
        <v>1902</v>
      </c>
      <c r="P943" s="82">
        <v>112</v>
      </c>
      <c r="Q943" s="96" t="s">
        <v>1040</v>
      </c>
      <c r="R943" s="87" t="s">
        <v>183</v>
      </c>
      <c r="S943" s="87" t="s">
        <v>341</v>
      </c>
      <c r="T943" s="101"/>
      <c r="U943" s="165"/>
      <c r="V943" s="86"/>
      <c r="W943" s="97"/>
      <c r="X943" s="87"/>
      <c r="Y943" s="165" t="str">
        <f t="shared" si="45"/>
        <v>HAI20161012SUBA</v>
      </c>
      <c r="Z943" s="165">
        <f t="shared" si="46"/>
        <v>3</v>
      </c>
      <c r="AA943" s="165" t="str">
        <f>VLOOKUP(R943,NIVEAUXADMIN!A:B,2,FALSE)</f>
        <v>HT02</v>
      </c>
      <c r="AB943" s="165" t="str">
        <f>VLOOKUP(S943,NIVEAUXADMIN!E:F,2,FALSE)</f>
        <v>HT02221</v>
      </c>
      <c r="AC943" s="165" t="e">
        <f>VLOOKUP(T943,NIVEAUXADMIN!I:J,2,FALSE)</f>
        <v>#N/A</v>
      </c>
      <c r="AD943" s="87">
        <f>IF(SUMPRODUCT(($A$4:$A943=A943)*($S$4:$S943=S943))&gt;1,0,1)</f>
        <v>1</v>
      </c>
    </row>
    <row r="944" spans="1:30" ht="15" customHeight="1">
      <c r="A944" s="87" t="s">
        <v>1202</v>
      </c>
      <c r="B944" s="90"/>
      <c r="C944" s="90"/>
      <c r="D944" s="165" t="s">
        <v>16</v>
      </c>
      <c r="E944" s="189">
        <v>42655</v>
      </c>
      <c r="F944" s="88" t="s">
        <v>1051</v>
      </c>
      <c r="G944" s="87" t="s">
        <v>1052</v>
      </c>
      <c r="H944" s="87" t="s">
        <v>1063</v>
      </c>
      <c r="I944" s="87"/>
      <c r="J944" s="85" t="str">
        <f>IFERROR(VLOOKUP(H944,REFERENCES!R:S,2,FALSE),"")</f>
        <v>Nombre</v>
      </c>
      <c r="K944" s="168">
        <v>112</v>
      </c>
      <c r="L944" s="167"/>
      <c r="M944" s="167"/>
      <c r="N944" s="167"/>
      <c r="O944" s="84" t="s">
        <v>1902</v>
      </c>
      <c r="P944" s="82">
        <v>112</v>
      </c>
      <c r="Q944" s="96" t="s">
        <v>1040</v>
      </c>
      <c r="R944" s="87" t="s">
        <v>183</v>
      </c>
      <c r="S944" s="87" t="s">
        <v>341</v>
      </c>
      <c r="T944" s="101"/>
      <c r="U944" s="165"/>
      <c r="V944" s="86"/>
      <c r="W944" s="97"/>
      <c r="X944" s="87"/>
      <c r="Y944" s="165" t="str">
        <f t="shared" si="45"/>
        <v>HAI20161012SUBA</v>
      </c>
      <c r="Z944" s="165">
        <f t="shared" si="46"/>
        <v>3</v>
      </c>
      <c r="AA944" s="165" t="str">
        <f>VLOOKUP(R944,NIVEAUXADMIN!A:B,2,FALSE)</f>
        <v>HT02</v>
      </c>
      <c r="AB944" s="165" t="str">
        <f>VLOOKUP(S944,NIVEAUXADMIN!E:F,2,FALSE)</f>
        <v>HT02221</v>
      </c>
      <c r="AC944" s="165" t="e">
        <f>VLOOKUP(T944,NIVEAUXADMIN!I:J,2,FALSE)</f>
        <v>#N/A</v>
      </c>
      <c r="AD944" s="87">
        <f>IF(SUMPRODUCT(($A$4:$A944=A944)*($S$4:$S944=S944))&gt;1,0,1)</f>
        <v>0</v>
      </c>
    </row>
    <row r="945" spans="1:30" ht="15" customHeight="1">
      <c r="A945" s="87" t="s">
        <v>1202</v>
      </c>
      <c r="B945" s="90"/>
      <c r="C945" s="90"/>
      <c r="D945" s="165" t="s">
        <v>16</v>
      </c>
      <c r="E945" s="189">
        <v>42655</v>
      </c>
      <c r="F945" s="88" t="s">
        <v>1051</v>
      </c>
      <c r="G945" s="87" t="s">
        <v>1052</v>
      </c>
      <c r="H945" s="87" t="s">
        <v>1062</v>
      </c>
      <c r="I945" s="87"/>
      <c r="J945" s="85" t="str">
        <f>IFERROR(VLOOKUP(H945,REFERENCES!R:S,2,FALSE),"")</f>
        <v>Nombre</v>
      </c>
      <c r="K945" s="168">
        <v>112</v>
      </c>
      <c r="L945" s="167"/>
      <c r="M945" s="167"/>
      <c r="N945" s="167"/>
      <c r="O945" s="84" t="s">
        <v>1902</v>
      </c>
      <c r="P945" s="82">
        <v>112</v>
      </c>
      <c r="Q945" s="96" t="s">
        <v>1040</v>
      </c>
      <c r="R945" s="87" t="s">
        <v>183</v>
      </c>
      <c r="S945" s="87" t="s">
        <v>341</v>
      </c>
      <c r="T945" s="101"/>
      <c r="U945" s="165"/>
      <c r="V945" s="86"/>
      <c r="W945" s="97"/>
      <c r="X945" s="87"/>
      <c r="Y945" s="165" t="str">
        <f t="shared" si="45"/>
        <v>HAI20161012SUBA</v>
      </c>
      <c r="Z945" s="165">
        <f t="shared" si="46"/>
        <v>3</v>
      </c>
      <c r="AA945" s="165" t="str">
        <f>VLOOKUP(R945,NIVEAUXADMIN!A:B,2,FALSE)</f>
        <v>HT02</v>
      </c>
      <c r="AB945" s="165" t="str">
        <f>VLOOKUP(S945,NIVEAUXADMIN!E:F,2,FALSE)</f>
        <v>HT02221</v>
      </c>
      <c r="AC945" s="165" t="e">
        <f>VLOOKUP(T945,NIVEAUXADMIN!I:J,2,FALSE)</f>
        <v>#N/A</v>
      </c>
      <c r="AD945" s="87">
        <f>IF(SUMPRODUCT(($A$4:$A945=A945)*($S$4:$S945=S945))&gt;1,0,1)</f>
        <v>0</v>
      </c>
    </row>
    <row r="946" spans="1:30" ht="15" customHeight="1">
      <c r="A946" s="87" t="s">
        <v>1202</v>
      </c>
      <c r="B946" s="90"/>
      <c r="C946" s="90"/>
      <c r="D946" s="165" t="s">
        <v>16</v>
      </c>
      <c r="E946" s="189">
        <v>42660</v>
      </c>
      <c r="F946" s="88" t="s">
        <v>1049</v>
      </c>
      <c r="G946" s="87" t="s">
        <v>1053</v>
      </c>
      <c r="H946" s="87" t="s">
        <v>1048</v>
      </c>
      <c r="I946" s="87"/>
      <c r="J946" s="85" t="str">
        <f>IFERROR(VLOOKUP(H946,REFERENCES!R:S,2,FALSE),"")</f>
        <v>Nombre</v>
      </c>
      <c r="K946" s="168">
        <v>50</v>
      </c>
      <c r="L946" s="167"/>
      <c r="M946" s="167"/>
      <c r="N946" s="167"/>
      <c r="O946" s="84" t="s">
        <v>1902</v>
      </c>
      <c r="P946" s="82">
        <v>25</v>
      </c>
      <c r="Q946" s="89"/>
      <c r="R946" s="87" t="s">
        <v>17</v>
      </c>
      <c r="S946" s="87" t="s">
        <v>248</v>
      </c>
      <c r="T946" s="101"/>
      <c r="U946" s="165"/>
      <c r="V946" s="86"/>
      <c r="W946" s="97"/>
      <c r="X946" s="87"/>
      <c r="Y946" s="165" t="str">
        <f t="shared" si="45"/>
        <v>HAI20161017GRBE</v>
      </c>
      <c r="Z946" s="165">
        <f t="shared" si="46"/>
        <v>5</v>
      </c>
      <c r="AA946" s="165" t="str">
        <f>VLOOKUP(R946,NIVEAUXADMIN!A:B,2,FALSE)</f>
        <v>HT08</v>
      </c>
      <c r="AB946" s="165" t="str">
        <f>VLOOKUP(S946,NIVEAUXADMIN!E:F,2,FALSE)</f>
        <v>HT08833</v>
      </c>
      <c r="AC946" s="165" t="e">
        <f>VLOOKUP(T946,NIVEAUXADMIN!I:J,2,FALSE)</f>
        <v>#N/A</v>
      </c>
      <c r="AD946" s="87">
        <f>IF(SUMPRODUCT(($A$4:$A946=A946)*($S$4:$S946=S946))&gt;1,0,1)</f>
        <v>1</v>
      </c>
    </row>
    <row r="947" spans="1:30" ht="15" customHeight="1">
      <c r="A947" s="87" t="s">
        <v>1202</v>
      </c>
      <c r="B947" s="90"/>
      <c r="C947" s="90"/>
      <c r="D947" s="165" t="s">
        <v>16</v>
      </c>
      <c r="E947" s="189">
        <v>42660</v>
      </c>
      <c r="F947" s="95" t="s">
        <v>1051</v>
      </c>
      <c r="G947" s="165" t="s">
        <v>1052</v>
      </c>
      <c r="H947" s="165" t="s">
        <v>1054</v>
      </c>
      <c r="I947" s="87"/>
      <c r="J947" s="85" t="str">
        <f>IFERROR(VLOOKUP(H947,REFERENCES!R:S,2,FALSE),"")</f>
        <v>Nombre</v>
      </c>
      <c r="K947" s="168">
        <v>50</v>
      </c>
      <c r="L947" s="167"/>
      <c r="M947" s="167"/>
      <c r="N947" s="167"/>
      <c r="O947" s="84" t="s">
        <v>1902</v>
      </c>
      <c r="P947" s="82">
        <v>25</v>
      </c>
      <c r="Q947" s="96" t="s">
        <v>1040</v>
      </c>
      <c r="R947" s="87" t="s">
        <v>17</v>
      </c>
      <c r="S947" s="87" t="s">
        <v>236</v>
      </c>
      <c r="T947" s="101"/>
      <c r="U947" s="165"/>
      <c r="V947" s="86"/>
      <c r="W947" s="97"/>
      <c r="X947" s="87"/>
      <c r="Y947" s="165" t="str">
        <f t="shared" si="45"/>
        <v>HAI20161017GRAN</v>
      </c>
      <c r="Z947" s="165">
        <f t="shared" si="46"/>
        <v>4</v>
      </c>
      <c r="AA947" s="165" t="str">
        <f>VLOOKUP(R947,NIVEAUXADMIN!A:B,2,FALSE)</f>
        <v>HT08</v>
      </c>
      <c r="AB947" s="165" t="str">
        <f>VLOOKUP(S947,NIVEAUXADMIN!E:F,2,FALSE)</f>
        <v>HT08821</v>
      </c>
      <c r="AC947" s="165" t="e">
        <f>VLOOKUP(T947,NIVEAUXADMIN!I:J,2,FALSE)</f>
        <v>#N/A</v>
      </c>
      <c r="AD947" s="87">
        <f>IF(SUMPRODUCT(($A$4:$A947=A947)*($S$4:$S947=S947))&gt;1,0,1)</f>
        <v>1</v>
      </c>
    </row>
    <row r="948" spans="1:30" ht="15" customHeight="1">
      <c r="A948" s="87" t="s">
        <v>1202</v>
      </c>
      <c r="B948" s="90"/>
      <c r="C948" s="90"/>
      <c r="D948" s="165" t="s">
        <v>16</v>
      </c>
      <c r="E948" s="189">
        <v>42660</v>
      </c>
      <c r="F948" s="95" t="s">
        <v>1051</v>
      </c>
      <c r="G948" s="165" t="s">
        <v>1052</v>
      </c>
      <c r="H948" s="165" t="s">
        <v>1054</v>
      </c>
      <c r="I948" s="87"/>
      <c r="J948" s="85" t="str">
        <f>IFERROR(VLOOKUP(H948,REFERENCES!R:S,2,FALSE),"")</f>
        <v>Nombre</v>
      </c>
      <c r="K948" s="168">
        <v>50</v>
      </c>
      <c r="L948" s="167"/>
      <c r="M948" s="167"/>
      <c r="N948" s="167"/>
      <c r="O948" s="84" t="s">
        <v>1902</v>
      </c>
      <c r="P948" s="82">
        <v>25</v>
      </c>
      <c r="Q948" s="89"/>
      <c r="R948" s="87" t="s">
        <v>17</v>
      </c>
      <c r="S948" s="87" t="s">
        <v>248</v>
      </c>
      <c r="T948" s="101"/>
      <c r="U948" s="165"/>
      <c r="V948" s="86"/>
      <c r="W948" s="97"/>
      <c r="X948" s="87"/>
      <c r="Y948" s="165" t="str">
        <f t="shared" si="45"/>
        <v>HAI20161017GRBE</v>
      </c>
      <c r="Z948" s="165">
        <f t="shared" si="46"/>
        <v>5</v>
      </c>
      <c r="AA948" s="165" t="str">
        <f>VLOOKUP(R948,NIVEAUXADMIN!A:B,2,FALSE)</f>
        <v>HT08</v>
      </c>
      <c r="AB948" s="165" t="str">
        <f>VLOOKUP(S948,NIVEAUXADMIN!E:F,2,FALSE)</f>
        <v>HT08833</v>
      </c>
      <c r="AC948" s="165" t="e">
        <f>VLOOKUP(T948,NIVEAUXADMIN!I:J,2,FALSE)</f>
        <v>#N/A</v>
      </c>
      <c r="AD948" s="87">
        <f>IF(SUMPRODUCT(($A$4:$A948=A948)*($S$4:$S948=S948))&gt;1,0,1)</f>
        <v>0</v>
      </c>
    </row>
    <row r="949" spans="1:30" ht="15" customHeight="1">
      <c r="A949" s="87" t="s">
        <v>1202</v>
      </c>
      <c r="B949" s="90"/>
      <c r="C949" s="90"/>
      <c r="D949" s="165" t="s">
        <v>16</v>
      </c>
      <c r="E949" s="189">
        <v>42660</v>
      </c>
      <c r="F949" s="95" t="s">
        <v>1051</v>
      </c>
      <c r="G949" s="165" t="s">
        <v>1052</v>
      </c>
      <c r="H949" s="165" t="s">
        <v>1054</v>
      </c>
      <c r="I949" s="87"/>
      <c r="J949" s="85" t="str">
        <f>IFERROR(VLOOKUP(H949,REFERENCES!R:S,2,FALSE),"")</f>
        <v>Nombre</v>
      </c>
      <c r="K949" s="168">
        <v>50</v>
      </c>
      <c r="L949" s="167"/>
      <c r="M949" s="167"/>
      <c r="N949" s="167"/>
      <c r="O949" s="84" t="s">
        <v>1902</v>
      </c>
      <c r="P949" s="82">
        <v>25</v>
      </c>
      <c r="Q949" s="89"/>
      <c r="R949" s="87" t="s">
        <v>17</v>
      </c>
      <c r="S949" s="87" t="s">
        <v>255</v>
      </c>
      <c r="T949" s="101"/>
      <c r="U949" s="165"/>
      <c r="V949" s="86"/>
      <c r="W949" s="97"/>
      <c r="X949" s="87"/>
      <c r="Y949" s="165" t="str">
        <f t="shared" si="45"/>
        <v>HAI20161017GRCH</v>
      </c>
      <c r="Z949" s="165">
        <f t="shared" si="46"/>
        <v>4</v>
      </c>
      <c r="AA949" s="165" t="str">
        <f>VLOOKUP(R949,NIVEAUXADMIN!A:B,2,FALSE)</f>
        <v>HT08</v>
      </c>
      <c r="AB949" s="165" t="str">
        <f>VLOOKUP(S949,NIVEAUXADMIN!E:F,2,FALSE)</f>
        <v>HT08815</v>
      </c>
      <c r="AC949" s="165" t="e">
        <f>VLOOKUP(T949,NIVEAUXADMIN!I:J,2,FALSE)</f>
        <v>#N/A</v>
      </c>
      <c r="AD949" s="87">
        <f>IF(SUMPRODUCT(($A$4:$A949=A949)*($S$4:$S949=S949))&gt;1,0,1)</f>
        <v>1</v>
      </c>
    </row>
    <row r="950" spans="1:30" ht="15" customHeight="1">
      <c r="A950" s="87" t="s">
        <v>1202</v>
      </c>
      <c r="B950" s="90"/>
      <c r="C950" s="90"/>
      <c r="D950" s="165" t="s">
        <v>16</v>
      </c>
      <c r="E950" s="189">
        <v>42660</v>
      </c>
      <c r="F950" s="95" t="s">
        <v>1051</v>
      </c>
      <c r="G950" s="165" t="s">
        <v>1052</v>
      </c>
      <c r="H950" s="165" t="s">
        <v>1054</v>
      </c>
      <c r="I950" s="87"/>
      <c r="J950" s="85" t="str">
        <f>IFERROR(VLOOKUP(H950,REFERENCES!R:S,2,FALSE),"")</f>
        <v>Nombre</v>
      </c>
      <c r="K950" s="168">
        <v>50</v>
      </c>
      <c r="L950" s="167"/>
      <c r="M950" s="167"/>
      <c r="N950" s="167"/>
      <c r="O950" s="84" t="s">
        <v>1902</v>
      </c>
      <c r="P950" s="82">
        <v>25</v>
      </c>
      <c r="Q950" s="89"/>
      <c r="R950" s="87" t="s">
        <v>17</v>
      </c>
      <c r="S950" s="87" t="s">
        <v>258</v>
      </c>
      <c r="T950" s="101"/>
      <c r="U950" s="165"/>
      <c r="V950" s="86"/>
      <c r="W950" s="97"/>
      <c r="X950" s="87"/>
      <c r="Y950" s="165" t="str">
        <f t="shared" si="45"/>
        <v>HAI20161017GRCO</v>
      </c>
      <c r="Z950" s="165">
        <f t="shared" si="46"/>
        <v>4</v>
      </c>
      <c r="AA950" s="165" t="str">
        <f>VLOOKUP(R950,NIVEAUXADMIN!A:B,2,FALSE)</f>
        <v>HT08</v>
      </c>
      <c r="AB950" s="165" t="str">
        <f>VLOOKUP(S950,NIVEAUXADMIN!E:F,2,FALSE)</f>
        <v>HT08831</v>
      </c>
      <c r="AC950" s="165" t="e">
        <f>VLOOKUP(T950,NIVEAUXADMIN!I:J,2,FALSE)</f>
        <v>#N/A</v>
      </c>
      <c r="AD950" s="87">
        <f>IF(SUMPRODUCT(($A$4:$A950=A950)*($S$4:$S950=S950))&gt;1,0,1)</f>
        <v>1</v>
      </c>
    </row>
    <row r="951" spans="1:30" ht="15" customHeight="1">
      <c r="A951" s="87" t="s">
        <v>1202</v>
      </c>
      <c r="B951" s="90"/>
      <c r="C951" s="90"/>
      <c r="D951" s="165" t="s">
        <v>16</v>
      </c>
      <c r="E951" s="189">
        <v>42660</v>
      </c>
      <c r="F951" s="95" t="s">
        <v>1051</v>
      </c>
      <c r="G951" s="165" t="s">
        <v>1052</v>
      </c>
      <c r="H951" s="165" t="s">
        <v>1054</v>
      </c>
      <c r="I951" s="87"/>
      <c r="J951" s="85" t="str">
        <f>IFERROR(VLOOKUP(H951,REFERENCES!R:S,2,FALSE),"")</f>
        <v>Nombre</v>
      </c>
      <c r="K951" s="168">
        <v>50</v>
      </c>
      <c r="L951" s="167"/>
      <c r="M951" s="167"/>
      <c r="N951" s="167"/>
      <c r="O951" s="84" t="s">
        <v>1902</v>
      </c>
      <c r="P951" s="82">
        <v>25</v>
      </c>
      <c r="Q951" s="89"/>
      <c r="R951" s="87" t="s">
        <v>17</v>
      </c>
      <c r="S951" s="87" t="s">
        <v>261</v>
      </c>
      <c r="T951" s="101"/>
      <c r="U951" s="165"/>
      <c r="V951" s="86"/>
      <c r="W951" s="97"/>
      <c r="X951" s="87"/>
      <c r="Y951" s="165" t="str">
        <f t="shared" si="45"/>
        <v>HAI20161017GRDA</v>
      </c>
      <c r="Z951" s="165">
        <f t="shared" si="46"/>
        <v>4</v>
      </c>
      <c r="AA951" s="165" t="str">
        <f>VLOOKUP(R951,NIVEAUXADMIN!A:B,2,FALSE)</f>
        <v>HT08</v>
      </c>
      <c r="AB951" s="165" t="str">
        <f>VLOOKUP(S951,NIVEAUXADMIN!E:F,2,FALSE)</f>
        <v>HT08822</v>
      </c>
      <c r="AC951" s="165" t="e">
        <f>VLOOKUP(T951,NIVEAUXADMIN!I:J,2,FALSE)</f>
        <v>#N/A</v>
      </c>
      <c r="AD951" s="87">
        <f>IF(SUMPRODUCT(($A$4:$A951=A951)*($S$4:$S951=S951))&gt;1,0,1)</f>
        <v>1</v>
      </c>
    </row>
    <row r="952" spans="1:30" ht="15" customHeight="1">
      <c r="A952" s="87" t="s">
        <v>1202</v>
      </c>
      <c r="B952" s="90"/>
      <c r="C952" s="90"/>
      <c r="D952" s="165" t="s">
        <v>16</v>
      </c>
      <c r="E952" s="189">
        <v>42660</v>
      </c>
      <c r="F952" s="95" t="s">
        <v>1051</v>
      </c>
      <c r="G952" s="165" t="s">
        <v>1052</v>
      </c>
      <c r="H952" s="165" t="s">
        <v>1054</v>
      </c>
      <c r="I952" s="87"/>
      <c r="J952" s="85" t="str">
        <f>IFERROR(VLOOKUP(H952,REFERENCES!R:S,2,FALSE),"")</f>
        <v>Nombre</v>
      </c>
      <c r="K952" s="168">
        <v>150</v>
      </c>
      <c r="L952" s="167"/>
      <c r="M952" s="167"/>
      <c r="N952" s="167"/>
      <c r="O952" s="84" t="s">
        <v>1902</v>
      </c>
      <c r="P952" s="82">
        <v>75</v>
      </c>
      <c r="Q952" s="96" t="s">
        <v>1040</v>
      </c>
      <c r="R952" s="87" t="s">
        <v>17</v>
      </c>
      <c r="S952" s="87" t="s">
        <v>18</v>
      </c>
      <c r="T952" s="101"/>
      <c r="U952" s="165"/>
      <c r="V952" s="86"/>
      <c r="W952" s="97"/>
      <c r="X952" s="87"/>
      <c r="Y952" s="165" t="str">
        <f t="shared" si="45"/>
        <v>HAI20161017GRJE</v>
      </c>
      <c r="Z952" s="165">
        <f t="shared" si="46"/>
        <v>4</v>
      </c>
      <c r="AA952" s="165" t="str">
        <f>VLOOKUP(R952,NIVEAUXADMIN!A:B,2,FALSE)</f>
        <v>HT08</v>
      </c>
      <c r="AB952" s="165" t="str">
        <f>VLOOKUP(S952,NIVEAUXADMIN!E:F,2,FALSE)</f>
        <v>HT08811</v>
      </c>
      <c r="AC952" s="165" t="e">
        <f>VLOOKUP(T952,NIVEAUXADMIN!I:J,2,FALSE)</f>
        <v>#N/A</v>
      </c>
      <c r="AD952" s="87">
        <f>IF(SUMPRODUCT(($A$4:$A952=A952)*($S$4:$S952=S952))&gt;1,0,1)</f>
        <v>1</v>
      </c>
    </row>
    <row r="953" spans="1:30" ht="15" customHeight="1">
      <c r="A953" s="87" t="s">
        <v>1202</v>
      </c>
      <c r="B953" s="90"/>
      <c r="C953" s="90"/>
      <c r="D953" s="165" t="s">
        <v>16</v>
      </c>
      <c r="E953" s="189">
        <v>42660</v>
      </c>
      <c r="F953" s="95" t="s">
        <v>1051</v>
      </c>
      <c r="G953" s="165" t="s">
        <v>1052</v>
      </c>
      <c r="H953" s="165" t="s">
        <v>1054</v>
      </c>
      <c r="I953" s="87"/>
      <c r="J953" s="85" t="str">
        <f>IFERROR(VLOOKUP(H953,REFERENCES!R:S,2,FALSE),"")</f>
        <v>Nombre</v>
      </c>
      <c r="K953" s="168">
        <v>50</v>
      </c>
      <c r="L953" s="167"/>
      <c r="M953" s="167"/>
      <c r="N953" s="167"/>
      <c r="O953" s="84" t="s">
        <v>1902</v>
      </c>
      <c r="P953" s="82">
        <v>25</v>
      </c>
      <c r="Q953" s="89"/>
      <c r="R953" s="87" t="s">
        <v>17</v>
      </c>
      <c r="S953" s="87" t="s">
        <v>266</v>
      </c>
      <c r="T953" s="101"/>
      <c r="U953" s="165"/>
      <c r="V953" s="86"/>
      <c r="W953" s="97"/>
      <c r="X953" s="87"/>
      <c r="Y953" s="165" t="str">
        <f t="shared" si="45"/>
        <v>HAI20161017GRLE</v>
      </c>
      <c r="Z953" s="165">
        <f t="shared" si="46"/>
        <v>4</v>
      </c>
      <c r="AA953" s="165" t="str">
        <f>VLOOKUP(R953,NIVEAUXADMIN!A:B,2,FALSE)</f>
        <v>HT08</v>
      </c>
      <c r="AB953" s="165" t="str">
        <f>VLOOKUP(S953,NIVEAUXADMIN!E:F,2,FALSE)</f>
        <v>HT08823</v>
      </c>
      <c r="AC953" s="165" t="e">
        <f>VLOOKUP(T953,NIVEAUXADMIN!I:J,2,FALSE)</f>
        <v>#N/A</v>
      </c>
      <c r="AD953" s="87">
        <f>IF(SUMPRODUCT(($A$4:$A953=A953)*($S$4:$S953=S953))&gt;1,0,1)</f>
        <v>1</v>
      </c>
    </row>
    <row r="954" spans="1:30" ht="15" customHeight="1">
      <c r="A954" s="87" t="s">
        <v>1202</v>
      </c>
      <c r="B954" s="90"/>
      <c r="C954" s="90"/>
      <c r="D954" s="165" t="s">
        <v>16</v>
      </c>
      <c r="E954" s="189">
        <v>42660</v>
      </c>
      <c r="F954" s="95" t="s">
        <v>1051</v>
      </c>
      <c r="G954" s="165" t="s">
        <v>1052</v>
      </c>
      <c r="H954" s="165" t="s">
        <v>1054</v>
      </c>
      <c r="I954" s="87"/>
      <c r="J954" s="85" t="str">
        <f>IFERROR(VLOOKUP(H954,REFERENCES!R:S,2,FALSE),"")</f>
        <v>Nombre</v>
      </c>
      <c r="K954" s="168">
        <v>25</v>
      </c>
      <c r="L954" s="167"/>
      <c r="M954" s="167"/>
      <c r="N954" s="167"/>
      <c r="O954" s="84" t="s">
        <v>1902</v>
      </c>
      <c r="P954" s="82">
        <v>25</v>
      </c>
      <c r="Q954" s="96" t="s">
        <v>1040</v>
      </c>
      <c r="R954" s="87" t="s">
        <v>17</v>
      </c>
      <c r="S954" s="87" t="s">
        <v>269</v>
      </c>
      <c r="T954" s="101"/>
      <c r="U954" s="165"/>
      <c r="V954" s="86"/>
      <c r="W954" s="97"/>
      <c r="X954" s="87"/>
      <c r="Y954" s="165" t="str">
        <f t="shared" si="45"/>
        <v>HAI20161017GRMO</v>
      </c>
      <c r="Z954" s="165">
        <f t="shared" si="46"/>
        <v>4</v>
      </c>
      <c r="AA954" s="165" t="str">
        <f>VLOOKUP(R954,NIVEAUXADMIN!A:B,2,FALSE)</f>
        <v>HT08</v>
      </c>
      <c r="AB954" s="165" t="str">
        <f>VLOOKUP(S954,NIVEAUXADMIN!E:F,2,FALSE)</f>
        <v>HT08814</v>
      </c>
      <c r="AC954" s="165" t="e">
        <f>VLOOKUP(T954,NIVEAUXADMIN!I:J,2,FALSE)</f>
        <v>#N/A</v>
      </c>
      <c r="AD954" s="87">
        <f>IF(SUMPRODUCT(($A$4:$A954=A954)*($S$4:$S954=S954))&gt;1,0,1)</f>
        <v>1</v>
      </c>
    </row>
    <row r="955" spans="1:30" ht="15" customHeight="1">
      <c r="A955" s="87" t="s">
        <v>1202</v>
      </c>
      <c r="B955" s="90"/>
      <c r="C955" s="90"/>
      <c r="D955" s="165" t="s">
        <v>16</v>
      </c>
      <c r="E955" s="189">
        <v>42660</v>
      </c>
      <c r="F955" s="95" t="s">
        <v>1051</v>
      </c>
      <c r="G955" s="165" t="s">
        <v>1052</v>
      </c>
      <c r="H955" s="165" t="s">
        <v>1054</v>
      </c>
      <c r="I955" s="87"/>
      <c r="J955" s="85" t="str">
        <f>IFERROR(VLOOKUP(H955,REFERENCES!R:S,2,FALSE),"")</f>
        <v>Nombre</v>
      </c>
      <c r="K955" s="168">
        <v>50</v>
      </c>
      <c r="L955" s="167"/>
      <c r="M955" s="167"/>
      <c r="N955" s="167"/>
      <c r="O955" s="84" t="s">
        <v>1902</v>
      </c>
      <c r="P955" s="82">
        <v>25</v>
      </c>
      <c r="Q955" s="96" t="s">
        <v>1040</v>
      </c>
      <c r="R955" s="87" t="s">
        <v>17</v>
      </c>
      <c r="S955" s="87" t="s">
        <v>272</v>
      </c>
      <c r="T955" s="101"/>
      <c r="U955" s="165"/>
      <c r="V955" s="86"/>
      <c r="W955" s="97"/>
      <c r="X955" s="87"/>
      <c r="Y955" s="165" t="str">
        <f t="shared" si="45"/>
        <v>HAI20161017GRPE</v>
      </c>
      <c r="Z955" s="165">
        <f t="shared" si="46"/>
        <v>4</v>
      </c>
      <c r="AA955" s="165" t="str">
        <f>VLOOKUP(R955,NIVEAUXADMIN!A:B,2,FALSE)</f>
        <v>HT08</v>
      </c>
      <c r="AB955" s="165" t="str">
        <f>VLOOKUP(S955,NIVEAUXADMIN!E:F,2,FALSE)</f>
        <v>HT08834</v>
      </c>
      <c r="AC955" s="165" t="e">
        <f>VLOOKUP(T955,NIVEAUXADMIN!I:J,2,FALSE)</f>
        <v>#N/A</v>
      </c>
      <c r="AD955" s="87">
        <f>IF(SUMPRODUCT(($A$4:$A955=A955)*($S$4:$S955=S955))&gt;1,0,1)</f>
        <v>1</v>
      </c>
    </row>
    <row r="956" spans="1:30" ht="15" customHeight="1">
      <c r="A956" s="87" t="s">
        <v>1202</v>
      </c>
      <c r="B956" s="90"/>
      <c r="C956" s="90"/>
      <c r="D956" s="165" t="s">
        <v>16</v>
      </c>
      <c r="E956" s="189">
        <v>42660</v>
      </c>
      <c r="F956" s="95" t="s">
        <v>1051</v>
      </c>
      <c r="G956" s="165" t="s">
        <v>1052</v>
      </c>
      <c r="H956" s="165" t="s">
        <v>1054</v>
      </c>
      <c r="I956" s="87"/>
      <c r="J956" s="85" t="str">
        <f>IFERROR(VLOOKUP(H956,REFERENCES!R:S,2,FALSE),"")</f>
        <v>Nombre</v>
      </c>
      <c r="K956" s="168">
        <v>50</v>
      </c>
      <c r="L956" s="167"/>
      <c r="M956" s="167"/>
      <c r="N956" s="167"/>
      <c r="O956" s="84" t="s">
        <v>1902</v>
      </c>
      <c r="P956" s="82">
        <v>25</v>
      </c>
      <c r="Q956" s="96" t="s">
        <v>1040</v>
      </c>
      <c r="R956" s="87" t="s">
        <v>17</v>
      </c>
      <c r="S956" s="87" t="s">
        <v>275</v>
      </c>
      <c r="T956" s="101"/>
      <c r="U956" s="165"/>
      <c r="V956" s="86"/>
      <c r="W956" s="97"/>
      <c r="X956" s="87"/>
      <c r="Y956" s="165" t="str">
        <f t="shared" si="45"/>
        <v>HAI20161017GRRO</v>
      </c>
      <c r="Z956" s="165">
        <f t="shared" si="46"/>
        <v>4</v>
      </c>
      <c r="AA956" s="165" t="str">
        <f>VLOOKUP(R956,NIVEAUXADMIN!A:B,2,FALSE)</f>
        <v>HT08</v>
      </c>
      <c r="AB956" s="165" t="str">
        <f>VLOOKUP(S956,NIVEAUXADMIN!E:F,2,FALSE)</f>
        <v>HT08832</v>
      </c>
      <c r="AC956" s="165" t="e">
        <f>VLOOKUP(T956,NIVEAUXADMIN!I:J,2,FALSE)</f>
        <v>#N/A</v>
      </c>
      <c r="AD956" s="87">
        <f>IF(SUMPRODUCT(($A$4:$A956=A956)*($S$4:$S956=S956))&gt;1,0,1)</f>
        <v>1</v>
      </c>
    </row>
    <row r="957" spans="1:30" ht="15" customHeight="1">
      <c r="A957" s="87" t="s">
        <v>1202</v>
      </c>
      <c r="B957" s="90"/>
      <c r="C957" s="90"/>
      <c r="D957" s="165" t="s">
        <v>16</v>
      </c>
      <c r="E957" s="189">
        <v>42660</v>
      </c>
      <c r="F957" s="88" t="s">
        <v>1049</v>
      </c>
      <c r="G957" s="87" t="s">
        <v>1053</v>
      </c>
      <c r="H957" s="87" t="s">
        <v>1064</v>
      </c>
      <c r="I957" s="87"/>
      <c r="J957" s="85" t="str">
        <f>IFERROR(VLOOKUP(H957,REFERENCES!R:S,2,FALSE),"")</f>
        <v>Nombre</v>
      </c>
      <c r="K957" s="168">
        <v>25</v>
      </c>
      <c r="L957" s="167"/>
      <c r="M957" s="167"/>
      <c r="N957" s="167"/>
      <c r="O957" s="84" t="s">
        <v>1902</v>
      </c>
      <c r="P957" s="82">
        <v>25</v>
      </c>
      <c r="Q957" s="96" t="s">
        <v>1040</v>
      </c>
      <c r="R957" s="87" t="s">
        <v>17</v>
      </c>
      <c r="S957" s="87" t="s">
        <v>236</v>
      </c>
      <c r="T957" s="101"/>
      <c r="U957" s="165"/>
      <c r="V957" s="86"/>
      <c r="W957" s="97"/>
      <c r="X957" s="87"/>
      <c r="Y957" s="165" t="str">
        <f t="shared" si="45"/>
        <v>HAI20161017GRAN</v>
      </c>
      <c r="Z957" s="165">
        <f t="shared" si="46"/>
        <v>4</v>
      </c>
      <c r="AA957" s="165" t="str">
        <f>VLOOKUP(R957,NIVEAUXADMIN!A:B,2,FALSE)</f>
        <v>HT08</v>
      </c>
      <c r="AB957" s="165" t="str">
        <f>VLOOKUP(S957,NIVEAUXADMIN!E:F,2,FALSE)</f>
        <v>HT08821</v>
      </c>
      <c r="AC957" s="165" t="e">
        <f>VLOOKUP(T957,NIVEAUXADMIN!I:J,2,FALSE)</f>
        <v>#N/A</v>
      </c>
      <c r="AD957" s="87">
        <f>IF(SUMPRODUCT(($A$4:$A957=A957)*($S$4:$S957=S957))&gt;1,0,1)</f>
        <v>0</v>
      </c>
    </row>
    <row r="958" spans="1:30" ht="15" customHeight="1">
      <c r="A958" s="87" t="s">
        <v>1202</v>
      </c>
      <c r="B958" s="90"/>
      <c r="C958" s="90"/>
      <c r="D958" s="165" t="s">
        <v>16</v>
      </c>
      <c r="E958" s="189">
        <v>42660</v>
      </c>
      <c r="F958" s="88" t="s">
        <v>1049</v>
      </c>
      <c r="G958" s="87" t="s">
        <v>1053</v>
      </c>
      <c r="H958" s="87" t="s">
        <v>1064</v>
      </c>
      <c r="I958" s="87"/>
      <c r="J958" s="85" t="str">
        <f>IFERROR(VLOOKUP(H958,REFERENCES!R:S,2,FALSE),"")</f>
        <v>Nombre</v>
      </c>
      <c r="K958" s="168">
        <v>25</v>
      </c>
      <c r="L958" s="167"/>
      <c r="M958" s="167"/>
      <c r="N958" s="167"/>
      <c r="O958" s="84" t="s">
        <v>1902</v>
      </c>
      <c r="P958" s="82">
        <v>25</v>
      </c>
      <c r="Q958" s="96" t="s">
        <v>1040</v>
      </c>
      <c r="R958" s="87" t="s">
        <v>17</v>
      </c>
      <c r="S958" s="87" t="s">
        <v>248</v>
      </c>
      <c r="T958" s="101"/>
      <c r="U958" s="165"/>
      <c r="V958" s="86"/>
      <c r="W958" s="97"/>
      <c r="X958" s="87"/>
      <c r="Y958" s="165" t="str">
        <f t="shared" si="45"/>
        <v>HAI20161017GRBE</v>
      </c>
      <c r="Z958" s="165">
        <f t="shared" si="46"/>
        <v>5</v>
      </c>
      <c r="AA958" s="165" t="str">
        <f>VLOOKUP(R958,NIVEAUXADMIN!A:B,2,FALSE)</f>
        <v>HT08</v>
      </c>
      <c r="AB958" s="165" t="str">
        <f>VLOOKUP(S958,NIVEAUXADMIN!E:F,2,FALSE)</f>
        <v>HT08833</v>
      </c>
      <c r="AC958" s="165" t="e">
        <f>VLOOKUP(T958,NIVEAUXADMIN!I:J,2,FALSE)</f>
        <v>#N/A</v>
      </c>
      <c r="AD958" s="87">
        <f>IF(SUMPRODUCT(($A$4:$A958=A958)*($S$4:$S958=S958))&gt;1,0,1)</f>
        <v>0</v>
      </c>
    </row>
    <row r="959" spans="1:30" ht="15" customHeight="1">
      <c r="A959" s="87" t="s">
        <v>1202</v>
      </c>
      <c r="B959" s="90"/>
      <c r="C959" s="90"/>
      <c r="D959" s="165" t="s">
        <v>16</v>
      </c>
      <c r="E959" s="189">
        <v>42660</v>
      </c>
      <c r="F959" s="88" t="s">
        <v>1049</v>
      </c>
      <c r="G959" s="87" t="s">
        <v>1053</v>
      </c>
      <c r="H959" s="87" t="s">
        <v>1064</v>
      </c>
      <c r="I959" s="87"/>
      <c r="J959" s="85" t="str">
        <f>IFERROR(VLOOKUP(H959,REFERENCES!R:S,2,FALSE),"")</f>
        <v>Nombre</v>
      </c>
      <c r="K959" s="168">
        <v>25</v>
      </c>
      <c r="L959" s="167"/>
      <c r="M959" s="167"/>
      <c r="N959" s="167"/>
      <c r="O959" s="84" t="s">
        <v>1902</v>
      </c>
      <c r="P959" s="82">
        <v>25</v>
      </c>
      <c r="Q959" s="96" t="s">
        <v>1040</v>
      </c>
      <c r="R959" s="87" t="s">
        <v>17</v>
      </c>
      <c r="S959" s="87" t="s">
        <v>255</v>
      </c>
      <c r="T959" s="101"/>
      <c r="U959" s="165"/>
      <c r="V959" s="86"/>
      <c r="W959" s="97"/>
      <c r="X959" s="87"/>
      <c r="Y959" s="165" t="str">
        <f t="shared" si="45"/>
        <v>HAI20161017GRCH</v>
      </c>
      <c r="Z959" s="165">
        <f t="shared" si="46"/>
        <v>4</v>
      </c>
      <c r="AA959" s="165" t="str">
        <f>VLOOKUP(R959,NIVEAUXADMIN!A:B,2,FALSE)</f>
        <v>HT08</v>
      </c>
      <c r="AB959" s="165" t="str">
        <f>VLOOKUP(S959,NIVEAUXADMIN!E:F,2,FALSE)</f>
        <v>HT08815</v>
      </c>
      <c r="AC959" s="165" t="e">
        <f>VLOOKUP(T959,NIVEAUXADMIN!I:J,2,FALSE)</f>
        <v>#N/A</v>
      </c>
      <c r="AD959" s="87">
        <f>IF(SUMPRODUCT(($A$4:$A959=A959)*($S$4:$S959=S959))&gt;1,0,1)</f>
        <v>0</v>
      </c>
    </row>
    <row r="960" spans="1:30" ht="15" customHeight="1">
      <c r="A960" s="87" t="s">
        <v>1202</v>
      </c>
      <c r="B960" s="90"/>
      <c r="C960" s="90"/>
      <c r="D960" s="165" t="s">
        <v>16</v>
      </c>
      <c r="E960" s="189">
        <v>42660</v>
      </c>
      <c r="F960" s="88" t="s">
        <v>1049</v>
      </c>
      <c r="G960" s="87" t="s">
        <v>1053</v>
      </c>
      <c r="H960" s="87" t="s">
        <v>1064</v>
      </c>
      <c r="I960" s="87"/>
      <c r="J960" s="85" t="str">
        <f>IFERROR(VLOOKUP(H960,REFERENCES!R:S,2,FALSE),"")</f>
        <v>Nombre</v>
      </c>
      <c r="K960" s="168">
        <v>25</v>
      </c>
      <c r="L960" s="167"/>
      <c r="M960" s="167"/>
      <c r="N960" s="167"/>
      <c r="O960" s="84" t="s">
        <v>1902</v>
      </c>
      <c r="P960" s="82">
        <v>25</v>
      </c>
      <c r="Q960" s="96" t="s">
        <v>1040</v>
      </c>
      <c r="R960" s="87" t="s">
        <v>17</v>
      </c>
      <c r="S960" s="87" t="s">
        <v>258</v>
      </c>
      <c r="T960" s="101"/>
      <c r="U960" s="165"/>
      <c r="V960" s="86"/>
      <c r="W960" s="97"/>
      <c r="X960" s="87"/>
      <c r="Y960" s="165" t="str">
        <f t="shared" si="45"/>
        <v>HAI20161017GRCO</v>
      </c>
      <c r="Z960" s="165">
        <f t="shared" si="46"/>
        <v>4</v>
      </c>
      <c r="AA960" s="165" t="str">
        <f>VLOOKUP(R960,NIVEAUXADMIN!A:B,2,FALSE)</f>
        <v>HT08</v>
      </c>
      <c r="AB960" s="165" t="str">
        <f>VLOOKUP(S960,NIVEAUXADMIN!E:F,2,FALSE)</f>
        <v>HT08831</v>
      </c>
      <c r="AC960" s="165" t="e">
        <f>VLOOKUP(T960,NIVEAUXADMIN!I:J,2,FALSE)</f>
        <v>#N/A</v>
      </c>
      <c r="AD960" s="87">
        <f>IF(SUMPRODUCT(($A$4:$A960=A960)*($S$4:$S960=S960))&gt;1,0,1)</f>
        <v>0</v>
      </c>
    </row>
    <row r="961" spans="1:30" ht="15" customHeight="1">
      <c r="A961" s="87" t="s">
        <v>1202</v>
      </c>
      <c r="B961" s="90"/>
      <c r="C961" s="90"/>
      <c r="D961" s="165" t="s">
        <v>16</v>
      </c>
      <c r="E961" s="189">
        <v>42660</v>
      </c>
      <c r="F961" s="88" t="s">
        <v>1049</v>
      </c>
      <c r="G961" s="87" t="s">
        <v>1053</v>
      </c>
      <c r="H961" s="87" t="s">
        <v>1064</v>
      </c>
      <c r="I961" s="87"/>
      <c r="J961" s="85" t="str">
        <f>IFERROR(VLOOKUP(H961,REFERENCES!R:S,2,FALSE),"")</f>
        <v>Nombre</v>
      </c>
      <c r="K961" s="168">
        <v>25</v>
      </c>
      <c r="L961" s="167"/>
      <c r="M961" s="167"/>
      <c r="N961" s="167"/>
      <c r="O961" s="84" t="s">
        <v>1902</v>
      </c>
      <c r="P961" s="82">
        <v>25</v>
      </c>
      <c r="Q961" s="96" t="s">
        <v>1040</v>
      </c>
      <c r="R961" s="87" t="s">
        <v>17</v>
      </c>
      <c r="S961" s="87" t="s">
        <v>261</v>
      </c>
      <c r="T961" s="101"/>
      <c r="U961" s="165"/>
      <c r="V961" s="86"/>
      <c r="W961" s="97"/>
      <c r="X961" s="87"/>
      <c r="Y961" s="165" t="str">
        <f t="shared" si="45"/>
        <v>HAI20161017GRDA</v>
      </c>
      <c r="Z961" s="165">
        <f t="shared" si="46"/>
        <v>4</v>
      </c>
      <c r="AA961" s="165" t="str">
        <f>VLOOKUP(R961,NIVEAUXADMIN!A:B,2,FALSE)</f>
        <v>HT08</v>
      </c>
      <c r="AB961" s="165" t="str">
        <f>VLOOKUP(S961,NIVEAUXADMIN!E:F,2,FALSE)</f>
        <v>HT08822</v>
      </c>
      <c r="AC961" s="165" t="e">
        <f>VLOOKUP(T961,NIVEAUXADMIN!I:J,2,FALSE)</f>
        <v>#N/A</v>
      </c>
      <c r="AD961" s="87">
        <f>IF(SUMPRODUCT(($A$4:$A961=A961)*($S$4:$S961=S961))&gt;1,0,1)</f>
        <v>0</v>
      </c>
    </row>
    <row r="962" spans="1:30" ht="15" customHeight="1">
      <c r="A962" s="87" t="s">
        <v>1202</v>
      </c>
      <c r="B962" s="90"/>
      <c r="C962" s="90"/>
      <c r="D962" s="165" t="s">
        <v>16</v>
      </c>
      <c r="E962" s="189">
        <v>42660</v>
      </c>
      <c r="F962" s="88" t="s">
        <v>1049</v>
      </c>
      <c r="G962" s="87" t="s">
        <v>1053</v>
      </c>
      <c r="H962" s="87" t="s">
        <v>1064</v>
      </c>
      <c r="I962" s="87"/>
      <c r="J962" s="85" t="str">
        <f>IFERROR(VLOOKUP(H962,REFERENCES!R:S,2,FALSE),"")</f>
        <v>Nombre</v>
      </c>
      <c r="K962" s="168">
        <v>25</v>
      </c>
      <c r="L962" s="167"/>
      <c r="M962" s="167"/>
      <c r="N962" s="167"/>
      <c r="O962" s="84" t="s">
        <v>1902</v>
      </c>
      <c r="P962" s="82">
        <v>75</v>
      </c>
      <c r="Q962" s="96" t="s">
        <v>1040</v>
      </c>
      <c r="R962" s="87" t="s">
        <v>17</v>
      </c>
      <c r="S962" s="87" t="s">
        <v>18</v>
      </c>
      <c r="T962" s="101"/>
      <c r="U962" s="165"/>
      <c r="V962" s="86"/>
      <c r="W962" s="97"/>
      <c r="X962" s="87"/>
      <c r="Y962" s="165" t="str">
        <f t="shared" si="45"/>
        <v>HAI20161017GRJE</v>
      </c>
      <c r="Z962" s="165">
        <f t="shared" si="46"/>
        <v>4</v>
      </c>
      <c r="AA962" s="165" t="str">
        <f>VLOOKUP(R962,NIVEAUXADMIN!A:B,2,FALSE)</f>
        <v>HT08</v>
      </c>
      <c r="AB962" s="165" t="str">
        <f>VLOOKUP(S962,NIVEAUXADMIN!E:F,2,FALSE)</f>
        <v>HT08811</v>
      </c>
      <c r="AC962" s="165" t="e">
        <f>VLOOKUP(T962,NIVEAUXADMIN!I:J,2,FALSE)</f>
        <v>#N/A</v>
      </c>
      <c r="AD962" s="87">
        <f>IF(SUMPRODUCT(($A$4:$A962=A962)*($S$4:$S962=S962))&gt;1,0,1)</f>
        <v>0</v>
      </c>
    </row>
    <row r="963" spans="1:30" ht="15" customHeight="1">
      <c r="A963" s="87" t="s">
        <v>1202</v>
      </c>
      <c r="B963" s="90"/>
      <c r="C963" s="90"/>
      <c r="D963" s="165" t="s">
        <v>16</v>
      </c>
      <c r="E963" s="189">
        <v>42660</v>
      </c>
      <c r="F963" s="88" t="s">
        <v>1049</v>
      </c>
      <c r="G963" s="87" t="s">
        <v>1053</v>
      </c>
      <c r="H963" s="87" t="s">
        <v>1064</v>
      </c>
      <c r="I963" s="87"/>
      <c r="J963" s="85" t="str">
        <f>IFERROR(VLOOKUP(H963,REFERENCES!R:S,2,FALSE),"")</f>
        <v>Nombre</v>
      </c>
      <c r="K963" s="168">
        <v>25</v>
      </c>
      <c r="L963" s="167"/>
      <c r="M963" s="167"/>
      <c r="N963" s="167"/>
      <c r="O963" s="84" t="s">
        <v>1902</v>
      </c>
      <c r="P963" s="82">
        <v>25</v>
      </c>
      <c r="Q963" s="96" t="s">
        <v>1040</v>
      </c>
      <c r="R963" s="87" t="s">
        <v>17</v>
      </c>
      <c r="S963" s="87" t="s">
        <v>266</v>
      </c>
      <c r="T963" s="101"/>
      <c r="U963" s="165"/>
      <c r="V963" s="86"/>
      <c r="W963" s="97"/>
      <c r="X963" s="87"/>
      <c r="Y963" s="165" t="str">
        <f t="shared" si="45"/>
        <v>HAI20161017GRLE</v>
      </c>
      <c r="Z963" s="165">
        <f t="shared" si="46"/>
        <v>4</v>
      </c>
      <c r="AA963" s="165" t="str">
        <f>VLOOKUP(R963,NIVEAUXADMIN!A:B,2,FALSE)</f>
        <v>HT08</v>
      </c>
      <c r="AB963" s="165" t="str">
        <f>VLOOKUP(S963,NIVEAUXADMIN!E:F,2,FALSE)</f>
        <v>HT08823</v>
      </c>
      <c r="AC963" s="165" t="e">
        <f>VLOOKUP(T963,NIVEAUXADMIN!I:J,2,FALSE)</f>
        <v>#N/A</v>
      </c>
      <c r="AD963" s="87">
        <f>IF(SUMPRODUCT(($A$4:$A963=A963)*($S$4:$S963=S963))&gt;1,0,1)</f>
        <v>0</v>
      </c>
    </row>
    <row r="964" spans="1:30" ht="15" customHeight="1">
      <c r="A964" s="87" t="s">
        <v>1202</v>
      </c>
      <c r="B964" s="90"/>
      <c r="C964" s="90"/>
      <c r="D964" s="165" t="s">
        <v>16</v>
      </c>
      <c r="E964" s="189">
        <v>42660</v>
      </c>
      <c r="F964" s="88" t="s">
        <v>1049</v>
      </c>
      <c r="G964" s="87" t="s">
        <v>1053</v>
      </c>
      <c r="H964" s="87" t="s">
        <v>1064</v>
      </c>
      <c r="I964" s="87"/>
      <c r="J964" s="85" t="str">
        <f>IFERROR(VLOOKUP(H964,REFERENCES!R:S,2,FALSE),"")</f>
        <v>Nombre</v>
      </c>
      <c r="K964" s="168">
        <v>25</v>
      </c>
      <c r="L964" s="167"/>
      <c r="M964" s="167"/>
      <c r="N964" s="167"/>
      <c r="O964" s="84" t="s">
        <v>1902</v>
      </c>
      <c r="P964" s="82">
        <v>25</v>
      </c>
      <c r="Q964" s="96" t="s">
        <v>1040</v>
      </c>
      <c r="R964" s="87" t="s">
        <v>17</v>
      </c>
      <c r="S964" s="87" t="s">
        <v>269</v>
      </c>
      <c r="T964" s="101"/>
      <c r="U964" s="165"/>
      <c r="V964" s="86"/>
      <c r="W964" s="97"/>
      <c r="X964" s="87"/>
      <c r="Y964" s="165" t="str">
        <f t="shared" si="45"/>
        <v>HAI20161017GRMO</v>
      </c>
      <c r="Z964" s="165">
        <f t="shared" si="46"/>
        <v>4</v>
      </c>
      <c r="AA964" s="165" t="str">
        <f>VLOOKUP(R964,NIVEAUXADMIN!A:B,2,FALSE)</f>
        <v>HT08</v>
      </c>
      <c r="AB964" s="165" t="str">
        <f>VLOOKUP(S964,NIVEAUXADMIN!E:F,2,FALSE)</f>
        <v>HT08814</v>
      </c>
      <c r="AC964" s="165" t="e">
        <f>VLOOKUP(T964,NIVEAUXADMIN!I:J,2,FALSE)</f>
        <v>#N/A</v>
      </c>
      <c r="AD964" s="87">
        <f>IF(SUMPRODUCT(($A$4:$A964=A964)*($S$4:$S964=S964))&gt;1,0,1)</f>
        <v>0</v>
      </c>
    </row>
    <row r="965" spans="1:30" ht="15" customHeight="1">
      <c r="A965" s="87" t="s">
        <v>1202</v>
      </c>
      <c r="B965" s="90"/>
      <c r="C965" s="90"/>
      <c r="D965" s="165" t="s">
        <v>16</v>
      </c>
      <c r="E965" s="189">
        <v>42660</v>
      </c>
      <c r="F965" s="88" t="s">
        <v>1049</v>
      </c>
      <c r="G965" s="87" t="s">
        <v>1053</v>
      </c>
      <c r="H965" s="87" t="s">
        <v>1064</v>
      </c>
      <c r="I965" s="87"/>
      <c r="J965" s="85" t="str">
        <f>IFERROR(VLOOKUP(H965,REFERENCES!R:S,2,FALSE),"")</f>
        <v>Nombre</v>
      </c>
      <c r="K965" s="168">
        <v>25</v>
      </c>
      <c r="L965" s="167"/>
      <c r="M965" s="167"/>
      <c r="N965" s="167"/>
      <c r="O965" s="84" t="s">
        <v>1902</v>
      </c>
      <c r="P965" s="82">
        <v>25</v>
      </c>
      <c r="Q965" s="96" t="s">
        <v>1040</v>
      </c>
      <c r="R965" s="87" t="s">
        <v>17</v>
      </c>
      <c r="S965" s="87" t="s">
        <v>272</v>
      </c>
      <c r="T965" s="101"/>
      <c r="U965" s="165"/>
      <c r="V965" s="86"/>
      <c r="W965" s="97"/>
      <c r="X965" s="87"/>
      <c r="Y965" s="165" t="str">
        <f t="shared" si="45"/>
        <v>HAI20161017GRPE</v>
      </c>
      <c r="Z965" s="165">
        <f t="shared" si="46"/>
        <v>4</v>
      </c>
      <c r="AA965" s="165" t="str">
        <f>VLOOKUP(R965,NIVEAUXADMIN!A:B,2,FALSE)</f>
        <v>HT08</v>
      </c>
      <c r="AB965" s="165" t="str">
        <f>VLOOKUP(S965,NIVEAUXADMIN!E:F,2,FALSE)</f>
        <v>HT08834</v>
      </c>
      <c r="AC965" s="165" t="e">
        <f>VLOOKUP(T965,NIVEAUXADMIN!I:J,2,FALSE)</f>
        <v>#N/A</v>
      </c>
      <c r="AD965" s="87">
        <f>IF(SUMPRODUCT(($A$4:$A965=A965)*($S$4:$S965=S965))&gt;1,0,1)</f>
        <v>0</v>
      </c>
    </row>
    <row r="966" spans="1:30" ht="15" customHeight="1">
      <c r="A966" s="87" t="s">
        <v>1202</v>
      </c>
      <c r="B966" s="90"/>
      <c r="C966" s="90"/>
      <c r="D966" s="165" t="s">
        <v>16</v>
      </c>
      <c r="E966" s="189">
        <v>42660</v>
      </c>
      <c r="F966" s="88" t="s">
        <v>1049</v>
      </c>
      <c r="G966" s="87" t="s">
        <v>1053</v>
      </c>
      <c r="H966" s="87" t="s">
        <v>1064</v>
      </c>
      <c r="I966" s="87"/>
      <c r="J966" s="85" t="str">
        <f>IFERROR(VLOOKUP(H966,REFERENCES!R:S,2,FALSE),"")</f>
        <v>Nombre</v>
      </c>
      <c r="K966" s="168">
        <v>25</v>
      </c>
      <c r="L966" s="167"/>
      <c r="M966" s="167"/>
      <c r="N966" s="167"/>
      <c r="O966" s="84" t="s">
        <v>1902</v>
      </c>
      <c r="P966" s="82">
        <v>25</v>
      </c>
      <c r="Q966" s="96" t="s">
        <v>1040</v>
      </c>
      <c r="R966" s="87" t="s">
        <v>17</v>
      </c>
      <c r="S966" s="87" t="s">
        <v>275</v>
      </c>
      <c r="T966" s="101"/>
      <c r="U966" s="165"/>
      <c r="V966" s="86"/>
      <c r="W966" s="97"/>
      <c r="X966" s="87"/>
      <c r="Y966" s="165" t="str">
        <f t="shared" ref="Y966:Y997" si="47">UPPER(LEFT(A966,3)&amp;YEAR(E966)&amp;MONTH(E966)&amp;DAY((E966))&amp;LEFT(R966,2)&amp;LEFT(S966,2)&amp;LEFT(T966,2))</f>
        <v>HAI20161017GRRO</v>
      </c>
      <c r="Z966" s="165">
        <f t="shared" ref="Z966:Z997" si="48">COUNTIF($Y$4:$Y$1907,Y966)</f>
        <v>4</v>
      </c>
      <c r="AA966" s="165" t="str">
        <f>VLOOKUP(R966,NIVEAUXADMIN!A:B,2,FALSE)</f>
        <v>HT08</v>
      </c>
      <c r="AB966" s="165" t="str">
        <f>VLOOKUP(S966,NIVEAUXADMIN!E:F,2,FALSE)</f>
        <v>HT08832</v>
      </c>
      <c r="AC966" s="165" t="e">
        <f>VLOOKUP(T966,NIVEAUXADMIN!I:J,2,FALSE)</f>
        <v>#N/A</v>
      </c>
      <c r="AD966" s="87">
        <f>IF(SUMPRODUCT(($A$4:$A966=A966)*($S$4:$S966=S966))&gt;1,0,1)</f>
        <v>0</v>
      </c>
    </row>
    <row r="967" spans="1:30" ht="15" customHeight="1">
      <c r="A967" s="87" t="s">
        <v>1202</v>
      </c>
      <c r="B967" s="90"/>
      <c r="C967" s="90"/>
      <c r="D967" s="165" t="s">
        <v>16</v>
      </c>
      <c r="E967" s="189">
        <v>42660</v>
      </c>
      <c r="F967" s="88" t="s">
        <v>1051</v>
      </c>
      <c r="G967" s="87" t="s">
        <v>1052</v>
      </c>
      <c r="H967" s="87" t="s">
        <v>1063</v>
      </c>
      <c r="I967" s="87"/>
      <c r="J967" s="85" t="str">
        <f>IFERROR(VLOOKUP(H967,REFERENCES!R:S,2,FALSE),"")</f>
        <v>Nombre</v>
      </c>
      <c r="K967" s="168">
        <v>25</v>
      </c>
      <c r="L967" s="167"/>
      <c r="M967" s="167"/>
      <c r="N967" s="167"/>
      <c r="O967" s="84" t="s">
        <v>1902</v>
      </c>
      <c r="P967" s="82">
        <v>25</v>
      </c>
      <c r="Q967" s="96" t="s">
        <v>1040</v>
      </c>
      <c r="R967" s="87" t="s">
        <v>17</v>
      </c>
      <c r="S967" s="87" t="s">
        <v>236</v>
      </c>
      <c r="T967" s="101"/>
      <c r="U967" s="165"/>
      <c r="V967" s="86"/>
      <c r="W967" s="97"/>
      <c r="X967" s="87"/>
      <c r="Y967" s="165" t="str">
        <f t="shared" si="47"/>
        <v>HAI20161017GRAN</v>
      </c>
      <c r="Z967" s="165">
        <f t="shared" si="48"/>
        <v>4</v>
      </c>
      <c r="AA967" s="165" t="str">
        <f>VLOOKUP(R967,NIVEAUXADMIN!A:B,2,FALSE)</f>
        <v>HT08</v>
      </c>
      <c r="AB967" s="165" t="str">
        <f>VLOOKUP(S967,NIVEAUXADMIN!E:F,2,FALSE)</f>
        <v>HT08821</v>
      </c>
      <c r="AC967" s="165" t="e">
        <f>VLOOKUP(T967,NIVEAUXADMIN!I:J,2,FALSE)</f>
        <v>#N/A</v>
      </c>
      <c r="AD967" s="87">
        <f>IF(SUMPRODUCT(($A$4:$A967=A967)*($S$4:$S967=S967))&gt;1,0,1)</f>
        <v>0</v>
      </c>
    </row>
    <row r="968" spans="1:30" ht="15" customHeight="1">
      <c r="A968" s="87" t="s">
        <v>1202</v>
      </c>
      <c r="B968" s="90"/>
      <c r="C968" s="90"/>
      <c r="D968" s="165" t="s">
        <v>16</v>
      </c>
      <c r="E968" s="189">
        <v>42660</v>
      </c>
      <c r="F968" s="88" t="s">
        <v>1051</v>
      </c>
      <c r="G968" s="87" t="s">
        <v>1052</v>
      </c>
      <c r="H968" s="87" t="s">
        <v>1063</v>
      </c>
      <c r="I968" s="87"/>
      <c r="J968" s="85" t="str">
        <f>IFERROR(VLOOKUP(H968,REFERENCES!R:S,2,FALSE),"")</f>
        <v>Nombre</v>
      </c>
      <c r="K968" s="168">
        <v>25</v>
      </c>
      <c r="L968" s="167"/>
      <c r="M968" s="167"/>
      <c r="N968" s="167"/>
      <c r="O968" s="84" t="s">
        <v>1902</v>
      </c>
      <c r="P968" s="82">
        <v>25</v>
      </c>
      <c r="Q968" s="96" t="s">
        <v>1040</v>
      </c>
      <c r="R968" s="87" t="s">
        <v>17</v>
      </c>
      <c r="S968" s="87" t="s">
        <v>248</v>
      </c>
      <c r="T968" s="101"/>
      <c r="U968" s="165"/>
      <c r="V968" s="86"/>
      <c r="W968" s="97"/>
      <c r="X968" s="87"/>
      <c r="Y968" s="165" t="str">
        <f t="shared" si="47"/>
        <v>HAI20161017GRBE</v>
      </c>
      <c r="Z968" s="165">
        <f t="shared" si="48"/>
        <v>5</v>
      </c>
      <c r="AA968" s="165" t="str">
        <f>VLOOKUP(R968,NIVEAUXADMIN!A:B,2,FALSE)</f>
        <v>HT08</v>
      </c>
      <c r="AB968" s="165" t="str">
        <f>VLOOKUP(S968,NIVEAUXADMIN!E:F,2,FALSE)</f>
        <v>HT08833</v>
      </c>
      <c r="AC968" s="165" t="e">
        <f>VLOOKUP(T968,NIVEAUXADMIN!I:J,2,FALSE)</f>
        <v>#N/A</v>
      </c>
      <c r="AD968" s="87">
        <f>IF(SUMPRODUCT(($A$4:$A968=A968)*($S$4:$S968=S968))&gt;1,0,1)</f>
        <v>0</v>
      </c>
    </row>
    <row r="969" spans="1:30" ht="15" customHeight="1">
      <c r="A969" s="87" t="s">
        <v>1202</v>
      </c>
      <c r="B969" s="90"/>
      <c r="C969" s="90"/>
      <c r="D969" s="165" t="s">
        <v>16</v>
      </c>
      <c r="E969" s="189">
        <v>42660</v>
      </c>
      <c r="F969" s="88" t="s">
        <v>1051</v>
      </c>
      <c r="G969" s="87" t="s">
        <v>1052</v>
      </c>
      <c r="H969" s="87" t="s">
        <v>1063</v>
      </c>
      <c r="I969" s="87"/>
      <c r="J969" s="85" t="str">
        <f>IFERROR(VLOOKUP(H969,REFERENCES!R:S,2,FALSE),"")</f>
        <v>Nombre</v>
      </c>
      <c r="K969" s="168">
        <v>25</v>
      </c>
      <c r="L969" s="167"/>
      <c r="M969" s="167"/>
      <c r="N969" s="167"/>
      <c r="O969" s="84" t="s">
        <v>1902</v>
      </c>
      <c r="P969" s="82">
        <v>25</v>
      </c>
      <c r="Q969" s="96" t="s">
        <v>1040</v>
      </c>
      <c r="R969" s="87" t="s">
        <v>17</v>
      </c>
      <c r="S969" s="87" t="s">
        <v>255</v>
      </c>
      <c r="T969" s="101"/>
      <c r="U969" s="165"/>
      <c r="V969" s="86"/>
      <c r="W969" s="97"/>
      <c r="X969" s="87"/>
      <c r="Y969" s="165" t="str">
        <f t="shared" si="47"/>
        <v>HAI20161017GRCH</v>
      </c>
      <c r="Z969" s="165">
        <f t="shared" si="48"/>
        <v>4</v>
      </c>
      <c r="AA969" s="165" t="str">
        <f>VLOOKUP(R969,NIVEAUXADMIN!A:B,2,FALSE)</f>
        <v>HT08</v>
      </c>
      <c r="AB969" s="165" t="str">
        <f>VLOOKUP(S969,NIVEAUXADMIN!E:F,2,FALSE)</f>
        <v>HT08815</v>
      </c>
      <c r="AC969" s="165" t="e">
        <f>VLOOKUP(T969,NIVEAUXADMIN!I:J,2,FALSE)</f>
        <v>#N/A</v>
      </c>
      <c r="AD969" s="87">
        <f>IF(SUMPRODUCT(($A$4:$A969=A969)*($S$4:$S969=S969))&gt;1,0,1)</f>
        <v>0</v>
      </c>
    </row>
    <row r="970" spans="1:30" ht="15" customHeight="1">
      <c r="A970" s="87" t="s">
        <v>1202</v>
      </c>
      <c r="B970" s="90"/>
      <c r="C970" s="90"/>
      <c r="D970" s="165" t="s">
        <v>16</v>
      </c>
      <c r="E970" s="189">
        <v>42660</v>
      </c>
      <c r="F970" s="88" t="s">
        <v>1051</v>
      </c>
      <c r="G970" s="87" t="s">
        <v>1052</v>
      </c>
      <c r="H970" s="87" t="s">
        <v>1063</v>
      </c>
      <c r="I970" s="87"/>
      <c r="J970" s="85" t="str">
        <f>IFERROR(VLOOKUP(H970,REFERENCES!R:S,2,FALSE),"")</f>
        <v>Nombre</v>
      </c>
      <c r="K970" s="168">
        <v>25</v>
      </c>
      <c r="L970" s="167"/>
      <c r="M970" s="167"/>
      <c r="N970" s="167"/>
      <c r="O970" s="84" t="s">
        <v>1902</v>
      </c>
      <c r="P970" s="82">
        <v>25</v>
      </c>
      <c r="Q970" s="96" t="s">
        <v>1040</v>
      </c>
      <c r="R970" s="87" t="s">
        <v>17</v>
      </c>
      <c r="S970" s="87" t="s">
        <v>258</v>
      </c>
      <c r="T970" s="101"/>
      <c r="U970" s="165"/>
      <c r="V970" s="86"/>
      <c r="W970" s="97"/>
      <c r="X970" s="87"/>
      <c r="Y970" s="165" t="str">
        <f t="shared" si="47"/>
        <v>HAI20161017GRCO</v>
      </c>
      <c r="Z970" s="165">
        <f t="shared" si="48"/>
        <v>4</v>
      </c>
      <c r="AA970" s="165" t="str">
        <f>VLOOKUP(R970,NIVEAUXADMIN!A:B,2,FALSE)</f>
        <v>HT08</v>
      </c>
      <c r="AB970" s="165" t="str">
        <f>VLOOKUP(S970,NIVEAUXADMIN!E:F,2,FALSE)</f>
        <v>HT08831</v>
      </c>
      <c r="AC970" s="165" t="e">
        <f>VLOOKUP(T970,NIVEAUXADMIN!I:J,2,FALSE)</f>
        <v>#N/A</v>
      </c>
      <c r="AD970" s="87">
        <f>IF(SUMPRODUCT(($A$4:$A970=A970)*($S$4:$S970=S970))&gt;1,0,1)</f>
        <v>0</v>
      </c>
    </row>
    <row r="971" spans="1:30" ht="15" customHeight="1">
      <c r="A971" s="87" t="s">
        <v>1202</v>
      </c>
      <c r="B971" s="90"/>
      <c r="C971" s="90"/>
      <c r="D971" s="165" t="s">
        <v>16</v>
      </c>
      <c r="E971" s="189">
        <v>42660</v>
      </c>
      <c r="F971" s="88" t="s">
        <v>1051</v>
      </c>
      <c r="G971" s="87" t="s">
        <v>1052</v>
      </c>
      <c r="H971" s="87" t="s">
        <v>1063</v>
      </c>
      <c r="I971" s="87"/>
      <c r="J971" s="85" t="str">
        <f>IFERROR(VLOOKUP(H971,REFERENCES!R:S,2,FALSE),"")</f>
        <v>Nombre</v>
      </c>
      <c r="K971" s="168">
        <v>25</v>
      </c>
      <c r="L971" s="167"/>
      <c r="M971" s="167"/>
      <c r="N971" s="167"/>
      <c r="O971" s="84" t="s">
        <v>1902</v>
      </c>
      <c r="P971" s="82">
        <v>25</v>
      </c>
      <c r="Q971" s="96" t="s">
        <v>1040</v>
      </c>
      <c r="R971" s="87" t="s">
        <v>17</v>
      </c>
      <c r="S971" s="87" t="s">
        <v>261</v>
      </c>
      <c r="T971" s="101"/>
      <c r="U971" s="165"/>
      <c r="V971" s="86"/>
      <c r="W971" s="97"/>
      <c r="X971" s="87"/>
      <c r="Y971" s="165" t="str">
        <f t="shared" si="47"/>
        <v>HAI20161017GRDA</v>
      </c>
      <c r="Z971" s="165">
        <f t="shared" si="48"/>
        <v>4</v>
      </c>
      <c r="AA971" s="165" t="str">
        <f>VLOOKUP(R971,NIVEAUXADMIN!A:B,2,FALSE)</f>
        <v>HT08</v>
      </c>
      <c r="AB971" s="165" t="str">
        <f>VLOOKUP(S971,NIVEAUXADMIN!E:F,2,FALSE)</f>
        <v>HT08822</v>
      </c>
      <c r="AC971" s="165" t="e">
        <f>VLOOKUP(T971,NIVEAUXADMIN!I:J,2,FALSE)</f>
        <v>#N/A</v>
      </c>
      <c r="AD971" s="87">
        <f>IF(SUMPRODUCT(($A$4:$A971=A971)*($S$4:$S971=S971))&gt;1,0,1)</f>
        <v>0</v>
      </c>
    </row>
    <row r="972" spans="1:30" ht="15" customHeight="1">
      <c r="A972" s="87" t="s">
        <v>1202</v>
      </c>
      <c r="B972" s="90"/>
      <c r="C972" s="90"/>
      <c r="D972" s="165" t="s">
        <v>16</v>
      </c>
      <c r="E972" s="189">
        <v>42660</v>
      </c>
      <c r="F972" s="88" t="s">
        <v>1051</v>
      </c>
      <c r="G972" s="87" t="s">
        <v>1052</v>
      </c>
      <c r="H972" s="87" t="s">
        <v>1063</v>
      </c>
      <c r="I972" s="87"/>
      <c r="J972" s="85" t="str">
        <f>IFERROR(VLOOKUP(H972,REFERENCES!R:S,2,FALSE),"")</f>
        <v>Nombre</v>
      </c>
      <c r="K972" s="168">
        <v>75</v>
      </c>
      <c r="L972" s="167"/>
      <c r="M972" s="167"/>
      <c r="N972" s="167"/>
      <c r="O972" s="84" t="s">
        <v>1902</v>
      </c>
      <c r="P972" s="82">
        <v>75</v>
      </c>
      <c r="Q972" s="96" t="s">
        <v>1040</v>
      </c>
      <c r="R972" s="87" t="s">
        <v>17</v>
      </c>
      <c r="S972" s="87" t="s">
        <v>18</v>
      </c>
      <c r="T972" s="101"/>
      <c r="U972" s="165"/>
      <c r="V972" s="86"/>
      <c r="W972" s="97"/>
      <c r="X972" s="87"/>
      <c r="Y972" s="165" t="str">
        <f t="shared" si="47"/>
        <v>HAI20161017GRJE</v>
      </c>
      <c r="Z972" s="165">
        <f t="shared" si="48"/>
        <v>4</v>
      </c>
      <c r="AA972" s="165" t="str">
        <f>VLOOKUP(R972,NIVEAUXADMIN!A:B,2,FALSE)</f>
        <v>HT08</v>
      </c>
      <c r="AB972" s="165" t="str">
        <f>VLOOKUP(S972,NIVEAUXADMIN!E:F,2,FALSE)</f>
        <v>HT08811</v>
      </c>
      <c r="AC972" s="165" t="e">
        <f>VLOOKUP(T972,NIVEAUXADMIN!I:J,2,FALSE)</f>
        <v>#N/A</v>
      </c>
      <c r="AD972" s="87">
        <f>IF(SUMPRODUCT(($A$4:$A972=A972)*($S$4:$S972=S972))&gt;1,0,1)</f>
        <v>0</v>
      </c>
    </row>
    <row r="973" spans="1:30" ht="15" customHeight="1">
      <c r="A973" s="87" t="s">
        <v>1202</v>
      </c>
      <c r="B973" s="90"/>
      <c r="C973" s="90"/>
      <c r="D973" s="165" t="s">
        <v>16</v>
      </c>
      <c r="E973" s="189">
        <v>42660</v>
      </c>
      <c r="F973" s="88" t="s">
        <v>1051</v>
      </c>
      <c r="G973" s="87" t="s">
        <v>1052</v>
      </c>
      <c r="H973" s="87" t="s">
        <v>1063</v>
      </c>
      <c r="I973" s="87"/>
      <c r="J973" s="85" t="str">
        <f>IFERROR(VLOOKUP(H973,REFERENCES!R:S,2,FALSE),"")</f>
        <v>Nombre</v>
      </c>
      <c r="K973" s="168">
        <v>25</v>
      </c>
      <c r="L973" s="167"/>
      <c r="M973" s="167"/>
      <c r="N973" s="167"/>
      <c r="O973" s="84" t="s">
        <v>1902</v>
      </c>
      <c r="P973" s="82">
        <v>25</v>
      </c>
      <c r="Q973" s="96" t="s">
        <v>1040</v>
      </c>
      <c r="R973" s="87" t="s">
        <v>17</v>
      </c>
      <c r="S973" s="87" t="s">
        <v>266</v>
      </c>
      <c r="T973" s="101"/>
      <c r="U973" s="165"/>
      <c r="V973" s="86"/>
      <c r="W973" s="97"/>
      <c r="X973" s="87"/>
      <c r="Y973" s="165" t="str">
        <f t="shared" si="47"/>
        <v>HAI20161017GRLE</v>
      </c>
      <c r="Z973" s="165">
        <f t="shared" si="48"/>
        <v>4</v>
      </c>
      <c r="AA973" s="165" t="str">
        <f>VLOOKUP(R973,NIVEAUXADMIN!A:B,2,FALSE)</f>
        <v>HT08</v>
      </c>
      <c r="AB973" s="165" t="str">
        <f>VLOOKUP(S973,NIVEAUXADMIN!E:F,2,FALSE)</f>
        <v>HT08823</v>
      </c>
      <c r="AC973" s="165" t="e">
        <f>VLOOKUP(T973,NIVEAUXADMIN!I:J,2,FALSE)</f>
        <v>#N/A</v>
      </c>
      <c r="AD973" s="87">
        <f>IF(SUMPRODUCT(($A$4:$A973=A973)*($S$4:$S973=S973))&gt;1,0,1)</f>
        <v>0</v>
      </c>
    </row>
    <row r="974" spans="1:30" ht="15" customHeight="1">
      <c r="A974" s="87" t="s">
        <v>1202</v>
      </c>
      <c r="B974" s="90"/>
      <c r="C974" s="90"/>
      <c r="D974" s="165" t="s">
        <v>16</v>
      </c>
      <c r="E974" s="189">
        <v>42660</v>
      </c>
      <c r="F974" s="88" t="s">
        <v>1051</v>
      </c>
      <c r="G974" s="87" t="s">
        <v>1052</v>
      </c>
      <c r="H974" s="87" t="s">
        <v>1063</v>
      </c>
      <c r="I974" s="87"/>
      <c r="J974" s="85" t="str">
        <f>IFERROR(VLOOKUP(H974,REFERENCES!R:S,2,FALSE),"")</f>
        <v>Nombre</v>
      </c>
      <c r="K974" s="168">
        <v>25</v>
      </c>
      <c r="L974" s="167"/>
      <c r="M974" s="167"/>
      <c r="N974" s="167"/>
      <c r="O974" s="84" t="s">
        <v>1902</v>
      </c>
      <c r="P974" s="82">
        <v>25</v>
      </c>
      <c r="Q974" s="96" t="s">
        <v>1040</v>
      </c>
      <c r="R974" s="87" t="s">
        <v>17</v>
      </c>
      <c r="S974" s="87" t="s">
        <v>269</v>
      </c>
      <c r="T974" s="101"/>
      <c r="U974" s="165"/>
      <c r="V974" s="86"/>
      <c r="W974" s="97"/>
      <c r="X974" s="87"/>
      <c r="Y974" s="165" t="str">
        <f t="shared" si="47"/>
        <v>HAI20161017GRMO</v>
      </c>
      <c r="Z974" s="165">
        <f t="shared" si="48"/>
        <v>4</v>
      </c>
      <c r="AA974" s="165" t="str">
        <f>VLOOKUP(R974,NIVEAUXADMIN!A:B,2,FALSE)</f>
        <v>HT08</v>
      </c>
      <c r="AB974" s="165" t="str">
        <f>VLOOKUP(S974,NIVEAUXADMIN!E:F,2,FALSE)</f>
        <v>HT08814</v>
      </c>
      <c r="AC974" s="165" t="e">
        <f>VLOOKUP(T974,NIVEAUXADMIN!I:J,2,FALSE)</f>
        <v>#N/A</v>
      </c>
      <c r="AD974" s="87">
        <f>IF(SUMPRODUCT(($A$4:$A974=A974)*($S$4:$S974=S974))&gt;1,0,1)</f>
        <v>0</v>
      </c>
    </row>
    <row r="975" spans="1:30" ht="15" customHeight="1">
      <c r="A975" s="87" t="s">
        <v>1202</v>
      </c>
      <c r="B975" s="90"/>
      <c r="C975" s="90"/>
      <c r="D975" s="165" t="s">
        <v>16</v>
      </c>
      <c r="E975" s="189">
        <v>42660</v>
      </c>
      <c r="F975" s="88" t="s">
        <v>1051</v>
      </c>
      <c r="G975" s="87" t="s">
        <v>1052</v>
      </c>
      <c r="H975" s="87" t="s">
        <v>1063</v>
      </c>
      <c r="I975" s="87"/>
      <c r="J975" s="85" t="str">
        <f>IFERROR(VLOOKUP(H975,REFERENCES!R:S,2,FALSE),"")</f>
        <v>Nombre</v>
      </c>
      <c r="K975" s="168">
        <v>25</v>
      </c>
      <c r="L975" s="167"/>
      <c r="M975" s="167"/>
      <c r="N975" s="167"/>
      <c r="O975" s="84" t="s">
        <v>1902</v>
      </c>
      <c r="P975" s="82">
        <v>25</v>
      </c>
      <c r="Q975" s="96" t="s">
        <v>1040</v>
      </c>
      <c r="R975" s="87" t="s">
        <v>17</v>
      </c>
      <c r="S975" s="87" t="s">
        <v>272</v>
      </c>
      <c r="T975" s="101"/>
      <c r="U975" s="165"/>
      <c r="V975" s="86"/>
      <c r="W975" s="97"/>
      <c r="X975" s="87"/>
      <c r="Y975" s="165" t="str">
        <f t="shared" si="47"/>
        <v>HAI20161017GRPE</v>
      </c>
      <c r="Z975" s="165">
        <f t="shared" si="48"/>
        <v>4</v>
      </c>
      <c r="AA975" s="165" t="str">
        <f>VLOOKUP(R975,NIVEAUXADMIN!A:B,2,FALSE)</f>
        <v>HT08</v>
      </c>
      <c r="AB975" s="165" t="str">
        <f>VLOOKUP(S975,NIVEAUXADMIN!E:F,2,FALSE)</f>
        <v>HT08834</v>
      </c>
      <c r="AC975" s="165" t="e">
        <f>VLOOKUP(T975,NIVEAUXADMIN!I:J,2,FALSE)</f>
        <v>#N/A</v>
      </c>
      <c r="AD975" s="87">
        <f>IF(SUMPRODUCT(($A$4:$A975=A975)*($S$4:$S975=S975))&gt;1,0,1)</f>
        <v>0</v>
      </c>
    </row>
    <row r="976" spans="1:30" ht="15" customHeight="1">
      <c r="A976" s="87" t="s">
        <v>1202</v>
      </c>
      <c r="B976" s="90"/>
      <c r="C976" s="90"/>
      <c r="D976" s="165" t="s">
        <v>16</v>
      </c>
      <c r="E976" s="189">
        <v>42660</v>
      </c>
      <c r="F976" s="88" t="s">
        <v>1051</v>
      </c>
      <c r="G976" s="87" t="s">
        <v>1052</v>
      </c>
      <c r="H976" s="87" t="s">
        <v>1063</v>
      </c>
      <c r="I976" s="87"/>
      <c r="J976" s="85" t="str">
        <f>IFERROR(VLOOKUP(H976,REFERENCES!R:S,2,FALSE),"")</f>
        <v>Nombre</v>
      </c>
      <c r="K976" s="168">
        <v>25</v>
      </c>
      <c r="L976" s="167"/>
      <c r="M976" s="167"/>
      <c r="N976" s="167"/>
      <c r="O976" s="84" t="s">
        <v>1902</v>
      </c>
      <c r="P976" s="82">
        <v>25</v>
      </c>
      <c r="Q976" s="96" t="s">
        <v>1040</v>
      </c>
      <c r="R976" s="87" t="s">
        <v>17</v>
      </c>
      <c r="S976" s="87" t="s">
        <v>275</v>
      </c>
      <c r="T976" s="101"/>
      <c r="U976" s="165"/>
      <c r="V976" s="86"/>
      <c r="W976" s="97"/>
      <c r="X976" s="87"/>
      <c r="Y976" s="165" t="str">
        <f t="shared" si="47"/>
        <v>HAI20161017GRRO</v>
      </c>
      <c r="Z976" s="165">
        <f t="shared" si="48"/>
        <v>4</v>
      </c>
      <c r="AA976" s="165" t="str">
        <f>VLOOKUP(R976,NIVEAUXADMIN!A:B,2,FALSE)</f>
        <v>HT08</v>
      </c>
      <c r="AB976" s="165" t="str">
        <f>VLOOKUP(S976,NIVEAUXADMIN!E:F,2,FALSE)</f>
        <v>HT08832</v>
      </c>
      <c r="AC976" s="165" t="e">
        <f>VLOOKUP(T976,NIVEAUXADMIN!I:J,2,FALSE)</f>
        <v>#N/A</v>
      </c>
      <c r="AD976" s="87">
        <f>IF(SUMPRODUCT(($A$4:$A976=A976)*($S$4:$S976=S976))&gt;1,0,1)</f>
        <v>0</v>
      </c>
    </row>
    <row r="977" spans="1:30" ht="15" customHeight="1">
      <c r="A977" s="87" t="s">
        <v>1202</v>
      </c>
      <c r="B977" s="90"/>
      <c r="C977" s="90"/>
      <c r="D977" s="165" t="s">
        <v>16</v>
      </c>
      <c r="E977" s="189">
        <v>42660</v>
      </c>
      <c r="F977" s="88" t="s">
        <v>1051</v>
      </c>
      <c r="G977" s="87" t="s">
        <v>1052</v>
      </c>
      <c r="H977" s="87" t="s">
        <v>1057</v>
      </c>
      <c r="I977" s="87"/>
      <c r="J977" s="85" t="str">
        <f>IFERROR(VLOOKUP(H977,REFERENCES!R:S,2,FALSE),"")</f>
        <v>Nombre</v>
      </c>
      <c r="K977" s="168">
        <v>50</v>
      </c>
      <c r="L977" s="167"/>
      <c r="M977" s="167"/>
      <c r="N977" s="167"/>
      <c r="O977" s="84" t="s">
        <v>1902</v>
      </c>
      <c r="P977" s="82">
        <v>25</v>
      </c>
      <c r="Q977" s="96" t="s">
        <v>1040</v>
      </c>
      <c r="R977" s="87" t="s">
        <v>17</v>
      </c>
      <c r="S977" s="87" t="s">
        <v>236</v>
      </c>
      <c r="T977" s="101"/>
      <c r="U977" s="165"/>
      <c r="V977" s="86"/>
      <c r="W977" s="97"/>
      <c r="X977" s="87"/>
      <c r="Y977" s="165" t="str">
        <f t="shared" si="47"/>
        <v>HAI20161017GRAN</v>
      </c>
      <c r="Z977" s="165">
        <f t="shared" si="48"/>
        <v>4</v>
      </c>
      <c r="AA977" s="165" t="str">
        <f>VLOOKUP(R977,NIVEAUXADMIN!A:B,2,FALSE)</f>
        <v>HT08</v>
      </c>
      <c r="AB977" s="165" t="str">
        <f>VLOOKUP(S977,NIVEAUXADMIN!E:F,2,FALSE)</f>
        <v>HT08821</v>
      </c>
      <c r="AC977" s="165" t="e">
        <f>VLOOKUP(T977,NIVEAUXADMIN!I:J,2,FALSE)</f>
        <v>#N/A</v>
      </c>
      <c r="AD977" s="87">
        <f>IF(SUMPRODUCT(($A$4:$A977=A977)*($S$4:$S977=S977))&gt;1,0,1)</f>
        <v>0</v>
      </c>
    </row>
    <row r="978" spans="1:30" ht="15" customHeight="1">
      <c r="A978" s="87" t="s">
        <v>1202</v>
      </c>
      <c r="B978" s="90"/>
      <c r="C978" s="90"/>
      <c r="D978" s="165" t="s">
        <v>16</v>
      </c>
      <c r="E978" s="189">
        <v>42660</v>
      </c>
      <c r="F978" s="88" t="s">
        <v>1051</v>
      </c>
      <c r="G978" s="87" t="s">
        <v>1052</v>
      </c>
      <c r="H978" s="87" t="s">
        <v>1057</v>
      </c>
      <c r="I978" s="87"/>
      <c r="J978" s="85" t="str">
        <f>IFERROR(VLOOKUP(H978,REFERENCES!R:S,2,FALSE),"")</f>
        <v>Nombre</v>
      </c>
      <c r="K978" s="168">
        <v>50</v>
      </c>
      <c r="L978" s="167"/>
      <c r="M978" s="167"/>
      <c r="N978" s="167"/>
      <c r="O978" s="84" t="s">
        <v>1902</v>
      </c>
      <c r="P978" s="82">
        <v>25</v>
      </c>
      <c r="Q978" s="89"/>
      <c r="R978" s="87" t="s">
        <v>17</v>
      </c>
      <c r="S978" s="87" t="s">
        <v>248</v>
      </c>
      <c r="T978" s="101"/>
      <c r="U978" s="165"/>
      <c r="V978" s="86"/>
      <c r="W978" s="97"/>
      <c r="X978" s="87"/>
      <c r="Y978" s="165" t="str">
        <f t="shared" si="47"/>
        <v>HAI20161017GRBE</v>
      </c>
      <c r="Z978" s="165">
        <f t="shared" si="48"/>
        <v>5</v>
      </c>
      <c r="AA978" s="165" t="str">
        <f>VLOOKUP(R978,NIVEAUXADMIN!A:B,2,FALSE)</f>
        <v>HT08</v>
      </c>
      <c r="AB978" s="165" t="str">
        <f>VLOOKUP(S978,NIVEAUXADMIN!E:F,2,FALSE)</f>
        <v>HT08833</v>
      </c>
      <c r="AC978" s="165" t="e">
        <f>VLOOKUP(T978,NIVEAUXADMIN!I:J,2,FALSE)</f>
        <v>#N/A</v>
      </c>
      <c r="AD978" s="87">
        <f>IF(SUMPRODUCT(($A$4:$A978=A978)*($S$4:$S978=S978))&gt;1,0,1)</f>
        <v>0</v>
      </c>
    </row>
    <row r="979" spans="1:30" ht="15" customHeight="1">
      <c r="A979" s="87" t="s">
        <v>1202</v>
      </c>
      <c r="B979" s="90"/>
      <c r="C979" s="90"/>
      <c r="D979" s="165" t="s">
        <v>16</v>
      </c>
      <c r="E979" s="189">
        <v>42660</v>
      </c>
      <c r="F979" s="88" t="s">
        <v>1051</v>
      </c>
      <c r="G979" s="87" t="s">
        <v>1052</v>
      </c>
      <c r="H979" s="87" t="s">
        <v>1057</v>
      </c>
      <c r="I979" s="87"/>
      <c r="J979" s="85" t="str">
        <f>IFERROR(VLOOKUP(H979,REFERENCES!R:S,2,FALSE),"")</f>
        <v>Nombre</v>
      </c>
      <c r="K979" s="168">
        <v>50</v>
      </c>
      <c r="L979" s="167"/>
      <c r="M979" s="167"/>
      <c r="N979" s="167"/>
      <c r="O979" s="84" t="s">
        <v>1902</v>
      </c>
      <c r="P979" s="82">
        <v>25</v>
      </c>
      <c r="Q979" s="89"/>
      <c r="R979" s="87" t="s">
        <v>17</v>
      </c>
      <c r="S979" s="87" t="s">
        <v>255</v>
      </c>
      <c r="T979" s="101"/>
      <c r="U979" s="165"/>
      <c r="V979" s="86"/>
      <c r="W979" s="97"/>
      <c r="X979" s="87"/>
      <c r="Y979" s="165" t="str">
        <f t="shared" si="47"/>
        <v>HAI20161017GRCH</v>
      </c>
      <c r="Z979" s="165">
        <f t="shared" si="48"/>
        <v>4</v>
      </c>
      <c r="AA979" s="165" t="str">
        <f>VLOOKUP(R979,NIVEAUXADMIN!A:B,2,FALSE)</f>
        <v>HT08</v>
      </c>
      <c r="AB979" s="165" t="str">
        <f>VLOOKUP(S979,NIVEAUXADMIN!E:F,2,FALSE)</f>
        <v>HT08815</v>
      </c>
      <c r="AC979" s="165" t="e">
        <f>VLOOKUP(T979,NIVEAUXADMIN!I:J,2,FALSE)</f>
        <v>#N/A</v>
      </c>
      <c r="AD979" s="87">
        <f>IF(SUMPRODUCT(($A$4:$A979=A979)*($S$4:$S979=S979))&gt;1,0,1)</f>
        <v>0</v>
      </c>
    </row>
    <row r="980" spans="1:30" ht="15" customHeight="1">
      <c r="A980" s="87" t="s">
        <v>1202</v>
      </c>
      <c r="B980" s="90"/>
      <c r="C980" s="90"/>
      <c r="D980" s="165" t="s">
        <v>16</v>
      </c>
      <c r="E980" s="189">
        <v>42660</v>
      </c>
      <c r="F980" s="88" t="s">
        <v>1051</v>
      </c>
      <c r="G980" s="87" t="s">
        <v>1052</v>
      </c>
      <c r="H980" s="87" t="s">
        <v>1057</v>
      </c>
      <c r="I980" s="87"/>
      <c r="J980" s="85" t="str">
        <f>IFERROR(VLOOKUP(H980,REFERENCES!R:S,2,FALSE),"")</f>
        <v>Nombre</v>
      </c>
      <c r="K980" s="168">
        <v>50</v>
      </c>
      <c r="L980" s="167"/>
      <c r="M980" s="167"/>
      <c r="N980" s="167"/>
      <c r="O980" s="84" t="s">
        <v>1902</v>
      </c>
      <c r="P980" s="82">
        <v>25</v>
      </c>
      <c r="Q980" s="96" t="s">
        <v>1040</v>
      </c>
      <c r="R980" s="87" t="s">
        <v>17</v>
      </c>
      <c r="S980" s="87" t="s">
        <v>258</v>
      </c>
      <c r="T980" s="101"/>
      <c r="U980" s="165"/>
      <c r="V980" s="86"/>
      <c r="W980" s="97"/>
      <c r="X980" s="87"/>
      <c r="Y980" s="165" t="str">
        <f t="shared" si="47"/>
        <v>HAI20161017GRCO</v>
      </c>
      <c r="Z980" s="165">
        <f t="shared" si="48"/>
        <v>4</v>
      </c>
      <c r="AA980" s="165" t="str">
        <f>VLOOKUP(R980,NIVEAUXADMIN!A:B,2,FALSE)</f>
        <v>HT08</v>
      </c>
      <c r="AB980" s="165" t="str">
        <f>VLOOKUP(S980,NIVEAUXADMIN!E:F,2,FALSE)</f>
        <v>HT08831</v>
      </c>
      <c r="AC980" s="165" t="e">
        <f>VLOOKUP(T980,NIVEAUXADMIN!I:J,2,FALSE)</f>
        <v>#N/A</v>
      </c>
      <c r="AD980" s="87">
        <f>IF(SUMPRODUCT(($A$4:$A980=A980)*($S$4:$S980=S980))&gt;1,0,1)</f>
        <v>0</v>
      </c>
    </row>
    <row r="981" spans="1:30" ht="15" customHeight="1">
      <c r="A981" s="87" t="s">
        <v>1202</v>
      </c>
      <c r="B981" s="90"/>
      <c r="C981" s="90"/>
      <c r="D981" s="165" t="s">
        <v>16</v>
      </c>
      <c r="E981" s="189">
        <v>42660</v>
      </c>
      <c r="F981" s="88" t="s">
        <v>1051</v>
      </c>
      <c r="G981" s="87" t="s">
        <v>1052</v>
      </c>
      <c r="H981" s="87" t="s">
        <v>1057</v>
      </c>
      <c r="I981" s="87"/>
      <c r="J981" s="85" t="str">
        <f>IFERROR(VLOOKUP(H981,REFERENCES!R:S,2,FALSE),"")</f>
        <v>Nombre</v>
      </c>
      <c r="K981" s="168">
        <v>50</v>
      </c>
      <c r="L981" s="167"/>
      <c r="M981" s="167"/>
      <c r="N981" s="167"/>
      <c r="O981" s="84" t="s">
        <v>1902</v>
      </c>
      <c r="P981" s="82">
        <v>25</v>
      </c>
      <c r="Q981" s="96" t="s">
        <v>1040</v>
      </c>
      <c r="R981" s="87" t="s">
        <v>17</v>
      </c>
      <c r="S981" s="87" t="s">
        <v>261</v>
      </c>
      <c r="T981" s="101"/>
      <c r="U981" s="165"/>
      <c r="V981" s="86"/>
      <c r="W981" s="97"/>
      <c r="X981" s="87"/>
      <c r="Y981" s="165" t="str">
        <f t="shared" si="47"/>
        <v>HAI20161017GRDA</v>
      </c>
      <c r="Z981" s="165">
        <f t="shared" si="48"/>
        <v>4</v>
      </c>
      <c r="AA981" s="165" t="str">
        <f>VLOOKUP(R981,NIVEAUXADMIN!A:B,2,FALSE)</f>
        <v>HT08</v>
      </c>
      <c r="AB981" s="165" t="str">
        <f>VLOOKUP(S981,NIVEAUXADMIN!E:F,2,FALSE)</f>
        <v>HT08822</v>
      </c>
      <c r="AC981" s="165" t="e">
        <f>VLOOKUP(T981,NIVEAUXADMIN!I:J,2,FALSE)</f>
        <v>#N/A</v>
      </c>
      <c r="AD981" s="87">
        <f>IF(SUMPRODUCT(($A$4:$A981=A981)*($S$4:$S981=S981))&gt;1,0,1)</f>
        <v>0</v>
      </c>
    </row>
    <row r="982" spans="1:30" ht="15" customHeight="1">
      <c r="A982" s="87" t="s">
        <v>1202</v>
      </c>
      <c r="B982" s="90"/>
      <c r="C982" s="90"/>
      <c r="D982" s="165" t="s">
        <v>16</v>
      </c>
      <c r="E982" s="189">
        <v>42660</v>
      </c>
      <c r="F982" s="88" t="s">
        <v>1051</v>
      </c>
      <c r="G982" s="87" t="s">
        <v>1052</v>
      </c>
      <c r="H982" s="87" t="s">
        <v>1057</v>
      </c>
      <c r="I982" s="87"/>
      <c r="J982" s="85" t="str">
        <f>IFERROR(VLOOKUP(H982,REFERENCES!R:S,2,FALSE),"")</f>
        <v>Nombre</v>
      </c>
      <c r="K982" s="168">
        <v>50</v>
      </c>
      <c r="L982" s="167"/>
      <c r="M982" s="167"/>
      <c r="N982" s="167"/>
      <c r="O982" s="84" t="s">
        <v>1902</v>
      </c>
      <c r="P982" s="82">
        <v>75</v>
      </c>
      <c r="Q982" s="96" t="s">
        <v>1040</v>
      </c>
      <c r="R982" s="87" t="s">
        <v>17</v>
      </c>
      <c r="S982" s="87" t="s">
        <v>18</v>
      </c>
      <c r="T982" s="101"/>
      <c r="U982" s="165"/>
      <c r="V982" s="86"/>
      <c r="W982" s="97"/>
      <c r="X982" s="87"/>
      <c r="Y982" s="165" t="str">
        <f t="shared" si="47"/>
        <v>HAI20161017GRJE</v>
      </c>
      <c r="Z982" s="165">
        <f t="shared" si="48"/>
        <v>4</v>
      </c>
      <c r="AA982" s="165" t="str">
        <f>VLOOKUP(R982,NIVEAUXADMIN!A:B,2,FALSE)</f>
        <v>HT08</v>
      </c>
      <c r="AB982" s="165" t="str">
        <f>VLOOKUP(S982,NIVEAUXADMIN!E:F,2,FALSE)</f>
        <v>HT08811</v>
      </c>
      <c r="AC982" s="165" t="e">
        <f>VLOOKUP(T982,NIVEAUXADMIN!I:J,2,FALSE)</f>
        <v>#N/A</v>
      </c>
      <c r="AD982" s="87">
        <f>IF(SUMPRODUCT(($A$4:$A982=A982)*($S$4:$S982=S982))&gt;1,0,1)</f>
        <v>0</v>
      </c>
    </row>
    <row r="983" spans="1:30" ht="15" customHeight="1">
      <c r="A983" s="87" t="s">
        <v>1202</v>
      </c>
      <c r="B983" s="90"/>
      <c r="C983" s="90"/>
      <c r="D983" s="165" t="s">
        <v>16</v>
      </c>
      <c r="E983" s="189">
        <v>42660</v>
      </c>
      <c r="F983" s="88" t="s">
        <v>1051</v>
      </c>
      <c r="G983" s="87" t="s">
        <v>1052</v>
      </c>
      <c r="H983" s="87" t="s">
        <v>1057</v>
      </c>
      <c r="I983" s="87"/>
      <c r="J983" s="85" t="str">
        <f>IFERROR(VLOOKUP(H983,REFERENCES!R:S,2,FALSE),"")</f>
        <v>Nombre</v>
      </c>
      <c r="K983" s="168">
        <v>50</v>
      </c>
      <c r="L983" s="167"/>
      <c r="M983" s="167"/>
      <c r="N983" s="167"/>
      <c r="O983" s="84" t="s">
        <v>1902</v>
      </c>
      <c r="P983" s="82">
        <v>25</v>
      </c>
      <c r="Q983" s="96" t="s">
        <v>1040</v>
      </c>
      <c r="R983" s="87" t="s">
        <v>17</v>
      </c>
      <c r="S983" s="87" t="s">
        <v>266</v>
      </c>
      <c r="T983" s="101"/>
      <c r="U983" s="165"/>
      <c r="V983" s="86"/>
      <c r="W983" s="97"/>
      <c r="X983" s="87"/>
      <c r="Y983" s="165" t="str">
        <f t="shared" si="47"/>
        <v>HAI20161017GRLE</v>
      </c>
      <c r="Z983" s="165">
        <f t="shared" si="48"/>
        <v>4</v>
      </c>
      <c r="AA983" s="165" t="str">
        <f>VLOOKUP(R983,NIVEAUXADMIN!A:B,2,FALSE)</f>
        <v>HT08</v>
      </c>
      <c r="AB983" s="165" t="str">
        <f>VLOOKUP(S983,NIVEAUXADMIN!E:F,2,FALSE)</f>
        <v>HT08823</v>
      </c>
      <c r="AC983" s="165" t="e">
        <f>VLOOKUP(T983,NIVEAUXADMIN!I:J,2,FALSE)</f>
        <v>#N/A</v>
      </c>
      <c r="AD983" s="87">
        <f>IF(SUMPRODUCT(($A$4:$A983=A983)*($S$4:$S983=S983))&gt;1,0,1)</f>
        <v>0</v>
      </c>
    </row>
    <row r="984" spans="1:30" ht="15" customHeight="1">
      <c r="A984" s="87" t="s">
        <v>1202</v>
      </c>
      <c r="B984" s="90"/>
      <c r="C984" s="90"/>
      <c r="D984" s="165" t="s">
        <v>16</v>
      </c>
      <c r="E984" s="189">
        <v>42660</v>
      </c>
      <c r="F984" s="88" t="s">
        <v>1051</v>
      </c>
      <c r="G984" s="87" t="s">
        <v>1052</v>
      </c>
      <c r="H984" s="87" t="s">
        <v>1057</v>
      </c>
      <c r="I984" s="87"/>
      <c r="J984" s="85" t="str">
        <f>IFERROR(VLOOKUP(H984,REFERENCES!R:S,2,FALSE),"")</f>
        <v>Nombre</v>
      </c>
      <c r="K984" s="168">
        <v>25</v>
      </c>
      <c r="L984" s="167"/>
      <c r="M984" s="167"/>
      <c r="N984" s="167"/>
      <c r="O984" s="84" t="s">
        <v>1902</v>
      </c>
      <c r="P984" s="82">
        <v>25</v>
      </c>
      <c r="Q984" s="89"/>
      <c r="R984" s="87" t="s">
        <v>17</v>
      </c>
      <c r="S984" s="87" t="s">
        <v>269</v>
      </c>
      <c r="T984" s="101"/>
      <c r="U984" s="165"/>
      <c r="V984" s="86"/>
      <c r="W984" s="97"/>
      <c r="X984" s="87"/>
      <c r="Y984" s="165" t="str">
        <f t="shared" si="47"/>
        <v>HAI20161017GRMO</v>
      </c>
      <c r="Z984" s="165">
        <f t="shared" si="48"/>
        <v>4</v>
      </c>
      <c r="AA984" s="165" t="str">
        <f>VLOOKUP(R984,NIVEAUXADMIN!A:B,2,FALSE)</f>
        <v>HT08</v>
      </c>
      <c r="AB984" s="165" t="str">
        <f>VLOOKUP(S984,NIVEAUXADMIN!E:F,2,FALSE)</f>
        <v>HT08814</v>
      </c>
      <c r="AC984" s="165" t="e">
        <f>VLOOKUP(T984,NIVEAUXADMIN!I:J,2,FALSE)</f>
        <v>#N/A</v>
      </c>
      <c r="AD984" s="87">
        <f>IF(SUMPRODUCT(($A$4:$A984=A984)*($S$4:$S984=S984))&gt;1,0,1)</f>
        <v>0</v>
      </c>
    </row>
    <row r="985" spans="1:30" ht="15" customHeight="1">
      <c r="A985" s="87" t="s">
        <v>1202</v>
      </c>
      <c r="B985" s="90"/>
      <c r="C985" s="90"/>
      <c r="D985" s="165" t="s">
        <v>16</v>
      </c>
      <c r="E985" s="189">
        <v>42660</v>
      </c>
      <c r="F985" s="88" t="s">
        <v>1051</v>
      </c>
      <c r="G985" s="87" t="s">
        <v>1052</v>
      </c>
      <c r="H985" s="87" t="s">
        <v>1057</v>
      </c>
      <c r="I985" s="87"/>
      <c r="J985" s="85" t="str">
        <f>IFERROR(VLOOKUP(H985,REFERENCES!R:S,2,FALSE),"")</f>
        <v>Nombre</v>
      </c>
      <c r="K985" s="168">
        <v>50</v>
      </c>
      <c r="L985" s="167"/>
      <c r="M985" s="167"/>
      <c r="N985" s="167"/>
      <c r="O985" s="84" t="s">
        <v>1902</v>
      </c>
      <c r="P985" s="82">
        <v>25</v>
      </c>
      <c r="Q985" s="89"/>
      <c r="R985" s="87" t="s">
        <v>17</v>
      </c>
      <c r="S985" s="87" t="s">
        <v>272</v>
      </c>
      <c r="T985" s="101"/>
      <c r="U985" s="165"/>
      <c r="V985" s="86"/>
      <c r="W985" s="97"/>
      <c r="X985" s="87"/>
      <c r="Y985" s="165" t="str">
        <f t="shared" si="47"/>
        <v>HAI20161017GRPE</v>
      </c>
      <c r="Z985" s="165">
        <f t="shared" si="48"/>
        <v>4</v>
      </c>
      <c r="AA985" s="165" t="str">
        <f>VLOOKUP(R985,NIVEAUXADMIN!A:B,2,FALSE)</f>
        <v>HT08</v>
      </c>
      <c r="AB985" s="165" t="str">
        <f>VLOOKUP(S985,NIVEAUXADMIN!E:F,2,FALSE)</f>
        <v>HT08834</v>
      </c>
      <c r="AC985" s="165" t="e">
        <f>VLOOKUP(T985,NIVEAUXADMIN!I:J,2,FALSE)</f>
        <v>#N/A</v>
      </c>
      <c r="AD985" s="87">
        <f>IF(SUMPRODUCT(($A$4:$A985=A985)*($S$4:$S985=S985))&gt;1,0,1)</f>
        <v>0</v>
      </c>
    </row>
    <row r="986" spans="1:30" ht="15" customHeight="1">
      <c r="A986" s="87" t="s">
        <v>1202</v>
      </c>
      <c r="B986" s="90"/>
      <c r="C986" s="90"/>
      <c r="D986" s="165" t="s">
        <v>16</v>
      </c>
      <c r="E986" s="189">
        <v>42660</v>
      </c>
      <c r="F986" s="88" t="s">
        <v>1051</v>
      </c>
      <c r="G986" s="87" t="s">
        <v>1052</v>
      </c>
      <c r="H986" s="87" t="s">
        <v>1057</v>
      </c>
      <c r="I986" s="87"/>
      <c r="J986" s="85" t="str">
        <f>IFERROR(VLOOKUP(H986,REFERENCES!R:S,2,FALSE),"")</f>
        <v>Nombre</v>
      </c>
      <c r="K986" s="168">
        <v>50</v>
      </c>
      <c r="L986" s="167"/>
      <c r="M986" s="167"/>
      <c r="N986" s="167"/>
      <c r="O986" s="84" t="s">
        <v>1902</v>
      </c>
      <c r="P986" s="82">
        <v>25</v>
      </c>
      <c r="Q986" s="89"/>
      <c r="R986" s="87" t="s">
        <v>17</v>
      </c>
      <c r="S986" s="87" t="s">
        <v>275</v>
      </c>
      <c r="T986" s="101"/>
      <c r="U986" s="165"/>
      <c r="V986" s="86"/>
      <c r="W986" s="97"/>
      <c r="X986" s="87"/>
      <c r="Y986" s="165" t="str">
        <f t="shared" si="47"/>
        <v>HAI20161017GRRO</v>
      </c>
      <c r="Z986" s="165">
        <f t="shared" si="48"/>
        <v>4</v>
      </c>
      <c r="AA986" s="165" t="str">
        <f>VLOOKUP(R986,NIVEAUXADMIN!A:B,2,FALSE)</f>
        <v>HT08</v>
      </c>
      <c r="AB986" s="165" t="str">
        <f>VLOOKUP(S986,NIVEAUXADMIN!E:F,2,FALSE)</f>
        <v>HT08832</v>
      </c>
      <c r="AC986" s="165" t="e">
        <f>VLOOKUP(T986,NIVEAUXADMIN!I:J,2,FALSE)</f>
        <v>#N/A</v>
      </c>
      <c r="AD986" s="87">
        <f>IF(SUMPRODUCT(($A$4:$A986=A986)*($S$4:$S986=S986))&gt;1,0,1)</f>
        <v>0</v>
      </c>
    </row>
    <row r="987" spans="1:30" ht="15" customHeight="1">
      <c r="A987" s="87" t="s">
        <v>1202</v>
      </c>
      <c r="B987" s="90"/>
      <c r="C987" s="90"/>
      <c r="D987" s="165" t="s">
        <v>16</v>
      </c>
      <c r="E987" s="189">
        <v>42668</v>
      </c>
      <c r="F987" s="88" t="s">
        <v>1051</v>
      </c>
      <c r="G987" s="87" t="s">
        <v>1052</v>
      </c>
      <c r="H987" s="87" t="s">
        <v>1063</v>
      </c>
      <c r="I987" s="176"/>
      <c r="J987" s="85" t="str">
        <f>IFERROR(VLOOKUP(H987,REFERENCES!R:S,2,FALSE),"")</f>
        <v>Nombre</v>
      </c>
      <c r="K987" s="168">
        <v>200</v>
      </c>
      <c r="L987" s="167"/>
      <c r="M987" s="167"/>
      <c r="N987" s="167"/>
      <c r="O987" s="84" t="s">
        <v>1902</v>
      </c>
      <c r="P987" s="82">
        <v>200</v>
      </c>
      <c r="Q987" s="96" t="s">
        <v>1040</v>
      </c>
      <c r="R987" s="165" t="s">
        <v>174</v>
      </c>
      <c r="S987" s="87" t="s">
        <v>494</v>
      </c>
      <c r="T987" s="86" t="s">
        <v>1825</v>
      </c>
      <c r="U987" s="165"/>
      <c r="V987" s="86"/>
      <c r="W987" s="97"/>
      <c r="X987" s="87"/>
      <c r="Y987" s="165" t="str">
        <f t="shared" si="47"/>
        <v>HAI20161025OUPO9È</v>
      </c>
      <c r="Z987" s="165">
        <f t="shared" si="48"/>
        <v>1</v>
      </c>
      <c r="AA987" s="165" t="str">
        <f>VLOOKUP(R987,NIVEAUXADMIN!A:B,2,FALSE)</f>
        <v>HT01</v>
      </c>
      <c r="AB987" s="165" t="str">
        <f>VLOOKUP(S987,NIVEAUXADMIN!E:F,2,FALSE)</f>
        <v>HT01152</v>
      </c>
      <c r="AC987" s="165" t="str">
        <f>VLOOKUP(T987,NIVEAUXADMIN!I:J,2,FALSE)</f>
        <v>HT01152-04</v>
      </c>
      <c r="AD987" s="87">
        <f>IF(SUMPRODUCT(($A$4:$A987=A987)*($S$4:$S987=S987))&gt;1,0,1)</f>
        <v>1</v>
      </c>
    </row>
    <row r="988" spans="1:30" ht="15" customHeight="1">
      <c r="A988" s="87" t="s">
        <v>1202</v>
      </c>
      <c r="B988" s="90"/>
      <c r="C988" s="90"/>
      <c r="D988" s="165" t="s">
        <v>16</v>
      </c>
      <c r="E988" s="189">
        <v>42673</v>
      </c>
      <c r="F988" s="88" t="s">
        <v>1051</v>
      </c>
      <c r="G988" s="87" t="s">
        <v>1052</v>
      </c>
      <c r="H988" s="87" t="s">
        <v>1063</v>
      </c>
      <c r="I988" s="176"/>
      <c r="J988" s="85" t="str">
        <f>IFERROR(VLOOKUP(H988,REFERENCES!R:S,2,FALSE),"")</f>
        <v>Nombre</v>
      </c>
      <c r="K988" s="168">
        <v>231</v>
      </c>
      <c r="L988" s="167"/>
      <c r="M988" s="167"/>
      <c r="N988" s="167"/>
      <c r="O988" s="84" t="s">
        <v>1902</v>
      </c>
      <c r="P988" s="82">
        <v>231</v>
      </c>
      <c r="Q988" s="96" t="s">
        <v>1040</v>
      </c>
      <c r="R988" s="165" t="s">
        <v>174</v>
      </c>
      <c r="S988" s="87" t="s">
        <v>494</v>
      </c>
      <c r="T988" s="86" t="s">
        <v>1717</v>
      </c>
      <c r="U988" s="165"/>
      <c r="V988" s="86"/>
      <c r="W988" s="97"/>
      <c r="X988" s="87"/>
      <c r="Y988" s="165" t="str">
        <f t="shared" si="47"/>
        <v>HAI20161030OUPO5È</v>
      </c>
      <c r="Z988" s="165">
        <f t="shared" si="48"/>
        <v>1</v>
      </c>
      <c r="AA988" s="165" t="str">
        <f>VLOOKUP(R988,NIVEAUXADMIN!A:B,2,FALSE)</f>
        <v>HT01</v>
      </c>
      <c r="AB988" s="165" t="str">
        <f>VLOOKUP(S988,NIVEAUXADMIN!E:F,2,FALSE)</f>
        <v>HT01152</v>
      </c>
      <c r="AC988" s="165" t="str">
        <f>VLOOKUP(T988,NIVEAUXADMIN!I:J,2,FALSE)</f>
        <v>HT01152-05</v>
      </c>
      <c r="AD988" s="87">
        <f>IF(SUMPRODUCT(($A$4:$A988=A988)*($S$4:$S988=S988))&gt;1,0,1)</f>
        <v>0</v>
      </c>
    </row>
    <row r="989" spans="1:30" ht="15" customHeight="1">
      <c r="A989" s="87" t="s">
        <v>1202</v>
      </c>
      <c r="B989" s="90"/>
      <c r="C989" s="90"/>
      <c r="D989" s="165" t="s">
        <v>16</v>
      </c>
      <c r="E989" s="189">
        <v>42673</v>
      </c>
      <c r="F989" s="88" t="s">
        <v>1051</v>
      </c>
      <c r="G989" s="87" t="s">
        <v>1052</v>
      </c>
      <c r="H989" s="87" t="s">
        <v>1063</v>
      </c>
      <c r="I989" s="176"/>
      <c r="J989" s="85" t="str">
        <f>IFERROR(VLOOKUP(H989,REFERENCES!R:S,2,FALSE),"")</f>
        <v>Nombre</v>
      </c>
      <c r="K989" s="168">
        <v>110</v>
      </c>
      <c r="L989" s="167"/>
      <c r="M989" s="167"/>
      <c r="N989" s="167"/>
      <c r="O989" s="84" t="s">
        <v>1902</v>
      </c>
      <c r="P989" s="82">
        <v>110</v>
      </c>
      <c r="Q989" s="96" t="s">
        <v>1040</v>
      </c>
      <c r="R989" s="165" t="s">
        <v>174</v>
      </c>
      <c r="S989" s="87" t="s">
        <v>494</v>
      </c>
      <c r="T989" s="86" t="s">
        <v>1751</v>
      </c>
      <c r="U989" s="165"/>
      <c r="V989" s="86"/>
      <c r="W989" s="97"/>
      <c r="X989" s="87"/>
      <c r="Y989" s="165" t="str">
        <f t="shared" si="47"/>
        <v>HAI20161030OUPO6È</v>
      </c>
      <c r="Z989" s="165">
        <f t="shared" si="48"/>
        <v>1</v>
      </c>
      <c r="AA989" s="165" t="str">
        <f>VLOOKUP(R989,NIVEAUXADMIN!A:B,2,FALSE)</f>
        <v>HT01</v>
      </c>
      <c r="AB989" s="165" t="str">
        <f>VLOOKUP(S989,NIVEAUXADMIN!E:F,2,FALSE)</f>
        <v>HT01152</v>
      </c>
      <c r="AC989" s="165" t="str">
        <f>VLOOKUP(T989,NIVEAUXADMIN!I:J,2,FALSE)</f>
        <v>HT01152-01</v>
      </c>
      <c r="AD989" s="87">
        <f>IF(SUMPRODUCT(($A$4:$A989=A989)*($S$4:$S989=S989))&gt;1,0,1)</f>
        <v>0</v>
      </c>
    </row>
    <row r="990" spans="1:30" ht="15" customHeight="1">
      <c r="A990" s="87" t="s">
        <v>1202</v>
      </c>
      <c r="B990" s="87" t="s">
        <v>1202</v>
      </c>
      <c r="C990" s="90"/>
      <c r="D990" s="165" t="s">
        <v>16</v>
      </c>
      <c r="E990" s="189">
        <v>42670</v>
      </c>
      <c r="F990" s="88" t="s">
        <v>1051</v>
      </c>
      <c r="G990" s="87" t="s">
        <v>1052</v>
      </c>
      <c r="H990" s="87" t="s">
        <v>1063</v>
      </c>
      <c r="I990" s="176"/>
      <c r="J990" s="85" t="str">
        <f>IFERROR(VLOOKUP(H990,REFERENCES!R:S,2,FALSE),"")</f>
        <v>Nombre</v>
      </c>
      <c r="K990" s="168">
        <v>123</v>
      </c>
      <c r="L990" s="167"/>
      <c r="M990" s="167"/>
      <c r="N990" s="167"/>
      <c r="O990" s="84" t="s">
        <v>1902</v>
      </c>
      <c r="P990" s="82">
        <v>123</v>
      </c>
      <c r="Q990" s="96" t="s">
        <v>1040</v>
      </c>
      <c r="R990" s="165" t="s">
        <v>174</v>
      </c>
      <c r="S990" s="87" t="s">
        <v>494</v>
      </c>
      <c r="T990" s="101"/>
      <c r="U990" s="165" t="s">
        <v>1107</v>
      </c>
      <c r="V990" s="86"/>
      <c r="W990" s="97"/>
      <c r="X990" s="87"/>
      <c r="Y990" s="165" t="str">
        <f t="shared" si="47"/>
        <v>HAI20161027OUPO</v>
      </c>
      <c r="Z990" s="165">
        <f t="shared" si="48"/>
        <v>1</v>
      </c>
      <c r="AA990" s="165" t="str">
        <f>VLOOKUP(R990,NIVEAUXADMIN!A:B,2,FALSE)</f>
        <v>HT01</v>
      </c>
      <c r="AB990" s="165" t="str">
        <f>VLOOKUP(S990,NIVEAUXADMIN!E:F,2,FALSE)</f>
        <v>HT01152</v>
      </c>
      <c r="AC990" s="165" t="e">
        <f>VLOOKUP(T990,NIVEAUXADMIN!I:J,2,FALSE)</f>
        <v>#N/A</v>
      </c>
      <c r="AD990" s="87">
        <f>IF(SUMPRODUCT(($A$4:$A990=A990)*($S$4:$S990=S990))&gt;1,0,1)</f>
        <v>0</v>
      </c>
    </row>
    <row r="991" spans="1:30" ht="15" customHeight="1">
      <c r="A991" s="87" t="s">
        <v>1202</v>
      </c>
      <c r="B991" s="90"/>
      <c r="C991" s="90"/>
      <c r="D991" s="165" t="s">
        <v>16</v>
      </c>
      <c r="E991" s="189">
        <v>42677</v>
      </c>
      <c r="F991" s="88" t="s">
        <v>1051</v>
      </c>
      <c r="G991" s="87" t="s">
        <v>1052</v>
      </c>
      <c r="H991" s="87" t="s">
        <v>1063</v>
      </c>
      <c r="I991" s="176"/>
      <c r="J991" s="85" t="str">
        <f>IFERROR(VLOOKUP(H991,REFERENCES!R:S,2,FALSE),"")</f>
        <v>Nombre</v>
      </c>
      <c r="K991" s="168">
        <v>65</v>
      </c>
      <c r="L991" s="167"/>
      <c r="M991" s="167"/>
      <c r="N991" s="167"/>
      <c r="O991" s="84" t="s">
        <v>1902</v>
      </c>
      <c r="P991" s="82">
        <v>106</v>
      </c>
      <c r="Q991" s="96" t="s">
        <v>1040</v>
      </c>
      <c r="R991" s="165" t="s">
        <v>174</v>
      </c>
      <c r="S991" s="87" t="s">
        <v>494</v>
      </c>
      <c r="T991" s="101"/>
      <c r="U991" s="165" t="s">
        <v>1110</v>
      </c>
      <c r="V991" s="86"/>
      <c r="W991" s="97"/>
      <c r="X991" s="87"/>
      <c r="Y991" s="165" t="str">
        <f t="shared" si="47"/>
        <v>HAI2016113OUPO</v>
      </c>
      <c r="Z991" s="165">
        <f t="shared" si="48"/>
        <v>1</v>
      </c>
      <c r="AA991" s="165" t="str">
        <f>VLOOKUP(R991,NIVEAUXADMIN!A:B,2,FALSE)</f>
        <v>HT01</v>
      </c>
      <c r="AB991" s="165" t="str">
        <f>VLOOKUP(S991,NIVEAUXADMIN!E:F,2,FALSE)</f>
        <v>HT01152</v>
      </c>
      <c r="AC991" s="165" t="e">
        <f>VLOOKUP(T991,NIVEAUXADMIN!I:J,2,FALSE)</f>
        <v>#N/A</v>
      </c>
      <c r="AD991" s="87">
        <f>IF(SUMPRODUCT(($A$4:$A991=A991)*($S$4:$S991=S991))&gt;1,0,1)</f>
        <v>0</v>
      </c>
    </row>
    <row r="992" spans="1:30" ht="15" customHeight="1">
      <c r="A992" s="87" t="s">
        <v>1202</v>
      </c>
      <c r="B992" s="90"/>
      <c r="C992" s="90"/>
      <c r="D992" s="165" t="s">
        <v>16</v>
      </c>
      <c r="E992" s="189">
        <v>42655</v>
      </c>
      <c r="F992" s="88" t="s">
        <v>1051</v>
      </c>
      <c r="G992" s="87" t="s">
        <v>1052</v>
      </c>
      <c r="H992" s="87" t="s">
        <v>1063</v>
      </c>
      <c r="I992" s="87"/>
      <c r="J992" s="85" t="str">
        <f>IFERROR(VLOOKUP(H992,REFERENCES!R:S,2,FALSE),"")</f>
        <v>Nombre</v>
      </c>
      <c r="K992" s="168">
        <v>79</v>
      </c>
      <c r="L992" s="167"/>
      <c r="M992" s="167"/>
      <c r="N992" s="167"/>
      <c r="O992" s="84" t="s">
        <v>1902</v>
      </c>
      <c r="P992" s="82">
        <v>79</v>
      </c>
      <c r="Q992" s="96" t="s">
        <v>1040</v>
      </c>
      <c r="R992" s="165" t="s">
        <v>20</v>
      </c>
      <c r="S992" s="165" t="s">
        <v>21</v>
      </c>
      <c r="T992" s="101"/>
      <c r="U992" s="86" t="s">
        <v>1141</v>
      </c>
      <c r="V992" s="86"/>
      <c r="W992" s="97"/>
      <c r="X992" s="87"/>
      <c r="Y992" s="165" t="str">
        <f t="shared" si="47"/>
        <v>HAI20161012SULE</v>
      </c>
      <c r="Z992" s="165">
        <f t="shared" si="48"/>
        <v>1</v>
      </c>
      <c r="AA992" s="165" t="str">
        <f>VLOOKUP(R992,NIVEAUXADMIN!A:B,2,FALSE)</f>
        <v>HT07</v>
      </c>
      <c r="AB992" s="165" t="str">
        <f>VLOOKUP(S992,NIVEAUXADMIN!E:F,2,FALSE)</f>
        <v>HT07711</v>
      </c>
      <c r="AC992" s="165" t="e">
        <f>VLOOKUP(T992,NIVEAUXADMIN!I:J,2,FALSE)</f>
        <v>#N/A</v>
      </c>
      <c r="AD992" s="87">
        <f>IF(SUMPRODUCT(($A$4:$A992=A992)*($S$4:$S992=S992))&gt;1,0,1)</f>
        <v>0</v>
      </c>
    </row>
    <row r="993" spans="1:30" ht="15" customHeight="1">
      <c r="A993" s="87" t="s">
        <v>1202</v>
      </c>
      <c r="B993" s="90"/>
      <c r="C993" s="90"/>
      <c r="D993" s="165" t="s">
        <v>16</v>
      </c>
      <c r="E993" s="189">
        <v>42669</v>
      </c>
      <c r="F993" s="88" t="s">
        <v>1051</v>
      </c>
      <c r="G993" s="87" t="s">
        <v>1052</v>
      </c>
      <c r="H993" s="87" t="s">
        <v>1063</v>
      </c>
      <c r="I993" s="176"/>
      <c r="J993" s="85" t="str">
        <f>IFERROR(VLOOKUP(H993,REFERENCES!R:S,2,FALSE),"")</f>
        <v>Nombre</v>
      </c>
      <c r="K993" s="168">
        <v>195</v>
      </c>
      <c r="L993" s="167"/>
      <c r="M993" s="167"/>
      <c r="N993" s="167"/>
      <c r="O993" s="84" t="s">
        <v>1902</v>
      </c>
      <c r="P993" s="82">
        <v>195</v>
      </c>
      <c r="Q993" s="96" t="s">
        <v>1040</v>
      </c>
      <c r="R993" s="165" t="s">
        <v>174</v>
      </c>
      <c r="S993" s="87" t="s">
        <v>360</v>
      </c>
      <c r="T993" s="101"/>
      <c r="U993" s="165" t="s">
        <v>1105</v>
      </c>
      <c r="V993" s="86"/>
      <c r="W993" s="97"/>
      <c r="X993" s="87"/>
      <c r="Y993" s="165" t="str">
        <f t="shared" si="47"/>
        <v>HAI20161026OUPL</v>
      </c>
      <c r="Z993" s="165">
        <f t="shared" si="48"/>
        <v>1</v>
      </c>
      <c r="AA993" s="165" t="str">
        <f>VLOOKUP(R993,NIVEAUXADMIN!A:B,2,FALSE)</f>
        <v>HT01</v>
      </c>
      <c r="AB993" s="165" t="str">
        <f>VLOOKUP(S993,NIVEAUXADMIN!E:F,2,FALSE)</f>
        <v>HT03371</v>
      </c>
      <c r="AC993" s="165" t="e">
        <f>VLOOKUP(T993,NIVEAUXADMIN!I:J,2,FALSE)</f>
        <v>#N/A</v>
      </c>
      <c r="AD993" s="87">
        <f>IF(SUMPRODUCT(($A$4:$A993=A993)*($S$4:$S993=S993))&gt;1,0,1)</f>
        <v>1</v>
      </c>
    </row>
    <row r="994" spans="1:30" ht="15" customHeight="1">
      <c r="A994" s="87" t="s">
        <v>1202</v>
      </c>
      <c r="B994" s="90"/>
      <c r="C994" s="90"/>
      <c r="D994" s="165" t="s">
        <v>16</v>
      </c>
      <c r="E994" s="189">
        <v>42672</v>
      </c>
      <c r="F994" s="88" t="s">
        <v>1051</v>
      </c>
      <c r="G994" s="87" t="s">
        <v>1052</v>
      </c>
      <c r="H994" s="87" t="s">
        <v>1063</v>
      </c>
      <c r="I994" s="176"/>
      <c r="J994" s="85" t="str">
        <f>IFERROR(VLOOKUP(H994,REFERENCES!R:S,2,FALSE),"")</f>
        <v>Nombre</v>
      </c>
      <c r="K994" s="168">
        <v>146</v>
      </c>
      <c r="L994" s="167"/>
      <c r="M994" s="167"/>
      <c r="N994" s="167"/>
      <c r="O994" s="84" t="s">
        <v>1902</v>
      </c>
      <c r="P994" s="82">
        <v>146</v>
      </c>
      <c r="Q994" s="96" t="s">
        <v>1040</v>
      </c>
      <c r="R994" s="165" t="s">
        <v>174</v>
      </c>
      <c r="S994" s="87" t="s">
        <v>494</v>
      </c>
      <c r="T994" s="101"/>
      <c r="U994" s="165" t="s">
        <v>1112</v>
      </c>
      <c r="V994" s="86"/>
      <c r="W994" s="97"/>
      <c r="X994" s="87"/>
      <c r="Y994" s="165" t="str">
        <f t="shared" si="47"/>
        <v>HAI20161029OUPO</v>
      </c>
      <c r="Z994" s="165">
        <f t="shared" si="48"/>
        <v>1</v>
      </c>
      <c r="AA994" s="165" t="str">
        <f>VLOOKUP(R994,NIVEAUXADMIN!A:B,2,FALSE)</f>
        <v>HT01</v>
      </c>
      <c r="AB994" s="165" t="str">
        <f>VLOOKUP(S994,NIVEAUXADMIN!E:F,2,FALSE)</f>
        <v>HT01152</v>
      </c>
      <c r="AC994" s="165" t="e">
        <f>VLOOKUP(T994,NIVEAUXADMIN!I:J,2,FALSE)</f>
        <v>#N/A</v>
      </c>
      <c r="AD994" s="87">
        <f>IF(SUMPRODUCT(($A$4:$A994=A994)*($S$4:$S994=S994))&gt;1,0,1)</f>
        <v>0</v>
      </c>
    </row>
    <row r="995" spans="1:30" ht="15" customHeight="1">
      <c r="A995" s="87" t="s">
        <v>1202</v>
      </c>
      <c r="B995" s="90"/>
      <c r="C995" s="90"/>
      <c r="D995" s="165" t="s">
        <v>16</v>
      </c>
      <c r="E995" s="189">
        <v>42676</v>
      </c>
      <c r="F995" s="88" t="s">
        <v>1051</v>
      </c>
      <c r="G995" s="87" t="s">
        <v>1052</v>
      </c>
      <c r="H995" s="87" t="s">
        <v>1063</v>
      </c>
      <c r="I995" s="176"/>
      <c r="J995" s="85" t="str">
        <f>IFERROR(VLOOKUP(H995,REFERENCES!R:S,2,FALSE),"")</f>
        <v>Nombre</v>
      </c>
      <c r="K995" s="168">
        <v>180</v>
      </c>
      <c r="L995" s="167"/>
      <c r="M995" s="167"/>
      <c r="N995" s="167"/>
      <c r="O995" s="84" t="s">
        <v>1902</v>
      </c>
      <c r="P995" s="82">
        <v>241</v>
      </c>
      <c r="Q995" s="96" t="s">
        <v>1040</v>
      </c>
      <c r="R995" s="165" t="s">
        <v>174</v>
      </c>
      <c r="S995" s="87" t="s">
        <v>494</v>
      </c>
      <c r="T995" s="101"/>
      <c r="U995" s="165" t="s">
        <v>1109</v>
      </c>
      <c r="V995" s="86"/>
      <c r="W995" s="97"/>
      <c r="X995" s="87"/>
      <c r="Y995" s="165" t="str">
        <f t="shared" si="47"/>
        <v>HAI2016112OUPO</v>
      </c>
      <c r="Z995" s="165">
        <f t="shared" si="48"/>
        <v>1</v>
      </c>
      <c r="AA995" s="165" t="str">
        <f>VLOOKUP(R995,NIVEAUXADMIN!A:B,2,FALSE)</f>
        <v>HT01</v>
      </c>
      <c r="AB995" s="165" t="str">
        <f>VLOOKUP(S995,NIVEAUXADMIN!E:F,2,FALSE)</f>
        <v>HT01152</v>
      </c>
      <c r="AC995" s="165" t="e">
        <f>VLOOKUP(T995,NIVEAUXADMIN!I:J,2,FALSE)</f>
        <v>#N/A</v>
      </c>
      <c r="AD995" s="87">
        <f>IF(SUMPRODUCT(($A$4:$A995=A995)*($S$4:$S995=S995))&gt;1,0,1)</f>
        <v>0</v>
      </c>
    </row>
    <row r="996" spans="1:30" ht="15" customHeight="1">
      <c r="A996" s="87" t="s">
        <v>1202</v>
      </c>
      <c r="B996" s="90"/>
      <c r="C996" s="90"/>
      <c r="D996" s="165" t="s">
        <v>16</v>
      </c>
      <c r="E996" s="189">
        <v>42674</v>
      </c>
      <c r="F996" s="88" t="s">
        <v>1051</v>
      </c>
      <c r="G996" s="87" t="s">
        <v>1052</v>
      </c>
      <c r="H996" s="87" t="s">
        <v>1063</v>
      </c>
      <c r="I996" s="176"/>
      <c r="J996" s="85" t="str">
        <f>IFERROR(VLOOKUP(H996,REFERENCES!R:S,2,FALSE),"")</f>
        <v>Nombre</v>
      </c>
      <c r="K996" s="168">
        <v>288</v>
      </c>
      <c r="L996" s="167"/>
      <c r="M996" s="167"/>
      <c r="N996" s="167"/>
      <c r="O996" s="84" t="s">
        <v>1902</v>
      </c>
      <c r="P996" s="82">
        <v>288</v>
      </c>
      <c r="Q996" s="96" t="s">
        <v>1040</v>
      </c>
      <c r="R996" s="165" t="s">
        <v>174</v>
      </c>
      <c r="S996" s="87" t="s">
        <v>494</v>
      </c>
      <c r="T996" s="100"/>
      <c r="U996" s="86" t="s">
        <v>1108</v>
      </c>
      <c r="V996" s="86"/>
      <c r="W996" s="97"/>
      <c r="X996" s="87"/>
      <c r="Y996" s="165" t="str">
        <f t="shared" si="47"/>
        <v>HAI20161031OUPO</v>
      </c>
      <c r="Z996" s="165">
        <f t="shared" si="48"/>
        <v>1</v>
      </c>
      <c r="AA996" s="165" t="str">
        <f>VLOOKUP(R996,NIVEAUXADMIN!A:B,2,FALSE)</f>
        <v>HT01</v>
      </c>
      <c r="AB996" s="165" t="str">
        <f>VLOOKUP(S996,NIVEAUXADMIN!E:F,2,FALSE)</f>
        <v>HT01152</v>
      </c>
      <c r="AC996" s="165" t="e">
        <f>VLOOKUP(T996,NIVEAUXADMIN!I:J,2,FALSE)</f>
        <v>#N/A</v>
      </c>
      <c r="AD996" s="87">
        <f>IF(SUMPRODUCT(($A$4:$A996=A996)*($S$4:$S996=S996))&gt;1,0,1)</f>
        <v>0</v>
      </c>
    </row>
    <row r="997" spans="1:30" ht="15" customHeight="1">
      <c r="A997" s="98" t="s">
        <v>78</v>
      </c>
      <c r="B997" s="76"/>
      <c r="C997" s="90" t="s">
        <v>1940</v>
      </c>
      <c r="D997" s="165" t="s">
        <v>16</v>
      </c>
      <c r="E997" s="189">
        <v>42717</v>
      </c>
      <c r="F997" s="95" t="s">
        <v>1051</v>
      </c>
      <c r="G997" s="165" t="s">
        <v>1052</v>
      </c>
      <c r="H997" s="165" t="s">
        <v>1065</v>
      </c>
      <c r="I997" s="87"/>
      <c r="J997" s="85" t="str">
        <f>IFERROR(VLOOKUP(H997,REFERENCES!R:S,2,FALSE),"")</f>
        <v>N/A</v>
      </c>
      <c r="K997" s="168">
        <v>91</v>
      </c>
      <c r="L997" s="167">
        <v>217</v>
      </c>
      <c r="M997" s="167">
        <v>126</v>
      </c>
      <c r="N997" s="167">
        <v>105</v>
      </c>
      <c r="O997" s="84">
        <v>448</v>
      </c>
      <c r="P997" s="167">
        <v>91</v>
      </c>
      <c r="Q997" s="96" t="s">
        <v>1040</v>
      </c>
      <c r="R997" s="165" t="s">
        <v>153</v>
      </c>
      <c r="S997" s="166" t="s">
        <v>226</v>
      </c>
      <c r="T997" s="86" t="s">
        <v>1797</v>
      </c>
      <c r="U997" s="165" t="s">
        <v>1942</v>
      </c>
      <c r="V997" s="86" t="s">
        <v>1035</v>
      </c>
      <c r="W997" s="50" t="s">
        <v>1069</v>
      </c>
      <c r="X997" s="165" t="s">
        <v>1944</v>
      </c>
      <c r="Y997" s="165" t="str">
        <f t="shared" si="47"/>
        <v>HAN20161213NIAN7È</v>
      </c>
      <c r="Z997" s="165">
        <f t="shared" si="48"/>
        <v>6</v>
      </c>
      <c r="AA997" s="165" t="str">
        <f>VLOOKUP(R997,NIVEAUXADMIN!A:B,2,FALSE)</f>
        <v>HT10</v>
      </c>
      <c r="AB997" s="165" t="str">
        <f>VLOOKUP(S997,NIVEAUXADMIN!E:F,2,FALSE)</f>
        <v>HT101021</v>
      </c>
      <c r="AC997" s="165" t="str">
        <f>VLOOKUP(T997,NIVEAUXADMIN!I:J,2,FALSE)</f>
        <v>HT101021-03</v>
      </c>
      <c r="AD997" s="87">
        <f>IF(SUMPRODUCT(($A$4:$A997=A997)*($S$4:$S997=S997))&gt;1,0,1)</f>
        <v>1</v>
      </c>
    </row>
    <row r="998" spans="1:30" ht="15" customHeight="1">
      <c r="A998" s="98" t="s">
        <v>78</v>
      </c>
      <c r="B998" s="76"/>
      <c r="C998" s="90" t="s">
        <v>1940</v>
      </c>
      <c r="D998" s="165" t="s">
        <v>16</v>
      </c>
      <c r="E998" s="189">
        <v>42717</v>
      </c>
      <c r="F998" s="95" t="s">
        <v>1051</v>
      </c>
      <c r="G998" s="165" t="s">
        <v>1052</v>
      </c>
      <c r="H998" s="165" t="s">
        <v>1056</v>
      </c>
      <c r="I998" s="87"/>
      <c r="J998" s="85" t="str">
        <f>IFERROR(VLOOKUP(H998,REFERENCES!R:S,2,FALSE),"")</f>
        <v>Nombre</v>
      </c>
      <c r="K998" s="168">
        <v>91</v>
      </c>
      <c r="L998" s="167">
        <v>217</v>
      </c>
      <c r="M998" s="167">
        <v>126</v>
      </c>
      <c r="N998" s="167">
        <v>105</v>
      </c>
      <c r="O998" s="84">
        <v>448</v>
      </c>
      <c r="P998" s="167">
        <v>91</v>
      </c>
      <c r="Q998" s="96" t="s">
        <v>1040</v>
      </c>
      <c r="R998" s="165" t="s">
        <v>153</v>
      </c>
      <c r="S998" s="166" t="s">
        <v>226</v>
      </c>
      <c r="T998" s="86" t="s">
        <v>1797</v>
      </c>
      <c r="U998" s="165" t="s">
        <v>1942</v>
      </c>
      <c r="V998" s="86" t="s">
        <v>1035</v>
      </c>
      <c r="W998" s="50" t="s">
        <v>1069</v>
      </c>
      <c r="X998" s="166"/>
      <c r="Y998" s="165" t="str">
        <f t="shared" ref="Y998:Y1029" si="49">UPPER(LEFT(A998,3)&amp;YEAR(E998)&amp;MONTH(E998)&amp;DAY((E998))&amp;LEFT(R998,2)&amp;LEFT(S998,2)&amp;LEFT(T998,2))</f>
        <v>HAN20161213NIAN7È</v>
      </c>
      <c r="Z998" s="165">
        <f t="shared" ref="Z998:Z1029" si="50">COUNTIF($Y$4:$Y$1907,Y998)</f>
        <v>6</v>
      </c>
      <c r="AA998" s="165" t="str">
        <f>VLOOKUP(R998,NIVEAUXADMIN!A:B,2,FALSE)</f>
        <v>HT10</v>
      </c>
      <c r="AB998" s="165" t="str">
        <f>VLOOKUP(S998,NIVEAUXADMIN!E:F,2,FALSE)</f>
        <v>HT101021</v>
      </c>
      <c r="AC998" s="165" t="str">
        <f>VLOOKUP(T998,NIVEAUXADMIN!I:J,2,FALSE)</f>
        <v>HT101021-03</v>
      </c>
      <c r="AD998" s="87">
        <f>IF(SUMPRODUCT(($A$4:$A998=A998)*($S$4:$S998=S998))&gt;1,0,1)</f>
        <v>0</v>
      </c>
    </row>
    <row r="999" spans="1:30" ht="15" customHeight="1">
      <c r="A999" s="98" t="s">
        <v>78</v>
      </c>
      <c r="B999" s="76"/>
      <c r="C999" s="90" t="s">
        <v>1940</v>
      </c>
      <c r="D999" s="165" t="s">
        <v>16</v>
      </c>
      <c r="E999" s="189">
        <v>42717</v>
      </c>
      <c r="F999" s="95" t="s">
        <v>1049</v>
      </c>
      <c r="G999" s="165" t="s">
        <v>1053</v>
      </c>
      <c r="H999" s="165" t="s">
        <v>1064</v>
      </c>
      <c r="I999" s="87" t="s">
        <v>1941</v>
      </c>
      <c r="J999" s="85" t="str">
        <f>IFERROR(VLOOKUP(H999,REFERENCES!R:S,2,FALSE),"")</f>
        <v>Nombre</v>
      </c>
      <c r="K999" s="168">
        <v>91</v>
      </c>
      <c r="L999" s="167">
        <v>217</v>
      </c>
      <c r="M999" s="167">
        <v>126</v>
      </c>
      <c r="N999" s="167">
        <v>105</v>
      </c>
      <c r="O999" s="84">
        <v>448</v>
      </c>
      <c r="P999" s="167">
        <v>91</v>
      </c>
      <c r="Q999" s="96" t="s">
        <v>1040</v>
      </c>
      <c r="R999" s="165" t="s">
        <v>153</v>
      </c>
      <c r="S999" s="166" t="s">
        <v>226</v>
      </c>
      <c r="T999" s="86" t="s">
        <v>1797</v>
      </c>
      <c r="U999" s="165" t="s">
        <v>1942</v>
      </c>
      <c r="V999" s="86" t="s">
        <v>1035</v>
      </c>
      <c r="W999" s="50" t="s">
        <v>1069</v>
      </c>
      <c r="X999" s="166"/>
      <c r="Y999" s="165" t="str">
        <f t="shared" si="49"/>
        <v>HAN20161213NIAN7È</v>
      </c>
      <c r="Z999" s="165">
        <f t="shared" si="50"/>
        <v>6</v>
      </c>
      <c r="AA999" s="165" t="str">
        <f>VLOOKUP(R999,NIVEAUXADMIN!A:B,2,FALSE)</f>
        <v>HT10</v>
      </c>
      <c r="AB999" s="165" t="str">
        <f>VLOOKUP(S999,NIVEAUXADMIN!E:F,2,FALSE)</f>
        <v>HT101021</v>
      </c>
      <c r="AC999" s="165" t="str">
        <f>VLOOKUP(T999,NIVEAUXADMIN!I:J,2,FALSE)</f>
        <v>HT101021-03</v>
      </c>
      <c r="AD999" s="87">
        <f>IF(SUMPRODUCT(($A$4:$A999=A999)*($S$4:$S999=S999))&gt;1,0,1)</f>
        <v>0</v>
      </c>
    </row>
    <row r="1000" spans="1:30" ht="15" customHeight="1">
      <c r="A1000" s="98" t="s">
        <v>78</v>
      </c>
      <c r="B1000" s="76"/>
      <c r="C1000" s="90" t="s">
        <v>1940</v>
      </c>
      <c r="D1000" s="165" t="s">
        <v>16</v>
      </c>
      <c r="E1000" s="189">
        <v>42717</v>
      </c>
      <c r="F1000" s="88" t="s">
        <v>1049</v>
      </c>
      <c r="G1000" s="87" t="s">
        <v>1053</v>
      </c>
      <c r="H1000" s="87" t="s">
        <v>1196</v>
      </c>
      <c r="I1000" s="90" t="s">
        <v>1943</v>
      </c>
      <c r="J1000" s="85" t="str">
        <f>IFERROR(VLOOKUP(H1000,REFERENCES!R:S,2,FALSE),"")</f>
        <v>Nombre</v>
      </c>
      <c r="K1000" s="168">
        <v>91</v>
      </c>
      <c r="L1000" s="167">
        <v>217</v>
      </c>
      <c r="M1000" s="167">
        <v>126</v>
      </c>
      <c r="N1000" s="167">
        <v>105</v>
      </c>
      <c r="O1000" s="84">
        <v>448</v>
      </c>
      <c r="P1000" s="167">
        <v>91</v>
      </c>
      <c r="Q1000" s="96" t="s">
        <v>1040</v>
      </c>
      <c r="R1000" s="165" t="s">
        <v>153</v>
      </c>
      <c r="S1000" s="166" t="s">
        <v>226</v>
      </c>
      <c r="T1000" s="86" t="s">
        <v>1797</v>
      </c>
      <c r="U1000" s="165" t="s">
        <v>1942</v>
      </c>
      <c r="V1000" s="86" t="s">
        <v>1035</v>
      </c>
      <c r="W1000" s="50" t="s">
        <v>1069</v>
      </c>
      <c r="X1000" s="166"/>
      <c r="Y1000" s="165" t="str">
        <f t="shared" si="49"/>
        <v>HAN20161213NIAN7È</v>
      </c>
      <c r="Z1000" s="165">
        <f t="shared" si="50"/>
        <v>6</v>
      </c>
      <c r="AA1000" s="165" t="str">
        <f>VLOOKUP(R1000,NIVEAUXADMIN!A:B,2,FALSE)</f>
        <v>HT10</v>
      </c>
      <c r="AB1000" s="165" t="str">
        <f>VLOOKUP(S1000,NIVEAUXADMIN!E:F,2,FALSE)</f>
        <v>HT101021</v>
      </c>
      <c r="AC1000" s="165" t="str">
        <f>VLOOKUP(T1000,NIVEAUXADMIN!I:J,2,FALSE)</f>
        <v>HT101021-03</v>
      </c>
      <c r="AD1000" s="87">
        <f>IF(SUMPRODUCT(($A$4:$A1000=A1000)*($S$4:$S1000=S1000))&gt;1,0,1)</f>
        <v>0</v>
      </c>
    </row>
    <row r="1001" spans="1:30" ht="15" customHeight="1">
      <c r="A1001" s="98" t="s">
        <v>78</v>
      </c>
      <c r="B1001" s="76"/>
      <c r="C1001" s="90" t="s">
        <v>1940</v>
      </c>
      <c r="D1001" s="165" t="s">
        <v>16</v>
      </c>
      <c r="E1001" s="189">
        <v>42717</v>
      </c>
      <c r="F1001" s="95" t="s">
        <v>1051</v>
      </c>
      <c r="G1001" s="165" t="s">
        <v>1052</v>
      </c>
      <c r="H1001" s="165" t="s">
        <v>1061</v>
      </c>
      <c r="I1001" s="87"/>
      <c r="J1001" s="85" t="str">
        <f>IFERROR(VLOOKUP(H1001,REFERENCES!R:S,2,FALSE),"")</f>
        <v>Nombre</v>
      </c>
      <c r="K1001" s="168">
        <v>182</v>
      </c>
      <c r="L1001" s="167">
        <v>217</v>
      </c>
      <c r="M1001" s="167">
        <v>126</v>
      </c>
      <c r="N1001" s="167">
        <v>105</v>
      </c>
      <c r="O1001" s="84">
        <v>448</v>
      </c>
      <c r="P1001" s="167">
        <v>91</v>
      </c>
      <c r="Q1001" s="96" t="s">
        <v>1040</v>
      </c>
      <c r="R1001" s="165" t="s">
        <v>153</v>
      </c>
      <c r="S1001" s="166" t="s">
        <v>226</v>
      </c>
      <c r="T1001" s="86" t="s">
        <v>1797</v>
      </c>
      <c r="U1001" s="165" t="s">
        <v>1942</v>
      </c>
      <c r="V1001" s="86" t="s">
        <v>1035</v>
      </c>
      <c r="W1001" s="50" t="s">
        <v>1069</v>
      </c>
      <c r="X1001" s="166"/>
      <c r="Y1001" s="165" t="str">
        <f t="shared" si="49"/>
        <v>HAN20161213NIAN7È</v>
      </c>
      <c r="Z1001" s="165">
        <f t="shared" si="50"/>
        <v>6</v>
      </c>
      <c r="AA1001" s="165" t="str">
        <f>VLOOKUP(R1001,NIVEAUXADMIN!A:B,2,FALSE)</f>
        <v>HT10</v>
      </c>
      <c r="AB1001" s="165" t="str">
        <f>VLOOKUP(S1001,NIVEAUXADMIN!E:F,2,FALSE)</f>
        <v>HT101021</v>
      </c>
      <c r="AC1001" s="165" t="str">
        <f>VLOOKUP(T1001,NIVEAUXADMIN!I:J,2,FALSE)</f>
        <v>HT101021-03</v>
      </c>
      <c r="AD1001" s="87">
        <f>IF(SUMPRODUCT(($A$4:$A1001=A1001)*($S$4:$S1001=S1001))&gt;1,0,1)</f>
        <v>0</v>
      </c>
    </row>
    <row r="1002" spans="1:30" ht="15" customHeight="1">
      <c r="A1002" s="98" t="s">
        <v>78</v>
      </c>
      <c r="B1002" s="76"/>
      <c r="C1002" s="90" t="s">
        <v>1940</v>
      </c>
      <c r="D1002" s="165" t="s">
        <v>16</v>
      </c>
      <c r="E1002" s="189">
        <v>42717</v>
      </c>
      <c r="F1002" s="95" t="s">
        <v>1051</v>
      </c>
      <c r="G1002" s="165" t="s">
        <v>1052</v>
      </c>
      <c r="H1002" s="165" t="s">
        <v>1058</v>
      </c>
      <c r="I1002" s="87"/>
      <c r="J1002" s="85" t="str">
        <f>IFERROR(VLOOKUP(H1002,REFERENCES!R:S,2,FALSE),"")</f>
        <v>Nombre</v>
      </c>
      <c r="K1002" s="168">
        <v>182</v>
      </c>
      <c r="L1002" s="167">
        <v>217</v>
      </c>
      <c r="M1002" s="167">
        <v>126</v>
      </c>
      <c r="N1002" s="167">
        <v>105</v>
      </c>
      <c r="O1002" s="84">
        <v>448</v>
      </c>
      <c r="P1002" s="167">
        <v>91</v>
      </c>
      <c r="Q1002" s="96" t="s">
        <v>1040</v>
      </c>
      <c r="R1002" s="165" t="s">
        <v>153</v>
      </c>
      <c r="S1002" s="166" t="s">
        <v>226</v>
      </c>
      <c r="T1002" s="86" t="s">
        <v>1797</v>
      </c>
      <c r="U1002" s="165" t="s">
        <v>1942</v>
      </c>
      <c r="V1002" s="86" t="s">
        <v>1035</v>
      </c>
      <c r="W1002" s="50" t="s">
        <v>1069</v>
      </c>
      <c r="X1002" s="166"/>
      <c r="Y1002" s="165" t="str">
        <f t="shared" si="49"/>
        <v>HAN20161213NIAN7È</v>
      </c>
      <c r="Z1002" s="165">
        <f t="shared" si="50"/>
        <v>6</v>
      </c>
      <c r="AA1002" s="165" t="str">
        <f>VLOOKUP(R1002,NIVEAUXADMIN!A:B,2,FALSE)</f>
        <v>HT10</v>
      </c>
      <c r="AB1002" s="165" t="str">
        <f>VLOOKUP(S1002,NIVEAUXADMIN!E:F,2,FALSE)</f>
        <v>HT101021</v>
      </c>
      <c r="AC1002" s="165" t="str">
        <f>VLOOKUP(T1002,NIVEAUXADMIN!I:J,2,FALSE)</f>
        <v>HT101021-03</v>
      </c>
      <c r="AD1002" s="87">
        <f>IF(SUMPRODUCT(($A$4:$A1002=A1002)*($S$4:$S1002=S1002))&gt;1,0,1)</f>
        <v>0</v>
      </c>
    </row>
    <row r="1003" spans="1:30" ht="15" customHeight="1">
      <c r="A1003" s="98" t="s">
        <v>78</v>
      </c>
      <c r="B1003" s="76"/>
      <c r="C1003" s="90" t="s">
        <v>1940</v>
      </c>
      <c r="D1003" s="165" t="s">
        <v>16</v>
      </c>
      <c r="E1003" s="189">
        <v>42721</v>
      </c>
      <c r="F1003" s="95" t="s">
        <v>1051</v>
      </c>
      <c r="G1003" s="165" t="s">
        <v>1052</v>
      </c>
      <c r="H1003" s="165" t="s">
        <v>1065</v>
      </c>
      <c r="I1003" s="87"/>
      <c r="J1003" s="85" t="str">
        <f>IFERROR(VLOOKUP(H1003,REFERENCES!R:S,2,FALSE),"")</f>
        <v>N/A</v>
      </c>
      <c r="K1003" s="168">
        <v>79</v>
      </c>
      <c r="L1003" s="167">
        <v>136</v>
      </c>
      <c r="M1003" s="167">
        <v>122</v>
      </c>
      <c r="N1003" s="167">
        <v>124</v>
      </c>
      <c r="O1003" s="84">
        <v>382</v>
      </c>
      <c r="P1003" s="167">
        <v>79</v>
      </c>
      <c r="Q1003" s="96" t="s">
        <v>1040</v>
      </c>
      <c r="R1003" s="165" t="s">
        <v>153</v>
      </c>
      <c r="S1003" s="166" t="s">
        <v>226</v>
      </c>
      <c r="T1003" s="86" t="s">
        <v>1797</v>
      </c>
      <c r="U1003" s="165" t="s">
        <v>1947</v>
      </c>
      <c r="V1003" s="86" t="s">
        <v>1035</v>
      </c>
      <c r="W1003" s="50" t="s">
        <v>1069</v>
      </c>
      <c r="X1003" s="165" t="s">
        <v>1944</v>
      </c>
      <c r="Y1003" s="165" t="str">
        <f t="shared" si="49"/>
        <v>HAN20161217NIAN7È</v>
      </c>
      <c r="Z1003" s="165">
        <f t="shared" si="50"/>
        <v>6</v>
      </c>
      <c r="AA1003" s="165" t="str">
        <f>VLOOKUP(R1003,NIVEAUXADMIN!A:B,2,FALSE)</f>
        <v>HT10</v>
      </c>
      <c r="AB1003" s="165" t="str">
        <f>VLOOKUP(S1003,NIVEAUXADMIN!E:F,2,FALSE)</f>
        <v>HT101021</v>
      </c>
      <c r="AC1003" s="165" t="str">
        <f>VLOOKUP(T1003,NIVEAUXADMIN!I:J,2,FALSE)</f>
        <v>HT101021-03</v>
      </c>
      <c r="AD1003" s="87">
        <f>IF(SUMPRODUCT(($A$4:$A1003=A1003)*($S$4:$S1003=S1003))&gt;1,0,1)</f>
        <v>0</v>
      </c>
    </row>
    <row r="1004" spans="1:30" ht="15" customHeight="1">
      <c r="A1004" s="98" t="s">
        <v>78</v>
      </c>
      <c r="B1004" s="76"/>
      <c r="C1004" s="90" t="s">
        <v>1940</v>
      </c>
      <c r="D1004" s="165" t="s">
        <v>16</v>
      </c>
      <c r="E1004" s="189">
        <v>42721</v>
      </c>
      <c r="F1004" s="95" t="s">
        <v>1051</v>
      </c>
      <c r="G1004" s="165" t="s">
        <v>1052</v>
      </c>
      <c r="H1004" s="165" t="s">
        <v>1056</v>
      </c>
      <c r="I1004" s="87"/>
      <c r="J1004" s="85" t="str">
        <f>IFERROR(VLOOKUP(H1004,REFERENCES!R:S,2,FALSE),"")</f>
        <v>Nombre</v>
      </c>
      <c r="K1004" s="168">
        <v>79</v>
      </c>
      <c r="L1004" s="167">
        <v>136</v>
      </c>
      <c r="M1004" s="167">
        <v>122</v>
      </c>
      <c r="N1004" s="167">
        <v>124</v>
      </c>
      <c r="O1004" s="84">
        <v>382</v>
      </c>
      <c r="P1004" s="167">
        <v>79</v>
      </c>
      <c r="Q1004" s="96" t="s">
        <v>1040</v>
      </c>
      <c r="R1004" s="165" t="s">
        <v>153</v>
      </c>
      <c r="S1004" s="166" t="s">
        <v>226</v>
      </c>
      <c r="T1004" s="86" t="s">
        <v>1797</v>
      </c>
      <c r="U1004" s="165" t="s">
        <v>1947</v>
      </c>
      <c r="V1004" s="86" t="s">
        <v>1035</v>
      </c>
      <c r="W1004" s="50" t="s">
        <v>1069</v>
      </c>
      <c r="X1004" s="166"/>
      <c r="Y1004" s="165" t="str">
        <f t="shared" si="49"/>
        <v>HAN20161217NIAN7È</v>
      </c>
      <c r="Z1004" s="165">
        <f t="shared" si="50"/>
        <v>6</v>
      </c>
      <c r="AA1004" s="165" t="str">
        <f>VLOOKUP(R1004,NIVEAUXADMIN!A:B,2,FALSE)</f>
        <v>HT10</v>
      </c>
      <c r="AB1004" s="165" t="str">
        <f>VLOOKUP(S1004,NIVEAUXADMIN!E:F,2,FALSE)</f>
        <v>HT101021</v>
      </c>
      <c r="AC1004" s="165" t="str">
        <f>VLOOKUP(T1004,NIVEAUXADMIN!I:J,2,FALSE)</f>
        <v>HT101021-03</v>
      </c>
      <c r="AD1004" s="87">
        <f>IF(SUMPRODUCT(($A$4:$A1004=A1004)*($S$4:$S1004=S1004))&gt;1,0,1)</f>
        <v>0</v>
      </c>
    </row>
    <row r="1005" spans="1:30" ht="15" customHeight="1">
      <c r="A1005" s="98" t="s">
        <v>78</v>
      </c>
      <c r="B1005" s="76"/>
      <c r="C1005" s="90" t="s">
        <v>1940</v>
      </c>
      <c r="D1005" s="165" t="s">
        <v>16</v>
      </c>
      <c r="E1005" s="189">
        <v>42721</v>
      </c>
      <c r="F1005" s="95" t="s">
        <v>1049</v>
      </c>
      <c r="G1005" s="165" t="s">
        <v>1053</v>
      </c>
      <c r="H1005" s="165" t="s">
        <v>1064</v>
      </c>
      <c r="I1005" s="87" t="s">
        <v>1941</v>
      </c>
      <c r="J1005" s="85" t="str">
        <f>IFERROR(VLOOKUP(H1005,REFERENCES!R:S,2,FALSE),"")</f>
        <v>Nombre</v>
      </c>
      <c r="K1005" s="168">
        <v>79</v>
      </c>
      <c r="L1005" s="167">
        <v>136</v>
      </c>
      <c r="M1005" s="167">
        <v>122</v>
      </c>
      <c r="N1005" s="167">
        <v>124</v>
      </c>
      <c r="O1005" s="84">
        <v>382</v>
      </c>
      <c r="P1005" s="167">
        <v>79</v>
      </c>
      <c r="Q1005" s="96" t="s">
        <v>1040</v>
      </c>
      <c r="R1005" s="165" t="s">
        <v>153</v>
      </c>
      <c r="S1005" s="166" t="s">
        <v>226</v>
      </c>
      <c r="T1005" s="86" t="s">
        <v>1797</v>
      </c>
      <c r="U1005" s="165" t="s">
        <v>1947</v>
      </c>
      <c r="V1005" s="86" t="s">
        <v>1035</v>
      </c>
      <c r="W1005" s="50" t="s">
        <v>1069</v>
      </c>
      <c r="X1005" s="166"/>
      <c r="Y1005" s="165" t="str">
        <f t="shared" si="49"/>
        <v>HAN20161217NIAN7È</v>
      </c>
      <c r="Z1005" s="165">
        <f t="shared" si="50"/>
        <v>6</v>
      </c>
      <c r="AA1005" s="165" t="str">
        <f>VLOOKUP(R1005,NIVEAUXADMIN!A:B,2,FALSE)</f>
        <v>HT10</v>
      </c>
      <c r="AB1005" s="165" t="str">
        <f>VLOOKUP(S1005,NIVEAUXADMIN!E:F,2,FALSE)</f>
        <v>HT101021</v>
      </c>
      <c r="AC1005" s="165" t="str">
        <f>VLOOKUP(T1005,NIVEAUXADMIN!I:J,2,FALSE)</f>
        <v>HT101021-03</v>
      </c>
      <c r="AD1005" s="87">
        <f>IF(SUMPRODUCT(($A$4:$A1005=A1005)*($S$4:$S1005=S1005))&gt;1,0,1)</f>
        <v>0</v>
      </c>
    </row>
    <row r="1006" spans="1:30" ht="15" customHeight="1">
      <c r="A1006" s="98" t="s">
        <v>78</v>
      </c>
      <c r="B1006" s="76"/>
      <c r="C1006" s="90" t="s">
        <v>1940</v>
      </c>
      <c r="D1006" s="165" t="s">
        <v>16</v>
      </c>
      <c r="E1006" s="189">
        <v>42721</v>
      </c>
      <c r="F1006" s="88" t="s">
        <v>1049</v>
      </c>
      <c r="G1006" s="87" t="s">
        <v>1053</v>
      </c>
      <c r="H1006" s="87" t="s">
        <v>1196</v>
      </c>
      <c r="I1006" s="90" t="s">
        <v>1943</v>
      </c>
      <c r="J1006" s="85" t="str">
        <f>IFERROR(VLOOKUP(H1006,REFERENCES!R:S,2,FALSE),"")</f>
        <v>Nombre</v>
      </c>
      <c r="K1006" s="168">
        <v>79</v>
      </c>
      <c r="L1006" s="167">
        <v>136</v>
      </c>
      <c r="M1006" s="167">
        <v>122</v>
      </c>
      <c r="N1006" s="167">
        <v>124</v>
      </c>
      <c r="O1006" s="84">
        <v>382</v>
      </c>
      <c r="P1006" s="167">
        <v>79</v>
      </c>
      <c r="Q1006" s="96" t="s">
        <v>1040</v>
      </c>
      <c r="R1006" s="165" t="s">
        <v>153</v>
      </c>
      <c r="S1006" s="166" t="s">
        <v>226</v>
      </c>
      <c r="T1006" s="86" t="s">
        <v>1797</v>
      </c>
      <c r="U1006" s="165" t="s">
        <v>1947</v>
      </c>
      <c r="V1006" s="86" t="s">
        <v>1035</v>
      </c>
      <c r="W1006" s="50" t="s">
        <v>1069</v>
      </c>
      <c r="X1006" s="166"/>
      <c r="Y1006" s="165" t="str">
        <f t="shared" si="49"/>
        <v>HAN20161217NIAN7È</v>
      </c>
      <c r="Z1006" s="165">
        <f t="shared" si="50"/>
        <v>6</v>
      </c>
      <c r="AA1006" s="165" t="str">
        <f>VLOOKUP(R1006,NIVEAUXADMIN!A:B,2,FALSE)</f>
        <v>HT10</v>
      </c>
      <c r="AB1006" s="165" t="str">
        <f>VLOOKUP(S1006,NIVEAUXADMIN!E:F,2,FALSE)</f>
        <v>HT101021</v>
      </c>
      <c r="AC1006" s="165" t="str">
        <f>VLOOKUP(T1006,NIVEAUXADMIN!I:J,2,FALSE)</f>
        <v>HT101021-03</v>
      </c>
      <c r="AD1006" s="87">
        <f>IF(SUMPRODUCT(($A$4:$A1006=A1006)*($S$4:$S1006=S1006))&gt;1,0,1)</f>
        <v>0</v>
      </c>
    </row>
    <row r="1007" spans="1:30" ht="15" customHeight="1">
      <c r="A1007" s="98" t="s">
        <v>78</v>
      </c>
      <c r="B1007" s="76"/>
      <c r="C1007" s="90" t="s">
        <v>1940</v>
      </c>
      <c r="D1007" s="165" t="s">
        <v>16</v>
      </c>
      <c r="E1007" s="189">
        <v>42721</v>
      </c>
      <c r="F1007" s="95" t="s">
        <v>1051</v>
      </c>
      <c r="G1007" s="165" t="s">
        <v>1052</v>
      </c>
      <c r="H1007" s="165" t="s">
        <v>1061</v>
      </c>
      <c r="I1007" s="87"/>
      <c r="J1007" s="85" t="str">
        <f>IFERROR(VLOOKUP(H1007,REFERENCES!R:S,2,FALSE),"")</f>
        <v>Nombre</v>
      </c>
      <c r="K1007" s="168">
        <v>158</v>
      </c>
      <c r="L1007" s="167">
        <v>136</v>
      </c>
      <c r="M1007" s="167">
        <v>122</v>
      </c>
      <c r="N1007" s="167">
        <v>124</v>
      </c>
      <c r="O1007" s="84">
        <v>382</v>
      </c>
      <c r="P1007" s="167">
        <v>79</v>
      </c>
      <c r="Q1007" s="96" t="s">
        <v>1040</v>
      </c>
      <c r="R1007" s="165" t="s">
        <v>153</v>
      </c>
      <c r="S1007" s="166" t="s">
        <v>226</v>
      </c>
      <c r="T1007" s="86" t="s">
        <v>1797</v>
      </c>
      <c r="U1007" s="165" t="s">
        <v>1947</v>
      </c>
      <c r="V1007" s="86" t="s">
        <v>1035</v>
      </c>
      <c r="W1007" s="50" t="s">
        <v>1069</v>
      </c>
      <c r="X1007" s="166"/>
      <c r="Y1007" s="165" t="str">
        <f t="shared" si="49"/>
        <v>HAN20161217NIAN7È</v>
      </c>
      <c r="Z1007" s="165">
        <f t="shared" si="50"/>
        <v>6</v>
      </c>
      <c r="AA1007" s="165" t="str">
        <f>VLOOKUP(R1007,NIVEAUXADMIN!A:B,2,FALSE)</f>
        <v>HT10</v>
      </c>
      <c r="AB1007" s="165" t="str">
        <f>VLOOKUP(S1007,NIVEAUXADMIN!E:F,2,FALSE)</f>
        <v>HT101021</v>
      </c>
      <c r="AC1007" s="165" t="str">
        <f>VLOOKUP(T1007,NIVEAUXADMIN!I:J,2,FALSE)</f>
        <v>HT101021-03</v>
      </c>
      <c r="AD1007" s="87">
        <f>IF(SUMPRODUCT(($A$4:$A1007=A1007)*($S$4:$S1007=S1007))&gt;1,0,1)</f>
        <v>0</v>
      </c>
    </row>
    <row r="1008" spans="1:30" ht="15" customHeight="1">
      <c r="A1008" s="98" t="s">
        <v>78</v>
      </c>
      <c r="B1008" s="76"/>
      <c r="C1008" s="90" t="s">
        <v>1940</v>
      </c>
      <c r="D1008" s="165" t="s">
        <v>16</v>
      </c>
      <c r="E1008" s="189">
        <v>42721</v>
      </c>
      <c r="F1008" s="95" t="s">
        <v>1051</v>
      </c>
      <c r="G1008" s="165" t="s">
        <v>1052</v>
      </c>
      <c r="H1008" s="165" t="s">
        <v>1058</v>
      </c>
      <c r="I1008" s="87"/>
      <c r="J1008" s="85" t="str">
        <f>IFERROR(VLOOKUP(H1008,REFERENCES!R:S,2,FALSE),"")</f>
        <v>Nombre</v>
      </c>
      <c r="K1008" s="168">
        <v>158</v>
      </c>
      <c r="L1008" s="167">
        <v>136</v>
      </c>
      <c r="M1008" s="167">
        <v>122</v>
      </c>
      <c r="N1008" s="167">
        <v>124</v>
      </c>
      <c r="O1008" s="84">
        <v>382</v>
      </c>
      <c r="P1008" s="167">
        <v>79</v>
      </c>
      <c r="Q1008" s="96" t="s">
        <v>1040</v>
      </c>
      <c r="R1008" s="165" t="s">
        <v>153</v>
      </c>
      <c r="S1008" s="166" t="s">
        <v>226</v>
      </c>
      <c r="T1008" s="86" t="s">
        <v>1797</v>
      </c>
      <c r="U1008" s="165" t="s">
        <v>1947</v>
      </c>
      <c r="V1008" s="86" t="s">
        <v>1035</v>
      </c>
      <c r="W1008" s="50" t="s">
        <v>1069</v>
      </c>
      <c r="X1008" s="166"/>
      <c r="Y1008" s="165" t="str">
        <f t="shared" si="49"/>
        <v>HAN20161217NIAN7È</v>
      </c>
      <c r="Z1008" s="165">
        <f t="shared" si="50"/>
        <v>6</v>
      </c>
      <c r="AA1008" s="165" t="str">
        <f>VLOOKUP(R1008,NIVEAUXADMIN!A:B,2,FALSE)</f>
        <v>HT10</v>
      </c>
      <c r="AB1008" s="165" t="str">
        <f>VLOOKUP(S1008,NIVEAUXADMIN!E:F,2,FALSE)</f>
        <v>HT101021</v>
      </c>
      <c r="AC1008" s="165" t="str">
        <f>VLOOKUP(T1008,NIVEAUXADMIN!I:J,2,FALSE)</f>
        <v>HT101021-03</v>
      </c>
      <c r="AD1008" s="87">
        <f>IF(SUMPRODUCT(($A$4:$A1008=A1008)*($S$4:$S1008=S1008))&gt;1,0,1)</f>
        <v>0</v>
      </c>
    </row>
    <row r="1009" spans="1:30" ht="15" customHeight="1">
      <c r="A1009" s="98" t="s">
        <v>78</v>
      </c>
      <c r="B1009" s="76"/>
      <c r="C1009" s="90" t="s">
        <v>1940</v>
      </c>
      <c r="D1009" s="165" t="s">
        <v>16</v>
      </c>
      <c r="E1009" s="189">
        <v>42724</v>
      </c>
      <c r="F1009" s="95" t="s">
        <v>1051</v>
      </c>
      <c r="G1009" s="165" t="s">
        <v>1052</v>
      </c>
      <c r="H1009" s="165" t="s">
        <v>1065</v>
      </c>
      <c r="I1009" s="87"/>
      <c r="J1009" s="85" t="str">
        <f>IFERROR(VLOOKUP(H1009,REFERENCES!R:S,2,FALSE),"")</f>
        <v>N/A</v>
      </c>
      <c r="K1009" s="168">
        <v>109</v>
      </c>
      <c r="L1009" s="167">
        <v>181</v>
      </c>
      <c r="M1009" s="167">
        <v>165</v>
      </c>
      <c r="N1009" s="167">
        <v>179</v>
      </c>
      <c r="O1009" s="84">
        <v>525</v>
      </c>
      <c r="P1009" s="167">
        <v>109</v>
      </c>
      <c r="Q1009" s="96" t="s">
        <v>1040</v>
      </c>
      <c r="R1009" s="165" t="s">
        <v>153</v>
      </c>
      <c r="S1009" s="166" t="s">
        <v>226</v>
      </c>
      <c r="T1009" s="86" t="s">
        <v>1797</v>
      </c>
      <c r="U1009" s="165" t="s">
        <v>1949</v>
      </c>
      <c r="V1009" s="86" t="s">
        <v>1035</v>
      </c>
      <c r="W1009" s="50" t="s">
        <v>1069</v>
      </c>
      <c r="X1009" s="165" t="s">
        <v>1944</v>
      </c>
      <c r="Y1009" s="165" t="str">
        <f t="shared" si="49"/>
        <v>HAN20161220NIAN7È</v>
      </c>
      <c r="Z1009" s="165">
        <f t="shared" si="50"/>
        <v>6</v>
      </c>
      <c r="AA1009" s="165" t="str">
        <f>VLOOKUP(R1009,NIVEAUXADMIN!A:B,2,FALSE)</f>
        <v>HT10</v>
      </c>
      <c r="AB1009" s="165" t="str">
        <f>VLOOKUP(S1009,NIVEAUXADMIN!E:F,2,FALSE)</f>
        <v>HT101021</v>
      </c>
      <c r="AC1009" s="165" t="str">
        <f>VLOOKUP(T1009,NIVEAUXADMIN!I:J,2,FALSE)</f>
        <v>HT101021-03</v>
      </c>
      <c r="AD1009" s="87">
        <f>IF(SUMPRODUCT(($A$4:$A1009=A1009)*($S$4:$S1009=S1009))&gt;1,0,1)</f>
        <v>0</v>
      </c>
    </row>
    <row r="1010" spans="1:30" ht="15" customHeight="1">
      <c r="A1010" s="98" t="s">
        <v>78</v>
      </c>
      <c r="B1010" s="76"/>
      <c r="C1010" s="90" t="s">
        <v>1940</v>
      </c>
      <c r="D1010" s="165" t="s">
        <v>16</v>
      </c>
      <c r="E1010" s="189">
        <v>42724</v>
      </c>
      <c r="F1010" s="95" t="s">
        <v>1051</v>
      </c>
      <c r="G1010" s="165" t="s">
        <v>1052</v>
      </c>
      <c r="H1010" s="165" t="s">
        <v>1056</v>
      </c>
      <c r="I1010" s="87"/>
      <c r="J1010" s="85" t="str">
        <f>IFERROR(VLOOKUP(H1010,REFERENCES!R:S,2,FALSE),"")</f>
        <v>Nombre</v>
      </c>
      <c r="K1010" s="168">
        <v>109</v>
      </c>
      <c r="L1010" s="167">
        <v>181</v>
      </c>
      <c r="M1010" s="167">
        <v>165</v>
      </c>
      <c r="N1010" s="167">
        <v>179</v>
      </c>
      <c r="O1010" s="84">
        <v>525</v>
      </c>
      <c r="P1010" s="167">
        <v>109</v>
      </c>
      <c r="Q1010" s="96" t="s">
        <v>1040</v>
      </c>
      <c r="R1010" s="165" t="s">
        <v>153</v>
      </c>
      <c r="S1010" s="166" t="s">
        <v>226</v>
      </c>
      <c r="T1010" s="86" t="s">
        <v>1797</v>
      </c>
      <c r="U1010" s="165" t="s">
        <v>1949</v>
      </c>
      <c r="V1010" s="86" t="s">
        <v>1035</v>
      </c>
      <c r="W1010" s="50" t="s">
        <v>1069</v>
      </c>
      <c r="X1010" s="166"/>
      <c r="Y1010" s="165" t="str">
        <f t="shared" si="49"/>
        <v>HAN20161220NIAN7È</v>
      </c>
      <c r="Z1010" s="165">
        <f t="shared" si="50"/>
        <v>6</v>
      </c>
      <c r="AA1010" s="165" t="str">
        <f>VLOOKUP(R1010,NIVEAUXADMIN!A:B,2,FALSE)</f>
        <v>HT10</v>
      </c>
      <c r="AB1010" s="165" t="str">
        <f>VLOOKUP(S1010,NIVEAUXADMIN!E:F,2,FALSE)</f>
        <v>HT101021</v>
      </c>
      <c r="AC1010" s="165" t="str">
        <f>VLOOKUP(T1010,NIVEAUXADMIN!I:J,2,FALSE)</f>
        <v>HT101021-03</v>
      </c>
      <c r="AD1010" s="87">
        <f>IF(SUMPRODUCT(($A$4:$A1010=A1010)*($S$4:$S1010=S1010))&gt;1,0,1)</f>
        <v>0</v>
      </c>
    </row>
    <row r="1011" spans="1:30" ht="15" customHeight="1">
      <c r="A1011" s="98" t="s">
        <v>78</v>
      </c>
      <c r="B1011" s="76"/>
      <c r="C1011" s="90" t="s">
        <v>1940</v>
      </c>
      <c r="D1011" s="165" t="s">
        <v>16</v>
      </c>
      <c r="E1011" s="189">
        <v>42724</v>
      </c>
      <c r="F1011" s="95" t="s">
        <v>1049</v>
      </c>
      <c r="G1011" s="165" t="s">
        <v>1053</v>
      </c>
      <c r="H1011" s="165" t="s">
        <v>1064</v>
      </c>
      <c r="I1011" s="87" t="s">
        <v>1941</v>
      </c>
      <c r="J1011" s="85" t="str">
        <f>IFERROR(VLOOKUP(H1011,REFERENCES!R:S,2,FALSE),"")</f>
        <v>Nombre</v>
      </c>
      <c r="K1011" s="168">
        <v>109</v>
      </c>
      <c r="L1011" s="167">
        <v>181</v>
      </c>
      <c r="M1011" s="167">
        <v>165</v>
      </c>
      <c r="N1011" s="167">
        <v>179</v>
      </c>
      <c r="O1011" s="84">
        <v>525</v>
      </c>
      <c r="P1011" s="167">
        <v>109</v>
      </c>
      <c r="Q1011" s="96" t="s">
        <v>1040</v>
      </c>
      <c r="R1011" s="165" t="s">
        <v>153</v>
      </c>
      <c r="S1011" s="166" t="s">
        <v>226</v>
      </c>
      <c r="T1011" s="86" t="s">
        <v>1797</v>
      </c>
      <c r="U1011" s="165" t="s">
        <v>1949</v>
      </c>
      <c r="V1011" s="86" t="s">
        <v>1035</v>
      </c>
      <c r="W1011" s="50" t="s">
        <v>1069</v>
      </c>
      <c r="X1011" s="166"/>
      <c r="Y1011" s="165" t="str">
        <f t="shared" si="49"/>
        <v>HAN20161220NIAN7È</v>
      </c>
      <c r="Z1011" s="165">
        <f t="shared" si="50"/>
        <v>6</v>
      </c>
      <c r="AA1011" s="165" t="str">
        <f>VLOOKUP(R1011,NIVEAUXADMIN!A:B,2,FALSE)</f>
        <v>HT10</v>
      </c>
      <c r="AB1011" s="165" t="str">
        <f>VLOOKUP(S1011,NIVEAUXADMIN!E:F,2,FALSE)</f>
        <v>HT101021</v>
      </c>
      <c r="AC1011" s="165" t="str">
        <f>VLOOKUP(T1011,NIVEAUXADMIN!I:J,2,FALSE)</f>
        <v>HT101021-03</v>
      </c>
      <c r="AD1011" s="87">
        <f>IF(SUMPRODUCT(($A$4:$A1011=A1011)*($S$4:$S1011=S1011))&gt;1,0,1)</f>
        <v>0</v>
      </c>
    </row>
    <row r="1012" spans="1:30" ht="15" customHeight="1">
      <c r="A1012" s="98" t="s">
        <v>78</v>
      </c>
      <c r="B1012" s="76"/>
      <c r="C1012" s="90" t="s">
        <v>1940</v>
      </c>
      <c r="D1012" s="165" t="s">
        <v>16</v>
      </c>
      <c r="E1012" s="189">
        <v>42724</v>
      </c>
      <c r="F1012" s="88" t="s">
        <v>1049</v>
      </c>
      <c r="G1012" s="87" t="s">
        <v>1053</v>
      </c>
      <c r="H1012" s="87" t="s">
        <v>1196</v>
      </c>
      <c r="I1012" s="90" t="s">
        <v>1943</v>
      </c>
      <c r="J1012" s="85" t="str">
        <f>IFERROR(VLOOKUP(H1012,REFERENCES!R:S,2,FALSE),"")</f>
        <v>Nombre</v>
      </c>
      <c r="K1012" s="168">
        <v>109</v>
      </c>
      <c r="L1012" s="167">
        <v>181</v>
      </c>
      <c r="M1012" s="167">
        <v>165</v>
      </c>
      <c r="N1012" s="167">
        <v>179</v>
      </c>
      <c r="O1012" s="84">
        <v>525</v>
      </c>
      <c r="P1012" s="167">
        <v>109</v>
      </c>
      <c r="Q1012" s="96" t="s">
        <v>1040</v>
      </c>
      <c r="R1012" s="165" t="s">
        <v>153</v>
      </c>
      <c r="S1012" s="166" t="s">
        <v>226</v>
      </c>
      <c r="T1012" s="86" t="s">
        <v>1797</v>
      </c>
      <c r="U1012" s="165" t="s">
        <v>1949</v>
      </c>
      <c r="V1012" s="86" t="s">
        <v>1035</v>
      </c>
      <c r="W1012" s="50" t="s">
        <v>1069</v>
      </c>
      <c r="X1012" s="166"/>
      <c r="Y1012" s="165" t="str">
        <f t="shared" si="49"/>
        <v>HAN20161220NIAN7È</v>
      </c>
      <c r="Z1012" s="165">
        <f t="shared" si="50"/>
        <v>6</v>
      </c>
      <c r="AA1012" s="165" t="str">
        <f>VLOOKUP(R1012,NIVEAUXADMIN!A:B,2,FALSE)</f>
        <v>HT10</v>
      </c>
      <c r="AB1012" s="165" t="str">
        <f>VLOOKUP(S1012,NIVEAUXADMIN!E:F,2,FALSE)</f>
        <v>HT101021</v>
      </c>
      <c r="AC1012" s="165" t="str">
        <f>VLOOKUP(T1012,NIVEAUXADMIN!I:J,2,FALSE)</f>
        <v>HT101021-03</v>
      </c>
      <c r="AD1012" s="87">
        <f>IF(SUMPRODUCT(($A$4:$A1012=A1012)*($S$4:$S1012=S1012))&gt;1,0,1)</f>
        <v>0</v>
      </c>
    </row>
    <row r="1013" spans="1:30" ht="15" customHeight="1">
      <c r="A1013" s="98" t="s">
        <v>78</v>
      </c>
      <c r="B1013" s="76"/>
      <c r="C1013" s="90" t="s">
        <v>1940</v>
      </c>
      <c r="D1013" s="165" t="s">
        <v>16</v>
      </c>
      <c r="E1013" s="189">
        <v>42724</v>
      </c>
      <c r="F1013" s="95" t="s">
        <v>1051</v>
      </c>
      <c r="G1013" s="165" t="s">
        <v>1052</v>
      </c>
      <c r="H1013" s="165" t="s">
        <v>1061</v>
      </c>
      <c r="I1013" s="87"/>
      <c r="J1013" s="85" t="str">
        <f>IFERROR(VLOOKUP(H1013,REFERENCES!R:S,2,FALSE),"")</f>
        <v>Nombre</v>
      </c>
      <c r="K1013" s="168">
        <v>218</v>
      </c>
      <c r="L1013" s="167">
        <v>181</v>
      </c>
      <c r="M1013" s="167">
        <v>165</v>
      </c>
      <c r="N1013" s="167">
        <v>179</v>
      </c>
      <c r="O1013" s="84">
        <v>525</v>
      </c>
      <c r="P1013" s="167">
        <v>109</v>
      </c>
      <c r="Q1013" s="96" t="s">
        <v>1040</v>
      </c>
      <c r="R1013" s="165" t="s">
        <v>153</v>
      </c>
      <c r="S1013" s="166" t="s">
        <v>226</v>
      </c>
      <c r="T1013" s="86" t="s">
        <v>1797</v>
      </c>
      <c r="U1013" s="165" t="s">
        <v>1949</v>
      </c>
      <c r="V1013" s="86" t="s">
        <v>1035</v>
      </c>
      <c r="W1013" s="50" t="s">
        <v>1069</v>
      </c>
      <c r="X1013" s="166"/>
      <c r="Y1013" s="165" t="str">
        <f t="shared" si="49"/>
        <v>HAN20161220NIAN7È</v>
      </c>
      <c r="Z1013" s="165">
        <f t="shared" si="50"/>
        <v>6</v>
      </c>
      <c r="AA1013" s="165" t="str">
        <f>VLOOKUP(R1013,NIVEAUXADMIN!A:B,2,FALSE)</f>
        <v>HT10</v>
      </c>
      <c r="AB1013" s="165" t="str">
        <f>VLOOKUP(S1013,NIVEAUXADMIN!E:F,2,FALSE)</f>
        <v>HT101021</v>
      </c>
      <c r="AC1013" s="165" t="str">
        <f>VLOOKUP(T1013,NIVEAUXADMIN!I:J,2,FALSE)</f>
        <v>HT101021-03</v>
      </c>
      <c r="AD1013" s="87">
        <f>IF(SUMPRODUCT(($A$4:$A1013=A1013)*($S$4:$S1013=S1013))&gt;1,0,1)</f>
        <v>0</v>
      </c>
    </row>
    <row r="1014" spans="1:30" ht="15" customHeight="1">
      <c r="A1014" s="98" t="s">
        <v>78</v>
      </c>
      <c r="B1014" s="76"/>
      <c r="C1014" s="90" t="s">
        <v>1940</v>
      </c>
      <c r="D1014" s="165" t="s">
        <v>16</v>
      </c>
      <c r="E1014" s="189">
        <v>42724</v>
      </c>
      <c r="F1014" s="95" t="s">
        <v>1051</v>
      </c>
      <c r="G1014" s="165" t="s">
        <v>1052</v>
      </c>
      <c r="H1014" s="165" t="s">
        <v>1058</v>
      </c>
      <c r="I1014" s="87"/>
      <c r="J1014" s="85" t="str">
        <f>IFERROR(VLOOKUP(H1014,REFERENCES!R:S,2,FALSE),"")</f>
        <v>Nombre</v>
      </c>
      <c r="K1014" s="168">
        <v>218</v>
      </c>
      <c r="L1014" s="167">
        <v>181</v>
      </c>
      <c r="M1014" s="167">
        <v>165</v>
      </c>
      <c r="N1014" s="167">
        <v>179</v>
      </c>
      <c r="O1014" s="84">
        <v>525</v>
      </c>
      <c r="P1014" s="167">
        <v>109</v>
      </c>
      <c r="Q1014" s="96" t="s">
        <v>1040</v>
      </c>
      <c r="R1014" s="165" t="s">
        <v>153</v>
      </c>
      <c r="S1014" s="166" t="s">
        <v>226</v>
      </c>
      <c r="T1014" s="86" t="s">
        <v>1797</v>
      </c>
      <c r="U1014" s="165" t="s">
        <v>1949</v>
      </c>
      <c r="V1014" s="86" t="s">
        <v>1035</v>
      </c>
      <c r="W1014" s="50" t="s">
        <v>1069</v>
      </c>
      <c r="X1014" s="166"/>
      <c r="Y1014" s="165" t="str">
        <f t="shared" si="49"/>
        <v>HAN20161220NIAN7È</v>
      </c>
      <c r="Z1014" s="165">
        <f t="shared" si="50"/>
        <v>6</v>
      </c>
      <c r="AA1014" s="165" t="str">
        <f>VLOOKUP(R1014,NIVEAUXADMIN!A:B,2,FALSE)</f>
        <v>HT10</v>
      </c>
      <c r="AB1014" s="165" t="str">
        <f>VLOOKUP(S1014,NIVEAUXADMIN!E:F,2,FALSE)</f>
        <v>HT101021</v>
      </c>
      <c r="AC1014" s="165" t="str">
        <f>VLOOKUP(T1014,NIVEAUXADMIN!I:J,2,FALSE)</f>
        <v>HT101021-03</v>
      </c>
      <c r="AD1014" s="87">
        <f>IF(SUMPRODUCT(($A$4:$A1014=A1014)*($S$4:$S1014=S1014))&gt;1,0,1)</f>
        <v>0</v>
      </c>
    </row>
    <row r="1015" spans="1:30" ht="15" customHeight="1">
      <c r="A1015" s="98" t="s">
        <v>78</v>
      </c>
      <c r="B1015" s="76"/>
      <c r="C1015" s="90" t="s">
        <v>1940</v>
      </c>
      <c r="D1015" s="165" t="s">
        <v>16</v>
      </c>
      <c r="E1015" s="189">
        <v>42716</v>
      </c>
      <c r="F1015" s="95" t="s">
        <v>1051</v>
      </c>
      <c r="G1015" s="165" t="s">
        <v>1052</v>
      </c>
      <c r="H1015" s="165" t="s">
        <v>1065</v>
      </c>
      <c r="I1015" s="87"/>
      <c r="J1015" s="85" t="str">
        <f>IFERROR(VLOOKUP(H1015,REFERENCES!R:S,2,FALSE),"")</f>
        <v>N/A</v>
      </c>
      <c r="K1015" s="168">
        <v>44</v>
      </c>
      <c r="L1015" s="167">
        <v>54</v>
      </c>
      <c r="M1015" s="167">
        <v>59</v>
      </c>
      <c r="N1015" s="167">
        <v>61</v>
      </c>
      <c r="O1015" s="84">
        <v>174</v>
      </c>
      <c r="P1015" s="167">
        <v>44</v>
      </c>
      <c r="Q1015" s="96" t="s">
        <v>1040</v>
      </c>
      <c r="R1015" s="165" t="s">
        <v>153</v>
      </c>
      <c r="S1015" s="87" t="s">
        <v>293</v>
      </c>
      <c r="T1015" s="86" t="s">
        <v>1378</v>
      </c>
      <c r="U1015" s="165" t="s">
        <v>1945</v>
      </c>
      <c r="V1015" s="86" t="s">
        <v>1035</v>
      </c>
      <c r="W1015" s="50" t="s">
        <v>1069</v>
      </c>
      <c r="X1015" s="165" t="s">
        <v>1944</v>
      </c>
      <c r="Y1015" s="165" t="str">
        <f t="shared" si="49"/>
        <v>HAN20161212NIL'1È</v>
      </c>
      <c r="Z1015" s="165">
        <f t="shared" si="50"/>
        <v>6</v>
      </c>
      <c r="AA1015" s="165" t="str">
        <f>VLOOKUP(R1015,NIVEAUXADMIN!A:B,2,FALSE)</f>
        <v>HT10</v>
      </c>
      <c r="AB1015" s="165" t="str">
        <f>VLOOKUP(S1015,NIVEAUXADMIN!E:F,2,FALSE)</f>
        <v>HT101023</v>
      </c>
      <c r="AC1015" s="165" t="str">
        <f>VLOOKUP(T1015,NIVEAUXADMIN!I:J,2,FALSE)</f>
        <v>HT101023-01</v>
      </c>
      <c r="AD1015" s="87">
        <f>IF(SUMPRODUCT(($A$4:$A1015=A1015)*($S$4:$S1015=S1015))&gt;1,0,1)</f>
        <v>1</v>
      </c>
    </row>
    <row r="1016" spans="1:30" ht="15" customHeight="1">
      <c r="A1016" s="98" t="s">
        <v>78</v>
      </c>
      <c r="B1016" s="76"/>
      <c r="C1016" s="90" t="s">
        <v>1940</v>
      </c>
      <c r="D1016" s="165" t="s">
        <v>16</v>
      </c>
      <c r="E1016" s="113">
        <v>42727</v>
      </c>
      <c r="F1016" s="95" t="s">
        <v>1051</v>
      </c>
      <c r="G1016" s="165" t="s">
        <v>1052</v>
      </c>
      <c r="H1016" s="165" t="s">
        <v>1065</v>
      </c>
      <c r="I1016" s="87"/>
      <c r="J1016" s="85" t="str">
        <f>IFERROR(VLOOKUP(H1016,REFERENCES!R:S,2,FALSE),"")</f>
        <v>N/A</v>
      </c>
      <c r="K1016" s="168">
        <v>94</v>
      </c>
      <c r="L1016" s="167">
        <v>162</v>
      </c>
      <c r="M1016" s="167">
        <v>115</v>
      </c>
      <c r="N1016" s="167">
        <v>118</v>
      </c>
      <c r="O1016" s="84">
        <v>395</v>
      </c>
      <c r="P1016" s="167">
        <v>94</v>
      </c>
      <c r="Q1016" s="96" t="s">
        <v>1040</v>
      </c>
      <c r="R1016" s="165" t="s">
        <v>153</v>
      </c>
      <c r="S1016" s="165" t="s">
        <v>305</v>
      </c>
      <c r="T1016" s="86" t="s">
        <v>1358</v>
      </c>
      <c r="U1016" s="165" t="s">
        <v>1951</v>
      </c>
      <c r="V1016" s="86" t="s">
        <v>1035</v>
      </c>
      <c r="W1016" s="50" t="s">
        <v>1069</v>
      </c>
      <c r="X1016" s="165" t="s">
        <v>1944</v>
      </c>
      <c r="Y1016" s="165" t="str">
        <f t="shared" si="49"/>
        <v>HAN20161223NIPE1È</v>
      </c>
      <c r="Z1016" s="165">
        <f t="shared" si="50"/>
        <v>6</v>
      </c>
      <c r="AA1016" s="165" t="str">
        <f>VLOOKUP(R1016,NIVEAUXADMIN!A:B,2,FALSE)</f>
        <v>HT10</v>
      </c>
      <c r="AB1016" s="165" t="str">
        <f>VLOOKUP(S1016,NIVEAUXADMIN!E:F,2,FALSE)</f>
        <v>HT101012</v>
      </c>
      <c r="AC1016" s="165" t="str">
        <f>VLOOKUP(T1016,NIVEAUXADMIN!I:J,2,FALSE)</f>
        <v>HT101012-01</v>
      </c>
      <c r="AD1016" s="87">
        <f>IF(SUMPRODUCT(($A$4:$A1016=A1016)*($S$4:$S1016=S1016))&gt;1,0,1)</f>
        <v>1</v>
      </c>
    </row>
    <row r="1017" spans="1:30" ht="15" customHeight="1">
      <c r="A1017" s="98" t="s">
        <v>78</v>
      </c>
      <c r="B1017" s="76"/>
      <c r="C1017" s="90" t="s">
        <v>1940</v>
      </c>
      <c r="D1017" s="165" t="s">
        <v>16</v>
      </c>
      <c r="E1017" s="113">
        <v>42727</v>
      </c>
      <c r="F1017" s="95" t="s">
        <v>1051</v>
      </c>
      <c r="G1017" s="165" t="s">
        <v>1052</v>
      </c>
      <c r="H1017" s="165" t="s">
        <v>1056</v>
      </c>
      <c r="I1017" s="87"/>
      <c r="J1017" s="85" t="str">
        <f>IFERROR(VLOOKUP(H1017,REFERENCES!R:S,2,FALSE),"")</f>
        <v>Nombre</v>
      </c>
      <c r="K1017" s="168">
        <v>94</v>
      </c>
      <c r="L1017" s="167">
        <v>162</v>
      </c>
      <c r="M1017" s="167">
        <v>115</v>
      </c>
      <c r="N1017" s="167">
        <v>118</v>
      </c>
      <c r="O1017" s="84">
        <v>395</v>
      </c>
      <c r="P1017" s="167">
        <v>94</v>
      </c>
      <c r="Q1017" s="96" t="s">
        <v>1040</v>
      </c>
      <c r="R1017" s="165" t="s">
        <v>153</v>
      </c>
      <c r="S1017" s="165" t="s">
        <v>305</v>
      </c>
      <c r="T1017" s="86" t="s">
        <v>1358</v>
      </c>
      <c r="U1017" s="165" t="s">
        <v>1951</v>
      </c>
      <c r="V1017" s="86" t="s">
        <v>1035</v>
      </c>
      <c r="W1017" s="50" t="s">
        <v>1069</v>
      </c>
      <c r="X1017" s="166"/>
      <c r="Y1017" s="165" t="str">
        <f t="shared" si="49"/>
        <v>HAN20161223NIPE1È</v>
      </c>
      <c r="Z1017" s="165">
        <f t="shared" si="50"/>
        <v>6</v>
      </c>
      <c r="AA1017" s="165" t="str">
        <f>VLOOKUP(R1017,NIVEAUXADMIN!A:B,2,FALSE)</f>
        <v>HT10</v>
      </c>
      <c r="AB1017" s="165" t="str">
        <f>VLOOKUP(S1017,NIVEAUXADMIN!E:F,2,FALSE)</f>
        <v>HT101012</v>
      </c>
      <c r="AC1017" s="165" t="str">
        <f>VLOOKUP(T1017,NIVEAUXADMIN!I:J,2,FALSE)</f>
        <v>HT101012-01</v>
      </c>
      <c r="AD1017" s="87">
        <f>IF(SUMPRODUCT(($A$4:$A1017=A1017)*($S$4:$S1017=S1017))&gt;1,0,1)</f>
        <v>0</v>
      </c>
    </row>
    <row r="1018" spans="1:30" ht="15" customHeight="1">
      <c r="A1018" s="98" t="s">
        <v>78</v>
      </c>
      <c r="B1018" s="76"/>
      <c r="C1018" s="90" t="s">
        <v>1940</v>
      </c>
      <c r="D1018" s="165" t="s">
        <v>16</v>
      </c>
      <c r="E1018" s="113">
        <v>42727</v>
      </c>
      <c r="F1018" s="95" t="s">
        <v>1049</v>
      </c>
      <c r="G1018" s="165" t="s">
        <v>1053</v>
      </c>
      <c r="H1018" s="165" t="s">
        <v>1064</v>
      </c>
      <c r="I1018" s="87" t="s">
        <v>1941</v>
      </c>
      <c r="J1018" s="85" t="str">
        <f>IFERROR(VLOOKUP(H1018,REFERENCES!R:S,2,FALSE),"")</f>
        <v>Nombre</v>
      </c>
      <c r="K1018" s="168">
        <v>94</v>
      </c>
      <c r="L1018" s="167">
        <v>162</v>
      </c>
      <c r="M1018" s="167">
        <v>115</v>
      </c>
      <c r="N1018" s="167">
        <v>118</v>
      </c>
      <c r="O1018" s="84">
        <v>395</v>
      </c>
      <c r="P1018" s="167">
        <v>94</v>
      </c>
      <c r="Q1018" s="96" t="s">
        <v>1040</v>
      </c>
      <c r="R1018" s="165" t="s">
        <v>153</v>
      </c>
      <c r="S1018" s="165" t="s">
        <v>305</v>
      </c>
      <c r="T1018" s="86" t="s">
        <v>1358</v>
      </c>
      <c r="U1018" s="165" t="s">
        <v>1951</v>
      </c>
      <c r="V1018" s="86" t="s">
        <v>1035</v>
      </c>
      <c r="W1018" s="50" t="s">
        <v>1069</v>
      </c>
      <c r="X1018" s="166"/>
      <c r="Y1018" s="165" t="str">
        <f t="shared" si="49"/>
        <v>HAN20161223NIPE1È</v>
      </c>
      <c r="Z1018" s="165">
        <f t="shared" si="50"/>
        <v>6</v>
      </c>
      <c r="AA1018" s="165" t="str">
        <f>VLOOKUP(R1018,NIVEAUXADMIN!A:B,2,FALSE)</f>
        <v>HT10</v>
      </c>
      <c r="AB1018" s="165" t="str">
        <f>VLOOKUP(S1018,NIVEAUXADMIN!E:F,2,FALSE)</f>
        <v>HT101012</v>
      </c>
      <c r="AC1018" s="165" t="str">
        <f>VLOOKUP(T1018,NIVEAUXADMIN!I:J,2,FALSE)</f>
        <v>HT101012-01</v>
      </c>
      <c r="AD1018" s="87">
        <f>IF(SUMPRODUCT(($A$4:$A1018=A1018)*($S$4:$S1018=S1018))&gt;1,0,1)</f>
        <v>0</v>
      </c>
    </row>
    <row r="1019" spans="1:30" ht="15" customHeight="1">
      <c r="A1019" s="98" t="s">
        <v>78</v>
      </c>
      <c r="B1019" s="76"/>
      <c r="C1019" s="90" t="s">
        <v>1940</v>
      </c>
      <c r="D1019" s="165" t="s">
        <v>16</v>
      </c>
      <c r="E1019" s="113">
        <v>42727</v>
      </c>
      <c r="F1019" s="88" t="s">
        <v>1049</v>
      </c>
      <c r="G1019" s="87" t="s">
        <v>1053</v>
      </c>
      <c r="H1019" s="87" t="s">
        <v>1196</v>
      </c>
      <c r="I1019" s="90" t="s">
        <v>1943</v>
      </c>
      <c r="J1019" s="85" t="str">
        <f>IFERROR(VLOOKUP(H1019,REFERENCES!R:S,2,FALSE),"")</f>
        <v>Nombre</v>
      </c>
      <c r="K1019" s="168">
        <v>94</v>
      </c>
      <c r="L1019" s="167">
        <v>162</v>
      </c>
      <c r="M1019" s="167">
        <v>115</v>
      </c>
      <c r="N1019" s="167">
        <v>118</v>
      </c>
      <c r="O1019" s="84">
        <v>395</v>
      </c>
      <c r="P1019" s="167">
        <v>94</v>
      </c>
      <c r="Q1019" s="96" t="s">
        <v>1040</v>
      </c>
      <c r="R1019" s="165" t="s">
        <v>153</v>
      </c>
      <c r="S1019" s="165" t="s">
        <v>305</v>
      </c>
      <c r="T1019" s="86" t="s">
        <v>1358</v>
      </c>
      <c r="U1019" s="165" t="s">
        <v>1951</v>
      </c>
      <c r="V1019" s="86" t="s">
        <v>1035</v>
      </c>
      <c r="W1019" s="50" t="s">
        <v>1069</v>
      </c>
      <c r="X1019" s="166"/>
      <c r="Y1019" s="165" t="str">
        <f t="shared" si="49"/>
        <v>HAN20161223NIPE1È</v>
      </c>
      <c r="Z1019" s="165">
        <f t="shared" si="50"/>
        <v>6</v>
      </c>
      <c r="AA1019" s="165" t="str">
        <f>VLOOKUP(R1019,NIVEAUXADMIN!A:B,2,FALSE)</f>
        <v>HT10</v>
      </c>
      <c r="AB1019" s="165" t="str">
        <f>VLOOKUP(S1019,NIVEAUXADMIN!E:F,2,FALSE)</f>
        <v>HT101012</v>
      </c>
      <c r="AC1019" s="165" t="str">
        <f>VLOOKUP(T1019,NIVEAUXADMIN!I:J,2,FALSE)</f>
        <v>HT101012-01</v>
      </c>
      <c r="AD1019" s="87">
        <f>IF(SUMPRODUCT(($A$4:$A1019=A1019)*($S$4:$S1019=S1019))&gt;1,0,1)</f>
        <v>0</v>
      </c>
    </row>
    <row r="1020" spans="1:30" ht="15" customHeight="1">
      <c r="A1020" s="98" t="s">
        <v>78</v>
      </c>
      <c r="B1020" s="76"/>
      <c r="C1020" s="90" t="s">
        <v>1940</v>
      </c>
      <c r="D1020" s="165" t="s">
        <v>16</v>
      </c>
      <c r="E1020" s="113">
        <v>42727</v>
      </c>
      <c r="F1020" s="95" t="s">
        <v>1051</v>
      </c>
      <c r="G1020" s="165" t="s">
        <v>1052</v>
      </c>
      <c r="H1020" s="165" t="s">
        <v>1061</v>
      </c>
      <c r="I1020" s="87"/>
      <c r="J1020" s="85" t="str">
        <f>IFERROR(VLOOKUP(H1020,REFERENCES!R:S,2,FALSE),"")</f>
        <v>Nombre</v>
      </c>
      <c r="K1020" s="168">
        <v>188</v>
      </c>
      <c r="L1020" s="167">
        <v>162</v>
      </c>
      <c r="M1020" s="167">
        <v>115</v>
      </c>
      <c r="N1020" s="167">
        <v>118</v>
      </c>
      <c r="O1020" s="84">
        <v>395</v>
      </c>
      <c r="P1020" s="167">
        <v>94</v>
      </c>
      <c r="Q1020" s="96" t="s">
        <v>1040</v>
      </c>
      <c r="R1020" s="165" t="s">
        <v>153</v>
      </c>
      <c r="S1020" s="165" t="s">
        <v>305</v>
      </c>
      <c r="T1020" s="86" t="s">
        <v>1358</v>
      </c>
      <c r="U1020" s="165" t="s">
        <v>1951</v>
      </c>
      <c r="V1020" s="86" t="s">
        <v>1035</v>
      </c>
      <c r="W1020" s="50" t="s">
        <v>1069</v>
      </c>
      <c r="X1020" s="166"/>
      <c r="Y1020" s="165" t="str">
        <f t="shared" si="49"/>
        <v>HAN20161223NIPE1È</v>
      </c>
      <c r="Z1020" s="165">
        <f t="shared" si="50"/>
        <v>6</v>
      </c>
      <c r="AA1020" s="165" t="str">
        <f>VLOOKUP(R1020,NIVEAUXADMIN!A:B,2,FALSE)</f>
        <v>HT10</v>
      </c>
      <c r="AB1020" s="165" t="str">
        <f>VLOOKUP(S1020,NIVEAUXADMIN!E:F,2,FALSE)</f>
        <v>HT101012</v>
      </c>
      <c r="AC1020" s="165" t="str">
        <f>VLOOKUP(T1020,NIVEAUXADMIN!I:J,2,FALSE)</f>
        <v>HT101012-01</v>
      </c>
      <c r="AD1020" s="87">
        <f>IF(SUMPRODUCT(($A$4:$A1020=A1020)*($S$4:$S1020=S1020))&gt;1,0,1)</f>
        <v>0</v>
      </c>
    </row>
    <row r="1021" spans="1:30" ht="15" customHeight="1">
      <c r="A1021" s="98" t="s">
        <v>78</v>
      </c>
      <c r="B1021" s="76"/>
      <c r="C1021" s="90" t="s">
        <v>1940</v>
      </c>
      <c r="D1021" s="165" t="s">
        <v>16</v>
      </c>
      <c r="E1021" s="113">
        <v>42727</v>
      </c>
      <c r="F1021" s="95" t="s">
        <v>1051</v>
      </c>
      <c r="G1021" s="165" t="s">
        <v>1052</v>
      </c>
      <c r="H1021" s="165" t="s">
        <v>1058</v>
      </c>
      <c r="I1021" s="87"/>
      <c r="J1021" s="85" t="str">
        <f>IFERROR(VLOOKUP(H1021,REFERENCES!R:S,2,FALSE),"")</f>
        <v>Nombre</v>
      </c>
      <c r="K1021" s="168">
        <v>188</v>
      </c>
      <c r="L1021" s="167">
        <v>162</v>
      </c>
      <c r="M1021" s="167">
        <v>115</v>
      </c>
      <c r="N1021" s="167">
        <v>118</v>
      </c>
      <c r="O1021" s="84">
        <v>395</v>
      </c>
      <c r="P1021" s="167">
        <v>94</v>
      </c>
      <c r="Q1021" s="96" t="s">
        <v>1040</v>
      </c>
      <c r="R1021" s="165" t="s">
        <v>153</v>
      </c>
      <c r="S1021" s="165" t="s">
        <v>305</v>
      </c>
      <c r="T1021" s="86" t="s">
        <v>1358</v>
      </c>
      <c r="U1021" s="165" t="s">
        <v>1951</v>
      </c>
      <c r="V1021" s="86" t="s">
        <v>1035</v>
      </c>
      <c r="W1021" s="50" t="s">
        <v>1069</v>
      </c>
      <c r="X1021" s="166"/>
      <c r="Y1021" s="165" t="str">
        <f t="shared" si="49"/>
        <v>HAN20161223NIPE1È</v>
      </c>
      <c r="Z1021" s="165">
        <f t="shared" si="50"/>
        <v>6</v>
      </c>
      <c r="AA1021" s="165" t="str">
        <f>VLOOKUP(R1021,NIVEAUXADMIN!A:B,2,FALSE)</f>
        <v>HT10</v>
      </c>
      <c r="AB1021" s="165" t="str">
        <f>VLOOKUP(S1021,NIVEAUXADMIN!E:F,2,FALSE)</f>
        <v>HT101012</v>
      </c>
      <c r="AC1021" s="165" t="str">
        <f>VLOOKUP(T1021,NIVEAUXADMIN!I:J,2,FALSE)</f>
        <v>HT101012-01</v>
      </c>
      <c r="AD1021" s="87">
        <f>IF(SUMPRODUCT(($A$4:$A1021=A1021)*($S$4:$S1021=S1021))&gt;1,0,1)</f>
        <v>0</v>
      </c>
    </row>
    <row r="1022" spans="1:30" ht="15" customHeight="1">
      <c r="A1022" s="98" t="s">
        <v>78</v>
      </c>
      <c r="B1022" s="76"/>
      <c r="C1022" s="90" t="s">
        <v>1940</v>
      </c>
      <c r="D1022" s="165" t="s">
        <v>16</v>
      </c>
      <c r="E1022" s="113">
        <v>42731</v>
      </c>
      <c r="F1022" s="95" t="s">
        <v>1051</v>
      </c>
      <c r="G1022" s="165" t="s">
        <v>1052</v>
      </c>
      <c r="H1022" s="165" t="s">
        <v>1065</v>
      </c>
      <c r="I1022" s="87"/>
      <c r="J1022" s="85" t="str">
        <f>IFERROR(VLOOKUP(H1022,REFERENCES!R:S,2,FALSE),"")</f>
        <v>N/A</v>
      </c>
      <c r="K1022" s="168">
        <v>93</v>
      </c>
      <c r="L1022" s="167">
        <v>174</v>
      </c>
      <c r="M1022" s="167">
        <v>136</v>
      </c>
      <c r="N1022" s="167">
        <v>125</v>
      </c>
      <c r="O1022" s="84">
        <v>435</v>
      </c>
      <c r="P1022" s="167">
        <v>93</v>
      </c>
      <c r="Q1022" s="96" t="s">
        <v>1040</v>
      </c>
      <c r="R1022" s="165" t="s">
        <v>153</v>
      </c>
      <c r="S1022" s="165" t="s">
        <v>305</v>
      </c>
      <c r="T1022" s="86" t="s">
        <v>1358</v>
      </c>
      <c r="U1022" s="165" t="s">
        <v>1952</v>
      </c>
      <c r="V1022" s="86" t="s">
        <v>1035</v>
      </c>
      <c r="W1022" s="50" t="s">
        <v>1069</v>
      </c>
      <c r="X1022" s="165" t="s">
        <v>1944</v>
      </c>
      <c r="Y1022" s="165" t="str">
        <f t="shared" si="49"/>
        <v>HAN20161227NIPE1È</v>
      </c>
      <c r="Z1022" s="165">
        <f t="shared" si="50"/>
        <v>6</v>
      </c>
      <c r="AA1022" s="165" t="str">
        <f>VLOOKUP(R1022,NIVEAUXADMIN!A:B,2,FALSE)</f>
        <v>HT10</v>
      </c>
      <c r="AB1022" s="165" t="str">
        <f>VLOOKUP(S1022,NIVEAUXADMIN!E:F,2,FALSE)</f>
        <v>HT101012</v>
      </c>
      <c r="AC1022" s="165" t="str">
        <f>VLOOKUP(T1022,NIVEAUXADMIN!I:J,2,FALSE)</f>
        <v>HT101012-01</v>
      </c>
      <c r="AD1022" s="87">
        <f>IF(SUMPRODUCT(($A$4:$A1022=A1022)*($S$4:$S1022=S1022))&gt;1,0,1)</f>
        <v>0</v>
      </c>
    </row>
    <row r="1023" spans="1:30" ht="15" customHeight="1">
      <c r="A1023" s="98" t="s">
        <v>78</v>
      </c>
      <c r="B1023" s="76"/>
      <c r="C1023" s="90" t="s">
        <v>1940</v>
      </c>
      <c r="D1023" s="165" t="s">
        <v>16</v>
      </c>
      <c r="E1023" s="113">
        <v>42731</v>
      </c>
      <c r="F1023" s="95" t="s">
        <v>1051</v>
      </c>
      <c r="G1023" s="165" t="s">
        <v>1052</v>
      </c>
      <c r="H1023" s="165" t="s">
        <v>1056</v>
      </c>
      <c r="I1023" s="87"/>
      <c r="J1023" s="85" t="str">
        <f>IFERROR(VLOOKUP(H1023,REFERENCES!R:S,2,FALSE),"")</f>
        <v>Nombre</v>
      </c>
      <c r="K1023" s="168">
        <v>93</v>
      </c>
      <c r="L1023" s="167">
        <v>174</v>
      </c>
      <c r="M1023" s="167">
        <v>136</v>
      </c>
      <c r="N1023" s="167">
        <v>125</v>
      </c>
      <c r="O1023" s="84">
        <v>435</v>
      </c>
      <c r="P1023" s="167">
        <v>93</v>
      </c>
      <c r="Q1023" s="96" t="s">
        <v>1040</v>
      </c>
      <c r="R1023" s="165" t="s">
        <v>153</v>
      </c>
      <c r="S1023" s="165" t="s">
        <v>305</v>
      </c>
      <c r="T1023" s="86" t="s">
        <v>1358</v>
      </c>
      <c r="U1023" s="165" t="s">
        <v>1952</v>
      </c>
      <c r="V1023" s="86" t="s">
        <v>1035</v>
      </c>
      <c r="W1023" s="50" t="s">
        <v>1069</v>
      </c>
      <c r="X1023" s="166"/>
      <c r="Y1023" s="165" t="str">
        <f t="shared" si="49"/>
        <v>HAN20161227NIPE1È</v>
      </c>
      <c r="Z1023" s="165">
        <f t="shared" si="50"/>
        <v>6</v>
      </c>
      <c r="AA1023" s="165" t="str">
        <f>VLOOKUP(R1023,NIVEAUXADMIN!A:B,2,FALSE)</f>
        <v>HT10</v>
      </c>
      <c r="AB1023" s="165" t="str">
        <f>VLOOKUP(S1023,NIVEAUXADMIN!E:F,2,FALSE)</f>
        <v>HT101012</v>
      </c>
      <c r="AC1023" s="165" t="str">
        <f>VLOOKUP(T1023,NIVEAUXADMIN!I:J,2,FALSE)</f>
        <v>HT101012-01</v>
      </c>
      <c r="AD1023" s="87">
        <f>IF(SUMPRODUCT(($A$4:$A1023=A1023)*($S$4:$S1023=S1023))&gt;1,0,1)</f>
        <v>0</v>
      </c>
    </row>
    <row r="1024" spans="1:30" ht="15" customHeight="1">
      <c r="A1024" s="98" t="s">
        <v>78</v>
      </c>
      <c r="B1024" s="76"/>
      <c r="C1024" s="90" t="s">
        <v>1940</v>
      </c>
      <c r="D1024" s="165" t="s">
        <v>16</v>
      </c>
      <c r="E1024" s="113">
        <v>42731</v>
      </c>
      <c r="F1024" s="95" t="s">
        <v>1049</v>
      </c>
      <c r="G1024" s="165" t="s">
        <v>1053</v>
      </c>
      <c r="H1024" s="165" t="s">
        <v>1064</v>
      </c>
      <c r="I1024" s="87" t="s">
        <v>1941</v>
      </c>
      <c r="J1024" s="85" t="str">
        <f>IFERROR(VLOOKUP(H1024,REFERENCES!R:S,2,FALSE),"")</f>
        <v>Nombre</v>
      </c>
      <c r="K1024" s="168">
        <v>93</v>
      </c>
      <c r="L1024" s="167">
        <v>174</v>
      </c>
      <c r="M1024" s="167">
        <v>136</v>
      </c>
      <c r="N1024" s="167">
        <v>125</v>
      </c>
      <c r="O1024" s="84">
        <v>435</v>
      </c>
      <c r="P1024" s="167">
        <v>93</v>
      </c>
      <c r="Q1024" s="96" t="s">
        <v>1040</v>
      </c>
      <c r="R1024" s="165" t="s">
        <v>153</v>
      </c>
      <c r="S1024" s="165" t="s">
        <v>305</v>
      </c>
      <c r="T1024" s="86" t="s">
        <v>1358</v>
      </c>
      <c r="U1024" s="165" t="s">
        <v>1952</v>
      </c>
      <c r="V1024" s="86" t="s">
        <v>1035</v>
      </c>
      <c r="W1024" s="50" t="s">
        <v>1069</v>
      </c>
      <c r="X1024" s="166"/>
      <c r="Y1024" s="165" t="str">
        <f t="shared" si="49"/>
        <v>HAN20161227NIPE1È</v>
      </c>
      <c r="Z1024" s="165">
        <f t="shared" si="50"/>
        <v>6</v>
      </c>
      <c r="AA1024" s="165" t="str">
        <f>VLOOKUP(R1024,NIVEAUXADMIN!A:B,2,FALSE)</f>
        <v>HT10</v>
      </c>
      <c r="AB1024" s="165" t="str">
        <f>VLOOKUP(S1024,NIVEAUXADMIN!E:F,2,FALSE)</f>
        <v>HT101012</v>
      </c>
      <c r="AC1024" s="165" t="str">
        <f>VLOOKUP(T1024,NIVEAUXADMIN!I:J,2,FALSE)</f>
        <v>HT101012-01</v>
      </c>
      <c r="AD1024" s="87">
        <f>IF(SUMPRODUCT(($A$4:$A1024=A1024)*($S$4:$S1024=S1024))&gt;1,0,1)</f>
        <v>0</v>
      </c>
    </row>
    <row r="1025" spans="1:30" ht="15" customHeight="1">
      <c r="A1025" s="98" t="s">
        <v>78</v>
      </c>
      <c r="B1025" s="76"/>
      <c r="C1025" s="90" t="s">
        <v>1940</v>
      </c>
      <c r="D1025" s="165" t="s">
        <v>16</v>
      </c>
      <c r="E1025" s="113">
        <v>42731</v>
      </c>
      <c r="F1025" s="88" t="s">
        <v>1049</v>
      </c>
      <c r="G1025" s="87" t="s">
        <v>1053</v>
      </c>
      <c r="H1025" s="87" t="s">
        <v>1196</v>
      </c>
      <c r="I1025" s="90" t="s">
        <v>1943</v>
      </c>
      <c r="J1025" s="85" t="str">
        <f>IFERROR(VLOOKUP(H1025,REFERENCES!R:S,2,FALSE),"")</f>
        <v>Nombre</v>
      </c>
      <c r="K1025" s="168">
        <v>93</v>
      </c>
      <c r="L1025" s="167">
        <v>174</v>
      </c>
      <c r="M1025" s="167">
        <v>136</v>
      </c>
      <c r="N1025" s="167">
        <v>125</v>
      </c>
      <c r="O1025" s="84">
        <v>435</v>
      </c>
      <c r="P1025" s="167">
        <v>93</v>
      </c>
      <c r="Q1025" s="96" t="s">
        <v>1040</v>
      </c>
      <c r="R1025" s="165" t="s">
        <v>153</v>
      </c>
      <c r="S1025" s="165" t="s">
        <v>305</v>
      </c>
      <c r="T1025" s="86" t="s">
        <v>1358</v>
      </c>
      <c r="U1025" s="165" t="s">
        <v>1952</v>
      </c>
      <c r="V1025" s="86" t="s">
        <v>1035</v>
      </c>
      <c r="W1025" s="50" t="s">
        <v>1069</v>
      </c>
      <c r="X1025" s="166"/>
      <c r="Y1025" s="165" t="str">
        <f t="shared" si="49"/>
        <v>HAN20161227NIPE1È</v>
      </c>
      <c r="Z1025" s="165">
        <f t="shared" si="50"/>
        <v>6</v>
      </c>
      <c r="AA1025" s="165" t="str">
        <f>VLOOKUP(R1025,NIVEAUXADMIN!A:B,2,FALSE)</f>
        <v>HT10</v>
      </c>
      <c r="AB1025" s="165" t="str">
        <f>VLOOKUP(S1025,NIVEAUXADMIN!E:F,2,FALSE)</f>
        <v>HT101012</v>
      </c>
      <c r="AC1025" s="165" t="str">
        <f>VLOOKUP(T1025,NIVEAUXADMIN!I:J,2,FALSE)</f>
        <v>HT101012-01</v>
      </c>
      <c r="AD1025" s="87">
        <f>IF(SUMPRODUCT(($A$4:$A1025=A1025)*($S$4:$S1025=S1025))&gt;1,0,1)</f>
        <v>0</v>
      </c>
    </row>
    <row r="1026" spans="1:30" ht="15" customHeight="1">
      <c r="A1026" s="98" t="s">
        <v>78</v>
      </c>
      <c r="B1026" s="76"/>
      <c r="C1026" s="90" t="s">
        <v>1940</v>
      </c>
      <c r="D1026" s="165" t="s">
        <v>16</v>
      </c>
      <c r="E1026" s="113">
        <v>42731</v>
      </c>
      <c r="F1026" s="95" t="s">
        <v>1051</v>
      </c>
      <c r="G1026" s="165" t="s">
        <v>1052</v>
      </c>
      <c r="H1026" s="165" t="s">
        <v>1061</v>
      </c>
      <c r="I1026" s="87"/>
      <c r="J1026" s="85" t="str">
        <f>IFERROR(VLOOKUP(H1026,REFERENCES!R:S,2,FALSE),"")</f>
        <v>Nombre</v>
      </c>
      <c r="K1026" s="168">
        <v>186</v>
      </c>
      <c r="L1026" s="167">
        <v>174</v>
      </c>
      <c r="M1026" s="167">
        <v>136</v>
      </c>
      <c r="N1026" s="167">
        <v>125</v>
      </c>
      <c r="O1026" s="84">
        <v>435</v>
      </c>
      <c r="P1026" s="167">
        <v>93</v>
      </c>
      <c r="Q1026" s="96" t="s">
        <v>1040</v>
      </c>
      <c r="R1026" s="165" t="s">
        <v>153</v>
      </c>
      <c r="S1026" s="165" t="s">
        <v>305</v>
      </c>
      <c r="T1026" s="86" t="s">
        <v>1358</v>
      </c>
      <c r="U1026" s="165" t="s">
        <v>1952</v>
      </c>
      <c r="V1026" s="86" t="s">
        <v>1035</v>
      </c>
      <c r="W1026" s="50" t="s">
        <v>1069</v>
      </c>
      <c r="X1026" s="166"/>
      <c r="Y1026" s="165" t="str">
        <f t="shared" si="49"/>
        <v>HAN20161227NIPE1È</v>
      </c>
      <c r="Z1026" s="165">
        <f t="shared" si="50"/>
        <v>6</v>
      </c>
      <c r="AA1026" s="165" t="str">
        <f>VLOOKUP(R1026,NIVEAUXADMIN!A:B,2,FALSE)</f>
        <v>HT10</v>
      </c>
      <c r="AB1026" s="165" t="str">
        <f>VLOOKUP(S1026,NIVEAUXADMIN!E:F,2,FALSE)</f>
        <v>HT101012</v>
      </c>
      <c r="AC1026" s="165" t="str">
        <f>VLOOKUP(T1026,NIVEAUXADMIN!I:J,2,FALSE)</f>
        <v>HT101012-01</v>
      </c>
      <c r="AD1026" s="87">
        <f>IF(SUMPRODUCT(($A$4:$A1026=A1026)*($S$4:$S1026=S1026))&gt;1,0,1)</f>
        <v>0</v>
      </c>
    </row>
    <row r="1027" spans="1:30" s="165" customFormat="1" ht="15" customHeight="1">
      <c r="A1027" s="98" t="s">
        <v>78</v>
      </c>
      <c r="B1027" s="76"/>
      <c r="C1027" s="90" t="s">
        <v>1940</v>
      </c>
      <c r="D1027" s="165" t="s">
        <v>16</v>
      </c>
      <c r="E1027" s="113">
        <v>42731</v>
      </c>
      <c r="F1027" s="95" t="s">
        <v>1051</v>
      </c>
      <c r="G1027" s="165" t="s">
        <v>1052</v>
      </c>
      <c r="H1027" s="165" t="s">
        <v>1058</v>
      </c>
      <c r="I1027" s="87"/>
      <c r="J1027" s="85" t="str">
        <f>IFERROR(VLOOKUP(H1027,REFERENCES!R:S,2,FALSE),"")</f>
        <v>Nombre</v>
      </c>
      <c r="K1027" s="168">
        <v>186</v>
      </c>
      <c r="L1027" s="167">
        <v>174</v>
      </c>
      <c r="M1027" s="167">
        <v>136</v>
      </c>
      <c r="N1027" s="167">
        <v>125</v>
      </c>
      <c r="O1027" s="84">
        <v>435</v>
      </c>
      <c r="P1027" s="167">
        <v>93</v>
      </c>
      <c r="Q1027" s="96" t="s">
        <v>1040</v>
      </c>
      <c r="R1027" s="165" t="s">
        <v>153</v>
      </c>
      <c r="S1027" s="165" t="s">
        <v>305</v>
      </c>
      <c r="T1027" s="86" t="s">
        <v>1358</v>
      </c>
      <c r="U1027" s="165" t="s">
        <v>1952</v>
      </c>
      <c r="V1027" s="86" t="s">
        <v>1035</v>
      </c>
      <c r="W1027" s="50" t="s">
        <v>1069</v>
      </c>
      <c r="X1027" s="166"/>
      <c r="Y1027" s="165" t="str">
        <f t="shared" si="49"/>
        <v>HAN20161227NIPE1È</v>
      </c>
      <c r="Z1027" s="165">
        <f t="shared" si="50"/>
        <v>6</v>
      </c>
      <c r="AA1027" s="165" t="str">
        <f>VLOOKUP(R1027,NIVEAUXADMIN!A:B,2,FALSE)</f>
        <v>HT10</v>
      </c>
      <c r="AB1027" s="165" t="str">
        <f>VLOOKUP(S1027,NIVEAUXADMIN!E:F,2,FALSE)</f>
        <v>HT101012</v>
      </c>
      <c r="AC1027" s="165" t="str">
        <f>VLOOKUP(T1027,NIVEAUXADMIN!I:J,2,FALSE)</f>
        <v>HT101012-01</v>
      </c>
      <c r="AD1027" s="87">
        <f>IF(SUMPRODUCT(($A$4:$A1027=A1027)*($S$4:$S1027=S1027))&gt;1,0,1)</f>
        <v>0</v>
      </c>
    </row>
    <row r="1028" spans="1:30" ht="15" customHeight="1">
      <c r="A1028" s="98" t="s">
        <v>78</v>
      </c>
      <c r="B1028" s="76"/>
      <c r="C1028" s="90" t="s">
        <v>1940</v>
      </c>
      <c r="D1028" s="165" t="s">
        <v>16</v>
      </c>
      <c r="E1028" s="113">
        <v>42734</v>
      </c>
      <c r="F1028" s="95" t="s">
        <v>1051</v>
      </c>
      <c r="G1028" s="165" t="s">
        <v>1052</v>
      </c>
      <c r="H1028" s="165" t="s">
        <v>1065</v>
      </c>
      <c r="I1028" s="87"/>
      <c r="J1028" s="85" t="str">
        <f>IFERROR(VLOOKUP(H1028,REFERENCES!R:S,2,FALSE),"")</f>
        <v>N/A</v>
      </c>
      <c r="K1028" s="168">
        <v>51</v>
      </c>
      <c r="L1028" s="167">
        <v>80</v>
      </c>
      <c r="M1028" s="167">
        <v>69</v>
      </c>
      <c r="N1028" s="167">
        <v>76</v>
      </c>
      <c r="O1028" s="84">
        <v>225</v>
      </c>
      <c r="P1028" s="167">
        <v>51</v>
      </c>
      <c r="Q1028" s="96" t="s">
        <v>1040</v>
      </c>
      <c r="R1028" s="165" t="s">
        <v>153</v>
      </c>
      <c r="S1028" s="165" t="s">
        <v>305</v>
      </c>
      <c r="T1028" s="86" t="s">
        <v>1622</v>
      </c>
      <c r="U1028" s="165" t="s">
        <v>1953</v>
      </c>
      <c r="V1028" s="86" t="s">
        <v>1035</v>
      </c>
      <c r="W1028" s="50" t="s">
        <v>1069</v>
      </c>
      <c r="X1028" s="165" t="s">
        <v>1944</v>
      </c>
      <c r="Y1028" s="165" t="str">
        <f t="shared" si="49"/>
        <v>HAN20161230NIPE3È</v>
      </c>
      <c r="Z1028" s="165">
        <f t="shared" si="50"/>
        <v>6</v>
      </c>
      <c r="AA1028" s="165" t="str">
        <f>VLOOKUP(R1028,NIVEAUXADMIN!A:B,2,FALSE)</f>
        <v>HT10</v>
      </c>
      <c r="AB1028" s="165" t="str">
        <f>VLOOKUP(S1028,NIVEAUXADMIN!E:F,2,FALSE)</f>
        <v>HT101012</v>
      </c>
      <c r="AC1028" s="165" t="str">
        <f>VLOOKUP(T1028,NIVEAUXADMIN!I:J,2,FALSE)</f>
        <v>HT101012-03</v>
      </c>
      <c r="AD1028" s="87">
        <f>IF(SUMPRODUCT(($A$4:$A1028=A1028)*($S$4:$S1028=S1028))&gt;1,0,1)</f>
        <v>0</v>
      </c>
    </row>
    <row r="1029" spans="1:30" ht="15" customHeight="1">
      <c r="A1029" s="98" t="s">
        <v>78</v>
      </c>
      <c r="B1029" s="76"/>
      <c r="C1029" s="90" t="s">
        <v>1940</v>
      </c>
      <c r="D1029" s="165" t="s">
        <v>16</v>
      </c>
      <c r="E1029" s="113">
        <v>42734</v>
      </c>
      <c r="F1029" s="95" t="s">
        <v>1051</v>
      </c>
      <c r="G1029" s="165" t="s">
        <v>1052</v>
      </c>
      <c r="H1029" s="165" t="s">
        <v>1056</v>
      </c>
      <c r="I1029" s="87"/>
      <c r="J1029" s="85" t="str">
        <f>IFERROR(VLOOKUP(H1029,REFERENCES!R:S,2,FALSE),"")</f>
        <v>Nombre</v>
      </c>
      <c r="K1029" s="168">
        <v>51</v>
      </c>
      <c r="L1029" s="167">
        <v>80</v>
      </c>
      <c r="M1029" s="167">
        <v>69</v>
      </c>
      <c r="N1029" s="167">
        <v>76</v>
      </c>
      <c r="O1029" s="84">
        <v>225</v>
      </c>
      <c r="P1029" s="167">
        <v>51</v>
      </c>
      <c r="Q1029" s="96" t="s">
        <v>1040</v>
      </c>
      <c r="R1029" s="165" t="s">
        <v>153</v>
      </c>
      <c r="S1029" s="165" t="s">
        <v>305</v>
      </c>
      <c r="T1029" s="86" t="s">
        <v>1622</v>
      </c>
      <c r="U1029" s="165" t="s">
        <v>1953</v>
      </c>
      <c r="V1029" s="86" t="s">
        <v>1035</v>
      </c>
      <c r="W1029" s="50" t="s">
        <v>1069</v>
      </c>
      <c r="X1029" s="166"/>
      <c r="Y1029" s="165" t="str">
        <f t="shared" si="49"/>
        <v>HAN20161230NIPE3È</v>
      </c>
      <c r="Z1029" s="165">
        <f t="shared" si="50"/>
        <v>6</v>
      </c>
      <c r="AA1029" s="165" t="str">
        <f>VLOOKUP(R1029,NIVEAUXADMIN!A:B,2,FALSE)</f>
        <v>HT10</v>
      </c>
      <c r="AB1029" s="165" t="str">
        <f>VLOOKUP(S1029,NIVEAUXADMIN!E:F,2,FALSE)</f>
        <v>HT101012</v>
      </c>
      <c r="AC1029" s="165" t="str">
        <f>VLOOKUP(T1029,NIVEAUXADMIN!I:J,2,FALSE)</f>
        <v>HT101012-03</v>
      </c>
      <c r="AD1029" s="87">
        <f>IF(SUMPRODUCT(($A$4:$A1029=A1029)*($S$4:$S1029=S1029))&gt;1,0,1)</f>
        <v>0</v>
      </c>
    </row>
    <row r="1030" spans="1:30" ht="15" customHeight="1">
      <c r="A1030" s="98" t="s">
        <v>78</v>
      </c>
      <c r="B1030" s="76"/>
      <c r="C1030" s="90" t="s">
        <v>1940</v>
      </c>
      <c r="D1030" s="165" t="s">
        <v>16</v>
      </c>
      <c r="E1030" s="113">
        <v>42734</v>
      </c>
      <c r="F1030" s="95" t="s">
        <v>1049</v>
      </c>
      <c r="G1030" s="165" t="s">
        <v>1053</v>
      </c>
      <c r="H1030" s="165" t="s">
        <v>1064</v>
      </c>
      <c r="I1030" s="87" t="s">
        <v>1941</v>
      </c>
      <c r="J1030" s="85" t="str">
        <f>IFERROR(VLOOKUP(H1030,REFERENCES!R:S,2,FALSE),"")</f>
        <v>Nombre</v>
      </c>
      <c r="K1030" s="168">
        <v>51</v>
      </c>
      <c r="L1030" s="167">
        <v>80</v>
      </c>
      <c r="M1030" s="167">
        <v>69</v>
      </c>
      <c r="N1030" s="167">
        <v>76</v>
      </c>
      <c r="O1030" s="84">
        <v>225</v>
      </c>
      <c r="P1030" s="167">
        <v>51</v>
      </c>
      <c r="Q1030" s="96" t="s">
        <v>1040</v>
      </c>
      <c r="R1030" s="165" t="s">
        <v>153</v>
      </c>
      <c r="S1030" s="165" t="s">
        <v>305</v>
      </c>
      <c r="T1030" s="86" t="s">
        <v>1622</v>
      </c>
      <c r="U1030" s="165" t="s">
        <v>1953</v>
      </c>
      <c r="V1030" s="86" t="s">
        <v>1035</v>
      </c>
      <c r="W1030" s="50" t="s">
        <v>1069</v>
      </c>
      <c r="X1030" s="166"/>
      <c r="Y1030" s="165" t="str">
        <f t="shared" ref="Y1030:Y1045" si="51">UPPER(LEFT(A1030,3)&amp;YEAR(E1030)&amp;MONTH(E1030)&amp;DAY((E1030))&amp;LEFT(R1030,2)&amp;LEFT(S1030,2)&amp;LEFT(T1030,2))</f>
        <v>HAN20161230NIPE3È</v>
      </c>
      <c r="Z1030" s="165">
        <f t="shared" ref="Z1030:Z1045" si="52">COUNTIF($Y$4:$Y$1907,Y1030)</f>
        <v>6</v>
      </c>
      <c r="AA1030" s="165" t="str">
        <f>VLOOKUP(R1030,NIVEAUXADMIN!A:B,2,FALSE)</f>
        <v>HT10</v>
      </c>
      <c r="AB1030" s="165" t="str">
        <f>VLOOKUP(S1030,NIVEAUXADMIN!E:F,2,FALSE)</f>
        <v>HT101012</v>
      </c>
      <c r="AC1030" s="165" t="str">
        <f>VLOOKUP(T1030,NIVEAUXADMIN!I:J,2,FALSE)</f>
        <v>HT101012-03</v>
      </c>
      <c r="AD1030" s="87">
        <f>IF(SUMPRODUCT(($A$4:$A1030=A1030)*($S$4:$S1030=S1030))&gt;1,0,1)</f>
        <v>0</v>
      </c>
    </row>
    <row r="1031" spans="1:30" ht="15" customHeight="1">
      <c r="A1031" s="98" t="s">
        <v>78</v>
      </c>
      <c r="B1031" s="76"/>
      <c r="C1031" s="90" t="s">
        <v>1940</v>
      </c>
      <c r="D1031" s="165" t="s">
        <v>16</v>
      </c>
      <c r="E1031" s="113">
        <v>42734</v>
      </c>
      <c r="F1031" s="88" t="s">
        <v>1049</v>
      </c>
      <c r="G1031" s="87" t="s">
        <v>1053</v>
      </c>
      <c r="H1031" s="87" t="s">
        <v>1196</v>
      </c>
      <c r="I1031" s="90" t="s">
        <v>1943</v>
      </c>
      <c r="J1031" s="85" t="str">
        <f>IFERROR(VLOOKUP(H1031,REFERENCES!R:S,2,FALSE),"")</f>
        <v>Nombre</v>
      </c>
      <c r="K1031" s="168">
        <v>51</v>
      </c>
      <c r="L1031" s="167">
        <v>80</v>
      </c>
      <c r="M1031" s="167">
        <v>69</v>
      </c>
      <c r="N1031" s="167">
        <v>76</v>
      </c>
      <c r="O1031" s="84">
        <v>225</v>
      </c>
      <c r="P1031" s="167">
        <v>51</v>
      </c>
      <c r="Q1031" s="96" t="s">
        <v>1040</v>
      </c>
      <c r="R1031" s="165" t="s">
        <v>153</v>
      </c>
      <c r="S1031" s="165" t="s">
        <v>305</v>
      </c>
      <c r="T1031" s="86" t="s">
        <v>1622</v>
      </c>
      <c r="U1031" s="165" t="s">
        <v>1953</v>
      </c>
      <c r="V1031" s="86" t="s">
        <v>1035</v>
      </c>
      <c r="W1031" s="50" t="s">
        <v>1069</v>
      </c>
      <c r="X1031" s="166"/>
      <c r="Y1031" s="165" t="str">
        <f t="shared" si="51"/>
        <v>HAN20161230NIPE3È</v>
      </c>
      <c r="Z1031" s="165">
        <f t="shared" si="52"/>
        <v>6</v>
      </c>
      <c r="AA1031" s="165" t="str">
        <f>VLOOKUP(R1031,NIVEAUXADMIN!A:B,2,FALSE)</f>
        <v>HT10</v>
      </c>
      <c r="AB1031" s="165" t="str">
        <f>VLOOKUP(S1031,NIVEAUXADMIN!E:F,2,FALSE)</f>
        <v>HT101012</v>
      </c>
      <c r="AC1031" s="165" t="str">
        <f>VLOOKUP(T1031,NIVEAUXADMIN!I:J,2,FALSE)</f>
        <v>HT101012-03</v>
      </c>
      <c r="AD1031" s="87">
        <f>IF(SUMPRODUCT(($A$4:$A1031=A1031)*($S$4:$S1031=S1031))&gt;1,0,1)</f>
        <v>0</v>
      </c>
    </row>
    <row r="1032" spans="1:30" ht="15" customHeight="1">
      <c r="A1032" s="98" t="s">
        <v>78</v>
      </c>
      <c r="B1032" s="76"/>
      <c r="C1032" s="90" t="s">
        <v>1940</v>
      </c>
      <c r="D1032" s="165" t="s">
        <v>16</v>
      </c>
      <c r="E1032" s="113">
        <v>42734</v>
      </c>
      <c r="F1032" s="95" t="s">
        <v>1051</v>
      </c>
      <c r="G1032" s="165" t="s">
        <v>1052</v>
      </c>
      <c r="H1032" s="165" t="s">
        <v>1061</v>
      </c>
      <c r="I1032" s="87"/>
      <c r="J1032" s="85" t="str">
        <f>IFERROR(VLOOKUP(H1032,REFERENCES!R:S,2,FALSE),"")</f>
        <v>Nombre</v>
      </c>
      <c r="K1032" s="168">
        <v>102</v>
      </c>
      <c r="L1032" s="167">
        <v>80</v>
      </c>
      <c r="M1032" s="167">
        <v>69</v>
      </c>
      <c r="N1032" s="167">
        <v>76</v>
      </c>
      <c r="O1032" s="84">
        <v>225</v>
      </c>
      <c r="P1032" s="167">
        <v>51</v>
      </c>
      <c r="Q1032" s="96" t="s">
        <v>1040</v>
      </c>
      <c r="R1032" s="165" t="s">
        <v>153</v>
      </c>
      <c r="S1032" s="165" t="s">
        <v>305</v>
      </c>
      <c r="T1032" s="86" t="s">
        <v>1622</v>
      </c>
      <c r="U1032" s="165" t="s">
        <v>1953</v>
      </c>
      <c r="V1032" s="86" t="s">
        <v>1035</v>
      </c>
      <c r="W1032" s="50" t="s">
        <v>1069</v>
      </c>
      <c r="X1032" s="166"/>
      <c r="Y1032" s="165" t="str">
        <f t="shared" si="51"/>
        <v>HAN20161230NIPE3È</v>
      </c>
      <c r="Z1032" s="165">
        <f t="shared" si="52"/>
        <v>6</v>
      </c>
      <c r="AA1032" s="165" t="str">
        <f>VLOOKUP(R1032,NIVEAUXADMIN!A:B,2,FALSE)</f>
        <v>HT10</v>
      </c>
      <c r="AB1032" s="165" t="str">
        <f>VLOOKUP(S1032,NIVEAUXADMIN!E:F,2,FALSE)</f>
        <v>HT101012</v>
      </c>
      <c r="AC1032" s="165" t="str">
        <f>VLOOKUP(T1032,NIVEAUXADMIN!I:J,2,FALSE)</f>
        <v>HT101012-03</v>
      </c>
      <c r="AD1032" s="87">
        <f>IF(SUMPRODUCT(($A$4:$A1032=A1032)*($S$4:$S1032=S1032))&gt;1,0,1)</f>
        <v>0</v>
      </c>
    </row>
    <row r="1033" spans="1:30" ht="15" customHeight="1">
      <c r="A1033" s="98" t="s">
        <v>78</v>
      </c>
      <c r="B1033" s="76"/>
      <c r="C1033" s="90" t="s">
        <v>1940</v>
      </c>
      <c r="D1033" s="165" t="s">
        <v>16</v>
      </c>
      <c r="E1033" s="113">
        <v>42734</v>
      </c>
      <c r="F1033" s="95" t="s">
        <v>1051</v>
      </c>
      <c r="G1033" s="165" t="s">
        <v>1052</v>
      </c>
      <c r="H1033" s="165" t="s">
        <v>1058</v>
      </c>
      <c r="I1033" s="87"/>
      <c r="J1033" s="85" t="str">
        <f>IFERROR(VLOOKUP(H1033,REFERENCES!R:S,2,FALSE),"")</f>
        <v>Nombre</v>
      </c>
      <c r="K1033" s="168">
        <v>102</v>
      </c>
      <c r="L1033" s="167">
        <v>80</v>
      </c>
      <c r="M1033" s="167">
        <v>69</v>
      </c>
      <c r="N1033" s="167">
        <v>76</v>
      </c>
      <c r="O1033" s="84">
        <v>225</v>
      </c>
      <c r="P1033" s="167">
        <v>51</v>
      </c>
      <c r="Q1033" s="96" t="s">
        <v>1040</v>
      </c>
      <c r="R1033" s="165" t="s">
        <v>153</v>
      </c>
      <c r="S1033" s="165" t="s">
        <v>305</v>
      </c>
      <c r="T1033" s="86" t="s">
        <v>1622</v>
      </c>
      <c r="U1033" s="165" t="s">
        <v>1953</v>
      </c>
      <c r="V1033" s="86" t="s">
        <v>1035</v>
      </c>
      <c r="W1033" s="50" t="s">
        <v>1069</v>
      </c>
      <c r="X1033" s="166"/>
      <c r="Y1033" s="165" t="str">
        <f t="shared" si="51"/>
        <v>HAN20161230NIPE3È</v>
      </c>
      <c r="Z1033" s="165">
        <f t="shared" si="52"/>
        <v>6</v>
      </c>
      <c r="AA1033" s="165" t="str">
        <f>VLOOKUP(R1033,NIVEAUXADMIN!A:B,2,FALSE)</f>
        <v>HT10</v>
      </c>
      <c r="AB1033" s="165" t="str">
        <f>VLOOKUP(S1033,NIVEAUXADMIN!E:F,2,FALSE)</f>
        <v>HT101012</v>
      </c>
      <c r="AC1033" s="165" t="str">
        <f>VLOOKUP(T1033,NIVEAUXADMIN!I:J,2,FALSE)</f>
        <v>HT101012-03</v>
      </c>
      <c r="AD1033" s="87">
        <f>IF(SUMPRODUCT(($A$4:$A1033=A1033)*($S$4:$S1033=S1033))&gt;1,0,1)</f>
        <v>0</v>
      </c>
    </row>
    <row r="1034" spans="1:30" ht="15" customHeight="1">
      <c r="A1034" s="98" t="s">
        <v>78</v>
      </c>
      <c r="B1034" s="76"/>
      <c r="C1034" s="90" t="s">
        <v>1940</v>
      </c>
      <c r="D1034" s="165" t="s">
        <v>16</v>
      </c>
      <c r="E1034" s="113">
        <v>42740</v>
      </c>
      <c r="F1034" s="95" t="s">
        <v>1051</v>
      </c>
      <c r="G1034" s="165" t="s">
        <v>1052</v>
      </c>
      <c r="H1034" s="165" t="s">
        <v>1065</v>
      </c>
      <c r="I1034" s="87"/>
      <c r="J1034" s="85" t="str">
        <f>IFERROR(VLOOKUP(H1034,REFERENCES!R:S,2,FALSE),"")</f>
        <v>N/A</v>
      </c>
      <c r="K1034" s="167">
        <v>50</v>
      </c>
      <c r="L1034" s="167">
        <v>85</v>
      </c>
      <c r="M1034" s="167">
        <v>55</v>
      </c>
      <c r="N1034" s="167">
        <v>72</v>
      </c>
      <c r="O1034" s="84">
        <v>212</v>
      </c>
      <c r="P1034" s="167">
        <v>50</v>
      </c>
      <c r="Q1034" s="96" t="s">
        <v>1040</v>
      </c>
      <c r="R1034" s="165" t="s">
        <v>153</v>
      </c>
      <c r="S1034" s="165" t="s">
        <v>305</v>
      </c>
      <c r="T1034" s="166" t="s">
        <v>1358</v>
      </c>
      <c r="U1034" s="165" t="s">
        <v>1958</v>
      </c>
      <c r="V1034" s="86" t="s">
        <v>1035</v>
      </c>
      <c r="W1034" s="50" t="s">
        <v>1069</v>
      </c>
      <c r="X1034" s="165" t="s">
        <v>1944</v>
      </c>
      <c r="Y1034" s="165" t="str">
        <f t="shared" si="51"/>
        <v>HAN201715NIPE1È</v>
      </c>
      <c r="Z1034" s="165">
        <f t="shared" si="52"/>
        <v>6</v>
      </c>
      <c r="AA1034" s="165" t="str">
        <f>VLOOKUP(R1034,NIVEAUXADMIN!A:B,2,FALSE)</f>
        <v>HT10</v>
      </c>
      <c r="AB1034" s="165" t="str">
        <f>VLOOKUP(S1034,NIVEAUXADMIN!E:F,2,FALSE)</f>
        <v>HT101012</v>
      </c>
      <c r="AC1034" s="165" t="str">
        <f>VLOOKUP(T1034,NIVEAUXADMIN!I:J,2,FALSE)</f>
        <v>HT101012-01</v>
      </c>
      <c r="AD1034" s="87">
        <f>IF(SUMPRODUCT(($A$4:$A1034=A1034)*($S$4:$S1034=S1034))&gt;1,0,1)</f>
        <v>0</v>
      </c>
    </row>
    <row r="1035" spans="1:30" ht="15" customHeight="1">
      <c r="A1035" s="98" t="s">
        <v>78</v>
      </c>
      <c r="B1035" s="76"/>
      <c r="C1035" s="90" t="s">
        <v>1940</v>
      </c>
      <c r="D1035" s="165" t="s">
        <v>16</v>
      </c>
      <c r="E1035" s="113">
        <v>42740</v>
      </c>
      <c r="F1035" s="95" t="s">
        <v>1051</v>
      </c>
      <c r="G1035" s="165" t="s">
        <v>1052</v>
      </c>
      <c r="H1035" s="165" t="s">
        <v>1056</v>
      </c>
      <c r="I1035" s="87"/>
      <c r="J1035" s="85" t="str">
        <f>IFERROR(VLOOKUP(H1035,REFERENCES!R:S,2,FALSE),"")</f>
        <v>Nombre</v>
      </c>
      <c r="K1035" s="167">
        <v>50</v>
      </c>
      <c r="L1035" s="167">
        <v>85</v>
      </c>
      <c r="M1035" s="167">
        <v>55</v>
      </c>
      <c r="N1035" s="167">
        <v>72</v>
      </c>
      <c r="O1035" s="84">
        <v>212</v>
      </c>
      <c r="P1035" s="167">
        <v>50</v>
      </c>
      <c r="Q1035" s="96" t="s">
        <v>1040</v>
      </c>
      <c r="R1035" s="165" t="s">
        <v>153</v>
      </c>
      <c r="S1035" s="165" t="s">
        <v>305</v>
      </c>
      <c r="T1035" s="166" t="s">
        <v>1358</v>
      </c>
      <c r="U1035" s="165" t="s">
        <v>1958</v>
      </c>
      <c r="V1035" s="86" t="s">
        <v>1035</v>
      </c>
      <c r="W1035" s="50" t="s">
        <v>1069</v>
      </c>
      <c r="X1035" s="166"/>
      <c r="Y1035" s="165" t="str">
        <f t="shared" si="51"/>
        <v>HAN201715NIPE1È</v>
      </c>
      <c r="Z1035" s="165">
        <f t="shared" si="52"/>
        <v>6</v>
      </c>
      <c r="AA1035" s="165" t="str">
        <f>VLOOKUP(R1035,NIVEAUXADMIN!A:B,2,FALSE)</f>
        <v>HT10</v>
      </c>
      <c r="AB1035" s="165" t="str">
        <f>VLOOKUP(S1035,NIVEAUXADMIN!E:F,2,FALSE)</f>
        <v>HT101012</v>
      </c>
      <c r="AC1035" s="165" t="str">
        <f>VLOOKUP(T1035,NIVEAUXADMIN!I:J,2,FALSE)</f>
        <v>HT101012-01</v>
      </c>
      <c r="AD1035" s="87">
        <f>IF(SUMPRODUCT(($A$4:$A1035=A1035)*($S$4:$S1035=S1035))&gt;1,0,1)</f>
        <v>0</v>
      </c>
    </row>
    <row r="1036" spans="1:30" ht="15" customHeight="1">
      <c r="A1036" s="98" t="s">
        <v>78</v>
      </c>
      <c r="B1036" s="76"/>
      <c r="C1036" s="90" t="s">
        <v>1940</v>
      </c>
      <c r="D1036" s="165" t="s">
        <v>16</v>
      </c>
      <c r="E1036" s="113">
        <v>42740</v>
      </c>
      <c r="F1036" s="95" t="s">
        <v>1049</v>
      </c>
      <c r="G1036" s="165" t="s">
        <v>1053</v>
      </c>
      <c r="H1036" s="165" t="s">
        <v>1064</v>
      </c>
      <c r="I1036" s="87" t="s">
        <v>1941</v>
      </c>
      <c r="J1036" s="85" t="str">
        <f>IFERROR(VLOOKUP(H1036,REFERENCES!R:S,2,FALSE),"")</f>
        <v>Nombre</v>
      </c>
      <c r="K1036" s="167">
        <v>50</v>
      </c>
      <c r="L1036" s="167">
        <v>85</v>
      </c>
      <c r="M1036" s="167">
        <v>55</v>
      </c>
      <c r="N1036" s="167">
        <v>72</v>
      </c>
      <c r="O1036" s="84">
        <v>212</v>
      </c>
      <c r="P1036" s="167">
        <v>50</v>
      </c>
      <c r="Q1036" s="96" t="s">
        <v>1040</v>
      </c>
      <c r="R1036" s="165" t="s">
        <v>153</v>
      </c>
      <c r="S1036" s="165" t="s">
        <v>305</v>
      </c>
      <c r="T1036" s="166" t="s">
        <v>1358</v>
      </c>
      <c r="U1036" s="165" t="s">
        <v>1958</v>
      </c>
      <c r="V1036" s="86" t="s">
        <v>1035</v>
      </c>
      <c r="W1036" s="50" t="s">
        <v>1069</v>
      </c>
      <c r="X1036" s="166"/>
      <c r="Y1036" s="165" t="str">
        <f t="shared" si="51"/>
        <v>HAN201715NIPE1È</v>
      </c>
      <c r="Z1036" s="165">
        <f t="shared" si="52"/>
        <v>6</v>
      </c>
      <c r="AA1036" s="165" t="str">
        <f>VLOOKUP(R1036,NIVEAUXADMIN!A:B,2,FALSE)</f>
        <v>HT10</v>
      </c>
      <c r="AB1036" s="165" t="str">
        <f>VLOOKUP(S1036,NIVEAUXADMIN!E:F,2,FALSE)</f>
        <v>HT101012</v>
      </c>
      <c r="AC1036" s="165" t="str">
        <f>VLOOKUP(T1036,NIVEAUXADMIN!I:J,2,FALSE)</f>
        <v>HT101012-01</v>
      </c>
      <c r="AD1036" s="87">
        <f>IF(SUMPRODUCT(($A$4:$A1036=A1036)*($S$4:$S1036=S1036))&gt;1,0,1)</f>
        <v>0</v>
      </c>
    </row>
    <row r="1037" spans="1:30" ht="15" customHeight="1">
      <c r="A1037" s="98" t="s">
        <v>78</v>
      </c>
      <c r="B1037" s="76"/>
      <c r="C1037" s="90" t="s">
        <v>1940</v>
      </c>
      <c r="D1037" s="165" t="s">
        <v>16</v>
      </c>
      <c r="E1037" s="113">
        <v>42740</v>
      </c>
      <c r="F1037" s="88" t="s">
        <v>1049</v>
      </c>
      <c r="G1037" s="87" t="s">
        <v>1053</v>
      </c>
      <c r="H1037" s="87" t="s">
        <v>1196</v>
      </c>
      <c r="I1037" s="90" t="s">
        <v>1943</v>
      </c>
      <c r="J1037" s="85" t="str">
        <f>IFERROR(VLOOKUP(H1037,REFERENCES!R:S,2,FALSE),"")</f>
        <v>Nombre</v>
      </c>
      <c r="K1037" s="167">
        <v>50</v>
      </c>
      <c r="L1037" s="167">
        <v>85</v>
      </c>
      <c r="M1037" s="167">
        <v>55</v>
      </c>
      <c r="N1037" s="167">
        <v>72</v>
      </c>
      <c r="O1037" s="84">
        <v>212</v>
      </c>
      <c r="P1037" s="167">
        <v>50</v>
      </c>
      <c r="Q1037" s="96" t="s">
        <v>1040</v>
      </c>
      <c r="R1037" s="165" t="s">
        <v>153</v>
      </c>
      <c r="S1037" s="165" t="s">
        <v>305</v>
      </c>
      <c r="T1037" s="166" t="s">
        <v>1358</v>
      </c>
      <c r="U1037" s="165" t="s">
        <v>1958</v>
      </c>
      <c r="V1037" s="86" t="s">
        <v>1035</v>
      </c>
      <c r="W1037" s="50" t="s">
        <v>1069</v>
      </c>
      <c r="X1037" s="166"/>
      <c r="Y1037" s="165" t="str">
        <f t="shared" si="51"/>
        <v>HAN201715NIPE1È</v>
      </c>
      <c r="Z1037" s="165">
        <f t="shared" si="52"/>
        <v>6</v>
      </c>
      <c r="AA1037" s="165" t="str">
        <f>VLOOKUP(R1037,NIVEAUXADMIN!A:B,2,FALSE)</f>
        <v>HT10</v>
      </c>
      <c r="AB1037" s="165" t="str">
        <f>VLOOKUP(S1037,NIVEAUXADMIN!E:F,2,FALSE)</f>
        <v>HT101012</v>
      </c>
      <c r="AC1037" s="165" t="str">
        <f>VLOOKUP(T1037,NIVEAUXADMIN!I:J,2,FALSE)</f>
        <v>HT101012-01</v>
      </c>
      <c r="AD1037" s="87">
        <f>IF(SUMPRODUCT(($A$4:$A1037=A1037)*($S$4:$S1037=S1037))&gt;1,0,1)</f>
        <v>0</v>
      </c>
    </row>
    <row r="1038" spans="1:30" ht="15" customHeight="1">
      <c r="A1038" s="98" t="s">
        <v>78</v>
      </c>
      <c r="B1038" s="76"/>
      <c r="C1038" s="90" t="s">
        <v>1940</v>
      </c>
      <c r="D1038" s="165" t="s">
        <v>16</v>
      </c>
      <c r="E1038" s="113">
        <v>42740</v>
      </c>
      <c r="F1038" s="95" t="s">
        <v>1051</v>
      </c>
      <c r="G1038" s="165" t="s">
        <v>1052</v>
      </c>
      <c r="H1038" s="165" t="s">
        <v>1061</v>
      </c>
      <c r="I1038" s="87"/>
      <c r="J1038" s="85" t="str">
        <f>IFERROR(VLOOKUP(H1038,REFERENCES!R:S,2,FALSE),"")</f>
        <v>Nombre</v>
      </c>
      <c r="K1038" s="167">
        <v>100</v>
      </c>
      <c r="L1038" s="167">
        <v>85</v>
      </c>
      <c r="M1038" s="167">
        <v>55</v>
      </c>
      <c r="N1038" s="167">
        <v>72</v>
      </c>
      <c r="O1038" s="84">
        <v>212</v>
      </c>
      <c r="P1038" s="167">
        <v>50</v>
      </c>
      <c r="Q1038" s="96" t="s">
        <v>1040</v>
      </c>
      <c r="R1038" s="165" t="s">
        <v>153</v>
      </c>
      <c r="S1038" s="165" t="s">
        <v>305</v>
      </c>
      <c r="T1038" s="166" t="s">
        <v>1358</v>
      </c>
      <c r="U1038" s="165" t="s">
        <v>1958</v>
      </c>
      <c r="V1038" s="86" t="s">
        <v>1035</v>
      </c>
      <c r="W1038" s="50" t="s">
        <v>1069</v>
      </c>
      <c r="X1038" s="166"/>
      <c r="Y1038" s="165" t="str">
        <f t="shared" si="51"/>
        <v>HAN201715NIPE1È</v>
      </c>
      <c r="Z1038" s="165">
        <f t="shared" si="52"/>
        <v>6</v>
      </c>
      <c r="AA1038" s="165" t="str">
        <f>VLOOKUP(R1038,NIVEAUXADMIN!A:B,2,FALSE)</f>
        <v>HT10</v>
      </c>
      <c r="AB1038" s="165" t="str">
        <f>VLOOKUP(S1038,NIVEAUXADMIN!E:F,2,FALSE)</f>
        <v>HT101012</v>
      </c>
      <c r="AC1038" s="165" t="str">
        <f>VLOOKUP(T1038,NIVEAUXADMIN!I:J,2,FALSE)</f>
        <v>HT101012-01</v>
      </c>
      <c r="AD1038" s="87">
        <f>IF(SUMPRODUCT(($A$4:$A1038=A1038)*($S$4:$S1038=S1038))&gt;1,0,1)</f>
        <v>0</v>
      </c>
    </row>
    <row r="1039" spans="1:30" ht="15" customHeight="1">
      <c r="A1039" s="98" t="s">
        <v>78</v>
      </c>
      <c r="B1039" s="76"/>
      <c r="C1039" s="90" t="s">
        <v>1940</v>
      </c>
      <c r="D1039" s="165" t="s">
        <v>16</v>
      </c>
      <c r="E1039" s="113">
        <v>42740</v>
      </c>
      <c r="F1039" s="95" t="s">
        <v>1051</v>
      </c>
      <c r="G1039" s="165" t="s">
        <v>1052</v>
      </c>
      <c r="H1039" s="165" t="s">
        <v>1058</v>
      </c>
      <c r="I1039" s="87"/>
      <c r="J1039" s="85" t="str">
        <f>IFERROR(VLOOKUP(H1039,REFERENCES!R:S,2,FALSE),"")</f>
        <v>Nombre</v>
      </c>
      <c r="K1039" s="167">
        <v>100</v>
      </c>
      <c r="L1039" s="167">
        <v>85</v>
      </c>
      <c r="M1039" s="167">
        <v>55</v>
      </c>
      <c r="N1039" s="167">
        <v>72</v>
      </c>
      <c r="O1039" s="84">
        <v>212</v>
      </c>
      <c r="P1039" s="167">
        <v>50</v>
      </c>
      <c r="Q1039" s="96" t="s">
        <v>1040</v>
      </c>
      <c r="R1039" s="165" t="s">
        <v>153</v>
      </c>
      <c r="S1039" s="165" t="s">
        <v>305</v>
      </c>
      <c r="T1039" s="166" t="s">
        <v>1358</v>
      </c>
      <c r="U1039" s="165" t="s">
        <v>1958</v>
      </c>
      <c r="V1039" s="86" t="s">
        <v>1035</v>
      </c>
      <c r="W1039" s="50" t="s">
        <v>1069</v>
      </c>
      <c r="X1039" s="166"/>
      <c r="Y1039" s="165" t="str">
        <f t="shared" si="51"/>
        <v>HAN201715NIPE1È</v>
      </c>
      <c r="Z1039" s="165">
        <f t="shared" si="52"/>
        <v>6</v>
      </c>
      <c r="AA1039" s="165" t="str">
        <f>VLOOKUP(R1039,NIVEAUXADMIN!A:B,2,FALSE)</f>
        <v>HT10</v>
      </c>
      <c r="AB1039" s="165" t="str">
        <f>VLOOKUP(S1039,NIVEAUXADMIN!E:F,2,FALSE)</f>
        <v>HT101012</v>
      </c>
      <c r="AC1039" s="165" t="str">
        <f>VLOOKUP(T1039,NIVEAUXADMIN!I:J,2,FALSE)</f>
        <v>HT101012-01</v>
      </c>
      <c r="AD1039" s="87">
        <f>IF(SUMPRODUCT(($A$4:$A1039=A1039)*($S$4:$S1039=S1039))&gt;1,0,1)</f>
        <v>0</v>
      </c>
    </row>
    <row r="1040" spans="1:30" ht="15" customHeight="1">
      <c r="A1040" s="98" t="s">
        <v>78</v>
      </c>
      <c r="B1040" s="76"/>
      <c r="C1040" s="90" t="s">
        <v>1940</v>
      </c>
      <c r="D1040" s="165" t="s">
        <v>16</v>
      </c>
      <c r="E1040" s="113">
        <v>42741</v>
      </c>
      <c r="F1040" s="95" t="s">
        <v>1051</v>
      </c>
      <c r="G1040" s="165" t="s">
        <v>1052</v>
      </c>
      <c r="H1040" s="165" t="s">
        <v>1065</v>
      </c>
      <c r="I1040" s="87"/>
      <c r="J1040" s="85" t="str">
        <f>IFERROR(VLOOKUP(H1040,REFERENCES!R:S,2,FALSE),"")</f>
        <v>N/A</v>
      </c>
      <c r="K1040" s="168">
        <v>55</v>
      </c>
      <c r="L1040" s="167">
        <v>139</v>
      </c>
      <c r="M1040" s="167">
        <v>72</v>
      </c>
      <c r="N1040" s="167">
        <v>68</v>
      </c>
      <c r="O1040" s="84">
        <v>279</v>
      </c>
      <c r="P1040" s="167">
        <v>55</v>
      </c>
      <c r="Q1040" s="96" t="s">
        <v>1040</v>
      </c>
      <c r="R1040" s="165" t="s">
        <v>153</v>
      </c>
      <c r="S1040" s="165" t="s">
        <v>305</v>
      </c>
      <c r="T1040" s="166" t="s">
        <v>1358</v>
      </c>
      <c r="U1040" s="165" t="s">
        <v>1959</v>
      </c>
      <c r="V1040" s="86" t="s">
        <v>1035</v>
      </c>
      <c r="W1040" s="50" t="s">
        <v>1069</v>
      </c>
      <c r="X1040" s="165" t="s">
        <v>1944</v>
      </c>
      <c r="Y1040" s="165" t="str">
        <f t="shared" si="51"/>
        <v>HAN201716NIPE1È</v>
      </c>
      <c r="Z1040" s="165">
        <f t="shared" si="52"/>
        <v>6</v>
      </c>
      <c r="AA1040" s="165" t="str">
        <f>VLOOKUP(R1040,NIVEAUXADMIN!A:B,2,FALSE)</f>
        <v>HT10</v>
      </c>
      <c r="AB1040" s="165" t="str">
        <f>VLOOKUP(S1040,NIVEAUXADMIN!E:F,2,FALSE)</f>
        <v>HT101012</v>
      </c>
      <c r="AC1040" s="165" t="str">
        <f>VLOOKUP(T1040,NIVEAUXADMIN!I:J,2,FALSE)</f>
        <v>HT101012-01</v>
      </c>
      <c r="AD1040" s="87">
        <f>IF(SUMPRODUCT(($A$4:$A1040=A1040)*($S$4:$S1040=S1040))&gt;1,0,1)</f>
        <v>0</v>
      </c>
    </row>
    <row r="1041" spans="1:30" ht="15" customHeight="1">
      <c r="A1041" s="98" t="s">
        <v>78</v>
      </c>
      <c r="B1041" s="76"/>
      <c r="C1041" s="90" t="s">
        <v>1940</v>
      </c>
      <c r="D1041" s="165" t="s">
        <v>16</v>
      </c>
      <c r="E1041" s="113">
        <v>42741</v>
      </c>
      <c r="F1041" s="95" t="s">
        <v>1051</v>
      </c>
      <c r="G1041" s="165" t="s">
        <v>1052</v>
      </c>
      <c r="H1041" s="165" t="s">
        <v>1056</v>
      </c>
      <c r="I1041" s="87"/>
      <c r="J1041" s="85" t="str">
        <f>IFERROR(VLOOKUP(H1041,REFERENCES!R:S,2,FALSE),"")</f>
        <v>Nombre</v>
      </c>
      <c r="K1041" s="168">
        <v>55</v>
      </c>
      <c r="L1041" s="167">
        <v>139</v>
      </c>
      <c r="M1041" s="167">
        <v>72</v>
      </c>
      <c r="N1041" s="167">
        <v>68</v>
      </c>
      <c r="O1041" s="84">
        <v>279</v>
      </c>
      <c r="P1041" s="167">
        <v>55</v>
      </c>
      <c r="Q1041" s="96" t="s">
        <v>1040</v>
      </c>
      <c r="R1041" s="165" t="s">
        <v>153</v>
      </c>
      <c r="S1041" s="165" t="s">
        <v>305</v>
      </c>
      <c r="T1041" s="166" t="s">
        <v>1358</v>
      </c>
      <c r="U1041" s="165" t="s">
        <v>1959</v>
      </c>
      <c r="V1041" s="86" t="s">
        <v>1035</v>
      </c>
      <c r="W1041" s="50" t="s">
        <v>1069</v>
      </c>
      <c r="X1041" s="166"/>
      <c r="Y1041" s="165" t="str">
        <f t="shared" si="51"/>
        <v>HAN201716NIPE1È</v>
      </c>
      <c r="Z1041" s="165">
        <f t="shared" si="52"/>
        <v>6</v>
      </c>
      <c r="AA1041" s="165" t="str">
        <f>VLOOKUP(R1041,NIVEAUXADMIN!A:B,2,FALSE)</f>
        <v>HT10</v>
      </c>
      <c r="AB1041" s="165" t="str">
        <f>VLOOKUP(S1041,NIVEAUXADMIN!E:F,2,FALSE)</f>
        <v>HT101012</v>
      </c>
      <c r="AC1041" s="165" t="str">
        <f>VLOOKUP(T1041,NIVEAUXADMIN!I:J,2,FALSE)</f>
        <v>HT101012-01</v>
      </c>
      <c r="AD1041" s="87">
        <f>IF(SUMPRODUCT(($A$4:$A1041=A1041)*($S$4:$S1041=S1041))&gt;1,0,1)</f>
        <v>0</v>
      </c>
    </row>
    <row r="1042" spans="1:30" ht="15" customHeight="1">
      <c r="A1042" s="98" t="s">
        <v>78</v>
      </c>
      <c r="B1042" s="76"/>
      <c r="C1042" s="90" t="s">
        <v>1940</v>
      </c>
      <c r="D1042" s="165" t="s">
        <v>16</v>
      </c>
      <c r="E1042" s="113">
        <v>42741</v>
      </c>
      <c r="F1042" s="95" t="s">
        <v>1049</v>
      </c>
      <c r="G1042" s="165" t="s">
        <v>1053</v>
      </c>
      <c r="H1042" s="165" t="s">
        <v>1064</v>
      </c>
      <c r="I1042" s="87" t="s">
        <v>1941</v>
      </c>
      <c r="J1042" s="85" t="str">
        <f>IFERROR(VLOOKUP(H1042,REFERENCES!R:S,2,FALSE),"")</f>
        <v>Nombre</v>
      </c>
      <c r="K1042" s="168">
        <v>55</v>
      </c>
      <c r="L1042" s="167">
        <v>139</v>
      </c>
      <c r="M1042" s="167">
        <v>72</v>
      </c>
      <c r="N1042" s="167">
        <v>68</v>
      </c>
      <c r="O1042" s="84">
        <v>279</v>
      </c>
      <c r="P1042" s="167">
        <v>55</v>
      </c>
      <c r="Q1042" s="96" t="s">
        <v>1040</v>
      </c>
      <c r="R1042" s="165" t="s">
        <v>153</v>
      </c>
      <c r="S1042" s="165" t="s">
        <v>305</v>
      </c>
      <c r="T1042" s="166" t="s">
        <v>1358</v>
      </c>
      <c r="U1042" s="165" t="s">
        <v>1959</v>
      </c>
      <c r="V1042" s="86" t="s">
        <v>1035</v>
      </c>
      <c r="W1042" s="50" t="s">
        <v>1069</v>
      </c>
      <c r="X1042" s="166"/>
      <c r="Y1042" s="165" t="str">
        <f t="shared" si="51"/>
        <v>HAN201716NIPE1È</v>
      </c>
      <c r="Z1042" s="165">
        <f t="shared" si="52"/>
        <v>6</v>
      </c>
      <c r="AA1042" s="165" t="str">
        <f>VLOOKUP(R1042,NIVEAUXADMIN!A:B,2,FALSE)</f>
        <v>HT10</v>
      </c>
      <c r="AB1042" s="165" t="str">
        <f>VLOOKUP(S1042,NIVEAUXADMIN!E:F,2,FALSE)</f>
        <v>HT101012</v>
      </c>
      <c r="AC1042" s="165" t="str">
        <f>VLOOKUP(T1042,NIVEAUXADMIN!I:J,2,FALSE)</f>
        <v>HT101012-01</v>
      </c>
      <c r="AD1042" s="87">
        <f>IF(SUMPRODUCT(($A$4:$A1042=A1042)*($S$4:$S1042=S1042))&gt;1,0,1)</f>
        <v>0</v>
      </c>
    </row>
    <row r="1043" spans="1:30" ht="15" customHeight="1">
      <c r="A1043" s="98" t="s">
        <v>78</v>
      </c>
      <c r="B1043" s="76"/>
      <c r="C1043" s="90" t="s">
        <v>1940</v>
      </c>
      <c r="D1043" s="165" t="s">
        <v>16</v>
      </c>
      <c r="E1043" s="113">
        <v>42741</v>
      </c>
      <c r="F1043" s="88" t="s">
        <v>1049</v>
      </c>
      <c r="G1043" s="87" t="s">
        <v>1053</v>
      </c>
      <c r="H1043" s="87" t="s">
        <v>1196</v>
      </c>
      <c r="I1043" s="90" t="s">
        <v>1943</v>
      </c>
      <c r="J1043" s="85" t="str">
        <f>IFERROR(VLOOKUP(H1043,REFERENCES!R:S,2,FALSE),"")</f>
        <v>Nombre</v>
      </c>
      <c r="K1043" s="168">
        <v>55</v>
      </c>
      <c r="L1043" s="167">
        <v>139</v>
      </c>
      <c r="M1043" s="167">
        <v>72</v>
      </c>
      <c r="N1043" s="167">
        <v>68</v>
      </c>
      <c r="O1043" s="84">
        <v>279</v>
      </c>
      <c r="P1043" s="167">
        <v>55</v>
      </c>
      <c r="Q1043" s="96" t="s">
        <v>1040</v>
      </c>
      <c r="R1043" s="165" t="s">
        <v>153</v>
      </c>
      <c r="S1043" s="165" t="s">
        <v>305</v>
      </c>
      <c r="T1043" s="166" t="s">
        <v>1358</v>
      </c>
      <c r="U1043" s="165" t="s">
        <v>1959</v>
      </c>
      <c r="V1043" s="86" t="s">
        <v>1035</v>
      </c>
      <c r="W1043" s="50" t="s">
        <v>1069</v>
      </c>
      <c r="X1043" s="166"/>
      <c r="Y1043" s="165" t="str">
        <f t="shared" si="51"/>
        <v>HAN201716NIPE1È</v>
      </c>
      <c r="Z1043" s="165">
        <f t="shared" si="52"/>
        <v>6</v>
      </c>
      <c r="AA1043" s="165" t="str">
        <f>VLOOKUP(R1043,NIVEAUXADMIN!A:B,2,FALSE)</f>
        <v>HT10</v>
      </c>
      <c r="AB1043" s="165" t="str">
        <f>VLOOKUP(S1043,NIVEAUXADMIN!E:F,2,FALSE)</f>
        <v>HT101012</v>
      </c>
      <c r="AC1043" s="165" t="str">
        <f>VLOOKUP(T1043,NIVEAUXADMIN!I:J,2,FALSE)</f>
        <v>HT101012-01</v>
      </c>
      <c r="AD1043" s="87">
        <f>IF(SUMPRODUCT(($A$4:$A1043=A1043)*($S$4:$S1043=S1043))&gt;1,0,1)</f>
        <v>0</v>
      </c>
    </row>
    <row r="1044" spans="1:30" s="165" customFormat="1" ht="15" customHeight="1">
      <c r="A1044" s="98" t="s">
        <v>78</v>
      </c>
      <c r="B1044" s="76"/>
      <c r="C1044" s="90" t="s">
        <v>1940</v>
      </c>
      <c r="D1044" s="165" t="s">
        <v>16</v>
      </c>
      <c r="E1044" s="113">
        <v>42741</v>
      </c>
      <c r="F1044" s="95" t="s">
        <v>1051</v>
      </c>
      <c r="G1044" s="165" t="s">
        <v>1052</v>
      </c>
      <c r="H1044" s="165" t="s">
        <v>1061</v>
      </c>
      <c r="I1044" s="87"/>
      <c r="J1044" s="85" t="str">
        <f>IFERROR(VLOOKUP(H1044,REFERENCES!R:S,2,FALSE),"")</f>
        <v>Nombre</v>
      </c>
      <c r="K1044" s="168">
        <v>110</v>
      </c>
      <c r="L1044" s="167">
        <v>139</v>
      </c>
      <c r="M1044" s="167">
        <v>72</v>
      </c>
      <c r="N1044" s="167">
        <v>68</v>
      </c>
      <c r="O1044" s="84">
        <v>279</v>
      </c>
      <c r="P1044" s="167">
        <v>55</v>
      </c>
      <c r="Q1044" s="96" t="s">
        <v>1040</v>
      </c>
      <c r="R1044" s="165" t="s">
        <v>153</v>
      </c>
      <c r="S1044" s="165" t="s">
        <v>305</v>
      </c>
      <c r="T1044" s="166" t="s">
        <v>1358</v>
      </c>
      <c r="U1044" s="165" t="s">
        <v>1959</v>
      </c>
      <c r="V1044" s="86" t="s">
        <v>1035</v>
      </c>
      <c r="W1044" s="50" t="s">
        <v>1069</v>
      </c>
      <c r="X1044" s="166"/>
      <c r="Y1044" s="165" t="str">
        <f t="shared" si="51"/>
        <v>HAN201716NIPE1È</v>
      </c>
      <c r="Z1044" s="165">
        <f t="shared" si="52"/>
        <v>6</v>
      </c>
      <c r="AA1044" s="165" t="str">
        <f>VLOOKUP(R1044,NIVEAUXADMIN!A:B,2,FALSE)</f>
        <v>HT10</v>
      </c>
      <c r="AB1044" s="165" t="str">
        <f>VLOOKUP(S1044,NIVEAUXADMIN!E:F,2,FALSE)</f>
        <v>HT101012</v>
      </c>
      <c r="AC1044" s="165" t="str">
        <f>VLOOKUP(T1044,NIVEAUXADMIN!I:J,2,FALSE)</f>
        <v>HT101012-01</v>
      </c>
      <c r="AD1044" s="87">
        <f>IF(SUMPRODUCT(($A$4:$A1044=A1044)*($S$4:$S1044=S1044))&gt;1,0,1)</f>
        <v>0</v>
      </c>
    </row>
    <row r="1045" spans="1:30" ht="15" customHeight="1">
      <c r="A1045" s="98" t="s">
        <v>78</v>
      </c>
      <c r="B1045" s="76"/>
      <c r="C1045" s="90" t="s">
        <v>1940</v>
      </c>
      <c r="D1045" s="165" t="s">
        <v>16</v>
      </c>
      <c r="E1045" s="113">
        <v>42741</v>
      </c>
      <c r="F1045" s="95" t="s">
        <v>1051</v>
      </c>
      <c r="G1045" s="165" t="s">
        <v>1052</v>
      </c>
      <c r="H1045" s="165" t="s">
        <v>1058</v>
      </c>
      <c r="I1045" s="87"/>
      <c r="J1045" s="85" t="str">
        <f>IFERROR(VLOOKUP(H1045,REFERENCES!R:S,2,FALSE),"")</f>
        <v>Nombre</v>
      </c>
      <c r="K1045" s="168">
        <v>110</v>
      </c>
      <c r="L1045" s="167">
        <v>139</v>
      </c>
      <c r="M1045" s="167">
        <v>72</v>
      </c>
      <c r="N1045" s="167">
        <v>68</v>
      </c>
      <c r="O1045" s="84">
        <v>279</v>
      </c>
      <c r="P1045" s="167">
        <v>55</v>
      </c>
      <c r="Q1045" s="96" t="s">
        <v>1040</v>
      </c>
      <c r="R1045" s="165" t="s">
        <v>153</v>
      </c>
      <c r="S1045" s="165" t="s">
        <v>305</v>
      </c>
      <c r="T1045" s="166" t="s">
        <v>1358</v>
      </c>
      <c r="U1045" s="165" t="s">
        <v>1959</v>
      </c>
      <c r="V1045" s="86" t="s">
        <v>1035</v>
      </c>
      <c r="W1045" s="50" t="s">
        <v>1069</v>
      </c>
      <c r="X1045" s="166"/>
      <c r="Y1045" s="165" t="str">
        <f t="shared" si="51"/>
        <v>HAN201716NIPE1È</v>
      </c>
      <c r="Z1045" s="165">
        <f t="shared" si="52"/>
        <v>6</v>
      </c>
      <c r="AA1045" s="165" t="str">
        <f>VLOOKUP(R1045,NIVEAUXADMIN!A:B,2,FALSE)</f>
        <v>HT10</v>
      </c>
      <c r="AB1045" s="165" t="str">
        <f>VLOOKUP(S1045,NIVEAUXADMIN!E:F,2,FALSE)</f>
        <v>HT101012</v>
      </c>
      <c r="AC1045" s="165" t="str">
        <f>VLOOKUP(T1045,NIVEAUXADMIN!I:J,2,FALSE)</f>
        <v>HT101012-01</v>
      </c>
      <c r="AD1045" s="87">
        <f>IF(SUMPRODUCT(($A$4:$A1045=A1045)*($S$4:$S1045=S1045))&gt;1,0,1)</f>
        <v>0</v>
      </c>
    </row>
    <row r="1046" spans="1:30" ht="15" customHeight="1">
      <c r="A1046" s="98" t="s">
        <v>78</v>
      </c>
      <c r="B1046" s="76"/>
      <c r="C1046" s="76" t="s">
        <v>1940</v>
      </c>
      <c r="D1046" s="165" t="s">
        <v>16</v>
      </c>
      <c r="E1046" s="189">
        <v>42744</v>
      </c>
      <c r="F1046" s="95" t="s">
        <v>1049</v>
      </c>
      <c r="G1046" s="165" t="s">
        <v>1053</v>
      </c>
      <c r="H1046" s="165" t="s">
        <v>1064</v>
      </c>
      <c r="I1046" s="165" t="s">
        <v>1941</v>
      </c>
      <c r="J1046" s="85" t="str">
        <f>IFERROR(VLOOKUP(H1046,REFERENCES!R:S,2,FALSE),"")</f>
        <v>Nombre</v>
      </c>
      <c r="K1046" s="167">
        <v>49</v>
      </c>
      <c r="L1046" s="167">
        <v>82</v>
      </c>
      <c r="M1046" s="167">
        <v>57</v>
      </c>
      <c r="N1046" s="167">
        <v>68</v>
      </c>
      <c r="O1046" s="84">
        <v>207</v>
      </c>
      <c r="P1046" s="167">
        <v>49</v>
      </c>
      <c r="Q1046" s="96" t="s">
        <v>1040</v>
      </c>
      <c r="R1046" s="165" t="s">
        <v>153</v>
      </c>
      <c r="S1046" s="165" t="s">
        <v>305</v>
      </c>
      <c r="T1046" s="86" t="s">
        <v>1622</v>
      </c>
      <c r="U1046" s="165" t="s">
        <v>2560</v>
      </c>
      <c r="V1046" s="86" t="s">
        <v>1035</v>
      </c>
      <c r="W1046" s="97" t="s">
        <v>1069</v>
      </c>
      <c r="X1046" s="165"/>
      <c r="Y1046" s="87"/>
      <c r="Z1046" s="87"/>
      <c r="AA1046" s="87"/>
      <c r="AB1046" s="87"/>
      <c r="AC1046" s="87"/>
      <c r="AD1046" s="87"/>
    </row>
    <row r="1047" spans="1:30" ht="15" customHeight="1">
      <c r="A1047" s="98" t="s">
        <v>78</v>
      </c>
      <c r="B1047" s="76"/>
      <c r="C1047" s="76" t="s">
        <v>1940</v>
      </c>
      <c r="D1047" s="165" t="s">
        <v>16</v>
      </c>
      <c r="E1047" s="189">
        <v>42744</v>
      </c>
      <c r="F1047" s="95" t="s">
        <v>1049</v>
      </c>
      <c r="G1047" s="165" t="s">
        <v>1053</v>
      </c>
      <c r="H1047" s="165" t="s">
        <v>1196</v>
      </c>
      <c r="I1047" s="165" t="s">
        <v>1943</v>
      </c>
      <c r="J1047" s="85" t="str">
        <f>IFERROR(VLOOKUP(H1047,REFERENCES!R:S,2,FALSE),"")</f>
        <v>Nombre</v>
      </c>
      <c r="K1047" s="167">
        <v>49</v>
      </c>
      <c r="L1047" s="167">
        <v>82</v>
      </c>
      <c r="M1047" s="167">
        <v>57</v>
      </c>
      <c r="N1047" s="167">
        <v>68</v>
      </c>
      <c r="O1047" s="84">
        <v>207</v>
      </c>
      <c r="P1047" s="167">
        <v>49</v>
      </c>
      <c r="Q1047" s="96" t="s">
        <v>1040</v>
      </c>
      <c r="R1047" s="165" t="s">
        <v>153</v>
      </c>
      <c r="S1047" s="165" t="s">
        <v>305</v>
      </c>
      <c r="T1047" s="86" t="s">
        <v>1622</v>
      </c>
      <c r="U1047" s="165" t="s">
        <v>2560</v>
      </c>
      <c r="V1047" s="86" t="s">
        <v>1035</v>
      </c>
      <c r="W1047" s="97" t="s">
        <v>1069</v>
      </c>
      <c r="X1047" s="165"/>
      <c r="Y1047" s="87"/>
      <c r="Z1047" s="87"/>
      <c r="AA1047" s="87"/>
      <c r="AB1047" s="87"/>
      <c r="AC1047" s="87"/>
      <c r="AD1047" s="87"/>
    </row>
    <row r="1048" spans="1:30" ht="15" customHeight="1">
      <c r="A1048" s="98" t="s">
        <v>78</v>
      </c>
      <c r="B1048" s="76"/>
      <c r="C1048" s="76" t="s">
        <v>1940</v>
      </c>
      <c r="D1048" s="165" t="s">
        <v>16</v>
      </c>
      <c r="E1048" s="189">
        <v>42744</v>
      </c>
      <c r="F1048" s="95" t="s">
        <v>1051</v>
      </c>
      <c r="G1048" s="165" t="s">
        <v>1052</v>
      </c>
      <c r="H1048" s="165" t="s">
        <v>1061</v>
      </c>
      <c r="I1048" s="165"/>
      <c r="J1048" s="85" t="str">
        <f>IFERROR(VLOOKUP(H1048,REFERENCES!R:S,2,FALSE),"")</f>
        <v>Nombre</v>
      </c>
      <c r="K1048" s="167">
        <v>98</v>
      </c>
      <c r="L1048" s="167">
        <v>82</v>
      </c>
      <c r="M1048" s="167">
        <v>57</v>
      </c>
      <c r="N1048" s="167">
        <v>68</v>
      </c>
      <c r="O1048" s="84">
        <v>207</v>
      </c>
      <c r="P1048" s="167">
        <v>49</v>
      </c>
      <c r="Q1048" s="96" t="s">
        <v>1040</v>
      </c>
      <c r="R1048" s="165" t="s">
        <v>153</v>
      </c>
      <c r="S1048" s="165" t="s">
        <v>305</v>
      </c>
      <c r="T1048" s="86" t="s">
        <v>1622</v>
      </c>
      <c r="U1048" s="165" t="s">
        <v>2560</v>
      </c>
      <c r="V1048" s="86" t="s">
        <v>1035</v>
      </c>
      <c r="W1048" s="97" t="s">
        <v>1069</v>
      </c>
      <c r="X1048" s="165"/>
      <c r="Y1048" s="87"/>
      <c r="Z1048" s="87"/>
      <c r="AA1048" s="87"/>
      <c r="AB1048" s="87"/>
      <c r="AC1048" s="87"/>
      <c r="AD1048" s="87"/>
    </row>
    <row r="1049" spans="1:30" ht="15" customHeight="1">
      <c r="A1049" s="98" t="s">
        <v>78</v>
      </c>
      <c r="B1049" s="76"/>
      <c r="C1049" s="76" t="s">
        <v>1940</v>
      </c>
      <c r="D1049" s="165" t="s">
        <v>16</v>
      </c>
      <c r="E1049" s="189">
        <v>42744</v>
      </c>
      <c r="F1049" s="95" t="s">
        <v>1051</v>
      </c>
      <c r="G1049" s="165" t="s">
        <v>1052</v>
      </c>
      <c r="H1049" s="165" t="s">
        <v>1058</v>
      </c>
      <c r="I1049" s="165"/>
      <c r="J1049" s="85" t="str">
        <f>IFERROR(VLOOKUP(H1049,REFERENCES!R:S,2,FALSE),"")</f>
        <v>Nombre</v>
      </c>
      <c r="K1049" s="167">
        <v>98</v>
      </c>
      <c r="L1049" s="167">
        <v>82</v>
      </c>
      <c r="M1049" s="167">
        <v>57</v>
      </c>
      <c r="N1049" s="167">
        <v>68</v>
      </c>
      <c r="O1049" s="84">
        <v>207</v>
      </c>
      <c r="P1049" s="167">
        <v>49</v>
      </c>
      <c r="Q1049" s="96" t="s">
        <v>1040</v>
      </c>
      <c r="R1049" s="165" t="s">
        <v>153</v>
      </c>
      <c r="S1049" s="165" t="s">
        <v>305</v>
      </c>
      <c r="T1049" s="86" t="s">
        <v>1622</v>
      </c>
      <c r="U1049" s="165" t="s">
        <v>2560</v>
      </c>
      <c r="V1049" s="86" t="s">
        <v>1035</v>
      </c>
      <c r="W1049" s="97" t="s">
        <v>1069</v>
      </c>
      <c r="X1049" s="165"/>
      <c r="Y1049" s="87"/>
      <c r="Z1049" s="87"/>
      <c r="AA1049" s="87"/>
      <c r="AB1049" s="87"/>
      <c r="AC1049" s="87"/>
      <c r="AD1049" s="87"/>
    </row>
    <row r="1050" spans="1:30" ht="15" customHeight="1">
      <c r="A1050" s="98" t="s">
        <v>78</v>
      </c>
      <c r="B1050" s="76"/>
      <c r="C1050" s="76" t="s">
        <v>1940</v>
      </c>
      <c r="D1050" s="165" t="s">
        <v>16</v>
      </c>
      <c r="E1050" s="189">
        <v>42744</v>
      </c>
      <c r="F1050" s="95" t="s">
        <v>1051</v>
      </c>
      <c r="G1050" s="165" t="s">
        <v>1052</v>
      </c>
      <c r="H1050" s="165" t="s">
        <v>1056</v>
      </c>
      <c r="I1050" s="165"/>
      <c r="J1050" s="85" t="str">
        <f>IFERROR(VLOOKUP(H1050,REFERENCES!R:S,2,FALSE),"")</f>
        <v>Nombre</v>
      </c>
      <c r="K1050" s="167">
        <v>49</v>
      </c>
      <c r="L1050" s="167">
        <v>82</v>
      </c>
      <c r="M1050" s="167">
        <v>57</v>
      </c>
      <c r="N1050" s="167">
        <v>68</v>
      </c>
      <c r="O1050" s="84">
        <v>207</v>
      </c>
      <c r="P1050" s="167">
        <v>49</v>
      </c>
      <c r="Q1050" s="96" t="s">
        <v>1040</v>
      </c>
      <c r="R1050" s="165" t="s">
        <v>153</v>
      </c>
      <c r="S1050" s="165" t="s">
        <v>305</v>
      </c>
      <c r="T1050" s="86" t="s">
        <v>1622</v>
      </c>
      <c r="U1050" s="165" t="s">
        <v>2560</v>
      </c>
      <c r="V1050" s="86" t="s">
        <v>1035</v>
      </c>
      <c r="W1050" s="97" t="s">
        <v>1069</v>
      </c>
      <c r="X1050" s="165"/>
      <c r="Y1050" s="87"/>
      <c r="Z1050" s="87"/>
      <c r="AA1050" s="87"/>
      <c r="AB1050" s="87"/>
      <c r="AC1050" s="87"/>
      <c r="AD1050" s="87"/>
    </row>
    <row r="1051" spans="1:30" s="165" customFormat="1" ht="15" customHeight="1">
      <c r="A1051" s="98" t="s">
        <v>78</v>
      </c>
      <c r="B1051" s="76"/>
      <c r="C1051" s="76" t="s">
        <v>1940</v>
      </c>
      <c r="D1051" s="165" t="s">
        <v>16</v>
      </c>
      <c r="E1051" s="189">
        <v>42744</v>
      </c>
      <c r="F1051" s="95" t="s">
        <v>1051</v>
      </c>
      <c r="G1051" s="165" t="s">
        <v>1052</v>
      </c>
      <c r="H1051" s="165" t="s">
        <v>1065</v>
      </c>
      <c r="J1051" s="85" t="str">
        <f>IFERROR(VLOOKUP(H1051,REFERENCES!R:S,2,FALSE),"")</f>
        <v>N/A</v>
      </c>
      <c r="K1051" s="167">
        <v>49</v>
      </c>
      <c r="L1051" s="167">
        <v>82</v>
      </c>
      <c r="M1051" s="167">
        <v>57</v>
      </c>
      <c r="N1051" s="167">
        <v>68</v>
      </c>
      <c r="O1051" s="84">
        <v>207</v>
      </c>
      <c r="P1051" s="167">
        <v>49</v>
      </c>
      <c r="Q1051" s="96" t="s">
        <v>1040</v>
      </c>
      <c r="R1051" s="165" t="s">
        <v>153</v>
      </c>
      <c r="S1051" s="165" t="s">
        <v>305</v>
      </c>
      <c r="T1051" s="86" t="s">
        <v>1622</v>
      </c>
      <c r="U1051" s="165" t="s">
        <v>2560</v>
      </c>
      <c r="V1051" s="86" t="s">
        <v>1035</v>
      </c>
      <c r="W1051" s="97" t="s">
        <v>1069</v>
      </c>
      <c r="X1051" s="165" t="s">
        <v>1944</v>
      </c>
      <c r="Y1051" s="87"/>
      <c r="Z1051" s="87"/>
      <c r="AA1051" s="87"/>
      <c r="AB1051" s="87"/>
      <c r="AC1051" s="87"/>
      <c r="AD1051" s="87"/>
    </row>
    <row r="1052" spans="1:30" ht="15" customHeight="1">
      <c r="A1052" s="98" t="s">
        <v>78</v>
      </c>
      <c r="B1052" s="76"/>
      <c r="C1052" s="76" t="s">
        <v>1940</v>
      </c>
      <c r="D1052" s="165" t="s">
        <v>16</v>
      </c>
      <c r="E1052" s="189">
        <v>42745</v>
      </c>
      <c r="F1052" s="95" t="s">
        <v>1049</v>
      </c>
      <c r="G1052" s="165" t="s">
        <v>1053</v>
      </c>
      <c r="H1052" s="165" t="s">
        <v>1064</v>
      </c>
      <c r="I1052" s="165" t="s">
        <v>1941</v>
      </c>
      <c r="J1052" s="85" t="str">
        <f>IFERROR(VLOOKUP(H1052,REFERENCES!R:S,2,FALSE),"")</f>
        <v>Nombre</v>
      </c>
      <c r="K1052" s="167">
        <v>13</v>
      </c>
      <c r="L1052" s="167">
        <v>20</v>
      </c>
      <c r="M1052" s="167">
        <v>19</v>
      </c>
      <c r="N1052" s="167">
        <v>18</v>
      </c>
      <c r="O1052" s="84">
        <v>57</v>
      </c>
      <c r="P1052" s="167">
        <v>13</v>
      </c>
      <c r="Q1052" s="96" t="s">
        <v>1040</v>
      </c>
      <c r="R1052" s="165" t="s">
        <v>153</v>
      </c>
      <c r="S1052" s="165" t="s">
        <v>305</v>
      </c>
      <c r="T1052" s="86" t="s">
        <v>1622</v>
      </c>
      <c r="U1052" s="165" t="s">
        <v>2561</v>
      </c>
      <c r="V1052" s="86" t="s">
        <v>1035</v>
      </c>
      <c r="W1052" s="97" t="s">
        <v>1069</v>
      </c>
      <c r="X1052" s="165"/>
      <c r="Y1052" s="87"/>
      <c r="Z1052" s="87"/>
      <c r="AA1052" s="87"/>
      <c r="AB1052" s="87"/>
      <c r="AC1052" s="87"/>
      <c r="AD1052" s="87"/>
    </row>
    <row r="1053" spans="1:30" ht="15" customHeight="1">
      <c r="A1053" s="98" t="s">
        <v>78</v>
      </c>
      <c r="B1053" s="76"/>
      <c r="C1053" s="76" t="s">
        <v>1940</v>
      </c>
      <c r="D1053" s="165" t="s">
        <v>16</v>
      </c>
      <c r="E1053" s="189">
        <v>42745</v>
      </c>
      <c r="F1053" s="95" t="s">
        <v>1049</v>
      </c>
      <c r="G1053" s="165" t="s">
        <v>1053</v>
      </c>
      <c r="H1053" s="165" t="s">
        <v>1196</v>
      </c>
      <c r="I1053" s="165" t="s">
        <v>1943</v>
      </c>
      <c r="J1053" s="85" t="str">
        <f>IFERROR(VLOOKUP(H1053,REFERENCES!R:S,2,FALSE),"")</f>
        <v>Nombre</v>
      </c>
      <c r="K1053" s="167">
        <v>13</v>
      </c>
      <c r="L1053" s="167">
        <v>20</v>
      </c>
      <c r="M1053" s="167">
        <v>19</v>
      </c>
      <c r="N1053" s="167">
        <v>18</v>
      </c>
      <c r="O1053" s="84">
        <v>57</v>
      </c>
      <c r="P1053" s="167">
        <v>13</v>
      </c>
      <c r="Q1053" s="96" t="s">
        <v>1040</v>
      </c>
      <c r="R1053" s="165" t="s">
        <v>153</v>
      </c>
      <c r="S1053" s="165" t="s">
        <v>305</v>
      </c>
      <c r="T1053" s="86" t="s">
        <v>1622</v>
      </c>
      <c r="U1053" s="165" t="s">
        <v>2561</v>
      </c>
      <c r="V1053" s="86" t="s">
        <v>1035</v>
      </c>
      <c r="W1053" s="97" t="s">
        <v>1069</v>
      </c>
      <c r="X1053" s="165"/>
      <c r="Y1053" s="87"/>
      <c r="Z1053" s="87"/>
      <c r="AA1053" s="87"/>
      <c r="AB1053" s="87"/>
      <c r="AC1053" s="87"/>
      <c r="AD1053" s="87"/>
    </row>
    <row r="1054" spans="1:30" s="165" customFormat="1" ht="15" customHeight="1">
      <c r="A1054" s="98" t="s">
        <v>78</v>
      </c>
      <c r="B1054" s="76"/>
      <c r="C1054" s="76" t="s">
        <v>1940</v>
      </c>
      <c r="D1054" s="165" t="s">
        <v>16</v>
      </c>
      <c r="E1054" s="189">
        <v>42745</v>
      </c>
      <c r="F1054" s="95" t="s">
        <v>1051</v>
      </c>
      <c r="G1054" s="165" t="s">
        <v>1052</v>
      </c>
      <c r="H1054" s="165" t="s">
        <v>1061</v>
      </c>
      <c r="J1054" s="85" t="str">
        <f>IFERROR(VLOOKUP(H1054,REFERENCES!R:S,2,FALSE),"")</f>
        <v>Nombre</v>
      </c>
      <c r="K1054" s="167">
        <v>26</v>
      </c>
      <c r="L1054" s="167">
        <v>20</v>
      </c>
      <c r="M1054" s="167">
        <v>19</v>
      </c>
      <c r="N1054" s="167">
        <v>18</v>
      </c>
      <c r="O1054" s="84">
        <v>57</v>
      </c>
      <c r="P1054" s="167">
        <v>13</v>
      </c>
      <c r="Q1054" s="96" t="s">
        <v>1040</v>
      </c>
      <c r="R1054" s="165" t="s">
        <v>153</v>
      </c>
      <c r="S1054" s="165" t="s">
        <v>305</v>
      </c>
      <c r="T1054" s="86" t="s">
        <v>1622</v>
      </c>
      <c r="U1054" s="165" t="s">
        <v>2561</v>
      </c>
      <c r="V1054" s="86" t="s">
        <v>1035</v>
      </c>
      <c r="W1054" s="97" t="s">
        <v>1069</v>
      </c>
      <c r="Y1054" s="87"/>
      <c r="Z1054" s="87"/>
      <c r="AA1054" s="87"/>
      <c r="AB1054" s="87"/>
      <c r="AC1054" s="87"/>
      <c r="AD1054" s="87"/>
    </row>
    <row r="1055" spans="1:30" s="165" customFormat="1" ht="15" customHeight="1">
      <c r="A1055" s="98" t="s">
        <v>78</v>
      </c>
      <c r="B1055" s="76"/>
      <c r="C1055" s="76" t="s">
        <v>1940</v>
      </c>
      <c r="D1055" s="165" t="s">
        <v>16</v>
      </c>
      <c r="E1055" s="189">
        <v>42745</v>
      </c>
      <c r="F1055" s="95" t="s">
        <v>1051</v>
      </c>
      <c r="G1055" s="165" t="s">
        <v>1052</v>
      </c>
      <c r="H1055" s="165" t="s">
        <v>1058</v>
      </c>
      <c r="J1055" s="85" t="str">
        <f>IFERROR(VLOOKUP(H1055,REFERENCES!R:S,2,FALSE),"")</f>
        <v>Nombre</v>
      </c>
      <c r="K1055" s="167">
        <v>26</v>
      </c>
      <c r="L1055" s="167">
        <v>20</v>
      </c>
      <c r="M1055" s="167">
        <v>19</v>
      </c>
      <c r="N1055" s="167">
        <v>18</v>
      </c>
      <c r="O1055" s="84">
        <v>57</v>
      </c>
      <c r="P1055" s="167">
        <v>13</v>
      </c>
      <c r="Q1055" s="96" t="s">
        <v>1040</v>
      </c>
      <c r="R1055" s="165" t="s">
        <v>153</v>
      </c>
      <c r="S1055" s="165" t="s">
        <v>305</v>
      </c>
      <c r="T1055" s="86" t="s">
        <v>1622</v>
      </c>
      <c r="U1055" s="165" t="s">
        <v>2561</v>
      </c>
      <c r="V1055" s="86" t="s">
        <v>1035</v>
      </c>
      <c r="W1055" s="97" t="s">
        <v>1069</v>
      </c>
      <c r="Y1055" s="87"/>
      <c r="Z1055" s="87"/>
      <c r="AA1055" s="87"/>
      <c r="AB1055" s="87"/>
      <c r="AC1055" s="87"/>
      <c r="AD1055" s="87"/>
    </row>
    <row r="1056" spans="1:30" ht="15" customHeight="1">
      <c r="A1056" s="98" t="s">
        <v>78</v>
      </c>
      <c r="B1056" s="76"/>
      <c r="C1056" s="76" t="s">
        <v>1940</v>
      </c>
      <c r="D1056" s="165" t="s">
        <v>16</v>
      </c>
      <c r="E1056" s="189">
        <v>42745</v>
      </c>
      <c r="F1056" s="95" t="s">
        <v>1051</v>
      </c>
      <c r="G1056" s="165" t="s">
        <v>1052</v>
      </c>
      <c r="H1056" s="165" t="s">
        <v>1056</v>
      </c>
      <c r="I1056" s="165"/>
      <c r="J1056" s="85" t="str">
        <f>IFERROR(VLOOKUP(H1056,REFERENCES!R:S,2,FALSE),"")</f>
        <v>Nombre</v>
      </c>
      <c r="K1056" s="167">
        <v>13</v>
      </c>
      <c r="L1056" s="167">
        <v>20</v>
      </c>
      <c r="M1056" s="167">
        <v>19</v>
      </c>
      <c r="N1056" s="167">
        <v>18</v>
      </c>
      <c r="O1056" s="84">
        <v>57</v>
      </c>
      <c r="P1056" s="167">
        <v>13</v>
      </c>
      <c r="Q1056" s="96" t="s">
        <v>1040</v>
      </c>
      <c r="R1056" s="165" t="s">
        <v>153</v>
      </c>
      <c r="S1056" s="165" t="s">
        <v>305</v>
      </c>
      <c r="T1056" s="86" t="s">
        <v>1622</v>
      </c>
      <c r="U1056" s="165" t="s">
        <v>2561</v>
      </c>
      <c r="V1056" s="86" t="s">
        <v>1035</v>
      </c>
      <c r="W1056" s="97" t="s">
        <v>1069</v>
      </c>
      <c r="X1056" s="165"/>
      <c r="Y1056" s="87"/>
      <c r="Z1056" s="87"/>
      <c r="AA1056" s="87"/>
      <c r="AB1056" s="87"/>
      <c r="AC1056" s="87"/>
      <c r="AD1056" s="87"/>
    </row>
    <row r="1057" spans="1:30" ht="15" customHeight="1">
      <c r="A1057" s="98" t="s">
        <v>78</v>
      </c>
      <c r="B1057" s="76"/>
      <c r="C1057" s="76" t="s">
        <v>1940</v>
      </c>
      <c r="D1057" s="165" t="s">
        <v>16</v>
      </c>
      <c r="E1057" s="189">
        <v>42745</v>
      </c>
      <c r="F1057" s="95" t="s">
        <v>1051</v>
      </c>
      <c r="G1057" s="165" t="s">
        <v>1052</v>
      </c>
      <c r="H1057" s="165" t="s">
        <v>1065</v>
      </c>
      <c r="I1057" s="165"/>
      <c r="J1057" s="85" t="str">
        <f>IFERROR(VLOOKUP(H1057,REFERENCES!R:S,2,FALSE),"")</f>
        <v>N/A</v>
      </c>
      <c r="K1057" s="167">
        <v>13</v>
      </c>
      <c r="L1057" s="167">
        <v>20</v>
      </c>
      <c r="M1057" s="167">
        <v>19</v>
      </c>
      <c r="N1057" s="167">
        <v>18</v>
      </c>
      <c r="O1057" s="84">
        <v>57</v>
      </c>
      <c r="P1057" s="167">
        <v>13</v>
      </c>
      <c r="Q1057" s="96" t="s">
        <v>1040</v>
      </c>
      <c r="R1057" s="165" t="s">
        <v>153</v>
      </c>
      <c r="S1057" s="165" t="s">
        <v>305</v>
      </c>
      <c r="T1057" s="86" t="s">
        <v>1622</v>
      </c>
      <c r="U1057" s="165" t="s">
        <v>2561</v>
      </c>
      <c r="V1057" s="86" t="s">
        <v>1035</v>
      </c>
      <c r="W1057" s="97" t="s">
        <v>1069</v>
      </c>
      <c r="X1057" s="165" t="s">
        <v>1944</v>
      </c>
      <c r="Y1057" s="87"/>
      <c r="Z1057" s="87"/>
      <c r="AA1057" s="87"/>
      <c r="AB1057" s="87"/>
      <c r="AC1057" s="87"/>
      <c r="AD1057" s="87"/>
    </row>
    <row r="1058" spans="1:30" s="165" customFormat="1" ht="15" customHeight="1">
      <c r="A1058" s="98" t="s">
        <v>78</v>
      </c>
      <c r="B1058" s="76"/>
      <c r="C1058" s="76" t="s">
        <v>1940</v>
      </c>
      <c r="D1058" s="165" t="s">
        <v>16</v>
      </c>
      <c r="E1058" s="189">
        <v>42745</v>
      </c>
      <c r="F1058" s="95" t="s">
        <v>1049</v>
      </c>
      <c r="G1058" s="165" t="s">
        <v>1053</v>
      </c>
      <c r="H1058" s="165" t="s">
        <v>1064</v>
      </c>
      <c r="I1058" s="165" t="s">
        <v>1941</v>
      </c>
      <c r="J1058" s="85" t="str">
        <f>IFERROR(VLOOKUP(H1058,REFERENCES!R:S,2,FALSE),"")</f>
        <v>Nombre</v>
      </c>
      <c r="K1058" s="167">
        <v>66</v>
      </c>
      <c r="L1058" s="167">
        <v>103</v>
      </c>
      <c r="M1058" s="167">
        <v>92</v>
      </c>
      <c r="N1058" s="167">
        <v>97</v>
      </c>
      <c r="O1058" s="84">
        <v>292</v>
      </c>
      <c r="P1058" s="167">
        <v>66</v>
      </c>
      <c r="Q1058" s="96" t="s">
        <v>1040</v>
      </c>
      <c r="R1058" s="165" t="s">
        <v>153</v>
      </c>
      <c r="S1058" s="165" t="s">
        <v>305</v>
      </c>
      <c r="T1058" s="86" t="s">
        <v>1358</v>
      </c>
      <c r="U1058" s="165" t="s">
        <v>2562</v>
      </c>
      <c r="V1058" s="86" t="s">
        <v>1035</v>
      </c>
      <c r="W1058" s="97" t="s">
        <v>1069</v>
      </c>
      <c r="Y1058" s="87"/>
      <c r="Z1058" s="87"/>
      <c r="AA1058" s="87"/>
      <c r="AB1058" s="87"/>
      <c r="AC1058" s="87"/>
      <c r="AD1058" s="87"/>
    </row>
    <row r="1059" spans="1:30" ht="15" customHeight="1">
      <c r="A1059" s="98" t="s">
        <v>78</v>
      </c>
      <c r="B1059" s="76"/>
      <c r="C1059" s="76" t="s">
        <v>1940</v>
      </c>
      <c r="D1059" s="165" t="s">
        <v>16</v>
      </c>
      <c r="E1059" s="189">
        <v>42745</v>
      </c>
      <c r="F1059" s="95" t="s">
        <v>1049</v>
      </c>
      <c r="G1059" s="165" t="s">
        <v>1053</v>
      </c>
      <c r="H1059" s="165" t="s">
        <v>1196</v>
      </c>
      <c r="I1059" s="165" t="s">
        <v>1943</v>
      </c>
      <c r="J1059" s="85" t="str">
        <f>IFERROR(VLOOKUP(H1059,REFERENCES!R:S,2,FALSE),"")</f>
        <v>Nombre</v>
      </c>
      <c r="K1059" s="167">
        <v>66</v>
      </c>
      <c r="L1059" s="167">
        <v>103</v>
      </c>
      <c r="M1059" s="167">
        <v>92</v>
      </c>
      <c r="N1059" s="167">
        <v>97</v>
      </c>
      <c r="O1059" s="84">
        <v>292</v>
      </c>
      <c r="P1059" s="167">
        <v>66</v>
      </c>
      <c r="Q1059" s="96" t="s">
        <v>1040</v>
      </c>
      <c r="R1059" s="165" t="s">
        <v>153</v>
      </c>
      <c r="S1059" s="165" t="s">
        <v>305</v>
      </c>
      <c r="T1059" s="86" t="s">
        <v>1358</v>
      </c>
      <c r="U1059" s="165" t="s">
        <v>2562</v>
      </c>
      <c r="V1059" s="86" t="s">
        <v>1035</v>
      </c>
      <c r="W1059" s="97" t="s">
        <v>1069</v>
      </c>
      <c r="X1059" s="165"/>
      <c r="Y1059" s="87"/>
      <c r="Z1059" s="87"/>
      <c r="AA1059" s="87"/>
      <c r="AB1059" s="87"/>
      <c r="AC1059" s="87"/>
      <c r="AD1059" s="87"/>
    </row>
    <row r="1060" spans="1:30" ht="15" customHeight="1">
      <c r="A1060" s="98" t="s">
        <v>78</v>
      </c>
      <c r="B1060" s="76"/>
      <c r="C1060" s="76" t="s">
        <v>1940</v>
      </c>
      <c r="D1060" s="165" t="s">
        <v>16</v>
      </c>
      <c r="E1060" s="189">
        <v>42745</v>
      </c>
      <c r="F1060" s="95" t="s">
        <v>1051</v>
      </c>
      <c r="G1060" s="165" t="s">
        <v>1052</v>
      </c>
      <c r="H1060" s="165" t="s">
        <v>1061</v>
      </c>
      <c r="I1060" s="165"/>
      <c r="J1060" s="85" t="str">
        <f>IFERROR(VLOOKUP(H1060,REFERENCES!R:S,2,FALSE),"")</f>
        <v>Nombre</v>
      </c>
      <c r="K1060" s="167">
        <v>132</v>
      </c>
      <c r="L1060" s="167">
        <v>103</v>
      </c>
      <c r="M1060" s="167">
        <v>92</v>
      </c>
      <c r="N1060" s="167">
        <v>97</v>
      </c>
      <c r="O1060" s="84">
        <v>292</v>
      </c>
      <c r="P1060" s="167">
        <v>66</v>
      </c>
      <c r="Q1060" s="96" t="s">
        <v>1040</v>
      </c>
      <c r="R1060" s="165" t="s">
        <v>153</v>
      </c>
      <c r="S1060" s="165" t="s">
        <v>305</v>
      </c>
      <c r="T1060" s="86" t="s">
        <v>1358</v>
      </c>
      <c r="U1060" s="165" t="s">
        <v>2562</v>
      </c>
      <c r="V1060" s="86" t="s">
        <v>1035</v>
      </c>
      <c r="W1060" s="97" t="s">
        <v>1069</v>
      </c>
      <c r="X1060" s="165"/>
      <c r="Y1060" s="87"/>
      <c r="Z1060" s="87"/>
      <c r="AA1060" s="87"/>
      <c r="AB1060" s="87"/>
      <c r="AC1060" s="87"/>
      <c r="AD1060" s="87"/>
    </row>
    <row r="1061" spans="1:30" ht="15" customHeight="1">
      <c r="A1061" s="98" t="s">
        <v>78</v>
      </c>
      <c r="B1061" s="76"/>
      <c r="C1061" s="76" t="s">
        <v>1940</v>
      </c>
      <c r="D1061" s="165" t="s">
        <v>16</v>
      </c>
      <c r="E1061" s="189">
        <v>42745</v>
      </c>
      <c r="F1061" s="95" t="s">
        <v>1051</v>
      </c>
      <c r="G1061" s="165" t="s">
        <v>1052</v>
      </c>
      <c r="H1061" s="165" t="s">
        <v>1058</v>
      </c>
      <c r="I1061" s="165"/>
      <c r="J1061" s="85" t="str">
        <f>IFERROR(VLOOKUP(H1061,REFERENCES!R:S,2,FALSE),"")</f>
        <v>Nombre</v>
      </c>
      <c r="K1061" s="167">
        <v>132</v>
      </c>
      <c r="L1061" s="167">
        <v>103</v>
      </c>
      <c r="M1061" s="167">
        <v>92</v>
      </c>
      <c r="N1061" s="167">
        <v>97</v>
      </c>
      <c r="O1061" s="84">
        <v>292</v>
      </c>
      <c r="P1061" s="167">
        <v>66</v>
      </c>
      <c r="Q1061" s="96" t="s">
        <v>1040</v>
      </c>
      <c r="R1061" s="165" t="s">
        <v>153</v>
      </c>
      <c r="S1061" s="165" t="s">
        <v>305</v>
      </c>
      <c r="T1061" s="86" t="s">
        <v>1358</v>
      </c>
      <c r="U1061" s="165" t="s">
        <v>2562</v>
      </c>
      <c r="V1061" s="86" t="s">
        <v>1035</v>
      </c>
      <c r="W1061" s="97" t="s">
        <v>1069</v>
      </c>
      <c r="X1061" s="165"/>
      <c r="Y1061" s="87"/>
      <c r="Z1061" s="87"/>
      <c r="AA1061" s="87"/>
      <c r="AB1061" s="87"/>
      <c r="AC1061" s="87"/>
      <c r="AD1061" s="87"/>
    </row>
    <row r="1062" spans="1:30" ht="15" customHeight="1">
      <c r="A1062" s="98" t="s">
        <v>78</v>
      </c>
      <c r="B1062" s="76"/>
      <c r="C1062" s="76" t="s">
        <v>1940</v>
      </c>
      <c r="D1062" s="165" t="s">
        <v>16</v>
      </c>
      <c r="E1062" s="189">
        <v>42745</v>
      </c>
      <c r="F1062" s="95" t="s">
        <v>1051</v>
      </c>
      <c r="G1062" s="165" t="s">
        <v>1052</v>
      </c>
      <c r="H1062" s="165" t="s">
        <v>1056</v>
      </c>
      <c r="I1062" s="165"/>
      <c r="J1062" s="85" t="str">
        <f>IFERROR(VLOOKUP(H1062,REFERENCES!R:S,2,FALSE),"")</f>
        <v>Nombre</v>
      </c>
      <c r="K1062" s="167">
        <v>66</v>
      </c>
      <c r="L1062" s="167">
        <v>103</v>
      </c>
      <c r="M1062" s="167">
        <v>92</v>
      </c>
      <c r="N1062" s="167">
        <v>97</v>
      </c>
      <c r="O1062" s="84">
        <v>292</v>
      </c>
      <c r="P1062" s="167">
        <v>66</v>
      </c>
      <c r="Q1062" s="96" t="s">
        <v>1040</v>
      </c>
      <c r="R1062" s="165" t="s">
        <v>153</v>
      </c>
      <c r="S1062" s="165" t="s">
        <v>305</v>
      </c>
      <c r="T1062" s="86" t="s">
        <v>1358</v>
      </c>
      <c r="U1062" s="165" t="s">
        <v>2562</v>
      </c>
      <c r="V1062" s="86" t="s">
        <v>1035</v>
      </c>
      <c r="W1062" s="97" t="s">
        <v>1069</v>
      </c>
      <c r="X1062" s="165"/>
      <c r="Y1062" s="87"/>
      <c r="Z1062" s="87"/>
      <c r="AA1062" s="87"/>
      <c r="AB1062" s="87"/>
      <c r="AC1062" s="87"/>
      <c r="AD1062" s="87"/>
    </row>
    <row r="1063" spans="1:30" ht="15" customHeight="1">
      <c r="A1063" s="98" t="s">
        <v>78</v>
      </c>
      <c r="B1063" s="76"/>
      <c r="C1063" s="76" t="s">
        <v>1940</v>
      </c>
      <c r="D1063" s="165" t="s">
        <v>16</v>
      </c>
      <c r="E1063" s="189">
        <v>42745</v>
      </c>
      <c r="F1063" s="95" t="s">
        <v>1051</v>
      </c>
      <c r="G1063" s="165" t="s">
        <v>1052</v>
      </c>
      <c r="H1063" s="165" t="s">
        <v>1065</v>
      </c>
      <c r="I1063" s="165"/>
      <c r="J1063" s="85" t="str">
        <f>IFERROR(VLOOKUP(H1063,REFERENCES!R:S,2,FALSE),"")</f>
        <v>N/A</v>
      </c>
      <c r="K1063" s="167">
        <v>66</v>
      </c>
      <c r="L1063" s="167">
        <v>103</v>
      </c>
      <c r="M1063" s="167">
        <v>92</v>
      </c>
      <c r="N1063" s="167">
        <v>97</v>
      </c>
      <c r="O1063" s="84">
        <v>292</v>
      </c>
      <c r="P1063" s="167">
        <v>66</v>
      </c>
      <c r="Q1063" s="96" t="s">
        <v>1040</v>
      </c>
      <c r="R1063" s="165" t="s">
        <v>153</v>
      </c>
      <c r="S1063" s="165" t="s">
        <v>305</v>
      </c>
      <c r="T1063" s="86" t="s">
        <v>1358</v>
      </c>
      <c r="U1063" s="165" t="s">
        <v>2562</v>
      </c>
      <c r="V1063" s="86" t="s">
        <v>1035</v>
      </c>
      <c r="W1063" s="97" t="s">
        <v>1069</v>
      </c>
      <c r="X1063" s="165" t="s">
        <v>1944</v>
      </c>
      <c r="Y1063" s="87"/>
      <c r="Z1063" s="87"/>
      <c r="AA1063" s="87"/>
      <c r="AB1063" s="87"/>
      <c r="AC1063" s="87"/>
      <c r="AD1063" s="87"/>
    </row>
    <row r="1064" spans="1:30" ht="15" customHeight="1">
      <c r="A1064" s="98" t="s">
        <v>78</v>
      </c>
      <c r="B1064" s="76"/>
      <c r="C1064" s="76" t="s">
        <v>1940</v>
      </c>
      <c r="D1064" s="165" t="s">
        <v>16</v>
      </c>
      <c r="E1064" s="189">
        <v>42746</v>
      </c>
      <c r="F1064" s="95" t="s">
        <v>1049</v>
      </c>
      <c r="G1064" s="165" t="s">
        <v>1053</v>
      </c>
      <c r="H1064" s="165" t="s">
        <v>1064</v>
      </c>
      <c r="I1064" s="165" t="s">
        <v>1941</v>
      </c>
      <c r="J1064" s="85" t="str">
        <f>IFERROR(VLOOKUP(H1064,REFERENCES!R:S,2,FALSE),"")</f>
        <v>Nombre</v>
      </c>
      <c r="K1064" s="167">
        <v>4</v>
      </c>
      <c r="L1064" s="167">
        <v>10</v>
      </c>
      <c r="M1064" s="167">
        <v>5</v>
      </c>
      <c r="N1064" s="167">
        <v>6</v>
      </c>
      <c r="O1064" s="84">
        <v>21</v>
      </c>
      <c r="P1064" s="167">
        <v>4</v>
      </c>
      <c r="Q1064" s="96" t="s">
        <v>1040</v>
      </c>
      <c r="R1064" s="165" t="s">
        <v>153</v>
      </c>
      <c r="S1064" s="165" t="s">
        <v>305</v>
      </c>
      <c r="T1064" s="86" t="s">
        <v>1622</v>
      </c>
      <c r="U1064" s="165" t="s">
        <v>2563</v>
      </c>
      <c r="V1064" s="86" t="s">
        <v>1035</v>
      </c>
      <c r="W1064" s="97" t="s">
        <v>1069</v>
      </c>
      <c r="X1064" s="165"/>
      <c r="Y1064" s="87"/>
      <c r="Z1064" s="87"/>
      <c r="AA1064" s="87"/>
      <c r="AB1064" s="87"/>
      <c r="AC1064" s="87"/>
      <c r="AD1064" s="87"/>
    </row>
    <row r="1065" spans="1:30" ht="15" customHeight="1">
      <c r="A1065" s="98" t="s">
        <v>78</v>
      </c>
      <c r="B1065" s="76"/>
      <c r="C1065" s="76" t="s">
        <v>1940</v>
      </c>
      <c r="D1065" s="165" t="s">
        <v>16</v>
      </c>
      <c r="E1065" s="189">
        <v>42746</v>
      </c>
      <c r="F1065" s="95" t="s">
        <v>1049</v>
      </c>
      <c r="G1065" s="165" t="s">
        <v>1053</v>
      </c>
      <c r="H1065" s="165" t="s">
        <v>1196</v>
      </c>
      <c r="I1065" s="165" t="s">
        <v>1943</v>
      </c>
      <c r="J1065" s="85" t="str">
        <f>IFERROR(VLOOKUP(H1065,REFERENCES!R:S,2,FALSE),"")</f>
        <v>Nombre</v>
      </c>
      <c r="K1065" s="167">
        <v>4</v>
      </c>
      <c r="L1065" s="167">
        <v>10</v>
      </c>
      <c r="M1065" s="167">
        <v>5</v>
      </c>
      <c r="N1065" s="167">
        <v>6</v>
      </c>
      <c r="O1065" s="84">
        <v>21</v>
      </c>
      <c r="P1065" s="167">
        <v>4</v>
      </c>
      <c r="Q1065" s="96" t="s">
        <v>1040</v>
      </c>
      <c r="R1065" s="165" t="s">
        <v>153</v>
      </c>
      <c r="S1065" s="165" t="s">
        <v>305</v>
      </c>
      <c r="T1065" s="86" t="s">
        <v>1622</v>
      </c>
      <c r="U1065" s="165" t="s">
        <v>2563</v>
      </c>
      <c r="V1065" s="86" t="s">
        <v>1035</v>
      </c>
      <c r="W1065" s="97" t="s">
        <v>1069</v>
      </c>
      <c r="X1065" s="165"/>
      <c r="Y1065" s="87"/>
      <c r="Z1065" s="87"/>
      <c r="AA1065" s="87"/>
      <c r="AB1065" s="87"/>
      <c r="AC1065" s="87"/>
      <c r="AD1065" s="87"/>
    </row>
    <row r="1066" spans="1:30" ht="15" customHeight="1">
      <c r="A1066" s="98" t="s">
        <v>78</v>
      </c>
      <c r="B1066" s="76"/>
      <c r="C1066" s="76" t="s">
        <v>1940</v>
      </c>
      <c r="D1066" s="165" t="s">
        <v>16</v>
      </c>
      <c r="E1066" s="189">
        <v>42746</v>
      </c>
      <c r="F1066" s="95" t="s">
        <v>1051</v>
      </c>
      <c r="G1066" s="165" t="s">
        <v>1052</v>
      </c>
      <c r="H1066" s="165" t="s">
        <v>1061</v>
      </c>
      <c r="I1066" s="165"/>
      <c r="J1066" s="85" t="str">
        <f>IFERROR(VLOOKUP(H1066,REFERENCES!R:S,2,FALSE),"")</f>
        <v>Nombre</v>
      </c>
      <c r="K1066" s="167">
        <v>8</v>
      </c>
      <c r="L1066" s="167">
        <v>10</v>
      </c>
      <c r="M1066" s="167">
        <v>5</v>
      </c>
      <c r="N1066" s="167">
        <v>6</v>
      </c>
      <c r="O1066" s="84">
        <v>21</v>
      </c>
      <c r="P1066" s="167">
        <v>4</v>
      </c>
      <c r="Q1066" s="96" t="s">
        <v>1040</v>
      </c>
      <c r="R1066" s="165" t="s">
        <v>153</v>
      </c>
      <c r="S1066" s="165" t="s">
        <v>305</v>
      </c>
      <c r="T1066" s="86" t="s">
        <v>1622</v>
      </c>
      <c r="U1066" s="165" t="s">
        <v>2563</v>
      </c>
      <c r="V1066" s="86" t="s">
        <v>1035</v>
      </c>
      <c r="W1066" s="97" t="s">
        <v>1069</v>
      </c>
      <c r="X1066" s="165"/>
      <c r="Y1066" s="87"/>
      <c r="Z1066" s="87"/>
      <c r="AA1066" s="87"/>
      <c r="AB1066" s="87"/>
      <c r="AC1066" s="87"/>
      <c r="AD1066" s="87"/>
    </row>
    <row r="1067" spans="1:30" ht="15" customHeight="1">
      <c r="A1067" s="98" t="s">
        <v>78</v>
      </c>
      <c r="B1067" s="76"/>
      <c r="C1067" s="76" t="s">
        <v>1940</v>
      </c>
      <c r="D1067" s="165" t="s">
        <v>16</v>
      </c>
      <c r="E1067" s="189">
        <v>42746</v>
      </c>
      <c r="F1067" s="95" t="s">
        <v>1051</v>
      </c>
      <c r="G1067" s="165" t="s">
        <v>1052</v>
      </c>
      <c r="H1067" s="165" t="s">
        <v>1058</v>
      </c>
      <c r="I1067" s="165"/>
      <c r="J1067" s="85" t="str">
        <f>IFERROR(VLOOKUP(H1067,REFERENCES!R:S,2,FALSE),"")</f>
        <v>Nombre</v>
      </c>
      <c r="K1067" s="167">
        <v>8</v>
      </c>
      <c r="L1067" s="167">
        <v>10</v>
      </c>
      <c r="M1067" s="167">
        <v>5</v>
      </c>
      <c r="N1067" s="167">
        <v>6</v>
      </c>
      <c r="O1067" s="84">
        <v>21</v>
      </c>
      <c r="P1067" s="167">
        <v>4</v>
      </c>
      <c r="Q1067" s="96" t="s">
        <v>1040</v>
      </c>
      <c r="R1067" s="165" t="s">
        <v>153</v>
      </c>
      <c r="S1067" s="165" t="s">
        <v>305</v>
      </c>
      <c r="T1067" s="86" t="s">
        <v>1622</v>
      </c>
      <c r="U1067" s="165" t="s">
        <v>2563</v>
      </c>
      <c r="V1067" s="86" t="s">
        <v>1035</v>
      </c>
      <c r="W1067" s="97" t="s">
        <v>1069</v>
      </c>
      <c r="X1067" s="165"/>
      <c r="Y1067" s="87"/>
      <c r="Z1067" s="87"/>
      <c r="AA1067" s="87"/>
      <c r="AB1067" s="87"/>
      <c r="AC1067" s="87"/>
      <c r="AD1067" s="87"/>
    </row>
    <row r="1068" spans="1:30" ht="15" customHeight="1">
      <c r="A1068" s="98" t="s">
        <v>78</v>
      </c>
      <c r="B1068" s="76"/>
      <c r="C1068" s="76" t="s">
        <v>1940</v>
      </c>
      <c r="D1068" s="165" t="s">
        <v>16</v>
      </c>
      <c r="E1068" s="189">
        <v>42746</v>
      </c>
      <c r="F1068" s="95" t="s">
        <v>1051</v>
      </c>
      <c r="G1068" s="165" t="s">
        <v>1052</v>
      </c>
      <c r="H1068" s="165" t="s">
        <v>1056</v>
      </c>
      <c r="I1068" s="165"/>
      <c r="J1068" s="85" t="str">
        <f>IFERROR(VLOOKUP(H1068,REFERENCES!R:S,2,FALSE),"")</f>
        <v>Nombre</v>
      </c>
      <c r="K1068" s="167">
        <v>4</v>
      </c>
      <c r="L1068" s="167">
        <v>10</v>
      </c>
      <c r="M1068" s="167">
        <v>5</v>
      </c>
      <c r="N1068" s="167">
        <v>6</v>
      </c>
      <c r="O1068" s="84">
        <v>21</v>
      </c>
      <c r="P1068" s="167">
        <v>4</v>
      </c>
      <c r="Q1068" s="96" t="s">
        <v>1040</v>
      </c>
      <c r="R1068" s="165" t="s">
        <v>153</v>
      </c>
      <c r="S1068" s="165" t="s">
        <v>305</v>
      </c>
      <c r="T1068" s="86" t="s">
        <v>1622</v>
      </c>
      <c r="U1068" s="165" t="s">
        <v>2563</v>
      </c>
      <c r="V1068" s="86" t="s">
        <v>1035</v>
      </c>
      <c r="W1068" s="97" t="s">
        <v>1069</v>
      </c>
      <c r="X1068" s="165"/>
      <c r="Y1068" s="87"/>
      <c r="Z1068" s="87"/>
      <c r="AA1068" s="87"/>
      <c r="AB1068" s="87"/>
      <c r="AC1068" s="87"/>
      <c r="AD1068" s="87"/>
    </row>
    <row r="1069" spans="1:30" ht="15" customHeight="1">
      <c r="A1069" s="98" t="s">
        <v>78</v>
      </c>
      <c r="B1069" s="76"/>
      <c r="C1069" s="76" t="s">
        <v>1940</v>
      </c>
      <c r="D1069" s="165" t="s">
        <v>16</v>
      </c>
      <c r="E1069" s="189">
        <v>42746</v>
      </c>
      <c r="F1069" s="95" t="s">
        <v>1051</v>
      </c>
      <c r="G1069" s="165" t="s">
        <v>1052</v>
      </c>
      <c r="H1069" s="165" t="s">
        <v>1065</v>
      </c>
      <c r="I1069" s="165"/>
      <c r="J1069" s="85" t="str">
        <f>IFERROR(VLOOKUP(H1069,REFERENCES!R:S,2,FALSE),"")</f>
        <v>N/A</v>
      </c>
      <c r="K1069" s="167">
        <v>4</v>
      </c>
      <c r="L1069" s="167">
        <v>10</v>
      </c>
      <c r="M1069" s="167">
        <v>5</v>
      </c>
      <c r="N1069" s="167">
        <v>6</v>
      </c>
      <c r="O1069" s="84">
        <v>21</v>
      </c>
      <c r="P1069" s="167">
        <v>4</v>
      </c>
      <c r="Q1069" s="96" t="s">
        <v>1040</v>
      </c>
      <c r="R1069" s="165" t="s">
        <v>153</v>
      </c>
      <c r="S1069" s="165" t="s">
        <v>305</v>
      </c>
      <c r="T1069" s="86" t="s">
        <v>1622</v>
      </c>
      <c r="U1069" s="165" t="s">
        <v>2563</v>
      </c>
      <c r="V1069" s="86" t="s">
        <v>1035</v>
      </c>
      <c r="W1069" s="97" t="s">
        <v>1069</v>
      </c>
      <c r="X1069" s="165" t="s">
        <v>1944</v>
      </c>
      <c r="Y1069" s="87"/>
      <c r="Z1069" s="87"/>
      <c r="AA1069" s="87"/>
      <c r="AB1069" s="87"/>
      <c r="AC1069" s="87"/>
      <c r="AD1069" s="87"/>
    </row>
    <row r="1070" spans="1:30" ht="15" customHeight="1">
      <c r="A1070" s="98" t="s">
        <v>78</v>
      </c>
      <c r="B1070" s="76"/>
      <c r="C1070" s="90" t="s">
        <v>1940</v>
      </c>
      <c r="D1070" s="87" t="s">
        <v>19</v>
      </c>
      <c r="E1070" s="114" t="s">
        <v>1980</v>
      </c>
      <c r="F1070" s="95" t="s">
        <v>1051</v>
      </c>
      <c r="G1070" s="165" t="s">
        <v>1052</v>
      </c>
      <c r="H1070" s="165" t="s">
        <v>1065</v>
      </c>
      <c r="I1070" s="176"/>
      <c r="J1070" s="85" t="str">
        <f>IFERROR(VLOOKUP(H1070,REFERENCES!R:S,2,FALSE),"")</f>
        <v>N/A</v>
      </c>
      <c r="K1070" s="168">
        <v>0</v>
      </c>
      <c r="L1070" s="167"/>
      <c r="M1070" s="167"/>
      <c r="N1070" s="167"/>
      <c r="O1070" s="84" t="s">
        <v>1902</v>
      </c>
      <c r="P1070" s="207"/>
      <c r="Q1070" s="96" t="s">
        <v>1040</v>
      </c>
      <c r="R1070" s="165" t="s">
        <v>153</v>
      </c>
      <c r="S1070" s="165" t="s">
        <v>305</v>
      </c>
      <c r="T1070" s="101"/>
      <c r="U1070" s="165"/>
      <c r="V1070" s="86" t="s">
        <v>1035</v>
      </c>
      <c r="W1070" s="50" t="s">
        <v>1069</v>
      </c>
      <c r="X1070" s="165" t="s">
        <v>1944</v>
      </c>
      <c r="Y1070" s="165" t="e">
        <f t="shared" ref="Y1070:Y1098" si="53">UPPER(LEFT(A1070,3)&amp;YEAR(E1070)&amp;MONTH(E1070)&amp;DAY((E1070))&amp;LEFT(R1070,2)&amp;LEFT(S1070,2)&amp;LEFT(T1070,2))</f>
        <v>#VALUE!</v>
      </c>
      <c r="Z1070" s="165">
        <f t="shared" ref="Z1070:Z1098" si="54">COUNTIF($Y$4:$Y$1907,Y1070)</f>
        <v>179</v>
      </c>
      <c r="AA1070" s="165" t="str">
        <f>VLOOKUP(R1070,NIVEAUXADMIN!A:B,2,FALSE)</f>
        <v>HT10</v>
      </c>
      <c r="AB1070" s="165" t="str">
        <f>VLOOKUP(S1070,NIVEAUXADMIN!E:F,2,FALSE)</f>
        <v>HT101012</v>
      </c>
      <c r="AC1070" s="165" t="e">
        <f>VLOOKUP(T1070,NIVEAUXADMIN!I:J,2,FALSE)</f>
        <v>#N/A</v>
      </c>
      <c r="AD1070" s="87">
        <f>IF(SUMPRODUCT(($A$4:$A1070=A1070)*($S$4:$S1070=S1070))&gt;1,0,1)</f>
        <v>0</v>
      </c>
    </row>
    <row r="1071" spans="1:30" ht="15" customHeight="1">
      <c r="A1071" s="98" t="s">
        <v>78</v>
      </c>
      <c r="B1071" s="76"/>
      <c r="C1071" s="90" t="s">
        <v>1940</v>
      </c>
      <c r="D1071" s="87" t="s">
        <v>19</v>
      </c>
      <c r="E1071" s="114" t="s">
        <v>1980</v>
      </c>
      <c r="F1071" s="95" t="s">
        <v>1051</v>
      </c>
      <c r="G1071" s="165" t="s">
        <v>1052</v>
      </c>
      <c r="H1071" s="165" t="s">
        <v>1056</v>
      </c>
      <c r="I1071" s="176"/>
      <c r="J1071" s="85" t="str">
        <f>IFERROR(VLOOKUP(H1071,REFERENCES!R:S,2,FALSE),"")</f>
        <v>Nombre</v>
      </c>
      <c r="K1071" s="168">
        <v>0</v>
      </c>
      <c r="L1071" s="167"/>
      <c r="M1071" s="167"/>
      <c r="N1071" s="167"/>
      <c r="O1071" s="84" t="s">
        <v>1902</v>
      </c>
      <c r="P1071" s="207"/>
      <c r="Q1071" s="96" t="s">
        <v>1040</v>
      </c>
      <c r="R1071" s="165" t="s">
        <v>153</v>
      </c>
      <c r="S1071" s="165" t="s">
        <v>305</v>
      </c>
      <c r="T1071" s="101"/>
      <c r="U1071" s="165"/>
      <c r="V1071" s="86" t="s">
        <v>1035</v>
      </c>
      <c r="W1071" s="50" t="s">
        <v>1069</v>
      </c>
      <c r="X1071" s="166"/>
      <c r="Y1071" s="165" t="e">
        <f t="shared" si="53"/>
        <v>#VALUE!</v>
      </c>
      <c r="Z1071" s="165">
        <f t="shared" si="54"/>
        <v>179</v>
      </c>
      <c r="AA1071" s="165" t="str">
        <f>VLOOKUP(R1071,NIVEAUXADMIN!A:B,2,FALSE)</f>
        <v>HT10</v>
      </c>
      <c r="AB1071" s="165" t="str">
        <f>VLOOKUP(S1071,NIVEAUXADMIN!E:F,2,FALSE)</f>
        <v>HT101012</v>
      </c>
      <c r="AC1071" s="165" t="e">
        <f>VLOOKUP(T1071,NIVEAUXADMIN!I:J,2,FALSE)</f>
        <v>#N/A</v>
      </c>
      <c r="AD1071" s="87">
        <f>IF(SUMPRODUCT(($A$4:$A1071=A1071)*($S$4:$S1071=S1071))&gt;1,0,1)</f>
        <v>0</v>
      </c>
    </row>
    <row r="1072" spans="1:30" ht="15" customHeight="1">
      <c r="A1072" s="98" t="s">
        <v>78</v>
      </c>
      <c r="B1072" s="76"/>
      <c r="C1072" s="90" t="s">
        <v>1940</v>
      </c>
      <c r="D1072" s="87" t="s">
        <v>19</v>
      </c>
      <c r="E1072" s="114" t="s">
        <v>1980</v>
      </c>
      <c r="F1072" s="95" t="s">
        <v>1049</v>
      </c>
      <c r="G1072" s="165" t="s">
        <v>1053</v>
      </c>
      <c r="H1072" s="165" t="s">
        <v>1064</v>
      </c>
      <c r="I1072" s="176" t="s">
        <v>1941</v>
      </c>
      <c r="J1072" s="85" t="str">
        <f>IFERROR(VLOOKUP(H1072,REFERENCES!R:S,2,FALSE),"")</f>
        <v>Nombre</v>
      </c>
      <c r="K1072" s="168">
        <v>0</v>
      </c>
      <c r="L1072" s="167"/>
      <c r="M1072" s="167"/>
      <c r="N1072" s="167"/>
      <c r="O1072" s="84" t="s">
        <v>1902</v>
      </c>
      <c r="P1072" s="207"/>
      <c r="Q1072" s="96" t="s">
        <v>1040</v>
      </c>
      <c r="R1072" s="165" t="s">
        <v>153</v>
      </c>
      <c r="S1072" s="165" t="s">
        <v>305</v>
      </c>
      <c r="T1072" s="101"/>
      <c r="U1072" s="165"/>
      <c r="V1072" s="86" t="s">
        <v>1035</v>
      </c>
      <c r="W1072" s="50" t="s">
        <v>1069</v>
      </c>
      <c r="X1072" s="166"/>
      <c r="Y1072" s="165" t="e">
        <f t="shared" si="53"/>
        <v>#VALUE!</v>
      </c>
      <c r="Z1072" s="165">
        <f t="shared" si="54"/>
        <v>179</v>
      </c>
      <c r="AA1072" s="165" t="str">
        <f>VLOOKUP(R1072,NIVEAUXADMIN!A:B,2,FALSE)</f>
        <v>HT10</v>
      </c>
      <c r="AB1072" s="165" t="str">
        <f>VLOOKUP(S1072,NIVEAUXADMIN!E:F,2,FALSE)</f>
        <v>HT101012</v>
      </c>
      <c r="AC1072" s="165" t="e">
        <f>VLOOKUP(T1072,NIVEAUXADMIN!I:J,2,FALSE)</f>
        <v>#N/A</v>
      </c>
      <c r="AD1072" s="87">
        <f>IF(SUMPRODUCT(($A$4:$A1072=A1072)*($S$4:$S1072=S1072))&gt;1,0,1)</f>
        <v>0</v>
      </c>
    </row>
    <row r="1073" spans="1:30" ht="15" customHeight="1">
      <c r="A1073" s="98" t="s">
        <v>78</v>
      </c>
      <c r="B1073" s="76"/>
      <c r="C1073" s="90" t="s">
        <v>1940</v>
      </c>
      <c r="D1073" s="87" t="s">
        <v>19</v>
      </c>
      <c r="E1073" s="114" t="s">
        <v>1980</v>
      </c>
      <c r="F1073" s="88" t="s">
        <v>1049</v>
      </c>
      <c r="G1073" s="87" t="s">
        <v>1053</v>
      </c>
      <c r="H1073" s="87" t="s">
        <v>1196</v>
      </c>
      <c r="I1073" s="176" t="s">
        <v>1943</v>
      </c>
      <c r="J1073" s="85" t="str">
        <f>IFERROR(VLOOKUP(H1073,REFERENCES!R:S,2,FALSE),"")</f>
        <v>Nombre</v>
      </c>
      <c r="K1073" s="168">
        <v>0</v>
      </c>
      <c r="L1073" s="167"/>
      <c r="M1073" s="167"/>
      <c r="N1073" s="167"/>
      <c r="O1073" s="84" t="s">
        <v>1902</v>
      </c>
      <c r="P1073" s="207"/>
      <c r="Q1073" s="96" t="s">
        <v>1040</v>
      </c>
      <c r="R1073" s="165" t="s">
        <v>153</v>
      </c>
      <c r="S1073" s="165" t="s">
        <v>305</v>
      </c>
      <c r="T1073" s="101"/>
      <c r="U1073" s="165"/>
      <c r="V1073" s="86" t="s">
        <v>1035</v>
      </c>
      <c r="W1073" s="50" t="s">
        <v>1069</v>
      </c>
      <c r="X1073" s="166"/>
      <c r="Y1073" s="165" t="e">
        <f t="shared" si="53"/>
        <v>#VALUE!</v>
      </c>
      <c r="Z1073" s="165">
        <f t="shared" si="54"/>
        <v>179</v>
      </c>
      <c r="AA1073" s="165" t="str">
        <f>VLOOKUP(R1073,NIVEAUXADMIN!A:B,2,FALSE)</f>
        <v>HT10</v>
      </c>
      <c r="AB1073" s="165" t="str">
        <f>VLOOKUP(S1073,NIVEAUXADMIN!E:F,2,FALSE)</f>
        <v>HT101012</v>
      </c>
      <c r="AC1073" s="165" t="e">
        <f>VLOOKUP(T1073,NIVEAUXADMIN!I:J,2,FALSE)</f>
        <v>#N/A</v>
      </c>
      <c r="AD1073" s="87">
        <f>IF(SUMPRODUCT(($A$4:$A1073=A1073)*($S$4:$S1073=S1073))&gt;1,0,1)</f>
        <v>0</v>
      </c>
    </row>
    <row r="1074" spans="1:30" ht="15" customHeight="1">
      <c r="A1074" s="98" t="s">
        <v>78</v>
      </c>
      <c r="B1074" s="76"/>
      <c r="C1074" s="90" t="s">
        <v>1940</v>
      </c>
      <c r="D1074" s="87" t="s">
        <v>19</v>
      </c>
      <c r="E1074" s="114" t="s">
        <v>1980</v>
      </c>
      <c r="F1074" s="95" t="s">
        <v>1051</v>
      </c>
      <c r="G1074" s="165" t="s">
        <v>1052</v>
      </c>
      <c r="H1074" s="165" t="s">
        <v>1061</v>
      </c>
      <c r="I1074" s="176"/>
      <c r="J1074" s="85" t="str">
        <f>IFERROR(VLOOKUP(H1074,REFERENCES!R:S,2,FALSE),"")</f>
        <v>Nombre</v>
      </c>
      <c r="K1074" s="168">
        <v>0</v>
      </c>
      <c r="L1074" s="167"/>
      <c r="M1074" s="167"/>
      <c r="N1074" s="167"/>
      <c r="O1074" s="84" t="s">
        <v>1902</v>
      </c>
      <c r="P1074" s="207"/>
      <c r="Q1074" s="96" t="s">
        <v>1040</v>
      </c>
      <c r="R1074" s="165" t="s">
        <v>153</v>
      </c>
      <c r="S1074" s="165" t="s">
        <v>305</v>
      </c>
      <c r="T1074" s="101"/>
      <c r="U1074" s="165"/>
      <c r="V1074" s="86" t="s">
        <v>1035</v>
      </c>
      <c r="W1074" s="50" t="s">
        <v>1069</v>
      </c>
      <c r="X1074" s="166"/>
      <c r="Y1074" s="165" t="e">
        <f t="shared" si="53"/>
        <v>#VALUE!</v>
      </c>
      <c r="Z1074" s="165">
        <f t="shared" si="54"/>
        <v>179</v>
      </c>
      <c r="AA1074" s="165" t="str">
        <f>VLOOKUP(R1074,NIVEAUXADMIN!A:B,2,FALSE)</f>
        <v>HT10</v>
      </c>
      <c r="AB1074" s="165" t="str">
        <f>VLOOKUP(S1074,NIVEAUXADMIN!E:F,2,FALSE)</f>
        <v>HT101012</v>
      </c>
      <c r="AC1074" s="165" t="e">
        <f>VLOOKUP(T1074,NIVEAUXADMIN!I:J,2,FALSE)</f>
        <v>#N/A</v>
      </c>
      <c r="AD1074" s="87">
        <f>IF(SUMPRODUCT(($A$4:$A1074=A1074)*($S$4:$S1074=S1074))&gt;1,0,1)</f>
        <v>0</v>
      </c>
    </row>
    <row r="1075" spans="1:30" ht="15" customHeight="1">
      <c r="A1075" s="98" t="s">
        <v>78</v>
      </c>
      <c r="B1075" s="76"/>
      <c r="C1075" s="90" t="s">
        <v>1940</v>
      </c>
      <c r="D1075" s="87" t="s">
        <v>19</v>
      </c>
      <c r="E1075" s="114" t="s">
        <v>1980</v>
      </c>
      <c r="F1075" s="95" t="s">
        <v>1051</v>
      </c>
      <c r="G1075" s="165" t="s">
        <v>1052</v>
      </c>
      <c r="H1075" s="165" t="s">
        <v>1058</v>
      </c>
      <c r="I1075" s="176"/>
      <c r="J1075" s="85" t="str">
        <f>IFERROR(VLOOKUP(H1075,REFERENCES!R:S,2,FALSE),"")</f>
        <v>Nombre</v>
      </c>
      <c r="K1075" s="168">
        <v>0</v>
      </c>
      <c r="L1075" s="167"/>
      <c r="M1075" s="167"/>
      <c r="N1075" s="167"/>
      <c r="O1075" s="84" t="s">
        <v>1902</v>
      </c>
      <c r="P1075" s="207"/>
      <c r="Q1075" s="96" t="s">
        <v>1040</v>
      </c>
      <c r="R1075" s="165" t="s">
        <v>153</v>
      </c>
      <c r="S1075" s="165" t="s">
        <v>305</v>
      </c>
      <c r="T1075" s="101"/>
      <c r="U1075" s="165"/>
      <c r="V1075" s="86" t="s">
        <v>1035</v>
      </c>
      <c r="W1075" s="50" t="s">
        <v>1069</v>
      </c>
      <c r="X1075" s="166"/>
      <c r="Y1075" s="165" t="e">
        <f t="shared" si="53"/>
        <v>#VALUE!</v>
      </c>
      <c r="Z1075" s="165">
        <f t="shared" si="54"/>
        <v>179</v>
      </c>
      <c r="AA1075" s="165" t="str">
        <f>VLOOKUP(R1075,NIVEAUXADMIN!A:B,2,FALSE)</f>
        <v>HT10</v>
      </c>
      <c r="AB1075" s="165" t="str">
        <f>VLOOKUP(S1075,NIVEAUXADMIN!E:F,2,FALSE)</f>
        <v>HT101012</v>
      </c>
      <c r="AC1075" s="165" t="e">
        <f>VLOOKUP(T1075,NIVEAUXADMIN!I:J,2,FALSE)</f>
        <v>#N/A</v>
      </c>
      <c r="AD1075" s="87">
        <f>IF(SUMPRODUCT(($A$4:$A1075=A1075)*($S$4:$S1075=S1075))&gt;1,0,1)</f>
        <v>0</v>
      </c>
    </row>
    <row r="1076" spans="1:30" ht="15" customHeight="1">
      <c r="A1076" s="98" t="s">
        <v>78</v>
      </c>
      <c r="B1076" s="76"/>
      <c r="C1076" s="90" t="s">
        <v>1940</v>
      </c>
      <c r="D1076" s="165" t="s">
        <v>16</v>
      </c>
      <c r="E1076" s="189">
        <v>42716</v>
      </c>
      <c r="F1076" s="95" t="s">
        <v>1051</v>
      </c>
      <c r="G1076" s="165" t="s">
        <v>1052</v>
      </c>
      <c r="H1076" s="165" t="s">
        <v>1056</v>
      </c>
      <c r="I1076" s="87"/>
      <c r="J1076" s="85" t="str">
        <f>IFERROR(VLOOKUP(H1076,REFERENCES!R:S,2,FALSE),"")</f>
        <v>Nombre</v>
      </c>
      <c r="K1076" s="168">
        <v>44</v>
      </c>
      <c r="L1076" s="167">
        <v>54</v>
      </c>
      <c r="M1076" s="167">
        <v>59</v>
      </c>
      <c r="N1076" s="167">
        <v>61</v>
      </c>
      <c r="O1076" s="84">
        <v>174</v>
      </c>
      <c r="P1076" s="167">
        <v>44</v>
      </c>
      <c r="Q1076" s="96" t="s">
        <v>1040</v>
      </c>
      <c r="R1076" s="165" t="s">
        <v>153</v>
      </c>
      <c r="S1076" s="87" t="s">
        <v>293</v>
      </c>
      <c r="T1076" s="86" t="s">
        <v>1378</v>
      </c>
      <c r="U1076" s="165" t="s">
        <v>1945</v>
      </c>
      <c r="V1076" s="86" t="s">
        <v>1035</v>
      </c>
      <c r="W1076" s="50" t="s">
        <v>1069</v>
      </c>
      <c r="X1076" s="166"/>
      <c r="Y1076" s="165" t="str">
        <f t="shared" si="53"/>
        <v>HAN20161212NIL'1È</v>
      </c>
      <c r="Z1076" s="165">
        <f t="shared" si="54"/>
        <v>6</v>
      </c>
      <c r="AA1076" s="165" t="str">
        <f>VLOOKUP(R1076,NIVEAUXADMIN!A:B,2,FALSE)</f>
        <v>HT10</v>
      </c>
      <c r="AB1076" s="165" t="str">
        <f>VLOOKUP(S1076,NIVEAUXADMIN!E:F,2,FALSE)</f>
        <v>HT101023</v>
      </c>
      <c r="AC1076" s="165" t="str">
        <f>VLOOKUP(T1076,NIVEAUXADMIN!I:J,2,FALSE)</f>
        <v>HT101023-01</v>
      </c>
      <c r="AD1076" s="87">
        <f>IF(SUMPRODUCT(($A$4:$A1076=A1076)*($S$4:$S1076=S1076))&gt;1,0,1)</f>
        <v>0</v>
      </c>
    </row>
    <row r="1077" spans="1:30" ht="15" customHeight="1">
      <c r="A1077" s="98" t="s">
        <v>78</v>
      </c>
      <c r="B1077" s="76"/>
      <c r="C1077" s="90" t="s">
        <v>1940</v>
      </c>
      <c r="D1077" s="165" t="s">
        <v>16</v>
      </c>
      <c r="E1077" s="189">
        <v>42716</v>
      </c>
      <c r="F1077" s="95" t="s">
        <v>1049</v>
      </c>
      <c r="G1077" s="165" t="s">
        <v>1053</v>
      </c>
      <c r="H1077" s="165" t="s">
        <v>1064</v>
      </c>
      <c r="I1077" s="87" t="s">
        <v>1941</v>
      </c>
      <c r="J1077" s="85" t="str">
        <f>IFERROR(VLOOKUP(H1077,REFERENCES!R:S,2,FALSE),"")</f>
        <v>Nombre</v>
      </c>
      <c r="K1077" s="168">
        <v>44</v>
      </c>
      <c r="L1077" s="167">
        <v>54</v>
      </c>
      <c r="M1077" s="167">
        <v>59</v>
      </c>
      <c r="N1077" s="167">
        <v>61</v>
      </c>
      <c r="O1077" s="84">
        <v>174</v>
      </c>
      <c r="P1077" s="167">
        <v>44</v>
      </c>
      <c r="Q1077" s="96" t="s">
        <v>1040</v>
      </c>
      <c r="R1077" s="165" t="s">
        <v>153</v>
      </c>
      <c r="S1077" s="87" t="s">
        <v>293</v>
      </c>
      <c r="T1077" s="86" t="s">
        <v>1378</v>
      </c>
      <c r="U1077" s="165" t="s">
        <v>1945</v>
      </c>
      <c r="V1077" s="86" t="s">
        <v>1035</v>
      </c>
      <c r="W1077" s="50" t="s">
        <v>1069</v>
      </c>
      <c r="X1077" s="166"/>
      <c r="Y1077" s="165" t="str">
        <f t="shared" si="53"/>
        <v>HAN20161212NIL'1È</v>
      </c>
      <c r="Z1077" s="165">
        <f t="shared" si="54"/>
        <v>6</v>
      </c>
      <c r="AA1077" s="165" t="str">
        <f>VLOOKUP(R1077,NIVEAUXADMIN!A:B,2,FALSE)</f>
        <v>HT10</v>
      </c>
      <c r="AB1077" s="165" t="str">
        <f>VLOOKUP(S1077,NIVEAUXADMIN!E:F,2,FALSE)</f>
        <v>HT101023</v>
      </c>
      <c r="AC1077" s="165" t="str">
        <f>VLOOKUP(T1077,NIVEAUXADMIN!I:J,2,FALSE)</f>
        <v>HT101023-01</v>
      </c>
      <c r="AD1077" s="87">
        <f>IF(SUMPRODUCT(($A$4:$A1077=A1077)*($S$4:$S1077=S1077))&gt;1,0,1)</f>
        <v>0</v>
      </c>
    </row>
    <row r="1078" spans="1:30" ht="15" customHeight="1">
      <c r="A1078" s="98" t="s">
        <v>78</v>
      </c>
      <c r="B1078" s="76"/>
      <c r="C1078" s="90" t="s">
        <v>1940</v>
      </c>
      <c r="D1078" s="165" t="s">
        <v>16</v>
      </c>
      <c r="E1078" s="189">
        <v>42716</v>
      </c>
      <c r="F1078" s="88" t="s">
        <v>1049</v>
      </c>
      <c r="G1078" s="87" t="s">
        <v>1053</v>
      </c>
      <c r="H1078" s="87" t="s">
        <v>1196</v>
      </c>
      <c r="I1078" s="90" t="s">
        <v>1943</v>
      </c>
      <c r="J1078" s="85" t="str">
        <f>IFERROR(VLOOKUP(H1078,REFERENCES!R:S,2,FALSE),"")</f>
        <v>Nombre</v>
      </c>
      <c r="K1078" s="168">
        <v>44</v>
      </c>
      <c r="L1078" s="167">
        <v>54</v>
      </c>
      <c r="M1078" s="167">
        <v>59</v>
      </c>
      <c r="N1078" s="167">
        <v>61</v>
      </c>
      <c r="O1078" s="84">
        <v>174</v>
      </c>
      <c r="P1078" s="167">
        <v>44</v>
      </c>
      <c r="Q1078" s="96" t="s">
        <v>1040</v>
      </c>
      <c r="R1078" s="165" t="s">
        <v>153</v>
      </c>
      <c r="S1078" s="87" t="s">
        <v>293</v>
      </c>
      <c r="T1078" s="86" t="s">
        <v>1378</v>
      </c>
      <c r="U1078" s="165" t="s">
        <v>1945</v>
      </c>
      <c r="V1078" s="86" t="s">
        <v>1035</v>
      </c>
      <c r="W1078" s="50" t="s">
        <v>1069</v>
      </c>
      <c r="X1078" s="166"/>
      <c r="Y1078" s="165" t="str">
        <f t="shared" si="53"/>
        <v>HAN20161212NIL'1È</v>
      </c>
      <c r="Z1078" s="165">
        <f t="shared" si="54"/>
        <v>6</v>
      </c>
      <c r="AA1078" s="165" t="str">
        <f>VLOOKUP(R1078,NIVEAUXADMIN!A:B,2,FALSE)</f>
        <v>HT10</v>
      </c>
      <c r="AB1078" s="165" t="str">
        <f>VLOOKUP(S1078,NIVEAUXADMIN!E:F,2,FALSE)</f>
        <v>HT101023</v>
      </c>
      <c r="AC1078" s="165" t="str">
        <f>VLOOKUP(T1078,NIVEAUXADMIN!I:J,2,FALSE)</f>
        <v>HT101023-01</v>
      </c>
      <c r="AD1078" s="87">
        <f>IF(SUMPRODUCT(($A$4:$A1078=A1078)*($S$4:$S1078=S1078))&gt;1,0,1)</f>
        <v>0</v>
      </c>
    </row>
    <row r="1079" spans="1:30" s="165" customFormat="1" ht="15" customHeight="1">
      <c r="A1079" s="98" t="s">
        <v>78</v>
      </c>
      <c r="B1079" s="76"/>
      <c r="C1079" s="90" t="s">
        <v>1940</v>
      </c>
      <c r="D1079" s="165" t="s">
        <v>16</v>
      </c>
      <c r="E1079" s="189">
        <v>42716</v>
      </c>
      <c r="F1079" s="95" t="s">
        <v>1051</v>
      </c>
      <c r="G1079" s="165" t="s">
        <v>1052</v>
      </c>
      <c r="H1079" s="165" t="s">
        <v>1061</v>
      </c>
      <c r="I1079" s="87"/>
      <c r="J1079" s="85" t="str">
        <f>IFERROR(VLOOKUP(H1079,REFERENCES!R:S,2,FALSE),"")</f>
        <v>Nombre</v>
      </c>
      <c r="K1079" s="168">
        <v>88</v>
      </c>
      <c r="L1079" s="167">
        <v>54</v>
      </c>
      <c r="M1079" s="167">
        <v>59</v>
      </c>
      <c r="N1079" s="167">
        <v>61</v>
      </c>
      <c r="O1079" s="84">
        <v>174</v>
      </c>
      <c r="P1079" s="167">
        <v>44</v>
      </c>
      <c r="Q1079" s="96" t="s">
        <v>1040</v>
      </c>
      <c r="R1079" s="165" t="s">
        <v>153</v>
      </c>
      <c r="S1079" s="87" t="s">
        <v>293</v>
      </c>
      <c r="T1079" s="86" t="s">
        <v>1378</v>
      </c>
      <c r="U1079" s="165" t="s">
        <v>1945</v>
      </c>
      <c r="V1079" s="86" t="s">
        <v>1035</v>
      </c>
      <c r="W1079" s="50" t="s">
        <v>1069</v>
      </c>
      <c r="X1079" s="166"/>
      <c r="Y1079" s="165" t="str">
        <f t="shared" si="53"/>
        <v>HAN20161212NIL'1È</v>
      </c>
      <c r="Z1079" s="165">
        <f t="shared" si="54"/>
        <v>6</v>
      </c>
      <c r="AA1079" s="165" t="str">
        <f>VLOOKUP(R1079,NIVEAUXADMIN!A:B,2,FALSE)</f>
        <v>HT10</v>
      </c>
      <c r="AB1079" s="165" t="str">
        <f>VLOOKUP(S1079,NIVEAUXADMIN!E:F,2,FALSE)</f>
        <v>HT101023</v>
      </c>
      <c r="AC1079" s="165" t="str">
        <f>VLOOKUP(T1079,NIVEAUXADMIN!I:J,2,FALSE)</f>
        <v>HT101023-01</v>
      </c>
      <c r="AD1079" s="87">
        <f>IF(SUMPRODUCT(($A$4:$A1079=A1079)*($S$4:$S1079=S1079))&gt;1,0,1)</f>
        <v>0</v>
      </c>
    </row>
    <row r="1080" spans="1:30" ht="15" customHeight="1">
      <c r="A1080" s="98" t="s">
        <v>78</v>
      </c>
      <c r="B1080" s="76"/>
      <c r="C1080" s="90" t="s">
        <v>1940</v>
      </c>
      <c r="D1080" s="165" t="s">
        <v>16</v>
      </c>
      <c r="E1080" s="189">
        <v>42716</v>
      </c>
      <c r="F1080" s="95" t="s">
        <v>1051</v>
      </c>
      <c r="G1080" s="165" t="s">
        <v>1052</v>
      </c>
      <c r="H1080" s="165" t="s">
        <v>1058</v>
      </c>
      <c r="I1080" s="87"/>
      <c r="J1080" s="85" t="str">
        <f>IFERROR(VLOOKUP(H1080,REFERENCES!R:S,2,FALSE),"")</f>
        <v>Nombre</v>
      </c>
      <c r="K1080" s="168">
        <v>88</v>
      </c>
      <c r="L1080" s="167">
        <v>54</v>
      </c>
      <c r="M1080" s="167">
        <v>59</v>
      </c>
      <c r="N1080" s="167">
        <v>61</v>
      </c>
      <c r="O1080" s="84">
        <v>174</v>
      </c>
      <c r="P1080" s="167">
        <v>44</v>
      </c>
      <c r="Q1080" s="96" t="s">
        <v>1040</v>
      </c>
      <c r="R1080" s="165" t="s">
        <v>153</v>
      </c>
      <c r="S1080" s="87" t="s">
        <v>293</v>
      </c>
      <c r="T1080" s="86" t="s">
        <v>1378</v>
      </c>
      <c r="U1080" s="165" t="s">
        <v>1945</v>
      </c>
      <c r="V1080" s="86" t="s">
        <v>1035</v>
      </c>
      <c r="W1080" s="50" t="s">
        <v>1069</v>
      </c>
      <c r="X1080" s="166"/>
      <c r="Y1080" s="165" t="str">
        <f t="shared" si="53"/>
        <v>HAN20161212NIL'1È</v>
      </c>
      <c r="Z1080" s="165">
        <f t="shared" si="54"/>
        <v>6</v>
      </c>
      <c r="AA1080" s="165" t="str">
        <f>VLOOKUP(R1080,NIVEAUXADMIN!A:B,2,FALSE)</f>
        <v>HT10</v>
      </c>
      <c r="AB1080" s="165" t="str">
        <f>VLOOKUP(S1080,NIVEAUXADMIN!E:F,2,FALSE)</f>
        <v>HT101023</v>
      </c>
      <c r="AC1080" s="165" t="str">
        <f>VLOOKUP(T1080,NIVEAUXADMIN!I:J,2,FALSE)</f>
        <v>HT101023-01</v>
      </c>
      <c r="AD1080" s="87">
        <f>IF(SUMPRODUCT(($A$4:$A1080=A1080)*($S$4:$S1080=S1080))&gt;1,0,1)</f>
        <v>0</v>
      </c>
    </row>
    <row r="1081" spans="1:30" ht="15" customHeight="1">
      <c r="A1081" s="98" t="s">
        <v>78</v>
      </c>
      <c r="B1081" s="76"/>
      <c r="C1081" s="90" t="s">
        <v>1940</v>
      </c>
      <c r="D1081" s="165" t="s">
        <v>16</v>
      </c>
      <c r="E1081" s="189">
        <v>42720</v>
      </c>
      <c r="F1081" s="95" t="s">
        <v>1051</v>
      </c>
      <c r="G1081" s="165" t="s">
        <v>1052</v>
      </c>
      <c r="H1081" s="165" t="s">
        <v>1065</v>
      </c>
      <c r="I1081" s="87"/>
      <c r="J1081" s="85" t="str">
        <f>IFERROR(VLOOKUP(H1081,REFERENCES!R:S,2,FALSE),"")</f>
        <v>N/A</v>
      </c>
      <c r="K1081" s="168">
        <v>121</v>
      </c>
      <c r="L1081" s="167">
        <v>262</v>
      </c>
      <c r="M1081" s="167">
        <v>182</v>
      </c>
      <c r="N1081" s="167">
        <v>154</v>
      </c>
      <c r="O1081" s="84">
        <v>598</v>
      </c>
      <c r="P1081" s="167">
        <v>121</v>
      </c>
      <c r="Q1081" s="96" t="s">
        <v>1040</v>
      </c>
      <c r="R1081" s="165" t="s">
        <v>153</v>
      </c>
      <c r="S1081" s="87" t="s">
        <v>293</v>
      </c>
      <c r="T1081" s="86" t="s">
        <v>1378</v>
      </c>
      <c r="U1081" s="165" t="s">
        <v>1946</v>
      </c>
      <c r="V1081" s="86" t="s">
        <v>1035</v>
      </c>
      <c r="W1081" s="50" t="s">
        <v>1069</v>
      </c>
      <c r="X1081" s="165" t="s">
        <v>1944</v>
      </c>
      <c r="Y1081" s="165" t="str">
        <f t="shared" si="53"/>
        <v>HAN20161216NIL'1È</v>
      </c>
      <c r="Z1081" s="165">
        <f t="shared" si="54"/>
        <v>6</v>
      </c>
      <c r="AA1081" s="165" t="str">
        <f>VLOOKUP(R1081,NIVEAUXADMIN!A:B,2,FALSE)</f>
        <v>HT10</v>
      </c>
      <c r="AB1081" s="165" t="str">
        <f>VLOOKUP(S1081,NIVEAUXADMIN!E:F,2,FALSE)</f>
        <v>HT101023</v>
      </c>
      <c r="AC1081" s="165" t="str">
        <f>VLOOKUP(T1081,NIVEAUXADMIN!I:J,2,FALSE)</f>
        <v>HT101023-01</v>
      </c>
      <c r="AD1081" s="87">
        <f>IF(SUMPRODUCT(($A$4:$A1081=A1081)*($S$4:$S1081=S1081))&gt;1,0,1)</f>
        <v>0</v>
      </c>
    </row>
    <row r="1082" spans="1:30" ht="15" customHeight="1">
      <c r="A1082" s="98" t="s">
        <v>78</v>
      </c>
      <c r="B1082" s="76"/>
      <c r="C1082" s="90" t="s">
        <v>1940</v>
      </c>
      <c r="D1082" s="165" t="s">
        <v>16</v>
      </c>
      <c r="E1082" s="189">
        <v>42720</v>
      </c>
      <c r="F1082" s="95" t="s">
        <v>1051</v>
      </c>
      <c r="G1082" s="165" t="s">
        <v>1052</v>
      </c>
      <c r="H1082" s="165" t="s">
        <v>1056</v>
      </c>
      <c r="I1082" s="87"/>
      <c r="J1082" s="85" t="str">
        <f>IFERROR(VLOOKUP(H1082,REFERENCES!R:S,2,FALSE),"")</f>
        <v>Nombre</v>
      </c>
      <c r="K1082" s="168">
        <v>121</v>
      </c>
      <c r="L1082" s="167">
        <v>262</v>
      </c>
      <c r="M1082" s="167">
        <v>182</v>
      </c>
      <c r="N1082" s="167">
        <v>154</v>
      </c>
      <c r="O1082" s="84">
        <v>598</v>
      </c>
      <c r="P1082" s="167">
        <v>121</v>
      </c>
      <c r="Q1082" s="96" t="s">
        <v>1040</v>
      </c>
      <c r="R1082" s="165" t="s">
        <v>153</v>
      </c>
      <c r="S1082" s="87" t="s">
        <v>293</v>
      </c>
      <c r="T1082" s="86" t="s">
        <v>1378</v>
      </c>
      <c r="U1082" s="165" t="s">
        <v>1946</v>
      </c>
      <c r="V1082" s="86" t="s">
        <v>1035</v>
      </c>
      <c r="W1082" s="50" t="s">
        <v>1069</v>
      </c>
      <c r="X1082" s="166"/>
      <c r="Y1082" s="165" t="str">
        <f t="shared" si="53"/>
        <v>HAN20161216NIL'1È</v>
      </c>
      <c r="Z1082" s="165">
        <f t="shared" si="54"/>
        <v>6</v>
      </c>
      <c r="AA1082" s="165" t="str">
        <f>VLOOKUP(R1082,NIVEAUXADMIN!A:B,2,FALSE)</f>
        <v>HT10</v>
      </c>
      <c r="AB1082" s="165" t="str">
        <f>VLOOKUP(S1082,NIVEAUXADMIN!E:F,2,FALSE)</f>
        <v>HT101023</v>
      </c>
      <c r="AC1082" s="165" t="str">
        <f>VLOOKUP(T1082,NIVEAUXADMIN!I:J,2,FALSE)</f>
        <v>HT101023-01</v>
      </c>
      <c r="AD1082" s="87">
        <f>IF(SUMPRODUCT(($A$4:$A1082=A1082)*($S$4:$S1082=S1082))&gt;1,0,1)</f>
        <v>0</v>
      </c>
    </row>
    <row r="1083" spans="1:30" ht="15" customHeight="1">
      <c r="A1083" s="98" t="s">
        <v>78</v>
      </c>
      <c r="B1083" s="76"/>
      <c r="C1083" s="90" t="s">
        <v>1940</v>
      </c>
      <c r="D1083" s="165" t="s">
        <v>16</v>
      </c>
      <c r="E1083" s="189">
        <v>42720</v>
      </c>
      <c r="F1083" s="95" t="s">
        <v>1049</v>
      </c>
      <c r="G1083" s="165" t="s">
        <v>1053</v>
      </c>
      <c r="H1083" s="165" t="s">
        <v>1064</v>
      </c>
      <c r="I1083" s="87" t="s">
        <v>1941</v>
      </c>
      <c r="J1083" s="85" t="str">
        <f>IFERROR(VLOOKUP(H1083,REFERENCES!R:S,2,FALSE),"")</f>
        <v>Nombre</v>
      </c>
      <c r="K1083" s="168">
        <v>121</v>
      </c>
      <c r="L1083" s="167">
        <v>262</v>
      </c>
      <c r="M1083" s="167">
        <v>182</v>
      </c>
      <c r="N1083" s="167">
        <v>154</v>
      </c>
      <c r="O1083" s="84">
        <v>598</v>
      </c>
      <c r="P1083" s="167">
        <v>121</v>
      </c>
      <c r="Q1083" s="96" t="s">
        <v>1040</v>
      </c>
      <c r="R1083" s="165" t="s">
        <v>153</v>
      </c>
      <c r="S1083" s="87" t="s">
        <v>293</v>
      </c>
      <c r="T1083" s="86" t="s">
        <v>1378</v>
      </c>
      <c r="U1083" s="165" t="s">
        <v>1946</v>
      </c>
      <c r="V1083" s="86" t="s">
        <v>1035</v>
      </c>
      <c r="W1083" s="50" t="s">
        <v>1069</v>
      </c>
      <c r="X1083" s="166"/>
      <c r="Y1083" s="165" t="str">
        <f t="shared" si="53"/>
        <v>HAN20161216NIL'1È</v>
      </c>
      <c r="Z1083" s="165">
        <f t="shared" si="54"/>
        <v>6</v>
      </c>
      <c r="AA1083" s="165" t="str">
        <f>VLOOKUP(R1083,NIVEAUXADMIN!A:B,2,FALSE)</f>
        <v>HT10</v>
      </c>
      <c r="AB1083" s="165" t="str">
        <f>VLOOKUP(S1083,NIVEAUXADMIN!E:F,2,FALSE)</f>
        <v>HT101023</v>
      </c>
      <c r="AC1083" s="165" t="str">
        <f>VLOOKUP(T1083,NIVEAUXADMIN!I:J,2,FALSE)</f>
        <v>HT101023-01</v>
      </c>
      <c r="AD1083" s="87">
        <f>IF(SUMPRODUCT(($A$4:$A1083=A1083)*($S$4:$S1083=S1083))&gt;1,0,1)</f>
        <v>0</v>
      </c>
    </row>
    <row r="1084" spans="1:30" ht="15" customHeight="1">
      <c r="A1084" s="98" t="s">
        <v>78</v>
      </c>
      <c r="B1084" s="76"/>
      <c r="C1084" s="90" t="s">
        <v>1940</v>
      </c>
      <c r="D1084" s="165" t="s">
        <v>16</v>
      </c>
      <c r="E1084" s="189">
        <v>42720</v>
      </c>
      <c r="F1084" s="88" t="s">
        <v>1049</v>
      </c>
      <c r="G1084" s="87" t="s">
        <v>1053</v>
      </c>
      <c r="H1084" s="87" t="s">
        <v>1196</v>
      </c>
      <c r="I1084" s="90" t="s">
        <v>1943</v>
      </c>
      <c r="J1084" s="85" t="str">
        <f>IFERROR(VLOOKUP(H1084,REFERENCES!R:S,2,FALSE),"")</f>
        <v>Nombre</v>
      </c>
      <c r="K1084" s="168">
        <v>121</v>
      </c>
      <c r="L1084" s="167">
        <v>262</v>
      </c>
      <c r="M1084" s="167">
        <v>182</v>
      </c>
      <c r="N1084" s="167">
        <v>154</v>
      </c>
      <c r="O1084" s="84">
        <v>598</v>
      </c>
      <c r="P1084" s="167">
        <v>121</v>
      </c>
      <c r="Q1084" s="96" t="s">
        <v>1040</v>
      </c>
      <c r="R1084" s="165" t="s">
        <v>153</v>
      </c>
      <c r="S1084" s="87" t="s">
        <v>293</v>
      </c>
      <c r="T1084" s="86" t="s">
        <v>1378</v>
      </c>
      <c r="U1084" s="165" t="s">
        <v>1946</v>
      </c>
      <c r="V1084" s="86" t="s">
        <v>1035</v>
      </c>
      <c r="W1084" s="50" t="s">
        <v>1069</v>
      </c>
      <c r="X1084" s="166"/>
      <c r="Y1084" s="165" t="str">
        <f t="shared" si="53"/>
        <v>HAN20161216NIL'1È</v>
      </c>
      <c r="Z1084" s="165">
        <f t="shared" si="54"/>
        <v>6</v>
      </c>
      <c r="AA1084" s="165" t="str">
        <f>VLOOKUP(R1084,NIVEAUXADMIN!A:B,2,FALSE)</f>
        <v>HT10</v>
      </c>
      <c r="AB1084" s="165" t="str">
        <f>VLOOKUP(S1084,NIVEAUXADMIN!E:F,2,FALSE)</f>
        <v>HT101023</v>
      </c>
      <c r="AC1084" s="165" t="str">
        <f>VLOOKUP(T1084,NIVEAUXADMIN!I:J,2,FALSE)</f>
        <v>HT101023-01</v>
      </c>
      <c r="AD1084" s="87">
        <f>IF(SUMPRODUCT(($A$4:$A1084=A1084)*($S$4:$S1084=S1084))&gt;1,0,1)</f>
        <v>0</v>
      </c>
    </row>
    <row r="1085" spans="1:30" ht="15" customHeight="1">
      <c r="A1085" s="98" t="s">
        <v>78</v>
      </c>
      <c r="B1085" s="76"/>
      <c r="C1085" s="90" t="s">
        <v>1940</v>
      </c>
      <c r="D1085" s="165" t="s">
        <v>16</v>
      </c>
      <c r="E1085" s="189">
        <v>42720</v>
      </c>
      <c r="F1085" s="95" t="s">
        <v>1051</v>
      </c>
      <c r="G1085" s="165" t="s">
        <v>1052</v>
      </c>
      <c r="H1085" s="165" t="s">
        <v>1061</v>
      </c>
      <c r="I1085" s="87"/>
      <c r="J1085" s="85" t="str">
        <f>IFERROR(VLOOKUP(H1085,REFERENCES!R:S,2,FALSE),"")</f>
        <v>Nombre</v>
      </c>
      <c r="K1085" s="168">
        <v>242</v>
      </c>
      <c r="L1085" s="167">
        <v>262</v>
      </c>
      <c r="M1085" s="167">
        <v>182</v>
      </c>
      <c r="N1085" s="167">
        <v>154</v>
      </c>
      <c r="O1085" s="84">
        <v>598</v>
      </c>
      <c r="P1085" s="167">
        <v>121</v>
      </c>
      <c r="Q1085" s="96" t="s">
        <v>1040</v>
      </c>
      <c r="R1085" s="165" t="s">
        <v>153</v>
      </c>
      <c r="S1085" s="87" t="s">
        <v>293</v>
      </c>
      <c r="T1085" s="86" t="s">
        <v>1378</v>
      </c>
      <c r="U1085" s="165" t="s">
        <v>1946</v>
      </c>
      <c r="V1085" s="86" t="s">
        <v>1035</v>
      </c>
      <c r="W1085" s="50" t="s">
        <v>1069</v>
      </c>
      <c r="X1085" s="166"/>
      <c r="Y1085" s="165" t="str">
        <f t="shared" si="53"/>
        <v>HAN20161216NIL'1È</v>
      </c>
      <c r="Z1085" s="165">
        <f t="shared" si="54"/>
        <v>6</v>
      </c>
      <c r="AA1085" s="165" t="str">
        <f>VLOOKUP(R1085,NIVEAUXADMIN!A:B,2,FALSE)</f>
        <v>HT10</v>
      </c>
      <c r="AB1085" s="165" t="str">
        <f>VLOOKUP(S1085,NIVEAUXADMIN!E:F,2,FALSE)</f>
        <v>HT101023</v>
      </c>
      <c r="AC1085" s="165" t="str">
        <f>VLOOKUP(T1085,NIVEAUXADMIN!I:J,2,FALSE)</f>
        <v>HT101023-01</v>
      </c>
      <c r="AD1085" s="87">
        <f>IF(SUMPRODUCT(($A$4:$A1085=A1085)*($S$4:$S1085=S1085))&gt;1,0,1)</f>
        <v>0</v>
      </c>
    </row>
    <row r="1086" spans="1:30" ht="15" customHeight="1">
      <c r="A1086" s="98" t="s">
        <v>78</v>
      </c>
      <c r="B1086" s="76"/>
      <c r="C1086" s="90" t="s">
        <v>1940</v>
      </c>
      <c r="D1086" s="165" t="s">
        <v>16</v>
      </c>
      <c r="E1086" s="189">
        <v>42720</v>
      </c>
      <c r="F1086" s="95" t="s">
        <v>1051</v>
      </c>
      <c r="G1086" s="165" t="s">
        <v>1052</v>
      </c>
      <c r="H1086" s="165" t="s">
        <v>1058</v>
      </c>
      <c r="I1086" s="87"/>
      <c r="J1086" s="85" t="str">
        <f>IFERROR(VLOOKUP(H1086,REFERENCES!R:S,2,FALSE),"")</f>
        <v>Nombre</v>
      </c>
      <c r="K1086" s="168">
        <v>242</v>
      </c>
      <c r="L1086" s="167">
        <v>262</v>
      </c>
      <c r="M1086" s="167">
        <v>182</v>
      </c>
      <c r="N1086" s="167">
        <v>154</v>
      </c>
      <c r="O1086" s="84">
        <v>598</v>
      </c>
      <c r="P1086" s="167">
        <v>121</v>
      </c>
      <c r="Q1086" s="96" t="s">
        <v>1040</v>
      </c>
      <c r="R1086" s="165" t="s">
        <v>153</v>
      </c>
      <c r="S1086" s="87" t="s">
        <v>293</v>
      </c>
      <c r="T1086" s="86" t="s">
        <v>1378</v>
      </c>
      <c r="U1086" s="165" t="s">
        <v>1946</v>
      </c>
      <c r="V1086" s="86" t="s">
        <v>1035</v>
      </c>
      <c r="W1086" s="50" t="s">
        <v>1069</v>
      </c>
      <c r="X1086" s="166"/>
      <c r="Y1086" s="165" t="str">
        <f t="shared" si="53"/>
        <v>HAN20161216NIL'1È</v>
      </c>
      <c r="Z1086" s="165">
        <f t="shared" si="54"/>
        <v>6</v>
      </c>
      <c r="AA1086" s="165" t="str">
        <f>VLOOKUP(R1086,NIVEAUXADMIN!A:B,2,FALSE)</f>
        <v>HT10</v>
      </c>
      <c r="AB1086" s="165" t="str">
        <f>VLOOKUP(S1086,NIVEAUXADMIN!E:F,2,FALSE)</f>
        <v>HT101023</v>
      </c>
      <c r="AC1086" s="165" t="str">
        <f>VLOOKUP(T1086,NIVEAUXADMIN!I:J,2,FALSE)</f>
        <v>HT101023-01</v>
      </c>
      <c r="AD1086" s="87">
        <f>IF(SUMPRODUCT(($A$4:$A1086=A1086)*($S$4:$S1086=S1086))&gt;1,0,1)</f>
        <v>0</v>
      </c>
    </row>
    <row r="1087" spans="1:30" ht="15" customHeight="1">
      <c r="A1087" s="98" t="s">
        <v>78</v>
      </c>
      <c r="B1087" s="76"/>
      <c r="C1087" s="90" t="s">
        <v>1940</v>
      </c>
      <c r="D1087" s="165" t="s">
        <v>16</v>
      </c>
      <c r="E1087" s="189">
        <v>42721</v>
      </c>
      <c r="F1087" s="95" t="s">
        <v>1051</v>
      </c>
      <c r="G1087" s="165" t="s">
        <v>1052</v>
      </c>
      <c r="H1087" s="165" t="s">
        <v>1065</v>
      </c>
      <c r="I1087" s="87"/>
      <c r="J1087" s="85" t="str">
        <f>IFERROR(VLOOKUP(H1087,REFERENCES!R:S,2,FALSE),"")</f>
        <v>N/A</v>
      </c>
      <c r="K1087" s="168">
        <v>21</v>
      </c>
      <c r="L1087" s="167">
        <v>51</v>
      </c>
      <c r="M1087" s="167">
        <v>21</v>
      </c>
      <c r="N1087" s="167">
        <v>26</v>
      </c>
      <c r="O1087" s="84">
        <v>98</v>
      </c>
      <c r="P1087" s="167">
        <v>21</v>
      </c>
      <c r="Q1087" s="96" t="s">
        <v>1040</v>
      </c>
      <c r="R1087" s="165" t="s">
        <v>153</v>
      </c>
      <c r="S1087" s="87" t="s">
        <v>293</v>
      </c>
      <c r="T1087" s="86" t="s">
        <v>1378</v>
      </c>
      <c r="U1087" s="165" t="s">
        <v>1948</v>
      </c>
      <c r="V1087" s="86" t="s">
        <v>1035</v>
      </c>
      <c r="W1087" s="50" t="s">
        <v>1069</v>
      </c>
      <c r="X1087" s="165" t="s">
        <v>1944</v>
      </c>
      <c r="Y1087" s="165" t="str">
        <f t="shared" si="53"/>
        <v>HAN20161217NIL'1È</v>
      </c>
      <c r="Z1087" s="165">
        <f t="shared" si="54"/>
        <v>6</v>
      </c>
      <c r="AA1087" s="165" t="str">
        <f>VLOOKUP(R1087,NIVEAUXADMIN!A:B,2,FALSE)</f>
        <v>HT10</v>
      </c>
      <c r="AB1087" s="165" t="str">
        <f>VLOOKUP(S1087,NIVEAUXADMIN!E:F,2,FALSE)</f>
        <v>HT101023</v>
      </c>
      <c r="AC1087" s="165" t="str">
        <f>VLOOKUP(T1087,NIVEAUXADMIN!I:J,2,FALSE)</f>
        <v>HT101023-01</v>
      </c>
      <c r="AD1087" s="87">
        <f>IF(SUMPRODUCT(($A$4:$A1087=A1087)*($S$4:$S1087=S1087))&gt;1,0,1)</f>
        <v>0</v>
      </c>
    </row>
    <row r="1088" spans="1:30" ht="15" customHeight="1">
      <c r="A1088" s="98" t="s">
        <v>78</v>
      </c>
      <c r="B1088" s="76"/>
      <c r="C1088" s="90" t="s">
        <v>1940</v>
      </c>
      <c r="D1088" s="165" t="s">
        <v>16</v>
      </c>
      <c r="E1088" s="189">
        <v>42721</v>
      </c>
      <c r="F1088" s="95" t="s">
        <v>1051</v>
      </c>
      <c r="G1088" s="165" t="s">
        <v>1052</v>
      </c>
      <c r="H1088" s="165" t="s">
        <v>1056</v>
      </c>
      <c r="I1088" s="87"/>
      <c r="J1088" s="85" t="str">
        <f>IFERROR(VLOOKUP(H1088,REFERENCES!R:S,2,FALSE),"")</f>
        <v>Nombre</v>
      </c>
      <c r="K1088" s="168">
        <v>21</v>
      </c>
      <c r="L1088" s="167">
        <v>51</v>
      </c>
      <c r="M1088" s="167">
        <v>21</v>
      </c>
      <c r="N1088" s="167">
        <v>26</v>
      </c>
      <c r="O1088" s="84">
        <v>98</v>
      </c>
      <c r="P1088" s="167">
        <v>21</v>
      </c>
      <c r="Q1088" s="96" t="s">
        <v>1040</v>
      </c>
      <c r="R1088" s="165" t="s">
        <v>153</v>
      </c>
      <c r="S1088" s="87" t="s">
        <v>293</v>
      </c>
      <c r="T1088" s="86" t="s">
        <v>1378</v>
      </c>
      <c r="U1088" s="165" t="s">
        <v>1948</v>
      </c>
      <c r="V1088" s="86" t="s">
        <v>1035</v>
      </c>
      <c r="W1088" s="50" t="s">
        <v>1069</v>
      </c>
      <c r="X1088" s="166"/>
      <c r="Y1088" s="165" t="str">
        <f t="shared" si="53"/>
        <v>HAN20161217NIL'1È</v>
      </c>
      <c r="Z1088" s="165">
        <f t="shared" si="54"/>
        <v>6</v>
      </c>
      <c r="AA1088" s="165" t="str">
        <f>VLOOKUP(R1088,NIVEAUXADMIN!A:B,2,FALSE)</f>
        <v>HT10</v>
      </c>
      <c r="AB1088" s="165" t="str">
        <f>VLOOKUP(S1088,NIVEAUXADMIN!E:F,2,FALSE)</f>
        <v>HT101023</v>
      </c>
      <c r="AC1088" s="165" t="str">
        <f>VLOOKUP(T1088,NIVEAUXADMIN!I:J,2,FALSE)</f>
        <v>HT101023-01</v>
      </c>
      <c r="AD1088" s="87">
        <f>IF(SUMPRODUCT(($A$4:$A1088=A1088)*($S$4:$S1088=S1088))&gt;1,0,1)</f>
        <v>0</v>
      </c>
    </row>
    <row r="1089" spans="1:30" ht="15" customHeight="1">
      <c r="A1089" s="98" t="s">
        <v>78</v>
      </c>
      <c r="B1089" s="76"/>
      <c r="C1089" s="90" t="s">
        <v>1940</v>
      </c>
      <c r="D1089" s="165" t="s">
        <v>16</v>
      </c>
      <c r="E1089" s="189">
        <v>42721</v>
      </c>
      <c r="F1089" s="95" t="s">
        <v>1049</v>
      </c>
      <c r="G1089" s="165" t="s">
        <v>1053</v>
      </c>
      <c r="H1089" s="165" t="s">
        <v>1064</v>
      </c>
      <c r="I1089" s="87" t="s">
        <v>1941</v>
      </c>
      <c r="J1089" s="85" t="str">
        <f>IFERROR(VLOOKUP(H1089,REFERENCES!R:S,2,FALSE),"")</f>
        <v>Nombre</v>
      </c>
      <c r="K1089" s="168">
        <v>21</v>
      </c>
      <c r="L1089" s="167">
        <v>51</v>
      </c>
      <c r="M1089" s="167">
        <v>21</v>
      </c>
      <c r="N1089" s="167">
        <v>26</v>
      </c>
      <c r="O1089" s="84">
        <v>98</v>
      </c>
      <c r="P1089" s="167">
        <v>21</v>
      </c>
      <c r="Q1089" s="96" t="s">
        <v>1040</v>
      </c>
      <c r="R1089" s="165" t="s">
        <v>153</v>
      </c>
      <c r="S1089" s="87" t="s">
        <v>293</v>
      </c>
      <c r="T1089" s="86" t="s">
        <v>1378</v>
      </c>
      <c r="U1089" s="165" t="s">
        <v>1948</v>
      </c>
      <c r="V1089" s="86" t="s">
        <v>1035</v>
      </c>
      <c r="W1089" s="50" t="s">
        <v>1069</v>
      </c>
      <c r="X1089" s="166"/>
      <c r="Y1089" s="165" t="str">
        <f t="shared" si="53"/>
        <v>HAN20161217NIL'1È</v>
      </c>
      <c r="Z1089" s="165">
        <f t="shared" si="54"/>
        <v>6</v>
      </c>
      <c r="AA1089" s="165" t="str">
        <f>VLOOKUP(R1089,NIVEAUXADMIN!A:B,2,FALSE)</f>
        <v>HT10</v>
      </c>
      <c r="AB1089" s="165" t="str">
        <f>VLOOKUP(S1089,NIVEAUXADMIN!E:F,2,FALSE)</f>
        <v>HT101023</v>
      </c>
      <c r="AC1089" s="165" t="str">
        <f>VLOOKUP(T1089,NIVEAUXADMIN!I:J,2,FALSE)</f>
        <v>HT101023-01</v>
      </c>
      <c r="AD1089" s="87">
        <f>IF(SUMPRODUCT(($A$4:$A1089=A1089)*($S$4:$S1089=S1089))&gt;1,0,1)</f>
        <v>0</v>
      </c>
    </row>
    <row r="1090" spans="1:30" ht="15" customHeight="1">
      <c r="A1090" s="98" t="s">
        <v>78</v>
      </c>
      <c r="B1090" s="76"/>
      <c r="C1090" s="90" t="s">
        <v>1940</v>
      </c>
      <c r="D1090" s="165" t="s">
        <v>16</v>
      </c>
      <c r="E1090" s="189">
        <v>42721</v>
      </c>
      <c r="F1090" s="88" t="s">
        <v>1049</v>
      </c>
      <c r="G1090" s="87" t="s">
        <v>1053</v>
      </c>
      <c r="H1090" s="87" t="s">
        <v>1196</v>
      </c>
      <c r="I1090" s="90" t="s">
        <v>1943</v>
      </c>
      <c r="J1090" s="85" t="str">
        <f>IFERROR(VLOOKUP(H1090,REFERENCES!R:S,2,FALSE),"")</f>
        <v>Nombre</v>
      </c>
      <c r="K1090" s="168">
        <v>21</v>
      </c>
      <c r="L1090" s="167">
        <v>51</v>
      </c>
      <c r="M1090" s="167">
        <v>21</v>
      </c>
      <c r="N1090" s="167">
        <v>26</v>
      </c>
      <c r="O1090" s="84">
        <v>98</v>
      </c>
      <c r="P1090" s="167">
        <v>21</v>
      </c>
      <c r="Q1090" s="96" t="s">
        <v>1040</v>
      </c>
      <c r="R1090" s="165" t="s">
        <v>153</v>
      </c>
      <c r="S1090" s="87" t="s">
        <v>293</v>
      </c>
      <c r="T1090" s="86" t="s">
        <v>1378</v>
      </c>
      <c r="U1090" s="165" t="s">
        <v>1948</v>
      </c>
      <c r="V1090" s="86" t="s">
        <v>1035</v>
      </c>
      <c r="W1090" s="50" t="s">
        <v>1069</v>
      </c>
      <c r="X1090" s="166"/>
      <c r="Y1090" s="165" t="str">
        <f t="shared" si="53"/>
        <v>HAN20161217NIL'1È</v>
      </c>
      <c r="Z1090" s="165">
        <f t="shared" si="54"/>
        <v>6</v>
      </c>
      <c r="AA1090" s="165" t="str">
        <f>VLOOKUP(R1090,NIVEAUXADMIN!A:B,2,FALSE)</f>
        <v>HT10</v>
      </c>
      <c r="AB1090" s="165" t="str">
        <f>VLOOKUP(S1090,NIVEAUXADMIN!E:F,2,FALSE)</f>
        <v>HT101023</v>
      </c>
      <c r="AC1090" s="165" t="str">
        <f>VLOOKUP(T1090,NIVEAUXADMIN!I:J,2,FALSE)</f>
        <v>HT101023-01</v>
      </c>
      <c r="AD1090" s="87">
        <f>IF(SUMPRODUCT(($A$4:$A1090=A1090)*($S$4:$S1090=S1090))&gt;1,0,1)</f>
        <v>0</v>
      </c>
    </row>
    <row r="1091" spans="1:30" ht="15" customHeight="1">
      <c r="A1091" s="98" t="s">
        <v>78</v>
      </c>
      <c r="B1091" s="76"/>
      <c r="C1091" s="90" t="s">
        <v>1940</v>
      </c>
      <c r="D1091" s="165" t="s">
        <v>16</v>
      </c>
      <c r="E1091" s="189">
        <v>42721</v>
      </c>
      <c r="F1091" s="95" t="s">
        <v>1051</v>
      </c>
      <c r="G1091" s="165" t="s">
        <v>1052</v>
      </c>
      <c r="H1091" s="165" t="s">
        <v>1061</v>
      </c>
      <c r="I1091" s="87"/>
      <c r="J1091" s="85" t="str">
        <f>IFERROR(VLOOKUP(H1091,REFERENCES!R:S,2,FALSE),"")</f>
        <v>Nombre</v>
      </c>
      <c r="K1091" s="168">
        <v>42</v>
      </c>
      <c r="L1091" s="167">
        <v>51</v>
      </c>
      <c r="M1091" s="167">
        <v>21</v>
      </c>
      <c r="N1091" s="167">
        <v>26</v>
      </c>
      <c r="O1091" s="84">
        <v>98</v>
      </c>
      <c r="P1091" s="167">
        <v>21</v>
      </c>
      <c r="Q1091" s="96" t="s">
        <v>1040</v>
      </c>
      <c r="R1091" s="165" t="s">
        <v>153</v>
      </c>
      <c r="S1091" s="87" t="s">
        <v>293</v>
      </c>
      <c r="T1091" s="86" t="s">
        <v>1378</v>
      </c>
      <c r="U1091" s="165" t="s">
        <v>1948</v>
      </c>
      <c r="V1091" s="86" t="s">
        <v>1035</v>
      </c>
      <c r="W1091" s="50" t="s">
        <v>1069</v>
      </c>
      <c r="X1091" s="166"/>
      <c r="Y1091" s="165" t="str">
        <f t="shared" si="53"/>
        <v>HAN20161217NIL'1È</v>
      </c>
      <c r="Z1091" s="165">
        <f t="shared" si="54"/>
        <v>6</v>
      </c>
      <c r="AA1091" s="165" t="str">
        <f>VLOOKUP(R1091,NIVEAUXADMIN!A:B,2,FALSE)</f>
        <v>HT10</v>
      </c>
      <c r="AB1091" s="165" t="str">
        <f>VLOOKUP(S1091,NIVEAUXADMIN!E:F,2,FALSE)</f>
        <v>HT101023</v>
      </c>
      <c r="AC1091" s="165" t="str">
        <f>VLOOKUP(T1091,NIVEAUXADMIN!I:J,2,FALSE)</f>
        <v>HT101023-01</v>
      </c>
      <c r="AD1091" s="87">
        <f>IF(SUMPRODUCT(($A$4:$A1091=A1091)*($S$4:$S1091=S1091))&gt;1,0,1)</f>
        <v>0</v>
      </c>
    </row>
    <row r="1092" spans="1:30" ht="15" customHeight="1">
      <c r="A1092" s="98" t="s">
        <v>78</v>
      </c>
      <c r="B1092" s="76"/>
      <c r="C1092" s="90" t="s">
        <v>1940</v>
      </c>
      <c r="D1092" s="165" t="s">
        <v>16</v>
      </c>
      <c r="E1092" s="189">
        <v>42721</v>
      </c>
      <c r="F1092" s="95" t="s">
        <v>1051</v>
      </c>
      <c r="G1092" s="165" t="s">
        <v>1052</v>
      </c>
      <c r="H1092" s="165" t="s">
        <v>1058</v>
      </c>
      <c r="I1092" s="87"/>
      <c r="J1092" s="85" t="str">
        <f>IFERROR(VLOOKUP(H1092,REFERENCES!R:S,2,FALSE),"")</f>
        <v>Nombre</v>
      </c>
      <c r="K1092" s="168">
        <v>42</v>
      </c>
      <c r="L1092" s="167">
        <v>51</v>
      </c>
      <c r="M1092" s="167">
        <v>21</v>
      </c>
      <c r="N1092" s="167">
        <v>26</v>
      </c>
      <c r="O1092" s="84">
        <v>98</v>
      </c>
      <c r="P1092" s="167">
        <v>21</v>
      </c>
      <c r="Q1092" s="96" t="s">
        <v>1040</v>
      </c>
      <c r="R1092" s="165" t="s">
        <v>153</v>
      </c>
      <c r="S1092" s="87" t="s">
        <v>293</v>
      </c>
      <c r="T1092" s="86" t="s">
        <v>1378</v>
      </c>
      <c r="U1092" s="165" t="s">
        <v>1948</v>
      </c>
      <c r="V1092" s="86" t="s">
        <v>1035</v>
      </c>
      <c r="W1092" s="50" t="s">
        <v>1069</v>
      </c>
      <c r="X1092" s="166"/>
      <c r="Y1092" s="165" t="str">
        <f t="shared" si="53"/>
        <v>HAN20161217NIL'1È</v>
      </c>
      <c r="Z1092" s="165">
        <f t="shared" si="54"/>
        <v>6</v>
      </c>
      <c r="AA1092" s="165" t="str">
        <f>VLOOKUP(R1092,NIVEAUXADMIN!A:B,2,FALSE)</f>
        <v>HT10</v>
      </c>
      <c r="AB1092" s="165" t="str">
        <f>VLOOKUP(S1092,NIVEAUXADMIN!E:F,2,FALSE)</f>
        <v>HT101023</v>
      </c>
      <c r="AC1092" s="165" t="str">
        <f>VLOOKUP(T1092,NIVEAUXADMIN!I:J,2,FALSE)</f>
        <v>HT101023-01</v>
      </c>
      <c r="AD1092" s="87">
        <f>IF(SUMPRODUCT(($A$4:$A1092=A1092)*($S$4:$S1092=S1092))&gt;1,0,1)</f>
        <v>0</v>
      </c>
    </row>
    <row r="1093" spans="1:30" ht="15" customHeight="1">
      <c r="A1093" s="98" t="s">
        <v>78</v>
      </c>
      <c r="B1093" s="76"/>
      <c r="C1093" s="90" t="s">
        <v>1940</v>
      </c>
      <c r="D1093" s="165" t="s">
        <v>16</v>
      </c>
      <c r="E1093" s="189">
        <v>42725</v>
      </c>
      <c r="F1093" s="95" t="s">
        <v>1051</v>
      </c>
      <c r="G1093" s="165" t="s">
        <v>1052</v>
      </c>
      <c r="H1093" s="165" t="s">
        <v>1065</v>
      </c>
      <c r="I1093" s="87"/>
      <c r="J1093" s="85" t="str">
        <f>IFERROR(VLOOKUP(H1093,REFERENCES!R:S,2,FALSE),"")</f>
        <v>N/A</v>
      </c>
      <c r="K1093" s="168">
        <v>57</v>
      </c>
      <c r="L1093" s="167">
        <v>125</v>
      </c>
      <c r="M1093" s="167">
        <v>76</v>
      </c>
      <c r="N1093" s="167">
        <v>77</v>
      </c>
      <c r="O1093" s="84">
        <v>278</v>
      </c>
      <c r="P1093" s="167">
        <v>57</v>
      </c>
      <c r="Q1093" s="96" t="s">
        <v>1040</v>
      </c>
      <c r="R1093" s="165" t="s">
        <v>153</v>
      </c>
      <c r="S1093" s="87" t="s">
        <v>293</v>
      </c>
      <c r="T1093" s="86" t="s">
        <v>1378</v>
      </c>
      <c r="U1093" s="165" t="s">
        <v>1950</v>
      </c>
      <c r="V1093" s="86" t="s">
        <v>1035</v>
      </c>
      <c r="W1093" s="50" t="s">
        <v>1069</v>
      </c>
      <c r="X1093" s="165" t="s">
        <v>1944</v>
      </c>
      <c r="Y1093" s="165" t="str">
        <f t="shared" si="53"/>
        <v>HAN20161221NIL'1È</v>
      </c>
      <c r="Z1093" s="165">
        <f t="shared" si="54"/>
        <v>6</v>
      </c>
      <c r="AA1093" s="165" t="str">
        <f>VLOOKUP(R1093,NIVEAUXADMIN!A:B,2,FALSE)</f>
        <v>HT10</v>
      </c>
      <c r="AB1093" s="165" t="str">
        <f>VLOOKUP(S1093,NIVEAUXADMIN!E:F,2,FALSE)</f>
        <v>HT101023</v>
      </c>
      <c r="AC1093" s="165" t="str">
        <f>VLOOKUP(T1093,NIVEAUXADMIN!I:J,2,FALSE)</f>
        <v>HT101023-01</v>
      </c>
      <c r="AD1093" s="87">
        <f>IF(SUMPRODUCT(($A$4:$A1093=A1093)*($S$4:$S1093=S1093))&gt;1,0,1)</f>
        <v>0</v>
      </c>
    </row>
    <row r="1094" spans="1:30" ht="15" customHeight="1">
      <c r="A1094" s="98" t="s">
        <v>78</v>
      </c>
      <c r="B1094" s="76"/>
      <c r="C1094" s="90" t="s">
        <v>1940</v>
      </c>
      <c r="D1094" s="165" t="s">
        <v>16</v>
      </c>
      <c r="E1094" s="189">
        <v>42725</v>
      </c>
      <c r="F1094" s="95" t="s">
        <v>1051</v>
      </c>
      <c r="G1094" s="165" t="s">
        <v>1052</v>
      </c>
      <c r="H1094" s="165" t="s">
        <v>1056</v>
      </c>
      <c r="I1094" s="87"/>
      <c r="J1094" s="85" t="str">
        <f>IFERROR(VLOOKUP(H1094,REFERENCES!R:S,2,FALSE),"")</f>
        <v>Nombre</v>
      </c>
      <c r="K1094" s="168">
        <v>57</v>
      </c>
      <c r="L1094" s="167">
        <v>125</v>
      </c>
      <c r="M1094" s="167">
        <v>76</v>
      </c>
      <c r="N1094" s="167">
        <v>77</v>
      </c>
      <c r="O1094" s="84">
        <v>278</v>
      </c>
      <c r="P1094" s="167">
        <v>57</v>
      </c>
      <c r="Q1094" s="96" t="s">
        <v>1040</v>
      </c>
      <c r="R1094" s="165" t="s">
        <v>153</v>
      </c>
      <c r="S1094" s="87" t="s">
        <v>293</v>
      </c>
      <c r="T1094" s="86" t="s">
        <v>1378</v>
      </c>
      <c r="U1094" s="165" t="s">
        <v>1950</v>
      </c>
      <c r="V1094" s="86" t="s">
        <v>1035</v>
      </c>
      <c r="W1094" s="50" t="s">
        <v>1069</v>
      </c>
      <c r="X1094" s="166"/>
      <c r="Y1094" s="165" t="str">
        <f t="shared" si="53"/>
        <v>HAN20161221NIL'1È</v>
      </c>
      <c r="Z1094" s="165">
        <f t="shared" si="54"/>
        <v>6</v>
      </c>
      <c r="AA1094" s="165" t="str">
        <f>VLOOKUP(R1094,NIVEAUXADMIN!A:B,2,FALSE)</f>
        <v>HT10</v>
      </c>
      <c r="AB1094" s="165" t="str">
        <f>VLOOKUP(S1094,NIVEAUXADMIN!E:F,2,FALSE)</f>
        <v>HT101023</v>
      </c>
      <c r="AC1094" s="165" t="str">
        <f>VLOOKUP(T1094,NIVEAUXADMIN!I:J,2,FALSE)</f>
        <v>HT101023-01</v>
      </c>
      <c r="AD1094" s="87">
        <f>IF(SUMPRODUCT(($A$4:$A1094=A1094)*($S$4:$S1094=S1094))&gt;1,0,1)</f>
        <v>0</v>
      </c>
    </row>
    <row r="1095" spans="1:30" ht="15" customHeight="1">
      <c r="A1095" s="98" t="s">
        <v>78</v>
      </c>
      <c r="B1095" s="76"/>
      <c r="C1095" s="90" t="s">
        <v>1940</v>
      </c>
      <c r="D1095" s="165" t="s">
        <v>16</v>
      </c>
      <c r="E1095" s="189">
        <v>42725</v>
      </c>
      <c r="F1095" s="95" t="s">
        <v>1049</v>
      </c>
      <c r="G1095" s="165" t="s">
        <v>1053</v>
      </c>
      <c r="H1095" s="165" t="s">
        <v>1064</v>
      </c>
      <c r="I1095" s="87" t="s">
        <v>1941</v>
      </c>
      <c r="J1095" s="85" t="str">
        <f>IFERROR(VLOOKUP(H1095,REFERENCES!R:S,2,FALSE),"")</f>
        <v>Nombre</v>
      </c>
      <c r="K1095" s="168">
        <v>57</v>
      </c>
      <c r="L1095" s="167">
        <v>125</v>
      </c>
      <c r="M1095" s="167">
        <v>76</v>
      </c>
      <c r="N1095" s="167">
        <v>77</v>
      </c>
      <c r="O1095" s="84">
        <v>278</v>
      </c>
      <c r="P1095" s="167">
        <v>57</v>
      </c>
      <c r="Q1095" s="96" t="s">
        <v>1040</v>
      </c>
      <c r="R1095" s="165" t="s">
        <v>153</v>
      </c>
      <c r="S1095" s="87" t="s">
        <v>293</v>
      </c>
      <c r="T1095" s="86" t="s">
        <v>1378</v>
      </c>
      <c r="U1095" s="165" t="s">
        <v>1950</v>
      </c>
      <c r="V1095" s="86" t="s">
        <v>1035</v>
      </c>
      <c r="W1095" s="50" t="s">
        <v>1069</v>
      </c>
      <c r="X1095" s="166"/>
      <c r="Y1095" s="165" t="str">
        <f t="shared" si="53"/>
        <v>HAN20161221NIL'1È</v>
      </c>
      <c r="Z1095" s="165">
        <f t="shared" si="54"/>
        <v>6</v>
      </c>
      <c r="AA1095" s="165" t="str">
        <f>VLOOKUP(R1095,NIVEAUXADMIN!A:B,2,FALSE)</f>
        <v>HT10</v>
      </c>
      <c r="AB1095" s="165" t="str">
        <f>VLOOKUP(S1095,NIVEAUXADMIN!E:F,2,FALSE)</f>
        <v>HT101023</v>
      </c>
      <c r="AC1095" s="165" t="str">
        <f>VLOOKUP(T1095,NIVEAUXADMIN!I:J,2,FALSE)</f>
        <v>HT101023-01</v>
      </c>
      <c r="AD1095" s="87">
        <f>IF(SUMPRODUCT(($A$4:$A1095=A1095)*($S$4:$S1095=S1095))&gt;1,0,1)</f>
        <v>0</v>
      </c>
    </row>
    <row r="1096" spans="1:30" ht="15" customHeight="1">
      <c r="A1096" s="98" t="s">
        <v>78</v>
      </c>
      <c r="B1096" s="76"/>
      <c r="C1096" s="90" t="s">
        <v>1940</v>
      </c>
      <c r="D1096" s="165" t="s">
        <v>16</v>
      </c>
      <c r="E1096" s="189">
        <v>42725</v>
      </c>
      <c r="F1096" s="88" t="s">
        <v>1049</v>
      </c>
      <c r="G1096" s="87" t="s">
        <v>1053</v>
      </c>
      <c r="H1096" s="87" t="s">
        <v>1196</v>
      </c>
      <c r="I1096" s="90" t="s">
        <v>1943</v>
      </c>
      <c r="J1096" s="85" t="str">
        <f>IFERROR(VLOOKUP(H1096,REFERENCES!R:S,2,FALSE),"")</f>
        <v>Nombre</v>
      </c>
      <c r="K1096" s="168">
        <v>57</v>
      </c>
      <c r="L1096" s="167">
        <v>125</v>
      </c>
      <c r="M1096" s="167">
        <v>76</v>
      </c>
      <c r="N1096" s="167">
        <v>77</v>
      </c>
      <c r="O1096" s="84">
        <v>278</v>
      </c>
      <c r="P1096" s="167">
        <v>57</v>
      </c>
      <c r="Q1096" s="96" t="s">
        <v>1040</v>
      </c>
      <c r="R1096" s="165" t="s">
        <v>153</v>
      </c>
      <c r="S1096" s="87" t="s">
        <v>293</v>
      </c>
      <c r="T1096" s="86" t="s">
        <v>1378</v>
      </c>
      <c r="U1096" s="165" t="s">
        <v>1950</v>
      </c>
      <c r="V1096" s="86" t="s">
        <v>1035</v>
      </c>
      <c r="W1096" s="50" t="s">
        <v>1069</v>
      </c>
      <c r="X1096" s="166"/>
      <c r="Y1096" s="165" t="str">
        <f t="shared" si="53"/>
        <v>HAN20161221NIL'1È</v>
      </c>
      <c r="Z1096" s="165">
        <f t="shared" si="54"/>
        <v>6</v>
      </c>
      <c r="AA1096" s="165" t="str">
        <f>VLOOKUP(R1096,NIVEAUXADMIN!A:B,2,FALSE)</f>
        <v>HT10</v>
      </c>
      <c r="AB1096" s="165" t="str">
        <f>VLOOKUP(S1096,NIVEAUXADMIN!E:F,2,FALSE)</f>
        <v>HT101023</v>
      </c>
      <c r="AC1096" s="165" t="str">
        <f>VLOOKUP(T1096,NIVEAUXADMIN!I:J,2,FALSE)</f>
        <v>HT101023-01</v>
      </c>
      <c r="AD1096" s="87">
        <f>IF(SUMPRODUCT(($A$4:$A1096=A1096)*($S$4:$S1096=S1096))&gt;1,0,1)</f>
        <v>0</v>
      </c>
    </row>
    <row r="1097" spans="1:30" ht="15" customHeight="1">
      <c r="A1097" s="98" t="s">
        <v>78</v>
      </c>
      <c r="B1097" s="76"/>
      <c r="C1097" s="90" t="s">
        <v>1940</v>
      </c>
      <c r="D1097" s="165" t="s">
        <v>16</v>
      </c>
      <c r="E1097" s="189">
        <v>42725</v>
      </c>
      <c r="F1097" s="95" t="s">
        <v>1051</v>
      </c>
      <c r="G1097" s="165" t="s">
        <v>1052</v>
      </c>
      <c r="H1097" s="165" t="s">
        <v>1061</v>
      </c>
      <c r="I1097" s="87"/>
      <c r="J1097" s="85" t="str">
        <f>IFERROR(VLOOKUP(H1097,REFERENCES!R:S,2,FALSE),"")</f>
        <v>Nombre</v>
      </c>
      <c r="K1097" s="168">
        <v>114</v>
      </c>
      <c r="L1097" s="167">
        <v>125</v>
      </c>
      <c r="M1097" s="167">
        <v>76</v>
      </c>
      <c r="N1097" s="167">
        <v>77</v>
      </c>
      <c r="O1097" s="84">
        <v>278</v>
      </c>
      <c r="P1097" s="167">
        <v>57</v>
      </c>
      <c r="Q1097" s="96" t="s">
        <v>1040</v>
      </c>
      <c r="R1097" s="165" t="s">
        <v>153</v>
      </c>
      <c r="S1097" s="87" t="s">
        <v>293</v>
      </c>
      <c r="T1097" s="86" t="s">
        <v>1378</v>
      </c>
      <c r="U1097" s="165" t="s">
        <v>1950</v>
      </c>
      <c r="V1097" s="86" t="s">
        <v>1035</v>
      </c>
      <c r="W1097" s="50" t="s">
        <v>1069</v>
      </c>
      <c r="X1097" s="166"/>
      <c r="Y1097" s="165" t="str">
        <f t="shared" si="53"/>
        <v>HAN20161221NIL'1È</v>
      </c>
      <c r="Z1097" s="165">
        <f t="shared" si="54"/>
        <v>6</v>
      </c>
      <c r="AA1097" s="165" t="str">
        <f>VLOOKUP(R1097,NIVEAUXADMIN!A:B,2,FALSE)</f>
        <v>HT10</v>
      </c>
      <c r="AB1097" s="165" t="str">
        <f>VLOOKUP(S1097,NIVEAUXADMIN!E:F,2,FALSE)</f>
        <v>HT101023</v>
      </c>
      <c r="AC1097" s="165" t="str">
        <f>VLOOKUP(T1097,NIVEAUXADMIN!I:J,2,FALSE)</f>
        <v>HT101023-01</v>
      </c>
      <c r="AD1097" s="87">
        <f>IF(SUMPRODUCT(($A$4:$A1097=A1097)*($S$4:$S1097=S1097))&gt;1,0,1)</f>
        <v>0</v>
      </c>
    </row>
    <row r="1098" spans="1:30" ht="15" customHeight="1">
      <c r="A1098" s="98" t="s">
        <v>78</v>
      </c>
      <c r="B1098" s="76"/>
      <c r="C1098" s="90" t="s">
        <v>1940</v>
      </c>
      <c r="D1098" s="165" t="s">
        <v>16</v>
      </c>
      <c r="E1098" s="189">
        <v>42725</v>
      </c>
      <c r="F1098" s="95" t="s">
        <v>1051</v>
      </c>
      <c r="G1098" s="165" t="s">
        <v>1052</v>
      </c>
      <c r="H1098" s="165" t="s">
        <v>1058</v>
      </c>
      <c r="I1098" s="87"/>
      <c r="J1098" s="85" t="str">
        <f>IFERROR(VLOOKUP(H1098,REFERENCES!R:S,2,FALSE),"")</f>
        <v>Nombre</v>
      </c>
      <c r="K1098" s="168">
        <v>114</v>
      </c>
      <c r="L1098" s="167">
        <v>125</v>
      </c>
      <c r="M1098" s="167">
        <v>76</v>
      </c>
      <c r="N1098" s="167">
        <v>77</v>
      </c>
      <c r="O1098" s="84">
        <v>278</v>
      </c>
      <c r="P1098" s="167">
        <v>57</v>
      </c>
      <c r="Q1098" s="96" t="s">
        <v>1040</v>
      </c>
      <c r="R1098" s="165" t="s">
        <v>153</v>
      </c>
      <c r="S1098" s="87" t="s">
        <v>293</v>
      </c>
      <c r="T1098" s="86" t="s">
        <v>1378</v>
      </c>
      <c r="U1098" s="165" t="s">
        <v>1950</v>
      </c>
      <c r="V1098" s="86" t="s">
        <v>1035</v>
      </c>
      <c r="W1098" s="50" t="s">
        <v>1069</v>
      </c>
      <c r="X1098" s="166"/>
      <c r="Y1098" s="165" t="str">
        <f t="shared" si="53"/>
        <v>HAN20161221NIL'1È</v>
      </c>
      <c r="Z1098" s="165">
        <f t="shared" si="54"/>
        <v>6</v>
      </c>
      <c r="AA1098" s="165" t="str">
        <f>VLOOKUP(R1098,NIVEAUXADMIN!A:B,2,FALSE)</f>
        <v>HT10</v>
      </c>
      <c r="AB1098" s="165" t="str">
        <f>VLOOKUP(S1098,NIVEAUXADMIN!E:F,2,FALSE)</f>
        <v>HT101023</v>
      </c>
      <c r="AC1098" s="165" t="str">
        <f>VLOOKUP(T1098,NIVEAUXADMIN!I:J,2,FALSE)</f>
        <v>HT101023-01</v>
      </c>
      <c r="AD1098" s="87">
        <f>IF(SUMPRODUCT(($A$4:$A1098=A1098)*($S$4:$S1098=S1098))&gt;1,0,1)</f>
        <v>0</v>
      </c>
    </row>
    <row r="1099" spans="1:30" ht="15" customHeight="1">
      <c r="A1099" s="87" t="s">
        <v>2655</v>
      </c>
      <c r="B1099" s="87"/>
      <c r="C1099" s="87"/>
      <c r="D1099" s="165" t="s">
        <v>16</v>
      </c>
      <c r="E1099" s="113">
        <v>42674</v>
      </c>
      <c r="F1099" s="95" t="s">
        <v>1051</v>
      </c>
      <c r="G1099" s="165" t="s">
        <v>1052</v>
      </c>
      <c r="H1099" s="165" t="s">
        <v>1054</v>
      </c>
      <c r="I1099" s="87"/>
      <c r="J1099" s="85" t="str">
        <f>IFERROR(VLOOKUP(H1099,REFERENCES!R:S,2,FALSE),"")</f>
        <v>Nombre</v>
      </c>
      <c r="K1099" s="81">
        <v>90</v>
      </c>
      <c r="L1099" s="81"/>
      <c r="M1099" s="81"/>
      <c r="N1099" s="81"/>
      <c r="P1099" s="81">
        <v>90</v>
      </c>
      <c r="Q1099" s="87"/>
      <c r="R1099" s="165" t="s">
        <v>17</v>
      </c>
      <c r="S1099" s="165" t="s">
        <v>272</v>
      </c>
      <c r="T1099" s="191"/>
      <c r="U1099" s="165" t="s">
        <v>2656</v>
      </c>
      <c r="V1099" s="165"/>
      <c r="W1099" s="165"/>
      <c r="X1099" s="87"/>
      <c r="Y1099" s="87"/>
      <c r="Z1099" s="87"/>
      <c r="AA1099" s="87"/>
      <c r="AB1099" s="87"/>
      <c r="AC1099" s="87"/>
      <c r="AD1099" s="87"/>
    </row>
    <row r="1100" spans="1:30" ht="15" customHeight="1">
      <c r="A1100" s="87" t="s">
        <v>2655</v>
      </c>
      <c r="B1100" s="87"/>
      <c r="C1100" s="87"/>
      <c r="D1100" s="165" t="s">
        <v>16</v>
      </c>
      <c r="E1100" s="113">
        <v>42674</v>
      </c>
      <c r="F1100" s="95" t="s">
        <v>1051</v>
      </c>
      <c r="G1100" s="165" t="s">
        <v>1052</v>
      </c>
      <c r="H1100" s="165" t="s">
        <v>1062</v>
      </c>
      <c r="I1100" s="87"/>
      <c r="J1100" s="85" t="str">
        <f>IFERROR(VLOOKUP(H1100,REFERENCES!R:S,2,FALSE),"")</f>
        <v>Nombre</v>
      </c>
      <c r="K1100" s="81">
        <v>90</v>
      </c>
      <c r="L1100" s="81"/>
      <c r="M1100" s="81"/>
      <c r="N1100" s="81"/>
      <c r="P1100" s="81">
        <v>90</v>
      </c>
      <c r="Q1100" s="87"/>
      <c r="R1100" s="165" t="s">
        <v>17</v>
      </c>
      <c r="S1100" s="165" t="s">
        <v>272</v>
      </c>
      <c r="T1100" s="191"/>
      <c r="U1100" s="165" t="s">
        <v>2656</v>
      </c>
      <c r="V1100" s="165"/>
      <c r="W1100" s="165"/>
      <c r="X1100" s="87"/>
      <c r="Y1100" s="87"/>
      <c r="Z1100" s="87"/>
      <c r="AA1100" s="87"/>
      <c r="AB1100" s="87"/>
      <c r="AC1100" s="87"/>
      <c r="AD1100" s="87"/>
    </row>
    <row r="1101" spans="1:30" ht="15" customHeight="1">
      <c r="A1101" s="87" t="s">
        <v>2655</v>
      </c>
      <c r="B1101" s="87"/>
      <c r="C1101" s="87"/>
      <c r="D1101" s="165" t="s">
        <v>16</v>
      </c>
      <c r="E1101" s="113">
        <v>42674</v>
      </c>
      <c r="F1101" s="95" t="s">
        <v>1049</v>
      </c>
      <c r="G1101" s="165" t="s">
        <v>1053</v>
      </c>
      <c r="H1101" s="165" t="s">
        <v>1048</v>
      </c>
      <c r="I1101" s="87"/>
      <c r="J1101" s="85" t="str">
        <f>IFERROR(VLOOKUP(H1101,REFERENCES!R:S,2,FALSE),"")</f>
        <v>Nombre</v>
      </c>
      <c r="K1101" s="81">
        <v>90</v>
      </c>
      <c r="L1101" s="81"/>
      <c r="M1101" s="81"/>
      <c r="N1101" s="81"/>
      <c r="P1101" s="81">
        <v>90</v>
      </c>
      <c r="Q1101" s="87"/>
      <c r="R1101" s="165" t="s">
        <v>17</v>
      </c>
      <c r="S1101" s="165" t="s">
        <v>272</v>
      </c>
      <c r="T1101" s="191"/>
      <c r="U1101" s="165" t="s">
        <v>2656</v>
      </c>
      <c r="V1101" s="165"/>
      <c r="W1101" s="165"/>
      <c r="X1101" s="87"/>
      <c r="Y1101" s="87"/>
      <c r="Z1101" s="87"/>
      <c r="AA1101" s="87"/>
      <c r="AB1101" s="87"/>
      <c r="AC1101" s="87"/>
      <c r="AD1101" s="87"/>
    </row>
    <row r="1102" spans="1:30" ht="15" customHeight="1">
      <c r="A1102" s="188" t="s">
        <v>1138</v>
      </c>
      <c r="B1102" s="165" t="s">
        <v>68</v>
      </c>
      <c r="C1102" s="165" t="s">
        <v>48</v>
      </c>
      <c r="D1102" s="165" t="s">
        <v>16</v>
      </c>
      <c r="E1102" s="189">
        <v>42647</v>
      </c>
      <c r="F1102" s="95" t="s">
        <v>1051</v>
      </c>
      <c r="G1102" s="165" t="s">
        <v>1052</v>
      </c>
      <c r="H1102" s="165" t="s">
        <v>1054</v>
      </c>
      <c r="I1102" s="165" t="s">
        <v>2526</v>
      </c>
      <c r="J1102" s="85" t="str">
        <f>IFERROR(VLOOKUP(H1102,REFERENCES!R:S,2,FALSE),"")</f>
        <v>Nombre</v>
      </c>
      <c r="K1102" s="79">
        <v>130</v>
      </c>
      <c r="L1102" s="79"/>
      <c r="M1102" s="79"/>
      <c r="N1102" s="79"/>
      <c r="O1102" s="84"/>
      <c r="P1102" s="167">
        <v>130</v>
      </c>
      <c r="Q1102" s="96"/>
      <c r="R1102" s="165" t="s">
        <v>174</v>
      </c>
      <c r="S1102" s="165" t="s">
        <v>458</v>
      </c>
      <c r="T1102" s="98" t="s">
        <v>1419</v>
      </c>
      <c r="U1102" s="165" t="s">
        <v>2658</v>
      </c>
      <c r="V1102" s="165"/>
      <c r="W1102" s="165"/>
      <c r="X1102" s="165"/>
      <c r="Y1102" s="165" t="str">
        <f t="shared" ref="Y1102:Y1133" si="55">UPPER(LEFT(A1102,3)&amp;YEAR(E1102)&amp;MONTH(E1102)&amp;DAY((E1102))&amp;LEFT(R1102,2)&amp;LEFT(S1102,2)&amp;LEFT(T1102,2))</f>
        <v>IBE2016104OUCI1È</v>
      </c>
      <c r="Z1102" s="165">
        <f t="shared" ref="Z1102:Z1133" si="56">COUNTIF($Y$4:$Y$1907,Y1102)</f>
        <v>1</v>
      </c>
      <c r="AA1102" s="165" t="str">
        <f>VLOOKUP(R1102,NIVEAUXADMIN!A:B,2,FALSE)</f>
        <v>HT01</v>
      </c>
      <c r="AB1102" s="165" t="str">
        <f>VLOOKUP(S1102,NIVEAUXADMIN!E:F,2,FALSE)</f>
        <v>HT01117</v>
      </c>
      <c r="AC1102" s="165" t="str">
        <f>VLOOKUP(T1102,NIVEAUXADMIN!I:J,2,FALSE)</f>
        <v>HT01117-01</v>
      </c>
      <c r="AD1102" s="165">
        <f>IF(SUMPRODUCT(($A$4:$A1102=A1102)*($S$4:$S1102=S1102))&gt;1,0,1)</f>
        <v>1</v>
      </c>
    </row>
    <row r="1103" spans="1:30" ht="15" customHeight="1">
      <c r="A1103" s="188" t="s">
        <v>1138</v>
      </c>
      <c r="B1103" s="90"/>
      <c r="C1103" s="90"/>
      <c r="D1103" s="165" t="s">
        <v>16</v>
      </c>
      <c r="E1103" s="114" t="s">
        <v>1980</v>
      </c>
      <c r="F1103" s="88" t="s">
        <v>1051</v>
      </c>
      <c r="G1103" s="87" t="s">
        <v>1052</v>
      </c>
      <c r="H1103" s="87" t="s">
        <v>1062</v>
      </c>
      <c r="I1103" s="165" t="s">
        <v>2527</v>
      </c>
      <c r="J1103" s="85" t="str">
        <f>IFERROR(VLOOKUP(H1103,REFERENCES!R:S,2,FALSE),"")</f>
        <v>Nombre</v>
      </c>
      <c r="K1103" s="168">
        <v>30</v>
      </c>
      <c r="L1103" s="167"/>
      <c r="M1103" s="167"/>
      <c r="N1103" s="167"/>
      <c r="O1103" s="84" t="s">
        <v>1902</v>
      </c>
      <c r="P1103" s="82">
        <v>30</v>
      </c>
      <c r="Q1103" s="89"/>
      <c r="R1103" s="165" t="s">
        <v>174</v>
      </c>
      <c r="S1103" s="204" t="s">
        <v>497</v>
      </c>
      <c r="T1103" s="205" t="s">
        <v>1811</v>
      </c>
      <c r="U1103" s="165" t="s">
        <v>2657</v>
      </c>
      <c r="V1103" s="86"/>
      <c r="W1103" s="97"/>
      <c r="X1103" s="87"/>
      <c r="Y1103" s="165" t="e">
        <f t="shared" si="55"/>
        <v>#VALUE!</v>
      </c>
      <c r="Z1103" s="165">
        <f t="shared" si="56"/>
        <v>179</v>
      </c>
      <c r="AA1103" s="165" t="str">
        <f>VLOOKUP(R1103,NIVEAUXADMIN!A:B,2,FALSE)</f>
        <v>HT01</v>
      </c>
      <c r="AB1103" s="165" t="str">
        <f>VLOOKUP(S1103,NIVEAUXADMIN!E:F,2,FALSE)</f>
        <v>HT01111</v>
      </c>
      <c r="AC1103" s="165" t="str">
        <f>VLOOKUP(T1103,NIVEAUXADMIN!I:J,2,FALSE)</f>
        <v>HT01111-03</v>
      </c>
      <c r="AD1103" s="87">
        <f>IF(SUMPRODUCT(($A$4:$A1103=A1103)*($S$4:$S1103=S1103))&gt;1,0,1)</f>
        <v>1</v>
      </c>
    </row>
    <row r="1104" spans="1:30" ht="15" customHeight="1">
      <c r="A1104" s="166" t="s">
        <v>1962</v>
      </c>
      <c r="B1104" s="87" t="s">
        <v>1202</v>
      </c>
      <c r="C1104" s="90"/>
      <c r="D1104" s="165" t="s">
        <v>16</v>
      </c>
      <c r="E1104" s="189">
        <v>42717</v>
      </c>
      <c r="F1104" s="166" t="s">
        <v>1049</v>
      </c>
      <c r="G1104" s="166" t="s">
        <v>1053</v>
      </c>
      <c r="H1104" s="166" t="s">
        <v>1048</v>
      </c>
      <c r="I1104" s="176"/>
      <c r="J1104" s="85" t="str">
        <f>IFERROR(VLOOKUP(H1104,REFERENCES!R:S,2,FALSE),"")</f>
        <v>Nombre</v>
      </c>
      <c r="K1104" s="168">
        <v>375</v>
      </c>
      <c r="L1104" s="167"/>
      <c r="M1104" s="167"/>
      <c r="N1104" s="167"/>
      <c r="O1104" s="84" t="s">
        <v>1902</v>
      </c>
      <c r="P1104" s="178">
        <v>375</v>
      </c>
      <c r="Q1104" s="96" t="s">
        <v>1040</v>
      </c>
      <c r="R1104" s="87" t="s">
        <v>17</v>
      </c>
      <c r="S1104" s="87" t="s">
        <v>18</v>
      </c>
      <c r="T1104" s="101"/>
      <c r="U1104" s="165"/>
      <c r="V1104" s="86"/>
      <c r="W1104" s="97"/>
      <c r="X1104" s="166"/>
      <c r="Y1104" s="165" t="str">
        <f t="shared" si="55"/>
        <v>ICR20161213GRJE</v>
      </c>
      <c r="Z1104" s="165">
        <f t="shared" si="56"/>
        <v>2</v>
      </c>
      <c r="AA1104" s="165" t="str">
        <f>VLOOKUP(R1104,NIVEAUXADMIN!A:B,2,FALSE)</f>
        <v>HT08</v>
      </c>
      <c r="AB1104" s="165" t="str">
        <f>VLOOKUP(S1104,NIVEAUXADMIN!E:F,2,FALSE)</f>
        <v>HT08811</v>
      </c>
      <c r="AC1104" s="165" t="e">
        <f>VLOOKUP(T1104,NIVEAUXADMIN!I:J,2,FALSE)</f>
        <v>#N/A</v>
      </c>
      <c r="AD1104" s="87">
        <f>IF(SUMPRODUCT(($A$4:$A1104=A1104)*($S$4:$S1104=S1104))&gt;1,0,1)</f>
        <v>1</v>
      </c>
    </row>
    <row r="1105" spans="1:30" ht="15" customHeight="1">
      <c r="A1105" s="166" t="s">
        <v>1962</v>
      </c>
      <c r="B1105" s="87" t="s">
        <v>1202</v>
      </c>
      <c r="C1105" s="90"/>
      <c r="D1105" s="165" t="s">
        <v>16</v>
      </c>
      <c r="E1105" s="189">
        <v>42717</v>
      </c>
      <c r="F1105" s="88" t="s">
        <v>1051</v>
      </c>
      <c r="G1105" s="87" t="s">
        <v>1052</v>
      </c>
      <c r="H1105" s="87" t="s">
        <v>1062</v>
      </c>
      <c r="I1105" s="176"/>
      <c r="J1105" s="85" t="str">
        <f>IFERROR(VLOOKUP(H1105,REFERENCES!R:S,2,FALSE),"")</f>
        <v>Nombre</v>
      </c>
      <c r="K1105" s="168">
        <v>375</v>
      </c>
      <c r="L1105" s="167"/>
      <c r="M1105" s="167"/>
      <c r="N1105" s="167"/>
      <c r="O1105" s="84" t="s">
        <v>1902</v>
      </c>
      <c r="P1105" s="178">
        <v>375</v>
      </c>
      <c r="Q1105" s="96" t="s">
        <v>1040</v>
      </c>
      <c r="R1105" s="87" t="s">
        <v>17</v>
      </c>
      <c r="S1105" s="87" t="s">
        <v>18</v>
      </c>
      <c r="T1105" s="101"/>
      <c r="U1105" s="165"/>
      <c r="V1105" s="86"/>
      <c r="W1105" s="97"/>
      <c r="X1105" s="166"/>
      <c r="Y1105" s="165" t="str">
        <f t="shared" si="55"/>
        <v>ICR20161213GRJE</v>
      </c>
      <c r="Z1105" s="165">
        <f t="shared" si="56"/>
        <v>2</v>
      </c>
      <c r="AA1105" s="165" t="str">
        <f>VLOOKUP(R1105,NIVEAUXADMIN!A:B,2,FALSE)</f>
        <v>HT08</v>
      </c>
      <c r="AB1105" s="165" t="str">
        <f>VLOOKUP(S1105,NIVEAUXADMIN!E:F,2,FALSE)</f>
        <v>HT08811</v>
      </c>
      <c r="AC1105" s="165" t="e">
        <f>VLOOKUP(T1105,NIVEAUXADMIN!I:J,2,FALSE)</f>
        <v>#N/A</v>
      </c>
      <c r="AD1105" s="87">
        <f>IF(SUMPRODUCT(($A$4:$A1105=A1105)*($S$4:$S1105=S1105))&gt;1,0,1)</f>
        <v>0</v>
      </c>
    </row>
    <row r="1106" spans="1:30" ht="15" customHeight="1">
      <c r="A1106" s="90" t="s">
        <v>44</v>
      </c>
      <c r="B1106" s="87" t="s">
        <v>1202</v>
      </c>
      <c r="C1106" s="90"/>
      <c r="D1106" s="165" t="s">
        <v>16</v>
      </c>
      <c r="E1106" s="189">
        <v>42669</v>
      </c>
      <c r="F1106" s="88" t="s">
        <v>1049</v>
      </c>
      <c r="G1106" s="87" t="s">
        <v>1053</v>
      </c>
      <c r="H1106" s="87" t="s">
        <v>1048</v>
      </c>
      <c r="I1106" s="176"/>
      <c r="J1106" s="85" t="str">
        <f>IFERROR(VLOOKUP(H1106,REFERENCES!R:S,2,FALSE),"")</f>
        <v>Nombre</v>
      </c>
      <c r="K1106" s="168">
        <v>572</v>
      </c>
      <c r="L1106" s="167"/>
      <c r="M1106" s="167"/>
      <c r="N1106" s="167"/>
      <c r="O1106" s="84" t="s">
        <v>1902</v>
      </c>
      <c r="P1106" s="82">
        <v>300</v>
      </c>
      <c r="Q1106" s="89"/>
      <c r="R1106" s="87" t="s">
        <v>17</v>
      </c>
      <c r="S1106" s="87" t="s">
        <v>236</v>
      </c>
      <c r="T1106" s="101"/>
      <c r="U1106" s="165" t="s">
        <v>236</v>
      </c>
      <c r="V1106" s="86"/>
      <c r="W1106" s="97"/>
      <c r="X1106" s="87"/>
      <c r="Y1106" s="165" t="str">
        <f t="shared" si="55"/>
        <v>IFR20161026GRAN</v>
      </c>
      <c r="Z1106" s="165">
        <f t="shared" si="56"/>
        <v>7</v>
      </c>
      <c r="AA1106" s="165" t="str">
        <f>VLOOKUP(R1106,NIVEAUXADMIN!A:B,2,FALSE)</f>
        <v>HT08</v>
      </c>
      <c r="AB1106" s="165" t="str">
        <f>VLOOKUP(S1106,NIVEAUXADMIN!E:F,2,FALSE)</f>
        <v>HT08821</v>
      </c>
      <c r="AC1106" s="165" t="e">
        <f>VLOOKUP(T1106,NIVEAUXADMIN!I:J,2,FALSE)</f>
        <v>#N/A</v>
      </c>
      <c r="AD1106" s="87">
        <f>IF(SUMPRODUCT(($A$4:$A1106=A1106)*($S$4:$S1106=S1106))&gt;1,0,1)</f>
        <v>1</v>
      </c>
    </row>
    <row r="1107" spans="1:30" ht="15" customHeight="1">
      <c r="A1107" s="90" t="s">
        <v>44</v>
      </c>
      <c r="B1107" s="87" t="s">
        <v>1202</v>
      </c>
      <c r="C1107" s="90"/>
      <c r="D1107" s="165" t="s">
        <v>16</v>
      </c>
      <c r="E1107" s="189">
        <v>42669</v>
      </c>
      <c r="F1107" s="88" t="s">
        <v>1051</v>
      </c>
      <c r="G1107" s="87" t="s">
        <v>1052</v>
      </c>
      <c r="H1107" s="87" t="s">
        <v>1056</v>
      </c>
      <c r="I1107" s="176"/>
      <c r="J1107" s="85" t="str">
        <f>IFERROR(VLOOKUP(H1107,REFERENCES!R:S,2,FALSE),"")</f>
        <v>Nombre</v>
      </c>
      <c r="K1107" s="168">
        <v>600</v>
      </c>
      <c r="L1107" s="167"/>
      <c r="M1107" s="167"/>
      <c r="N1107" s="167"/>
      <c r="O1107" s="84" t="s">
        <v>1902</v>
      </c>
      <c r="P1107" s="82">
        <v>300</v>
      </c>
      <c r="Q1107" s="96" t="s">
        <v>1040</v>
      </c>
      <c r="R1107" s="87" t="s">
        <v>17</v>
      </c>
      <c r="S1107" s="87" t="s">
        <v>236</v>
      </c>
      <c r="T1107" s="101"/>
      <c r="U1107" s="165" t="s">
        <v>236</v>
      </c>
      <c r="V1107" s="86"/>
      <c r="W1107" s="97"/>
      <c r="X1107" s="87"/>
      <c r="Y1107" s="165" t="str">
        <f t="shared" si="55"/>
        <v>IFR20161026GRAN</v>
      </c>
      <c r="Z1107" s="165">
        <f t="shared" si="56"/>
        <v>7</v>
      </c>
      <c r="AA1107" s="165" t="str">
        <f>VLOOKUP(R1107,NIVEAUXADMIN!A:B,2,FALSE)</f>
        <v>HT08</v>
      </c>
      <c r="AB1107" s="165" t="str">
        <f>VLOOKUP(S1107,NIVEAUXADMIN!E:F,2,FALSE)</f>
        <v>HT08821</v>
      </c>
      <c r="AC1107" s="165" t="e">
        <f>VLOOKUP(T1107,NIVEAUXADMIN!I:J,2,FALSE)</f>
        <v>#N/A</v>
      </c>
      <c r="AD1107" s="87">
        <f>IF(SUMPRODUCT(($A$4:$A1107=A1107)*($S$4:$S1107=S1107))&gt;1,0,1)</f>
        <v>0</v>
      </c>
    </row>
    <row r="1108" spans="1:30" ht="15" customHeight="1">
      <c r="A1108" s="90" t="s">
        <v>44</v>
      </c>
      <c r="B1108" s="87" t="s">
        <v>1202</v>
      </c>
      <c r="C1108" s="90"/>
      <c r="D1108" s="165" t="s">
        <v>16</v>
      </c>
      <c r="E1108" s="189">
        <v>42669</v>
      </c>
      <c r="F1108" s="88" t="s">
        <v>1049</v>
      </c>
      <c r="G1108" s="87" t="s">
        <v>1053</v>
      </c>
      <c r="H1108" s="87" t="s">
        <v>1064</v>
      </c>
      <c r="I1108" s="176"/>
      <c r="J1108" s="85" t="str">
        <f>IFERROR(VLOOKUP(H1108,REFERENCES!R:S,2,FALSE),"")</f>
        <v>Nombre</v>
      </c>
      <c r="K1108" s="168">
        <v>300</v>
      </c>
      <c r="L1108" s="167"/>
      <c r="M1108" s="167"/>
      <c r="N1108" s="167"/>
      <c r="O1108" s="84" t="s">
        <v>1902</v>
      </c>
      <c r="P1108" s="82">
        <v>300</v>
      </c>
      <c r="Q1108" s="96" t="s">
        <v>1040</v>
      </c>
      <c r="R1108" s="87" t="s">
        <v>17</v>
      </c>
      <c r="S1108" s="87" t="s">
        <v>236</v>
      </c>
      <c r="T1108" s="101"/>
      <c r="U1108" s="165" t="s">
        <v>236</v>
      </c>
      <c r="V1108" s="86"/>
      <c r="W1108" s="97"/>
      <c r="X1108" s="87"/>
      <c r="Y1108" s="165" t="str">
        <f t="shared" si="55"/>
        <v>IFR20161026GRAN</v>
      </c>
      <c r="Z1108" s="165">
        <f t="shared" si="56"/>
        <v>7</v>
      </c>
      <c r="AA1108" s="165" t="str">
        <f>VLOOKUP(R1108,NIVEAUXADMIN!A:B,2,FALSE)</f>
        <v>HT08</v>
      </c>
      <c r="AB1108" s="165" t="str">
        <f>VLOOKUP(S1108,NIVEAUXADMIN!E:F,2,FALSE)</f>
        <v>HT08821</v>
      </c>
      <c r="AC1108" s="165" t="e">
        <f>VLOOKUP(T1108,NIVEAUXADMIN!I:J,2,FALSE)</f>
        <v>#N/A</v>
      </c>
      <c r="AD1108" s="87">
        <f>IF(SUMPRODUCT(($A$4:$A1108=A1108)*($S$4:$S1108=S1108))&gt;1,0,1)</f>
        <v>0</v>
      </c>
    </row>
    <row r="1109" spans="1:30" ht="15" customHeight="1">
      <c r="A1109" s="90" t="s">
        <v>44</v>
      </c>
      <c r="B1109" s="87" t="s">
        <v>1202</v>
      </c>
      <c r="C1109" s="90"/>
      <c r="D1109" s="165" t="s">
        <v>16</v>
      </c>
      <c r="E1109" s="189">
        <v>42669</v>
      </c>
      <c r="F1109" s="88" t="s">
        <v>1051</v>
      </c>
      <c r="G1109" s="87" t="s">
        <v>1052</v>
      </c>
      <c r="H1109" s="87" t="s">
        <v>1063</v>
      </c>
      <c r="I1109" s="176"/>
      <c r="J1109" s="85" t="str">
        <f>IFERROR(VLOOKUP(H1109,REFERENCES!R:S,2,FALSE),"")</f>
        <v>Nombre</v>
      </c>
      <c r="K1109" s="168">
        <v>300</v>
      </c>
      <c r="L1109" s="167"/>
      <c r="M1109" s="167"/>
      <c r="N1109" s="167"/>
      <c r="O1109" s="84" t="s">
        <v>1902</v>
      </c>
      <c r="P1109" s="82">
        <v>300</v>
      </c>
      <c r="Q1109" s="89"/>
      <c r="R1109" s="87" t="s">
        <v>17</v>
      </c>
      <c r="S1109" s="87" t="s">
        <v>236</v>
      </c>
      <c r="T1109" s="101"/>
      <c r="U1109" s="165" t="s">
        <v>236</v>
      </c>
      <c r="V1109" s="86"/>
      <c r="W1109" s="97"/>
      <c r="X1109" s="87"/>
      <c r="Y1109" s="165" t="str">
        <f t="shared" si="55"/>
        <v>IFR20161026GRAN</v>
      </c>
      <c r="Z1109" s="165">
        <f t="shared" si="56"/>
        <v>7</v>
      </c>
      <c r="AA1109" s="165" t="str">
        <f>VLOOKUP(R1109,NIVEAUXADMIN!A:B,2,FALSE)</f>
        <v>HT08</v>
      </c>
      <c r="AB1109" s="165" t="str">
        <f>VLOOKUP(S1109,NIVEAUXADMIN!E:F,2,FALSE)</f>
        <v>HT08821</v>
      </c>
      <c r="AC1109" s="165" t="e">
        <f>VLOOKUP(T1109,NIVEAUXADMIN!I:J,2,FALSE)</f>
        <v>#N/A</v>
      </c>
      <c r="AD1109" s="87">
        <f>IF(SUMPRODUCT(($A$4:$A1109=A1109)*($S$4:$S1109=S1109))&gt;1,0,1)</f>
        <v>0</v>
      </c>
    </row>
    <row r="1110" spans="1:30" ht="15" customHeight="1">
      <c r="A1110" s="90" t="s">
        <v>44</v>
      </c>
      <c r="B1110" s="87" t="s">
        <v>1202</v>
      </c>
      <c r="C1110" s="90"/>
      <c r="D1110" s="165" t="s">
        <v>16</v>
      </c>
      <c r="E1110" s="189">
        <v>42669</v>
      </c>
      <c r="F1110" s="88" t="s">
        <v>1051</v>
      </c>
      <c r="G1110" s="87" t="s">
        <v>1052</v>
      </c>
      <c r="H1110" s="87" t="s">
        <v>1062</v>
      </c>
      <c r="I1110" s="176"/>
      <c r="J1110" s="85" t="str">
        <f>IFERROR(VLOOKUP(H1110,REFERENCES!R:S,2,FALSE),"")</f>
        <v>Nombre</v>
      </c>
      <c r="K1110" s="168">
        <v>272</v>
      </c>
      <c r="L1110" s="167"/>
      <c r="M1110" s="167"/>
      <c r="N1110" s="167"/>
      <c r="O1110" s="84" t="s">
        <v>1902</v>
      </c>
      <c r="P1110" s="82">
        <v>300</v>
      </c>
      <c r="Q1110" s="96" t="s">
        <v>1040</v>
      </c>
      <c r="R1110" s="87" t="s">
        <v>17</v>
      </c>
      <c r="S1110" s="87" t="s">
        <v>236</v>
      </c>
      <c r="T1110" s="101"/>
      <c r="U1110" s="165" t="s">
        <v>236</v>
      </c>
      <c r="V1110" s="86"/>
      <c r="W1110" s="97"/>
      <c r="X1110" s="87"/>
      <c r="Y1110" s="165" t="str">
        <f t="shared" si="55"/>
        <v>IFR20161026GRAN</v>
      </c>
      <c r="Z1110" s="165">
        <f t="shared" si="56"/>
        <v>7</v>
      </c>
      <c r="AA1110" s="165" t="str">
        <f>VLOOKUP(R1110,NIVEAUXADMIN!A:B,2,FALSE)</f>
        <v>HT08</v>
      </c>
      <c r="AB1110" s="165" t="str">
        <f>VLOOKUP(S1110,NIVEAUXADMIN!E:F,2,FALSE)</f>
        <v>HT08821</v>
      </c>
      <c r="AC1110" s="165" t="e">
        <f>VLOOKUP(T1110,NIVEAUXADMIN!I:J,2,FALSE)</f>
        <v>#N/A</v>
      </c>
      <c r="AD1110" s="87">
        <f>IF(SUMPRODUCT(($A$4:$A1110=A1110)*($S$4:$S1110=S1110))&gt;1,0,1)</f>
        <v>0</v>
      </c>
    </row>
    <row r="1111" spans="1:30" ht="15" customHeight="1">
      <c r="A1111" s="90" t="s">
        <v>44</v>
      </c>
      <c r="B1111" s="87" t="s">
        <v>1202</v>
      </c>
      <c r="C1111" s="90"/>
      <c r="D1111" s="165" t="s">
        <v>16</v>
      </c>
      <c r="E1111" s="189">
        <v>42669</v>
      </c>
      <c r="F1111" s="88" t="s">
        <v>1051</v>
      </c>
      <c r="G1111" s="87" t="s">
        <v>1052</v>
      </c>
      <c r="H1111" s="87" t="s">
        <v>1058</v>
      </c>
      <c r="I1111" s="176"/>
      <c r="J1111" s="85" t="str">
        <f>IFERROR(VLOOKUP(H1111,REFERENCES!R:S,2,FALSE),"")</f>
        <v>Nombre</v>
      </c>
      <c r="K1111" s="168">
        <v>544</v>
      </c>
      <c r="L1111" s="167"/>
      <c r="M1111" s="167"/>
      <c r="N1111" s="167"/>
      <c r="O1111" s="84" t="s">
        <v>1902</v>
      </c>
      <c r="P1111" s="82">
        <v>300</v>
      </c>
      <c r="Q1111" s="96" t="s">
        <v>1040</v>
      </c>
      <c r="R1111" s="87" t="s">
        <v>17</v>
      </c>
      <c r="S1111" s="87" t="s">
        <v>236</v>
      </c>
      <c r="T1111" s="101"/>
      <c r="U1111" s="165" t="s">
        <v>236</v>
      </c>
      <c r="V1111" s="86"/>
      <c r="W1111" s="97"/>
      <c r="X1111" s="87"/>
      <c r="Y1111" s="165" t="str">
        <f t="shared" si="55"/>
        <v>IFR20161026GRAN</v>
      </c>
      <c r="Z1111" s="165">
        <f t="shared" si="56"/>
        <v>7</v>
      </c>
      <c r="AA1111" s="165" t="str">
        <f>VLOOKUP(R1111,NIVEAUXADMIN!A:B,2,FALSE)</f>
        <v>HT08</v>
      </c>
      <c r="AB1111" s="165" t="str">
        <f>VLOOKUP(S1111,NIVEAUXADMIN!E:F,2,FALSE)</f>
        <v>HT08821</v>
      </c>
      <c r="AC1111" s="165" t="e">
        <f>VLOOKUP(T1111,NIVEAUXADMIN!I:J,2,FALSE)</f>
        <v>#N/A</v>
      </c>
      <c r="AD1111" s="87">
        <f>IF(SUMPRODUCT(($A$4:$A1111=A1111)*($S$4:$S1111=S1111))&gt;1,0,1)</f>
        <v>0</v>
      </c>
    </row>
    <row r="1112" spans="1:30" ht="15" customHeight="1">
      <c r="A1112" s="90" t="s">
        <v>44</v>
      </c>
      <c r="B1112" s="87" t="s">
        <v>1202</v>
      </c>
      <c r="C1112" s="90"/>
      <c r="D1112" s="165" t="s">
        <v>16</v>
      </c>
      <c r="E1112" s="189">
        <v>42669</v>
      </c>
      <c r="F1112" s="88" t="s">
        <v>1051</v>
      </c>
      <c r="G1112" s="87" t="s">
        <v>1052</v>
      </c>
      <c r="H1112" s="87" t="s">
        <v>1057</v>
      </c>
      <c r="I1112" s="176"/>
      <c r="J1112" s="85" t="str">
        <f>IFERROR(VLOOKUP(H1112,REFERENCES!R:S,2,FALSE),"")</f>
        <v>Nombre</v>
      </c>
      <c r="K1112" s="168">
        <v>300</v>
      </c>
      <c r="L1112" s="167"/>
      <c r="M1112" s="167"/>
      <c r="N1112" s="167"/>
      <c r="O1112" s="84" t="s">
        <v>1902</v>
      </c>
      <c r="P1112" s="82">
        <v>300</v>
      </c>
      <c r="Q1112" s="96" t="s">
        <v>1040</v>
      </c>
      <c r="R1112" s="87" t="s">
        <v>17</v>
      </c>
      <c r="S1112" s="87" t="s">
        <v>236</v>
      </c>
      <c r="T1112" s="101"/>
      <c r="U1112" s="165" t="s">
        <v>236</v>
      </c>
      <c r="V1112" s="86"/>
      <c r="W1112" s="97"/>
      <c r="X1112" s="87"/>
      <c r="Y1112" s="165" t="str">
        <f t="shared" si="55"/>
        <v>IFR20161026GRAN</v>
      </c>
      <c r="Z1112" s="165">
        <f t="shared" si="56"/>
        <v>7</v>
      </c>
      <c r="AA1112" s="165" t="str">
        <f>VLOOKUP(R1112,NIVEAUXADMIN!A:B,2,FALSE)</f>
        <v>HT08</v>
      </c>
      <c r="AB1112" s="165" t="str">
        <f>VLOOKUP(S1112,NIVEAUXADMIN!E:F,2,FALSE)</f>
        <v>HT08821</v>
      </c>
      <c r="AC1112" s="165" t="e">
        <f>VLOOKUP(T1112,NIVEAUXADMIN!I:J,2,FALSE)</f>
        <v>#N/A</v>
      </c>
      <c r="AD1112" s="87">
        <f>IF(SUMPRODUCT(($A$4:$A1112=A1112)*($S$4:$S1112=S1112))&gt;1,0,1)</f>
        <v>0</v>
      </c>
    </row>
    <row r="1113" spans="1:30" ht="15" customHeight="1">
      <c r="A1113" s="90" t="s">
        <v>44</v>
      </c>
      <c r="B1113" s="87" t="s">
        <v>1202</v>
      </c>
      <c r="C1113" s="90"/>
      <c r="D1113" s="165" t="s">
        <v>16</v>
      </c>
      <c r="E1113" s="189">
        <v>42686</v>
      </c>
      <c r="F1113" s="88" t="s">
        <v>1049</v>
      </c>
      <c r="G1113" s="87" t="s">
        <v>1053</v>
      </c>
      <c r="H1113" s="87" t="s">
        <v>1048</v>
      </c>
      <c r="I1113" s="176"/>
      <c r="J1113" s="85" t="str">
        <f>IFERROR(VLOOKUP(H1113,REFERENCES!R:S,2,FALSE),"")</f>
        <v>Nombre</v>
      </c>
      <c r="K1113" s="168">
        <v>1198</v>
      </c>
      <c r="L1113" s="167"/>
      <c r="M1113" s="167"/>
      <c r="N1113" s="167"/>
      <c r="O1113" s="84" t="s">
        <v>1902</v>
      </c>
      <c r="P1113" s="82">
        <v>599</v>
      </c>
      <c r="Q1113" s="89"/>
      <c r="R1113" s="87" t="s">
        <v>17</v>
      </c>
      <c r="S1113" s="87" t="s">
        <v>248</v>
      </c>
      <c r="T1113" s="101"/>
      <c r="U1113" s="165" t="s">
        <v>144</v>
      </c>
      <c r="V1113" s="86"/>
      <c r="W1113" s="97"/>
      <c r="X1113" s="87"/>
      <c r="Y1113" s="165" t="str">
        <f t="shared" si="55"/>
        <v>IFR20161112GRBE</v>
      </c>
      <c r="Z1113" s="165">
        <f t="shared" si="56"/>
        <v>6</v>
      </c>
      <c r="AA1113" s="165" t="str">
        <f>VLOOKUP(R1113,NIVEAUXADMIN!A:B,2,FALSE)</f>
        <v>HT08</v>
      </c>
      <c r="AB1113" s="165" t="str">
        <f>VLOOKUP(S1113,NIVEAUXADMIN!E:F,2,FALSE)</f>
        <v>HT08833</v>
      </c>
      <c r="AC1113" s="165" t="e">
        <f>VLOOKUP(T1113,NIVEAUXADMIN!I:J,2,FALSE)</f>
        <v>#N/A</v>
      </c>
      <c r="AD1113" s="87">
        <f>IF(SUMPRODUCT(($A$4:$A1113=A1113)*($S$4:$S1113=S1113))&gt;1,0,1)</f>
        <v>1</v>
      </c>
    </row>
    <row r="1114" spans="1:30" ht="15" customHeight="1">
      <c r="A1114" s="90" t="s">
        <v>44</v>
      </c>
      <c r="B1114" s="87" t="s">
        <v>1202</v>
      </c>
      <c r="C1114" s="90"/>
      <c r="D1114" s="165" t="s">
        <v>16</v>
      </c>
      <c r="E1114" s="189">
        <v>42686</v>
      </c>
      <c r="F1114" s="88" t="s">
        <v>1051</v>
      </c>
      <c r="G1114" s="87" t="s">
        <v>1052</v>
      </c>
      <c r="H1114" s="87" t="s">
        <v>1056</v>
      </c>
      <c r="I1114" s="176"/>
      <c r="J1114" s="85" t="str">
        <f>IFERROR(VLOOKUP(H1114,REFERENCES!R:S,2,FALSE),"")</f>
        <v>Nombre</v>
      </c>
      <c r="K1114" s="168">
        <v>1198</v>
      </c>
      <c r="L1114" s="167"/>
      <c r="M1114" s="167"/>
      <c r="N1114" s="167"/>
      <c r="O1114" s="84" t="s">
        <v>1902</v>
      </c>
      <c r="P1114" s="82">
        <v>599</v>
      </c>
      <c r="Q1114" s="96" t="s">
        <v>1040</v>
      </c>
      <c r="R1114" s="87" t="s">
        <v>17</v>
      </c>
      <c r="S1114" s="87" t="s">
        <v>248</v>
      </c>
      <c r="T1114" s="101"/>
      <c r="U1114" s="165" t="s">
        <v>144</v>
      </c>
      <c r="V1114" s="86"/>
      <c r="W1114" s="97"/>
      <c r="X1114" s="87"/>
      <c r="Y1114" s="165" t="str">
        <f t="shared" si="55"/>
        <v>IFR20161112GRBE</v>
      </c>
      <c r="Z1114" s="165">
        <f t="shared" si="56"/>
        <v>6</v>
      </c>
      <c r="AA1114" s="165" t="str">
        <f>VLOOKUP(R1114,NIVEAUXADMIN!A:B,2,FALSE)</f>
        <v>HT08</v>
      </c>
      <c r="AB1114" s="165" t="str">
        <f>VLOOKUP(S1114,NIVEAUXADMIN!E:F,2,FALSE)</f>
        <v>HT08833</v>
      </c>
      <c r="AC1114" s="165" t="e">
        <f>VLOOKUP(T1114,NIVEAUXADMIN!I:J,2,FALSE)</f>
        <v>#N/A</v>
      </c>
      <c r="AD1114" s="87">
        <f>IF(SUMPRODUCT(($A$4:$A1114=A1114)*($S$4:$S1114=S1114))&gt;1,0,1)</f>
        <v>0</v>
      </c>
    </row>
    <row r="1115" spans="1:30" ht="15" customHeight="1">
      <c r="A1115" s="90" t="s">
        <v>44</v>
      </c>
      <c r="B1115" s="87" t="s">
        <v>1202</v>
      </c>
      <c r="C1115" s="90"/>
      <c r="D1115" s="165" t="s">
        <v>16</v>
      </c>
      <c r="E1115" s="189">
        <v>42686</v>
      </c>
      <c r="F1115" s="88" t="s">
        <v>1049</v>
      </c>
      <c r="G1115" s="87" t="s">
        <v>1053</v>
      </c>
      <c r="H1115" s="87" t="s">
        <v>1064</v>
      </c>
      <c r="I1115" s="176"/>
      <c r="J1115" s="85" t="str">
        <f>IFERROR(VLOOKUP(H1115,REFERENCES!R:S,2,FALSE),"")</f>
        <v>Nombre</v>
      </c>
      <c r="K1115" s="168">
        <v>599</v>
      </c>
      <c r="L1115" s="167"/>
      <c r="M1115" s="167"/>
      <c r="N1115" s="167"/>
      <c r="O1115" s="84" t="s">
        <v>1902</v>
      </c>
      <c r="P1115" s="82">
        <v>599</v>
      </c>
      <c r="Q1115" s="96" t="s">
        <v>1040</v>
      </c>
      <c r="R1115" s="87" t="s">
        <v>17</v>
      </c>
      <c r="S1115" s="87" t="s">
        <v>248</v>
      </c>
      <c r="T1115" s="101"/>
      <c r="U1115" s="165" t="s">
        <v>144</v>
      </c>
      <c r="V1115" s="86"/>
      <c r="W1115" s="97"/>
      <c r="X1115" s="87"/>
      <c r="Y1115" s="165" t="str">
        <f t="shared" si="55"/>
        <v>IFR20161112GRBE</v>
      </c>
      <c r="Z1115" s="165">
        <f t="shared" si="56"/>
        <v>6</v>
      </c>
      <c r="AA1115" s="165" t="str">
        <f>VLOOKUP(R1115,NIVEAUXADMIN!A:B,2,FALSE)</f>
        <v>HT08</v>
      </c>
      <c r="AB1115" s="165" t="str">
        <f>VLOOKUP(S1115,NIVEAUXADMIN!E:F,2,FALSE)</f>
        <v>HT08833</v>
      </c>
      <c r="AC1115" s="165" t="e">
        <f>VLOOKUP(T1115,NIVEAUXADMIN!I:J,2,FALSE)</f>
        <v>#N/A</v>
      </c>
      <c r="AD1115" s="87">
        <f>IF(SUMPRODUCT(($A$4:$A1115=A1115)*($S$4:$S1115=S1115))&gt;1,0,1)</f>
        <v>0</v>
      </c>
    </row>
    <row r="1116" spans="1:30" ht="15" customHeight="1">
      <c r="A1116" s="90" t="s">
        <v>44</v>
      </c>
      <c r="B1116" s="87" t="s">
        <v>1202</v>
      </c>
      <c r="C1116" s="90"/>
      <c r="D1116" s="165" t="s">
        <v>16</v>
      </c>
      <c r="E1116" s="189">
        <v>42686</v>
      </c>
      <c r="F1116" s="88" t="s">
        <v>1051</v>
      </c>
      <c r="G1116" s="87" t="s">
        <v>1052</v>
      </c>
      <c r="H1116" s="87" t="s">
        <v>1063</v>
      </c>
      <c r="I1116" s="176"/>
      <c r="J1116" s="85" t="str">
        <f>IFERROR(VLOOKUP(H1116,REFERENCES!R:S,2,FALSE),"")</f>
        <v>Nombre</v>
      </c>
      <c r="K1116" s="168">
        <v>599</v>
      </c>
      <c r="L1116" s="167"/>
      <c r="M1116" s="167"/>
      <c r="N1116" s="167"/>
      <c r="O1116" s="84" t="s">
        <v>1902</v>
      </c>
      <c r="P1116" s="82">
        <v>599</v>
      </c>
      <c r="Q1116" s="96" t="s">
        <v>1040</v>
      </c>
      <c r="R1116" s="87" t="s">
        <v>17</v>
      </c>
      <c r="S1116" s="87" t="s">
        <v>248</v>
      </c>
      <c r="T1116" s="101"/>
      <c r="U1116" s="165" t="s">
        <v>144</v>
      </c>
      <c r="V1116" s="86"/>
      <c r="W1116" s="97"/>
      <c r="X1116" s="87"/>
      <c r="Y1116" s="165" t="str">
        <f t="shared" si="55"/>
        <v>IFR20161112GRBE</v>
      </c>
      <c r="Z1116" s="165">
        <f t="shared" si="56"/>
        <v>6</v>
      </c>
      <c r="AA1116" s="165" t="str">
        <f>VLOOKUP(R1116,NIVEAUXADMIN!A:B,2,FALSE)</f>
        <v>HT08</v>
      </c>
      <c r="AB1116" s="165" t="str">
        <f>VLOOKUP(S1116,NIVEAUXADMIN!E:F,2,FALSE)</f>
        <v>HT08833</v>
      </c>
      <c r="AC1116" s="165" t="e">
        <f>VLOOKUP(T1116,NIVEAUXADMIN!I:J,2,FALSE)</f>
        <v>#N/A</v>
      </c>
      <c r="AD1116" s="87">
        <f>IF(SUMPRODUCT(($A$4:$A1116=A1116)*($S$4:$S1116=S1116))&gt;1,0,1)</f>
        <v>0</v>
      </c>
    </row>
    <row r="1117" spans="1:30" ht="15" customHeight="1">
      <c r="A1117" s="90" t="s">
        <v>44</v>
      </c>
      <c r="B1117" s="87" t="s">
        <v>1202</v>
      </c>
      <c r="C1117" s="90"/>
      <c r="D1117" s="165" t="s">
        <v>16</v>
      </c>
      <c r="E1117" s="189">
        <v>42686</v>
      </c>
      <c r="F1117" s="88" t="s">
        <v>1051</v>
      </c>
      <c r="G1117" s="87" t="s">
        <v>1052</v>
      </c>
      <c r="H1117" s="87" t="s">
        <v>1058</v>
      </c>
      <c r="I1117" s="176"/>
      <c r="J1117" s="85" t="str">
        <f>IFERROR(VLOOKUP(H1117,REFERENCES!R:S,2,FALSE),"")</f>
        <v>Nombre</v>
      </c>
      <c r="K1117" s="168">
        <v>1198</v>
      </c>
      <c r="L1117" s="167"/>
      <c r="M1117" s="167"/>
      <c r="N1117" s="167"/>
      <c r="O1117" s="84" t="s">
        <v>1902</v>
      </c>
      <c r="P1117" s="82">
        <v>599</v>
      </c>
      <c r="Q1117" s="96" t="s">
        <v>1040</v>
      </c>
      <c r="R1117" s="87" t="s">
        <v>17</v>
      </c>
      <c r="S1117" s="87" t="s">
        <v>248</v>
      </c>
      <c r="T1117" s="101"/>
      <c r="U1117" s="165" t="s">
        <v>144</v>
      </c>
      <c r="V1117" s="86"/>
      <c r="W1117" s="97"/>
      <c r="X1117" s="87"/>
      <c r="Y1117" s="165" t="str">
        <f t="shared" si="55"/>
        <v>IFR20161112GRBE</v>
      </c>
      <c r="Z1117" s="165">
        <f t="shared" si="56"/>
        <v>6</v>
      </c>
      <c r="AA1117" s="165" t="str">
        <f>VLOOKUP(R1117,NIVEAUXADMIN!A:B,2,FALSE)</f>
        <v>HT08</v>
      </c>
      <c r="AB1117" s="165" t="str">
        <f>VLOOKUP(S1117,NIVEAUXADMIN!E:F,2,FALSE)</f>
        <v>HT08833</v>
      </c>
      <c r="AC1117" s="165" t="e">
        <f>VLOOKUP(T1117,NIVEAUXADMIN!I:J,2,FALSE)</f>
        <v>#N/A</v>
      </c>
      <c r="AD1117" s="87">
        <f>IF(SUMPRODUCT(($A$4:$A1117=A1117)*($S$4:$S1117=S1117))&gt;1,0,1)</f>
        <v>0</v>
      </c>
    </row>
    <row r="1118" spans="1:30" ht="15" customHeight="1">
      <c r="A1118" s="90" t="s">
        <v>44</v>
      </c>
      <c r="B1118" s="87" t="s">
        <v>1202</v>
      </c>
      <c r="C1118" s="90"/>
      <c r="D1118" s="165" t="s">
        <v>16</v>
      </c>
      <c r="E1118" s="189">
        <v>42686</v>
      </c>
      <c r="F1118" s="88" t="s">
        <v>1051</v>
      </c>
      <c r="G1118" s="87" t="s">
        <v>1052</v>
      </c>
      <c r="H1118" s="87" t="s">
        <v>1057</v>
      </c>
      <c r="I1118" s="176"/>
      <c r="J1118" s="85" t="str">
        <f>IFERROR(VLOOKUP(H1118,REFERENCES!R:S,2,FALSE),"")</f>
        <v>Nombre</v>
      </c>
      <c r="K1118" s="168">
        <v>599</v>
      </c>
      <c r="L1118" s="167"/>
      <c r="M1118" s="167"/>
      <c r="N1118" s="167"/>
      <c r="O1118" s="84" t="s">
        <v>1902</v>
      </c>
      <c r="P1118" s="82">
        <v>599</v>
      </c>
      <c r="Q1118" s="96" t="s">
        <v>1040</v>
      </c>
      <c r="R1118" s="87" t="s">
        <v>17</v>
      </c>
      <c r="S1118" s="87" t="s">
        <v>248</v>
      </c>
      <c r="T1118" s="101"/>
      <c r="U1118" s="165" t="s">
        <v>144</v>
      </c>
      <c r="V1118" s="86"/>
      <c r="W1118" s="97"/>
      <c r="X1118" s="87"/>
      <c r="Y1118" s="165" t="str">
        <f t="shared" si="55"/>
        <v>IFR20161112GRBE</v>
      </c>
      <c r="Z1118" s="165">
        <f t="shared" si="56"/>
        <v>6</v>
      </c>
      <c r="AA1118" s="165" t="str">
        <f>VLOOKUP(R1118,NIVEAUXADMIN!A:B,2,FALSE)</f>
        <v>HT08</v>
      </c>
      <c r="AB1118" s="165" t="str">
        <f>VLOOKUP(S1118,NIVEAUXADMIN!E:F,2,FALSE)</f>
        <v>HT08833</v>
      </c>
      <c r="AC1118" s="165" t="e">
        <f>VLOOKUP(T1118,NIVEAUXADMIN!I:J,2,FALSE)</f>
        <v>#N/A</v>
      </c>
      <c r="AD1118" s="87">
        <f>IF(SUMPRODUCT(($A$4:$A1118=A1118)*($S$4:$S1118=S1118))&gt;1,0,1)</f>
        <v>0</v>
      </c>
    </row>
    <row r="1119" spans="1:30" ht="15" customHeight="1">
      <c r="A1119" s="90" t="s">
        <v>44</v>
      </c>
      <c r="B1119" s="87" t="s">
        <v>1202</v>
      </c>
      <c r="C1119" s="90"/>
      <c r="D1119" s="165" t="s">
        <v>16</v>
      </c>
      <c r="E1119" s="189">
        <v>42663</v>
      </c>
      <c r="F1119" s="88" t="s">
        <v>1049</v>
      </c>
      <c r="G1119" s="87" t="s">
        <v>1053</v>
      </c>
      <c r="H1119" s="87" t="s">
        <v>1048</v>
      </c>
      <c r="I1119" s="176"/>
      <c r="J1119" s="85" t="str">
        <f>IFERROR(VLOOKUP(H1119,REFERENCES!R:S,2,FALSE),"")</f>
        <v>Nombre</v>
      </c>
      <c r="K1119" s="168">
        <v>598</v>
      </c>
      <c r="L1119" s="167"/>
      <c r="M1119" s="167"/>
      <c r="N1119" s="167"/>
      <c r="O1119" s="84" t="s">
        <v>1902</v>
      </c>
      <c r="P1119" s="82">
        <v>299</v>
      </c>
      <c r="Q1119" s="96" t="s">
        <v>1040</v>
      </c>
      <c r="R1119" s="87" t="s">
        <v>17</v>
      </c>
      <c r="S1119" s="87" t="s">
        <v>236</v>
      </c>
      <c r="T1119" s="101"/>
      <c r="U1119" s="165"/>
      <c r="V1119" s="86"/>
      <c r="W1119" s="97"/>
      <c r="X1119" s="87"/>
      <c r="Y1119" s="165" t="str">
        <f t="shared" si="55"/>
        <v>IFR20161020GRAN</v>
      </c>
      <c r="Z1119" s="165">
        <f t="shared" si="56"/>
        <v>12</v>
      </c>
      <c r="AA1119" s="165" t="str">
        <f>VLOOKUP(R1119,NIVEAUXADMIN!A:B,2,FALSE)</f>
        <v>HT08</v>
      </c>
      <c r="AB1119" s="165" t="str">
        <f>VLOOKUP(S1119,NIVEAUXADMIN!E:F,2,FALSE)</f>
        <v>HT08821</v>
      </c>
      <c r="AC1119" s="165" t="e">
        <f>VLOOKUP(T1119,NIVEAUXADMIN!I:J,2,FALSE)</f>
        <v>#N/A</v>
      </c>
      <c r="AD1119" s="87">
        <f>IF(SUMPRODUCT(($A$4:$A1119=A1119)*($S$4:$S1119=S1119))&gt;1,0,1)</f>
        <v>0</v>
      </c>
    </row>
    <row r="1120" spans="1:30" ht="15" customHeight="1">
      <c r="A1120" s="87" t="s">
        <v>44</v>
      </c>
      <c r="B1120" s="87" t="s">
        <v>1202</v>
      </c>
      <c r="C1120" s="90"/>
      <c r="D1120" s="165" t="s">
        <v>16</v>
      </c>
      <c r="E1120" s="189">
        <v>42663</v>
      </c>
      <c r="F1120" s="88" t="s">
        <v>1049</v>
      </c>
      <c r="G1120" s="87" t="s">
        <v>1053</v>
      </c>
      <c r="H1120" s="87" t="s">
        <v>1048</v>
      </c>
      <c r="I1120" s="176"/>
      <c r="J1120" s="85" t="str">
        <f>IFERROR(VLOOKUP(H1120,REFERENCES!R:S,2,FALSE),"")</f>
        <v>Nombre</v>
      </c>
      <c r="K1120" s="168">
        <v>600</v>
      </c>
      <c r="L1120" s="167"/>
      <c r="M1120" s="167"/>
      <c r="N1120" s="167"/>
      <c r="O1120" s="84" t="s">
        <v>1902</v>
      </c>
      <c r="P1120" s="82">
        <v>300</v>
      </c>
      <c r="Q1120" s="89"/>
      <c r="R1120" s="87" t="s">
        <v>17</v>
      </c>
      <c r="S1120" s="87" t="s">
        <v>236</v>
      </c>
      <c r="T1120" s="101"/>
      <c r="U1120" s="165"/>
      <c r="V1120" s="86"/>
      <c r="W1120" s="97"/>
      <c r="X1120" s="87"/>
      <c r="Y1120" s="165" t="str">
        <f t="shared" si="55"/>
        <v>IFR20161020GRAN</v>
      </c>
      <c r="Z1120" s="165">
        <f t="shared" si="56"/>
        <v>12</v>
      </c>
      <c r="AA1120" s="165" t="str">
        <f>VLOOKUP(R1120,NIVEAUXADMIN!A:B,2,FALSE)</f>
        <v>HT08</v>
      </c>
      <c r="AB1120" s="165" t="str">
        <f>VLOOKUP(S1120,NIVEAUXADMIN!E:F,2,FALSE)</f>
        <v>HT08821</v>
      </c>
      <c r="AC1120" s="165" t="e">
        <f>VLOOKUP(T1120,NIVEAUXADMIN!I:J,2,FALSE)</f>
        <v>#N/A</v>
      </c>
      <c r="AD1120" s="87">
        <f>IF(SUMPRODUCT(($A$4:$A1120=A1120)*($S$4:$S1120=S1120))&gt;1,0,1)</f>
        <v>0</v>
      </c>
    </row>
    <row r="1121" spans="1:30" ht="15" customHeight="1">
      <c r="A1121" s="90" t="s">
        <v>44</v>
      </c>
      <c r="B1121" s="87" t="s">
        <v>1202</v>
      </c>
      <c r="C1121" s="90"/>
      <c r="D1121" s="165" t="s">
        <v>16</v>
      </c>
      <c r="E1121" s="189">
        <v>42663</v>
      </c>
      <c r="F1121" s="88" t="s">
        <v>1051</v>
      </c>
      <c r="G1121" s="87" t="s">
        <v>1052</v>
      </c>
      <c r="H1121" s="87" t="s">
        <v>1056</v>
      </c>
      <c r="I1121" s="176"/>
      <c r="J1121" s="85" t="str">
        <f>IFERROR(VLOOKUP(H1121,REFERENCES!R:S,2,FALSE),"")</f>
        <v>Nombre</v>
      </c>
      <c r="K1121" s="168">
        <v>598</v>
      </c>
      <c r="L1121" s="167"/>
      <c r="M1121" s="167"/>
      <c r="N1121" s="167"/>
      <c r="O1121" s="84" t="s">
        <v>1902</v>
      </c>
      <c r="P1121" s="82">
        <v>299</v>
      </c>
      <c r="Q1121" s="96" t="s">
        <v>1040</v>
      </c>
      <c r="R1121" s="87" t="s">
        <v>17</v>
      </c>
      <c r="S1121" s="87" t="s">
        <v>236</v>
      </c>
      <c r="T1121" s="101"/>
      <c r="U1121" s="165"/>
      <c r="V1121" s="86"/>
      <c r="W1121" s="97"/>
      <c r="X1121" s="87"/>
      <c r="Y1121" s="165" t="str">
        <f t="shared" si="55"/>
        <v>IFR20161020GRAN</v>
      </c>
      <c r="Z1121" s="165">
        <f t="shared" si="56"/>
        <v>12</v>
      </c>
      <c r="AA1121" s="165" t="str">
        <f>VLOOKUP(R1121,NIVEAUXADMIN!A:B,2,FALSE)</f>
        <v>HT08</v>
      </c>
      <c r="AB1121" s="165" t="str">
        <f>VLOOKUP(S1121,NIVEAUXADMIN!E:F,2,FALSE)</f>
        <v>HT08821</v>
      </c>
      <c r="AC1121" s="165" t="e">
        <f>VLOOKUP(T1121,NIVEAUXADMIN!I:J,2,FALSE)</f>
        <v>#N/A</v>
      </c>
      <c r="AD1121" s="87">
        <f>IF(SUMPRODUCT(($A$4:$A1121=A1121)*($S$4:$S1121=S1121))&gt;1,0,1)</f>
        <v>0</v>
      </c>
    </row>
    <row r="1122" spans="1:30" ht="15" customHeight="1">
      <c r="A1122" s="90" t="s">
        <v>44</v>
      </c>
      <c r="B1122" s="87" t="s">
        <v>1202</v>
      </c>
      <c r="C1122" s="90"/>
      <c r="D1122" s="165" t="s">
        <v>16</v>
      </c>
      <c r="E1122" s="189">
        <v>42663</v>
      </c>
      <c r="F1122" s="95" t="s">
        <v>1051</v>
      </c>
      <c r="G1122" s="165" t="s">
        <v>1052</v>
      </c>
      <c r="H1122" s="165" t="s">
        <v>1054</v>
      </c>
      <c r="I1122" s="176"/>
      <c r="J1122" s="85" t="str">
        <f>IFERROR(VLOOKUP(H1122,REFERENCES!R:S,2,FALSE),"")</f>
        <v>Nombre</v>
      </c>
      <c r="K1122" s="168">
        <v>598</v>
      </c>
      <c r="L1122" s="167"/>
      <c r="M1122" s="167"/>
      <c r="N1122" s="167"/>
      <c r="O1122" s="84" t="s">
        <v>1902</v>
      </c>
      <c r="P1122" s="82">
        <v>299</v>
      </c>
      <c r="Q1122" s="96" t="s">
        <v>1040</v>
      </c>
      <c r="R1122" s="87" t="s">
        <v>17</v>
      </c>
      <c r="S1122" s="87" t="s">
        <v>236</v>
      </c>
      <c r="T1122" s="101"/>
      <c r="U1122" s="165"/>
      <c r="V1122" s="86"/>
      <c r="W1122" s="97"/>
      <c r="X1122" s="87"/>
      <c r="Y1122" s="165" t="str">
        <f t="shared" si="55"/>
        <v>IFR20161020GRAN</v>
      </c>
      <c r="Z1122" s="165">
        <f t="shared" si="56"/>
        <v>12</v>
      </c>
      <c r="AA1122" s="165" t="str">
        <f>VLOOKUP(R1122,NIVEAUXADMIN!A:B,2,FALSE)</f>
        <v>HT08</v>
      </c>
      <c r="AB1122" s="165" t="str">
        <f>VLOOKUP(S1122,NIVEAUXADMIN!E:F,2,FALSE)</f>
        <v>HT08821</v>
      </c>
      <c r="AC1122" s="165" t="e">
        <f>VLOOKUP(T1122,NIVEAUXADMIN!I:J,2,FALSE)</f>
        <v>#N/A</v>
      </c>
      <c r="AD1122" s="87">
        <f>IF(SUMPRODUCT(($A$4:$A1122=A1122)*($S$4:$S1122=S1122))&gt;1,0,1)</f>
        <v>0</v>
      </c>
    </row>
    <row r="1123" spans="1:30" ht="15" customHeight="1">
      <c r="A1123" s="87" t="s">
        <v>44</v>
      </c>
      <c r="B1123" s="87" t="s">
        <v>1202</v>
      </c>
      <c r="C1123" s="90"/>
      <c r="D1123" s="165" t="s">
        <v>16</v>
      </c>
      <c r="E1123" s="189">
        <v>42663</v>
      </c>
      <c r="F1123" s="95" t="s">
        <v>1051</v>
      </c>
      <c r="G1123" s="165" t="s">
        <v>1052</v>
      </c>
      <c r="H1123" s="165" t="s">
        <v>1054</v>
      </c>
      <c r="I1123" s="176"/>
      <c r="J1123" s="85" t="str">
        <f>IFERROR(VLOOKUP(H1123,REFERENCES!R:S,2,FALSE),"")</f>
        <v>Nombre</v>
      </c>
      <c r="K1123" s="168">
        <v>600</v>
      </c>
      <c r="L1123" s="167"/>
      <c r="M1123" s="167"/>
      <c r="N1123" s="167"/>
      <c r="O1123" s="84" t="s">
        <v>1902</v>
      </c>
      <c r="P1123" s="82">
        <v>300</v>
      </c>
      <c r="Q1123" s="89"/>
      <c r="R1123" s="87" t="s">
        <v>17</v>
      </c>
      <c r="S1123" s="87" t="s">
        <v>236</v>
      </c>
      <c r="T1123" s="101"/>
      <c r="U1123" s="165"/>
      <c r="V1123" s="86"/>
      <c r="W1123" s="97"/>
      <c r="X1123" s="87"/>
      <c r="Y1123" s="165" t="str">
        <f t="shared" si="55"/>
        <v>IFR20161020GRAN</v>
      </c>
      <c r="Z1123" s="165">
        <f t="shared" si="56"/>
        <v>12</v>
      </c>
      <c r="AA1123" s="165" t="str">
        <f>VLOOKUP(R1123,NIVEAUXADMIN!A:B,2,FALSE)</f>
        <v>HT08</v>
      </c>
      <c r="AB1123" s="165" t="str">
        <f>VLOOKUP(S1123,NIVEAUXADMIN!E:F,2,FALSE)</f>
        <v>HT08821</v>
      </c>
      <c r="AC1123" s="165" t="e">
        <f>VLOOKUP(T1123,NIVEAUXADMIN!I:J,2,FALSE)</f>
        <v>#N/A</v>
      </c>
      <c r="AD1123" s="87">
        <f>IF(SUMPRODUCT(($A$4:$A1123=A1123)*($S$4:$S1123=S1123))&gt;1,0,1)</f>
        <v>0</v>
      </c>
    </row>
    <row r="1124" spans="1:30" s="165" customFormat="1" ht="15" customHeight="1">
      <c r="A1124" s="91" t="s">
        <v>44</v>
      </c>
      <c r="B1124" s="87" t="s">
        <v>1202</v>
      </c>
      <c r="C1124" s="90"/>
      <c r="D1124" s="165" t="s">
        <v>16</v>
      </c>
      <c r="E1124" s="189">
        <v>42663</v>
      </c>
      <c r="F1124" s="88" t="s">
        <v>1049</v>
      </c>
      <c r="G1124" s="87" t="s">
        <v>1053</v>
      </c>
      <c r="H1124" s="87" t="s">
        <v>1064</v>
      </c>
      <c r="I1124" s="176"/>
      <c r="J1124" s="85" t="str">
        <f>IFERROR(VLOOKUP(H1124,REFERENCES!R:S,2,FALSE),"")</f>
        <v>Nombre</v>
      </c>
      <c r="K1124" s="168">
        <v>300</v>
      </c>
      <c r="L1124" s="167"/>
      <c r="M1124" s="167"/>
      <c r="N1124" s="167"/>
      <c r="O1124" s="84" t="s">
        <v>1902</v>
      </c>
      <c r="P1124" s="82">
        <v>300</v>
      </c>
      <c r="Q1124" s="89"/>
      <c r="R1124" s="87" t="s">
        <v>17</v>
      </c>
      <c r="S1124" s="87" t="s">
        <v>236</v>
      </c>
      <c r="T1124" s="101"/>
      <c r="V1124" s="86"/>
      <c r="W1124" s="97"/>
      <c r="X1124" s="87"/>
      <c r="Y1124" s="165" t="str">
        <f t="shared" si="55"/>
        <v>IFR20161020GRAN</v>
      </c>
      <c r="Z1124" s="165">
        <f t="shared" si="56"/>
        <v>12</v>
      </c>
      <c r="AA1124" s="165" t="str">
        <f>VLOOKUP(R1124,NIVEAUXADMIN!A:B,2,FALSE)</f>
        <v>HT08</v>
      </c>
      <c r="AB1124" s="165" t="str">
        <f>VLOOKUP(S1124,NIVEAUXADMIN!E:F,2,FALSE)</f>
        <v>HT08821</v>
      </c>
      <c r="AC1124" s="165" t="e">
        <f>VLOOKUP(T1124,NIVEAUXADMIN!I:J,2,FALSE)</f>
        <v>#N/A</v>
      </c>
      <c r="AD1124" s="87">
        <f>IF(SUMPRODUCT(($A$4:$A1124=A1124)*($S$4:$S1124=S1124))&gt;1,0,1)</f>
        <v>0</v>
      </c>
    </row>
    <row r="1125" spans="1:30" ht="15" customHeight="1">
      <c r="A1125" s="90" t="s">
        <v>44</v>
      </c>
      <c r="B1125" s="87" t="s">
        <v>1202</v>
      </c>
      <c r="C1125" s="90"/>
      <c r="D1125" s="165" t="s">
        <v>16</v>
      </c>
      <c r="E1125" s="189">
        <v>42663</v>
      </c>
      <c r="F1125" s="88" t="s">
        <v>1051</v>
      </c>
      <c r="G1125" s="87" t="s">
        <v>1052</v>
      </c>
      <c r="H1125" s="87" t="s">
        <v>1063</v>
      </c>
      <c r="I1125" s="176"/>
      <c r="J1125" s="85" t="str">
        <f>IFERROR(VLOOKUP(H1125,REFERENCES!R:S,2,FALSE),"")</f>
        <v>Nombre</v>
      </c>
      <c r="K1125" s="168">
        <v>299</v>
      </c>
      <c r="L1125" s="167"/>
      <c r="M1125" s="167"/>
      <c r="N1125" s="167"/>
      <c r="O1125" s="84" t="s">
        <v>1902</v>
      </c>
      <c r="P1125" s="68">
        <v>299</v>
      </c>
      <c r="Q1125" s="96" t="s">
        <v>1040</v>
      </c>
      <c r="R1125" s="87" t="s">
        <v>17</v>
      </c>
      <c r="S1125" s="87" t="s">
        <v>236</v>
      </c>
      <c r="T1125" s="101"/>
      <c r="U1125" s="165"/>
      <c r="V1125" s="86"/>
      <c r="W1125" s="97"/>
      <c r="X1125" s="87"/>
      <c r="Y1125" s="165" t="str">
        <f t="shared" si="55"/>
        <v>IFR20161020GRAN</v>
      </c>
      <c r="Z1125" s="165">
        <f t="shared" si="56"/>
        <v>12</v>
      </c>
      <c r="AA1125" s="165" t="str">
        <f>VLOOKUP(R1125,NIVEAUXADMIN!A:B,2,FALSE)</f>
        <v>HT08</v>
      </c>
      <c r="AB1125" s="165" t="str">
        <f>VLOOKUP(S1125,NIVEAUXADMIN!E:F,2,FALSE)</f>
        <v>HT08821</v>
      </c>
      <c r="AC1125" s="165" t="e">
        <f>VLOOKUP(T1125,NIVEAUXADMIN!I:J,2,FALSE)</f>
        <v>#N/A</v>
      </c>
      <c r="AD1125" s="87">
        <f>IF(SUMPRODUCT(($A$4:$A1125=A1125)*($S$4:$S1125=S1125))&gt;1,0,1)</f>
        <v>0</v>
      </c>
    </row>
    <row r="1126" spans="1:30" ht="15" customHeight="1">
      <c r="A1126" s="90" t="s">
        <v>44</v>
      </c>
      <c r="B1126" s="87" t="s">
        <v>1202</v>
      </c>
      <c r="C1126" s="90"/>
      <c r="D1126" s="165" t="s">
        <v>16</v>
      </c>
      <c r="E1126" s="189">
        <v>42663</v>
      </c>
      <c r="F1126" s="88" t="s">
        <v>1051</v>
      </c>
      <c r="G1126" s="87" t="s">
        <v>1052</v>
      </c>
      <c r="H1126" s="87" t="s">
        <v>1062</v>
      </c>
      <c r="I1126" s="176"/>
      <c r="J1126" s="85" t="str">
        <f>IFERROR(VLOOKUP(H1126,REFERENCES!R:S,2,FALSE),"")</f>
        <v>Nombre</v>
      </c>
      <c r="K1126" s="168">
        <v>299</v>
      </c>
      <c r="L1126" s="167"/>
      <c r="M1126" s="167"/>
      <c r="N1126" s="167"/>
      <c r="O1126" s="84" t="s">
        <v>1902</v>
      </c>
      <c r="P1126" s="82">
        <v>299</v>
      </c>
      <c r="Q1126" s="96" t="s">
        <v>1040</v>
      </c>
      <c r="R1126" s="87" t="s">
        <v>17</v>
      </c>
      <c r="S1126" s="87" t="s">
        <v>236</v>
      </c>
      <c r="T1126" s="101"/>
      <c r="U1126" s="165"/>
      <c r="V1126" s="86"/>
      <c r="W1126" s="97"/>
      <c r="X1126" s="87"/>
      <c r="Y1126" s="165" t="str">
        <f t="shared" si="55"/>
        <v>IFR20161020GRAN</v>
      </c>
      <c r="Z1126" s="165">
        <f t="shared" si="56"/>
        <v>12</v>
      </c>
      <c r="AA1126" s="165" t="str">
        <f>VLOOKUP(R1126,NIVEAUXADMIN!A:B,2,FALSE)</f>
        <v>HT08</v>
      </c>
      <c r="AB1126" s="165" t="str">
        <f>VLOOKUP(S1126,NIVEAUXADMIN!E:F,2,FALSE)</f>
        <v>HT08821</v>
      </c>
      <c r="AC1126" s="165" t="e">
        <f>VLOOKUP(T1126,NIVEAUXADMIN!I:J,2,FALSE)</f>
        <v>#N/A</v>
      </c>
      <c r="AD1126" s="87">
        <f>IF(SUMPRODUCT(($A$4:$A1126=A1126)*($S$4:$S1126=S1126))&gt;1,0,1)</f>
        <v>0</v>
      </c>
    </row>
    <row r="1127" spans="1:30" ht="15" customHeight="1">
      <c r="A1127" s="87" t="s">
        <v>44</v>
      </c>
      <c r="B1127" s="87" t="s">
        <v>1202</v>
      </c>
      <c r="C1127" s="90"/>
      <c r="D1127" s="165" t="s">
        <v>16</v>
      </c>
      <c r="E1127" s="189">
        <v>42663</v>
      </c>
      <c r="F1127" s="88" t="s">
        <v>1051</v>
      </c>
      <c r="G1127" s="87" t="s">
        <v>1052</v>
      </c>
      <c r="H1127" s="87" t="s">
        <v>1062</v>
      </c>
      <c r="I1127" s="176"/>
      <c r="J1127" s="85" t="str">
        <f>IFERROR(VLOOKUP(H1127,REFERENCES!R:S,2,FALSE),"")</f>
        <v>Nombre</v>
      </c>
      <c r="K1127" s="168">
        <v>300</v>
      </c>
      <c r="L1127" s="167"/>
      <c r="M1127" s="167"/>
      <c r="N1127" s="167"/>
      <c r="O1127" s="84" t="s">
        <v>1902</v>
      </c>
      <c r="P1127" s="82">
        <v>300</v>
      </c>
      <c r="Q1127" s="89"/>
      <c r="R1127" s="87" t="s">
        <v>17</v>
      </c>
      <c r="S1127" s="87" t="s">
        <v>236</v>
      </c>
      <c r="T1127" s="101"/>
      <c r="U1127" s="165"/>
      <c r="V1127" s="86"/>
      <c r="W1127" s="97"/>
      <c r="X1127" s="87"/>
      <c r="Y1127" s="165" t="str">
        <f t="shared" si="55"/>
        <v>IFR20161020GRAN</v>
      </c>
      <c r="Z1127" s="165">
        <f t="shared" si="56"/>
        <v>12</v>
      </c>
      <c r="AA1127" s="165" t="str">
        <f>VLOOKUP(R1127,NIVEAUXADMIN!A:B,2,FALSE)</f>
        <v>HT08</v>
      </c>
      <c r="AB1127" s="165" t="str">
        <f>VLOOKUP(S1127,NIVEAUXADMIN!E:F,2,FALSE)</f>
        <v>HT08821</v>
      </c>
      <c r="AC1127" s="165" t="e">
        <f>VLOOKUP(T1127,NIVEAUXADMIN!I:J,2,FALSE)</f>
        <v>#N/A</v>
      </c>
      <c r="AD1127" s="87">
        <f>IF(SUMPRODUCT(($A$4:$A1127=A1127)*($S$4:$S1127=S1127))&gt;1,0,1)</f>
        <v>0</v>
      </c>
    </row>
    <row r="1128" spans="1:30" ht="15" customHeight="1">
      <c r="A1128" s="90" t="s">
        <v>44</v>
      </c>
      <c r="B1128" s="87" t="s">
        <v>1202</v>
      </c>
      <c r="C1128" s="90"/>
      <c r="D1128" s="165" t="s">
        <v>16</v>
      </c>
      <c r="E1128" s="189">
        <v>42663</v>
      </c>
      <c r="F1128" s="88" t="s">
        <v>1051</v>
      </c>
      <c r="G1128" s="87" t="s">
        <v>1052</v>
      </c>
      <c r="H1128" s="87" t="s">
        <v>1058</v>
      </c>
      <c r="I1128" s="176"/>
      <c r="J1128" s="85" t="str">
        <f>IFERROR(VLOOKUP(H1128,REFERENCES!R:S,2,FALSE),"")</f>
        <v>Nombre</v>
      </c>
      <c r="K1128" s="168">
        <v>598</v>
      </c>
      <c r="L1128" s="167"/>
      <c r="M1128" s="167"/>
      <c r="N1128" s="167"/>
      <c r="O1128" s="84" t="s">
        <v>1902</v>
      </c>
      <c r="P1128" s="82">
        <v>299</v>
      </c>
      <c r="Q1128" s="96" t="s">
        <v>1040</v>
      </c>
      <c r="R1128" s="87" t="s">
        <v>17</v>
      </c>
      <c r="S1128" s="87" t="s">
        <v>236</v>
      </c>
      <c r="T1128" s="101"/>
      <c r="U1128" s="165"/>
      <c r="V1128" s="86"/>
      <c r="W1128" s="97"/>
      <c r="X1128" s="87"/>
      <c r="Y1128" s="165" t="str">
        <f t="shared" si="55"/>
        <v>IFR20161020GRAN</v>
      </c>
      <c r="Z1128" s="165">
        <f t="shared" si="56"/>
        <v>12</v>
      </c>
      <c r="AA1128" s="165" t="str">
        <f>VLOOKUP(R1128,NIVEAUXADMIN!A:B,2,FALSE)</f>
        <v>HT08</v>
      </c>
      <c r="AB1128" s="165" t="str">
        <f>VLOOKUP(S1128,NIVEAUXADMIN!E:F,2,FALSE)</f>
        <v>HT08821</v>
      </c>
      <c r="AC1128" s="165" t="e">
        <f>VLOOKUP(T1128,NIVEAUXADMIN!I:J,2,FALSE)</f>
        <v>#N/A</v>
      </c>
      <c r="AD1128" s="87">
        <f>IF(SUMPRODUCT(($A$4:$A1128=A1128)*($S$4:$S1128=S1128))&gt;1,0,1)</f>
        <v>0</v>
      </c>
    </row>
    <row r="1129" spans="1:30" ht="15" customHeight="1">
      <c r="A1129" s="91" t="s">
        <v>44</v>
      </c>
      <c r="B1129" s="87" t="s">
        <v>1202</v>
      </c>
      <c r="C1129" s="90"/>
      <c r="D1129" s="165" t="s">
        <v>16</v>
      </c>
      <c r="E1129" s="189">
        <v>42663</v>
      </c>
      <c r="F1129" s="88" t="s">
        <v>1051</v>
      </c>
      <c r="G1129" s="87" t="s">
        <v>1052</v>
      </c>
      <c r="H1129" s="87" t="s">
        <v>1058</v>
      </c>
      <c r="I1129" s="176"/>
      <c r="J1129" s="85" t="str">
        <f>IFERROR(VLOOKUP(H1129,REFERENCES!R:S,2,FALSE),"")</f>
        <v>Nombre</v>
      </c>
      <c r="K1129" s="168">
        <v>600</v>
      </c>
      <c r="L1129" s="167"/>
      <c r="M1129" s="167"/>
      <c r="N1129" s="167"/>
      <c r="O1129" s="84" t="s">
        <v>1902</v>
      </c>
      <c r="P1129" s="82">
        <v>300</v>
      </c>
      <c r="Q1129" s="89"/>
      <c r="R1129" s="87" t="s">
        <v>17</v>
      </c>
      <c r="S1129" s="87" t="s">
        <v>236</v>
      </c>
      <c r="T1129" s="101"/>
      <c r="U1129" s="165"/>
      <c r="V1129" s="86"/>
      <c r="W1129" s="97"/>
      <c r="X1129" s="87"/>
      <c r="Y1129" s="165" t="str">
        <f t="shared" si="55"/>
        <v>IFR20161020GRAN</v>
      </c>
      <c r="Z1129" s="165">
        <f t="shared" si="56"/>
        <v>12</v>
      </c>
      <c r="AA1129" s="165" t="str">
        <f>VLOOKUP(R1129,NIVEAUXADMIN!A:B,2,FALSE)</f>
        <v>HT08</v>
      </c>
      <c r="AB1129" s="165" t="str">
        <f>VLOOKUP(S1129,NIVEAUXADMIN!E:F,2,FALSE)</f>
        <v>HT08821</v>
      </c>
      <c r="AC1129" s="165" t="e">
        <f>VLOOKUP(T1129,NIVEAUXADMIN!I:J,2,FALSE)</f>
        <v>#N/A</v>
      </c>
      <c r="AD1129" s="87">
        <f>IF(SUMPRODUCT(($A$4:$A1129=A1129)*($S$4:$S1129=S1129))&gt;1,0,1)</f>
        <v>0</v>
      </c>
    </row>
    <row r="1130" spans="1:30" ht="15" customHeight="1">
      <c r="A1130" s="90" t="s">
        <v>44</v>
      </c>
      <c r="B1130" s="87" t="s">
        <v>1202</v>
      </c>
      <c r="C1130" s="90"/>
      <c r="D1130" s="165" t="s">
        <v>16</v>
      </c>
      <c r="E1130" s="189">
        <v>42663</v>
      </c>
      <c r="F1130" s="88" t="s">
        <v>1051</v>
      </c>
      <c r="G1130" s="87" t="s">
        <v>1052</v>
      </c>
      <c r="H1130" s="87" t="s">
        <v>1057</v>
      </c>
      <c r="I1130" s="176"/>
      <c r="J1130" s="85" t="str">
        <f>IFERROR(VLOOKUP(H1130,REFERENCES!R:S,2,FALSE),"")</f>
        <v>Nombre</v>
      </c>
      <c r="K1130" s="168">
        <v>299</v>
      </c>
      <c r="L1130" s="167"/>
      <c r="M1130" s="167"/>
      <c r="N1130" s="167"/>
      <c r="O1130" s="84" t="s">
        <v>1902</v>
      </c>
      <c r="P1130" s="82">
        <v>299</v>
      </c>
      <c r="Q1130" s="96" t="s">
        <v>1040</v>
      </c>
      <c r="R1130" s="87" t="s">
        <v>17</v>
      </c>
      <c r="S1130" s="87" t="s">
        <v>236</v>
      </c>
      <c r="T1130" s="101"/>
      <c r="U1130" s="165"/>
      <c r="V1130" s="86"/>
      <c r="W1130" s="97"/>
      <c r="X1130" s="87"/>
      <c r="Y1130" s="165" t="str">
        <f t="shared" si="55"/>
        <v>IFR20161020GRAN</v>
      </c>
      <c r="Z1130" s="165">
        <f t="shared" si="56"/>
        <v>12</v>
      </c>
      <c r="AA1130" s="165" t="str">
        <f>VLOOKUP(R1130,NIVEAUXADMIN!A:B,2,FALSE)</f>
        <v>HT08</v>
      </c>
      <c r="AB1130" s="165" t="str">
        <f>VLOOKUP(S1130,NIVEAUXADMIN!E:F,2,FALSE)</f>
        <v>HT08821</v>
      </c>
      <c r="AC1130" s="165" t="e">
        <f>VLOOKUP(T1130,NIVEAUXADMIN!I:J,2,FALSE)</f>
        <v>#N/A</v>
      </c>
      <c r="AD1130" s="87">
        <f>IF(SUMPRODUCT(($A$4:$A1130=A1130)*($S$4:$S1130=S1130))&gt;1,0,1)</f>
        <v>0</v>
      </c>
    </row>
    <row r="1131" spans="1:30" ht="15" customHeight="1">
      <c r="A1131" s="90" t="s">
        <v>44</v>
      </c>
      <c r="B1131" s="87" t="s">
        <v>1202</v>
      </c>
      <c r="C1131" s="90"/>
      <c r="D1131" s="165" t="s">
        <v>16</v>
      </c>
      <c r="E1131" s="189">
        <v>42664</v>
      </c>
      <c r="F1131" s="88" t="s">
        <v>1049</v>
      </c>
      <c r="G1131" s="87" t="s">
        <v>1053</v>
      </c>
      <c r="H1131" s="87" t="s">
        <v>1048</v>
      </c>
      <c r="I1131" s="176"/>
      <c r="J1131" s="85" t="str">
        <f>IFERROR(VLOOKUP(H1131,REFERENCES!R:S,2,FALSE),"")</f>
        <v>Nombre</v>
      </c>
      <c r="K1131" s="168">
        <v>598</v>
      </c>
      <c r="L1131" s="167"/>
      <c r="M1131" s="167"/>
      <c r="N1131" s="167"/>
      <c r="O1131" s="84" t="s">
        <v>1902</v>
      </c>
      <c r="P1131" s="82">
        <v>299</v>
      </c>
      <c r="Q1131" s="89"/>
      <c r="R1131" s="87" t="s">
        <v>17</v>
      </c>
      <c r="S1131" s="87" t="s">
        <v>236</v>
      </c>
      <c r="T1131" s="101"/>
      <c r="U1131" s="165"/>
      <c r="V1131" s="86"/>
      <c r="W1131" s="97"/>
      <c r="X1131" s="87"/>
      <c r="Y1131" s="165" t="str">
        <f t="shared" si="55"/>
        <v>IFR20161021GRAN</v>
      </c>
      <c r="Z1131" s="165">
        <f t="shared" si="56"/>
        <v>14</v>
      </c>
      <c r="AA1131" s="165" t="str">
        <f>VLOOKUP(R1131,NIVEAUXADMIN!A:B,2,FALSE)</f>
        <v>HT08</v>
      </c>
      <c r="AB1131" s="165" t="str">
        <f>VLOOKUP(S1131,NIVEAUXADMIN!E:F,2,FALSE)</f>
        <v>HT08821</v>
      </c>
      <c r="AC1131" s="165" t="e">
        <f>VLOOKUP(T1131,NIVEAUXADMIN!I:J,2,FALSE)</f>
        <v>#N/A</v>
      </c>
      <c r="AD1131" s="87">
        <f>IF(SUMPRODUCT(($A$4:$A1131=A1131)*($S$4:$S1131=S1131))&gt;1,0,1)</f>
        <v>0</v>
      </c>
    </row>
    <row r="1132" spans="1:30" ht="15" customHeight="1">
      <c r="A1132" s="90" t="s">
        <v>44</v>
      </c>
      <c r="B1132" s="87" t="s">
        <v>1202</v>
      </c>
      <c r="C1132" s="90"/>
      <c r="D1132" s="165" t="s">
        <v>16</v>
      </c>
      <c r="E1132" s="189">
        <v>42664</v>
      </c>
      <c r="F1132" s="88" t="s">
        <v>1049</v>
      </c>
      <c r="G1132" s="87" t="s">
        <v>1053</v>
      </c>
      <c r="H1132" s="87" t="s">
        <v>1048</v>
      </c>
      <c r="I1132" s="176"/>
      <c r="J1132" s="85" t="str">
        <f>IFERROR(VLOOKUP(H1132,REFERENCES!R:S,2,FALSE),"")</f>
        <v>Nombre</v>
      </c>
      <c r="K1132" s="168">
        <v>15</v>
      </c>
      <c r="L1132" s="167"/>
      <c r="M1132" s="167"/>
      <c r="N1132" s="167"/>
      <c r="O1132" s="84" t="s">
        <v>1902</v>
      </c>
      <c r="P1132" s="82">
        <v>15</v>
      </c>
      <c r="Q1132" s="89"/>
      <c r="R1132" s="87" t="s">
        <v>17</v>
      </c>
      <c r="S1132" s="87" t="s">
        <v>236</v>
      </c>
      <c r="T1132" s="101"/>
      <c r="U1132" s="165"/>
      <c r="V1132" s="86"/>
      <c r="W1132" s="97"/>
      <c r="X1132" s="87"/>
      <c r="Y1132" s="165" t="str">
        <f t="shared" si="55"/>
        <v>IFR20161021GRAN</v>
      </c>
      <c r="Z1132" s="165">
        <f t="shared" si="56"/>
        <v>14</v>
      </c>
      <c r="AA1132" s="165" t="str">
        <f>VLOOKUP(R1132,NIVEAUXADMIN!A:B,2,FALSE)</f>
        <v>HT08</v>
      </c>
      <c r="AB1132" s="165" t="str">
        <f>VLOOKUP(S1132,NIVEAUXADMIN!E:F,2,FALSE)</f>
        <v>HT08821</v>
      </c>
      <c r="AC1132" s="165" t="e">
        <f>VLOOKUP(T1132,NIVEAUXADMIN!I:J,2,FALSE)</f>
        <v>#N/A</v>
      </c>
      <c r="AD1132" s="87">
        <f>IF(SUMPRODUCT(($A$4:$A1132=A1132)*($S$4:$S1132=S1132))&gt;1,0,1)</f>
        <v>0</v>
      </c>
    </row>
    <row r="1133" spans="1:30" ht="15" customHeight="1">
      <c r="A1133" s="87" t="s">
        <v>44</v>
      </c>
      <c r="B1133" s="87" t="s">
        <v>1202</v>
      </c>
      <c r="C1133" s="90"/>
      <c r="D1133" s="165" t="s">
        <v>16</v>
      </c>
      <c r="E1133" s="189">
        <v>42664</v>
      </c>
      <c r="F1133" s="88" t="s">
        <v>1049</v>
      </c>
      <c r="G1133" s="87" t="s">
        <v>1053</v>
      </c>
      <c r="H1133" s="87" t="s">
        <v>1048</v>
      </c>
      <c r="I1133" s="176"/>
      <c r="J1133" s="85" t="str">
        <f>IFERROR(VLOOKUP(H1133,REFERENCES!R:S,2,FALSE),"")</f>
        <v>Nombre</v>
      </c>
      <c r="K1133" s="168">
        <v>600</v>
      </c>
      <c r="L1133" s="167"/>
      <c r="M1133" s="167"/>
      <c r="N1133" s="167"/>
      <c r="O1133" s="84" t="s">
        <v>1902</v>
      </c>
      <c r="P1133" s="82">
        <v>300</v>
      </c>
      <c r="Q1133" s="89"/>
      <c r="R1133" s="87" t="s">
        <v>17</v>
      </c>
      <c r="S1133" s="87" t="s">
        <v>236</v>
      </c>
      <c r="T1133" s="101"/>
      <c r="U1133" s="165"/>
      <c r="V1133" s="86"/>
      <c r="W1133" s="97"/>
      <c r="X1133" s="87"/>
      <c r="Y1133" s="165" t="str">
        <f t="shared" si="55"/>
        <v>IFR20161021GRAN</v>
      </c>
      <c r="Z1133" s="165">
        <f t="shared" si="56"/>
        <v>14</v>
      </c>
      <c r="AA1133" s="165" t="str">
        <f>VLOOKUP(R1133,NIVEAUXADMIN!A:B,2,FALSE)</f>
        <v>HT08</v>
      </c>
      <c r="AB1133" s="165" t="str">
        <f>VLOOKUP(S1133,NIVEAUXADMIN!E:F,2,FALSE)</f>
        <v>HT08821</v>
      </c>
      <c r="AC1133" s="165" t="e">
        <f>VLOOKUP(T1133,NIVEAUXADMIN!I:J,2,FALSE)</f>
        <v>#N/A</v>
      </c>
      <c r="AD1133" s="87">
        <f>IF(SUMPRODUCT(($A$4:$A1133=A1133)*($S$4:$S1133=S1133))&gt;1,0,1)</f>
        <v>0</v>
      </c>
    </row>
    <row r="1134" spans="1:30" ht="15" customHeight="1">
      <c r="A1134" s="90" t="s">
        <v>44</v>
      </c>
      <c r="B1134" s="87" t="s">
        <v>1202</v>
      </c>
      <c r="C1134" s="90"/>
      <c r="D1134" s="165" t="s">
        <v>16</v>
      </c>
      <c r="E1134" s="189">
        <v>42664</v>
      </c>
      <c r="F1134" s="88" t="s">
        <v>1051</v>
      </c>
      <c r="G1134" s="87" t="s">
        <v>1052</v>
      </c>
      <c r="H1134" s="87" t="s">
        <v>1056</v>
      </c>
      <c r="I1134" s="176"/>
      <c r="J1134" s="85" t="str">
        <f>IFERROR(VLOOKUP(H1134,REFERENCES!R:S,2,FALSE),"")</f>
        <v>Nombre</v>
      </c>
      <c r="K1134" s="168">
        <v>598</v>
      </c>
      <c r="L1134" s="167"/>
      <c r="M1134" s="167"/>
      <c r="N1134" s="167"/>
      <c r="O1134" s="84" t="s">
        <v>1902</v>
      </c>
      <c r="P1134" s="82">
        <v>299</v>
      </c>
      <c r="Q1134" s="96" t="s">
        <v>1040</v>
      </c>
      <c r="R1134" s="87" t="s">
        <v>17</v>
      </c>
      <c r="S1134" s="87" t="s">
        <v>236</v>
      </c>
      <c r="T1134" s="101"/>
      <c r="U1134" s="165"/>
      <c r="V1134" s="86"/>
      <c r="W1134" s="97"/>
      <c r="X1134" s="87"/>
      <c r="Y1134" s="165" t="str">
        <f t="shared" ref="Y1134:Y1165" si="57">UPPER(LEFT(A1134,3)&amp;YEAR(E1134)&amp;MONTH(E1134)&amp;DAY((E1134))&amp;LEFT(R1134,2)&amp;LEFT(S1134,2)&amp;LEFT(T1134,2))</f>
        <v>IFR20161021GRAN</v>
      </c>
      <c r="Z1134" s="165">
        <f t="shared" ref="Z1134:Z1165" si="58">COUNTIF($Y$4:$Y$1907,Y1134)</f>
        <v>14</v>
      </c>
      <c r="AA1134" s="165" t="str">
        <f>VLOOKUP(R1134,NIVEAUXADMIN!A:B,2,FALSE)</f>
        <v>HT08</v>
      </c>
      <c r="AB1134" s="165" t="str">
        <f>VLOOKUP(S1134,NIVEAUXADMIN!E:F,2,FALSE)</f>
        <v>HT08821</v>
      </c>
      <c r="AC1134" s="165" t="e">
        <f>VLOOKUP(T1134,NIVEAUXADMIN!I:J,2,FALSE)</f>
        <v>#N/A</v>
      </c>
      <c r="AD1134" s="87">
        <f>IF(SUMPRODUCT(($A$4:$A1134=A1134)*($S$4:$S1134=S1134))&gt;1,0,1)</f>
        <v>0</v>
      </c>
    </row>
    <row r="1135" spans="1:30" ht="15" customHeight="1">
      <c r="A1135" s="90" t="s">
        <v>44</v>
      </c>
      <c r="B1135" s="87" t="s">
        <v>1202</v>
      </c>
      <c r="C1135" s="90"/>
      <c r="D1135" s="165" t="s">
        <v>16</v>
      </c>
      <c r="E1135" s="189">
        <v>42664</v>
      </c>
      <c r="F1135" s="95" t="s">
        <v>1051</v>
      </c>
      <c r="G1135" s="165" t="s">
        <v>1052</v>
      </c>
      <c r="H1135" s="165" t="s">
        <v>1054</v>
      </c>
      <c r="I1135" s="176"/>
      <c r="J1135" s="85" t="str">
        <f>IFERROR(VLOOKUP(H1135,REFERENCES!R:S,2,FALSE),"")</f>
        <v>Nombre</v>
      </c>
      <c r="K1135" s="168">
        <v>598</v>
      </c>
      <c r="L1135" s="167"/>
      <c r="M1135" s="167"/>
      <c r="N1135" s="167"/>
      <c r="O1135" s="84" t="s">
        <v>1902</v>
      </c>
      <c r="P1135" s="82">
        <v>299</v>
      </c>
      <c r="Q1135" s="96" t="s">
        <v>1040</v>
      </c>
      <c r="R1135" s="87" t="s">
        <v>17</v>
      </c>
      <c r="S1135" s="87" t="s">
        <v>236</v>
      </c>
      <c r="T1135" s="101"/>
      <c r="U1135" s="165"/>
      <c r="V1135" s="86"/>
      <c r="W1135" s="97"/>
      <c r="X1135" s="87"/>
      <c r="Y1135" s="165" t="str">
        <f t="shared" si="57"/>
        <v>IFR20161021GRAN</v>
      </c>
      <c r="Z1135" s="165">
        <f t="shared" si="58"/>
        <v>14</v>
      </c>
      <c r="AA1135" s="165" t="str">
        <f>VLOOKUP(R1135,NIVEAUXADMIN!A:B,2,FALSE)</f>
        <v>HT08</v>
      </c>
      <c r="AB1135" s="165" t="str">
        <f>VLOOKUP(S1135,NIVEAUXADMIN!E:F,2,FALSE)</f>
        <v>HT08821</v>
      </c>
      <c r="AC1135" s="165" t="e">
        <f>VLOOKUP(T1135,NIVEAUXADMIN!I:J,2,FALSE)</f>
        <v>#N/A</v>
      </c>
      <c r="AD1135" s="87">
        <f>IF(SUMPRODUCT(($A$4:$A1135=A1135)*($S$4:$S1135=S1135))&gt;1,0,1)</f>
        <v>0</v>
      </c>
    </row>
    <row r="1136" spans="1:30" ht="15" customHeight="1">
      <c r="A1136" s="87" t="s">
        <v>44</v>
      </c>
      <c r="B1136" s="87" t="s">
        <v>1202</v>
      </c>
      <c r="C1136" s="90"/>
      <c r="D1136" s="165" t="s">
        <v>16</v>
      </c>
      <c r="E1136" s="189">
        <v>42664</v>
      </c>
      <c r="F1136" s="95" t="s">
        <v>1051</v>
      </c>
      <c r="G1136" s="165" t="s">
        <v>1052</v>
      </c>
      <c r="H1136" s="165" t="s">
        <v>1054</v>
      </c>
      <c r="I1136" s="176"/>
      <c r="J1136" s="85" t="str">
        <f>IFERROR(VLOOKUP(H1136,REFERENCES!R:S,2,FALSE),"")</f>
        <v>Nombre</v>
      </c>
      <c r="K1136" s="168">
        <v>600</v>
      </c>
      <c r="L1136" s="167"/>
      <c r="M1136" s="167"/>
      <c r="N1136" s="167"/>
      <c r="O1136" s="84" t="s">
        <v>1902</v>
      </c>
      <c r="P1136" s="82">
        <v>300</v>
      </c>
      <c r="Q1136" s="89"/>
      <c r="R1136" s="87" t="s">
        <v>17</v>
      </c>
      <c r="S1136" s="87" t="s">
        <v>236</v>
      </c>
      <c r="T1136" s="101"/>
      <c r="U1136" s="165"/>
      <c r="V1136" s="86"/>
      <c r="W1136" s="97"/>
      <c r="X1136" s="87"/>
      <c r="Y1136" s="165" t="str">
        <f t="shared" si="57"/>
        <v>IFR20161021GRAN</v>
      </c>
      <c r="Z1136" s="165">
        <f t="shared" si="58"/>
        <v>14</v>
      </c>
      <c r="AA1136" s="165" t="str">
        <f>VLOOKUP(R1136,NIVEAUXADMIN!A:B,2,FALSE)</f>
        <v>HT08</v>
      </c>
      <c r="AB1136" s="165" t="str">
        <f>VLOOKUP(S1136,NIVEAUXADMIN!E:F,2,FALSE)</f>
        <v>HT08821</v>
      </c>
      <c r="AC1136" s="165" t="e">
        <f>VLOOKUP(T1136,NIVEAUXADMIN!I:J,2,FALSE)</f>
        <v>#N/A</v>
      </c>
      <c r="AD1136" s="87">
        <f>IF(SUMPRODUCT(($A$4:$A1136=A1136)*($S$4:$S1136=S1136))&gt;1,0,1)</f>
        <v>0</v>
      </c>
    </row>
    <row r="1137" spans="1:30" ht="15" customHeight="1">
      <c r="A1137" s="90" t="s">
        <v>44</v>
      </c>
      <c r="B1137" s="87" t="s">
        <v>1202</v>
      </c>
      <c r="C1137" s="90"/>
      <c r="D1137" s="165" t="s">
        <v>16</v>
      </c>
      <c r="E1137" s="189">
        <v>42664</v>
      </c>
      <c r="F1137" s="88" t="s">
        <v>1049</v>
      </c>
      <c r="G1137" s="87" t="s">
        <v>1053</v>
      </c>
      <c r="H1137" s="87" t="s">
        <v>1064</v>
      </c>
      <c r="I1137" s="176"/>
      <c r="J1137" s="85" t="str">
        <f>IFERROR(VLOOKUP(H1137,REFERENCES!R:S,2,FALSE),"")</f>
        <v>Nombre</v>
      </c>
      <c r="K1137" s="168">
        <v>299</v>
      </c>
      <c r="L1137" s="167"/>
      <c r="M1137" s="167"/>
      <c r="N1137" s="167"/>
      <c r="O1137" s="84" t="s">
        <v>1902</v>
      </c>
      <c r="P1137" s="82">
        <v>299</v>
      </c>
      <c r="Q1137" s="96" t="s">
        <v>1040</v>
      </c>
      <c r="R1137" s="87" t="s">
        <v>17</v>
      </c>
      <c r="S1137" s="87" t="s">
        <v>236</v>
      </c>
      <c r="T1137" s="101"/>
      <c r="U1137" s="165"/>
      <c r="V1137" s="86"/>
      <c r="W1137" s="97"/>
      <c r="X1137" s="87"/>
      <c r="Y1137" s="165" t="str">
        <f t="shared" si="57"/>
        <v>IFR20161021GRAN</v>
      </c>
      <c r="Z1137" s="165">
        <f t="shared" si="58"/>
        <v>14</v>
      </c>
      <c r="AA1137" s="165" t="str">
        <f>VLOOKUP(R1137,NIVEAUXADMIN!A:B,2,FALSE)</f>
        <v>HT08</v>
      </c>
      <c r="AB1137" s="165" t="str">
        <f>VLOOKUP(S1137,NIVEAUXADMIN!E:F,2,FALSE)</f>
        <v>HT08821</v>
      </c>
      <c r="AC1137" s="165" t="e">
        <f>VLOOKUP(T1137,NIVEAUXADMIN!I:J,2,FALSE)</f>
        <v>#N/A</v>
      </c>
      <c r="AD1137" s="87">
        <f>IF(SUMPRODUCT(($A$4:$A1137=A1137)*($S$4:$S1137=S1137))&gt;1,0,1)</f>
        <v>0</v>
      </c>
    </row>
    <row r="1138" spans="1:30" s="165" customFormat="1" ht="15" customHeight="1">
      <c r="A1138" s="90" t="s">
        <v>44</v>
      </c>
      <c r="B1138" s="87" t="s">
        <v>1202</v>
      </c>
      <c r="C1138" s="90"/>
      <c r="D1138" s="165" t="s">
        <v>16</v>
      </c>
      <c r="E1138" s="189">
        <v>42664</v>
      </c>
      <c r="F1138" s="88" t="s">
        <v>1049</v>
      </c>
      <c r="G1138" s="87" t="s">
        <v>1053</v>
      </c>
      <c r="H1138" s="87" t="s">
        <v>1064</v>
      </c>
      <c r="I1138" s="176"/>
      <c r="J1138" s="85" t="str">
        <f>IFERROR(VLOOKUP(H1138,REFERENCES!R:S,2,FALSE),"")</f>
        <v>Nombre</v>
      </c>
      <c r="K1138" s="168">
        <v>15</v>
      </c>
      <c r="L1138" s="167"/>
      <c r="M1138" s="167"/>
      <c r="N1138" s="167"/>
      <c r="O1138" s="84" t="s">
        <v>1902</v>
      </c>
      <c r="P1138" s="82">
        <v>15</v>
      </c>
      <c r="Q1138" s="96" t="s">
        <v>1040</v>
      </c>
      <c r="R1138" s="87" t="s">
        <v>17</v>
      </c>
      <c r="S1138" s="87" t="s">
        <v>236</v>
      </c>
      <c r="T1138" s="101"/>
      <c r="V1138" s="86"/>
      <c r="W1138" s="97"/>
      <c r="X1138" s="87"/>
      <c r="Y1138" s="165" t="str">
        <f t="shared" si="57"/>
        <v>IFR20161021GRAN</v>
      </c>
      <c r="Z1138" s="165">
        <f t="shared" si="58"/>
        <v>14</v>
      </c>
      <c r="AA1138" s="165" t="str">
        <f>VLOOKUP(R1138,NIVEAUXADMIN!A:B,2,FALSE)</f>
        <v>HT08</v>
      </c>
      <c r="AB1138" s="165" t="str">
        <f>VLOOKUP(S1138,NIVEAUXADMIN!E:F,2,FALSE)</f>
        <v>HT08821</v>
      </c>
      <c r="AC1138" s="165" t="e">
        <f>VLOOKUP(T1138,NIVEAUXADMIN!I:J,2,FALSE)</f>
        <v>#N/A</v>
      </c>
      <c r="AD1138" s="87">
        <f>IF(SUMPRODUCT(($A$4:$A1138=A1138)*($S$4:$S1138=S1138))&gt;1,0,1)</f>
        <v>0</v>
      </c>
    </row>
    <row r="1139" spans="1:30" ht="15" customHeight="1">
      <c r="A1139" s="90" t="s">
        <v>44</v>
      </c>
      <c r="B1139" s="87" t="s">
        <v>1202</v>
      </c>
      <c r="C1139" s="90"/>
      <c r="D1139" s="165" t="s">
        <v>16</v>
      </c>
      <c r="E1139" s="189">
        <v>42664</v>
      </c>
      <c r="F1139" s="88" t="s">
        <v>1051</v>
      </c>
      <c r="G1139" s="87" t="s">
        <v>1052</v>
      </c>
      <c r="H1139" s="87" t="s">
        <v>1063</v>
      </c>
      <c r="I1139" s="176"/>
      <c r="J1139" s="85" t="str">
        <f>IFERROR(VLOOKUP(H1139,REFERENCES!R:S,2,FALSE),"")</f>
        <v>Nombre</v>
      </c>
      <c r="K1139" s="168">
        <v>299</v>
      </c>
      <c r="L1139" s="167"/>
      <c r="M1139" s="167"/>
      <c r="N1139" s="167"/>
      <c r="O1139" s="84" t="s">
        <v>1902</v>
      </c>
      <c r="P1139" s="82">
        <v>299</v>
      </c>
      <c r="Q1139" s="96" t="s">
        <v>1040</v>
      </c>
      <c r="R1139" s="87" t="s">
        <v>17</v>
      </c>
      <c r="S1139" s="87" t="s">
        <v>236</v>
      </c>
      <c r="T1139" s="101"/>
      <c r="U1139" s="165"/>
      <c r="V1139" s="86"/>
      <c r="W1139" s="97"/>
      <c r="X1139" s="87"/>
      <c r="Y1139" s="165" t="str">
        <f t="shared" si="57"/>
        <v>IFR20161021GRAN</v>
      </c>
      <c r="Z1139" s="165">
        <f t="shared" si="58"/>
        <v>14</v>
      </c>
      <c r="AA1139" s="165" t="str">
        <f>VLOOKUP(R1139,NIVEAUXADMIN!A:B,2,FALSE)</f>
        <v>HT08</v>
      </c>
      <c r="AB1139" s="165" t="str">
        <f>VLOOKUP(S1139,NIVEAUXADMIN!E:F,2,FALSE)</f>
        <v>HT08821</v>
      </c>
      <c r="AC1139" s="165" t="e">
        <f>VLOOKUP(T1139,NIVEAUXADMIN!I:J,2,FALSE)</f>
        <v>#N/A</v>
      </c>
      <c r="AD1139" s="87">
        <f>IF(SUMPRODUCT(($A$4:$A1139=A1139)*($S$4:$S1139=S1139))&gt;1,0,1)</f>
        <v>0</v>
      </c>
    </row>
    <row r="1140" spans="1:30" ht="15" customHeight="1">
      <c r="A1140" s="90" t="s">
        <v>44</v>
      </c>
      <c r="B1140" s="87" t="s">
        <v>1202</v>
      </c>
      <c r="C1140" s="90"/>
      <c r="D1140" s="165" t="s">
        <v>16</v>
      </c>
      <c r="E1140" s="189">
        <v>42664</v>
      </c>
      <c r="F1140" s="88" t="s">
        <v>1051</v>
      </c>
      <c r="G1140" s="87" t="s">
        <v>1052</v>
      </c>
      <c r="H1140" s="87" t="s">
        <v>1062</v>
      </c>
      <c r="I1140" s="176"/>
      <c r="J1140" s="85" t="str">
        <f>IFERROR(VLOOKUP(H1140,REFERENCES!R:S,2,FALSE),"")</f>
        <v>Nombre</v>
      </c>
      <c r="K1140" s="168">
        <v>286</v>
      </c>
      <c r="L1140" s="167"/>
      <c r="M1140" s="167"/>
      <c r="N1140" s="167"/>
      <c r="O1140" s="84" t="s">
        <v>1902</v>
      </c>
      <c r="P1140" s="82">
        <v>299</v>
      </c>
      <c r="Q1140" s="96" t="s">
        <v>1040</v>
      </c>
      <c r="R1140" s="87" t="s">
        <v>17</v>
      </c>
      <c r="S1140" s="87" t="s">
        <v>236</v>
      </c>
      <c r="T1140" s="101"/>
      <c r="U1140" s="165"/>
      <c r="V1140" s="86"/>
      <c r="W1140" s="97"/>
      <c r="X1140" s="87"/>
      <c r="Y1140" s="165" t="str">
        <f t="shared" si="57"/>
        <v>IFR20161021GRAN</v>
      </c>
      <c r="Z1140" s="165">
        <f t="shared" si="58"/>
        <v>14</v>
      </c>
      <c r="AA1140" s="165" t="str">
        <f>VLOOKUP(R1140,NIVEAUXADMIN!A:B,2,FALSE)</f>
        <v>HT08</v>
      </c>
      <c r="AB1140" s="165" t="str">
        <f>VLOOKUP(S1140,NIVEAUXADMIN!E:F,2,FALSE)</f>
        <v>HT08821</v>
      </c>
      <c r="AC1140" s="165" t="e">
        <f>VLOOKUP(T1140,NIVEAUXADMIN!I:J,2,FALSE)</f>
        <v>#N/A</v>
      </c>
      <c r="AD1140" s="87">
        <f>IF(SUMPRODUCT(($A$4:$A1140=A1140)*($S$4:$S1140=S1140))&gt;1,0,1)</f>
        <v>0</v>
      </c>
    </row>
    <row r="1141" spans="1:30" ht="15" customHeight="1">
      <c r="A1141" s="87" t="s">
        <v>44</v>
      </c>
      <c r="B1141" s="87" t="s">
        <v>1202</v>
      </c>
      <c r="C1141" s="90"/>
      <c r="D1141" s="165" t="s">
        <v>16</v>
      </c>
      <c r="E1141" s="189">
        <v>42664</v>
      </c>
      <c r="F1141" s="88" t="s">
        <v>1051</v>
      </c>
      <c r="G1141" s="87" t="s">
        <v>1052</v>
      </c>
      <c r="H1141" s="87" t="s">
        <v>1062</v>
      </c>
      <c r="I1141" s="176"/>
      <c r="J1141" s="85" t="str">
        <f>IFERROR(VLOOKUP(H1141,REFERENCES!R:S,2,FALSE),"")</f>
        <v>Nombre</v>
      </c>
      <c r="K1141" s="168">
        <v>300</v>
      </c>
      <c r="L1141" s="167"/>
      <c r="M1141" s="167"/>
      <c r="N1141" s="167"/>
      <c r="O1141" s="84" t="s">
        <v>1902</v>
      </c>
      <c r="P1141" s="82">
        <v>300</v>
      </c>
      <c r="Q1141" s="89"/>
      <c r="R1141" s="87" t="s">
        <v>17</v>
      </c>
      <c r="S1141" s="87" t="s">
        <v>236</v>
      </c>
      <c r="T1141" s="101"/>
      <c r="U1141" s="165"/>
      <c r="V1141" s="86"/>
      <c r="W1141" s="97"/>
      <c r="X1141" s="87"/>
      <c r="Y1141" s="165" t="str">
        <f t="shared" si="57"/>
        <v>IFR20161021GRAN</v>
      </c>
      <c r="Z1141" s="165">
        <f t="shared" si="58"/>
        <v>14</v>
      </c>
      <c r="AA1141" s="165" t="str">
        <f>VLOOKUP(R1141,NIVEAUXADMIN!A:B,2,FALSE)</f>
        <v>HT08</v>
      </c>
      <c r="AB1141" s="165" t="str">
        <f>VLOOKUP(S1141,NIVEAUXADMIN!E:F,2,FALSE)</f>
        <v>HT08821</v>
      </c>
      <c r="AC1141" s="165" t="e">
        <f>VLOOKUP(T1141,NIVEAUXADMIN!I:J,2,FALSE)</f>
        <v>#N/A</v>
      </c>
      <c r="AD1141" s="87">
        <f>IF(SUMPRODUCT(($A$4:$A1141=A1141)*($S$4:$S1141=S1141))&gt;1,0,1)</f>
        <v>0</v>
      </c>
    </row>
    <row r="1142" spans="1:30" s="165" customFormat="1" ht="15" customHeight="1">
      <c r="A1142" s="90" t="s">
        <v>44</v>
      </c>
      <c r="B1142" s="87" t="s">
        <v>1202</v>
      </c>
      <c r="C1142" s="90"/>
      <c r="D1142" s="165" t="s">
        <v>16</v>
      </c>
      <c r="E1142" s="189">
        <v>42664</v>
      </c>
      <c r="F1142" s="88" t="s">
        <v>1051</v>
      </c>
      <c r="G1142" s="87" t="s">
        <v>1052</v>
      </c>
      <c r="H1142" s="87" t="s">
        <v>1058</v>
      </c>
      <c r="I1142" s="176"/>
      <c r="J1142" s="85" t="str">
        <f>IFERROR(VLOOKUP(H1142,REFERENCES!R:S,2,FALSE),"")</f>
        <v>Nombre</v>
      </c>
      <c r="K1142" s="168">
        <v>572</v>
      </c>
      <c r="L1142" s="167"/>
      <c r="M1142" s="167"/>
      <c r="N1142" s="167"/>
      <c r="O1142" s="84" t="s">
        <v>1902</v>
      </c>
      <c r="P1142" s="82">
        <v>299</v>
      </c>
      <c r="Q1142" s="96" t="s">
        <v>1040</v>
      </c>
      <c r="R1142" s="87" t="s">
        <v>17</v>
      </c>
      <c r="S1142" s="87" t="s">
        <v>236</v>
      </c>
      <c r="T1142" s="101"/>
      <c r="V1142" s="86"/>
      <c r="W1142" s="97"/>
      <c r="X1142" s="87"/>
      <c r="Y1142" s="165" t="str">
        <f t="shared" si="57"/>
        <v>IFR20161021GRAN</v>
      </c>
      <c r="Z1142" s="165">
        <f t="shared" si="58"/>
        <v>14</v>
      </c>
      <c r="AA1142" s="165" t="str">
        <f>VLOOKUP(R1142,NIVEAUXADMIN!A:B,2,FALSE)</f>
        <v>HT08</v>
      </c>
      <c r="AB1142" s="165" t="str">
        <f>VLOOKUP(S1142,NIVEAUXADMIN!E:F,2,FALSE)</f>
        <v>HT08821</v>
      </c>
      <c r="AC1142" s="165" t="e">
        <f>VLOOKUP(T1142,NIVEAUXADMIN!I:J,2,FALSE)</f>
        <v>#N/A</v>
      </c>
      <c r="AD1142" s="87">
        <f>IF(SUMPRODUCT(($A$4:$A1142=A1142)*($S$4:$S1142=S1142))&gt;1,0,1)</f>
        <v>0</v>
      </c>
    </row>
    <row r="1143" spans="1:30" s="165" customFormat="1" ht="15" customHeight="1">
      <c r="A1143" s="91" t="s">
        <v>44</v>
      </c>
      <c r="B1143" s="87" t="s">
        <v>1202</v>
      </c>
      <c r="C1143" s="90"/>
      <c r="D1143" s="165" t="s">
        <v>16</v>
      </c>
      <c r="E1143" s="189">
        <v>42664</v>
      </c>
      <c r="F1143" s="88" t="s">
        <v>1051</v>
      </c>
      <c r="G1143" s="87" t="s">
        <v>1052</v>
      </c>
      <c r="H1143" s="87" t="s">
        <v>1058</v>
      </c>
      <c r="I1143" s="176"/>
      <c r="J1143" s="85" t="str">
        <f>IFERROR(VLOOKUP(H1143,REFERENCES!R:S,2,FALSE),"")</f>
        <v>Nombre</v>
      </c>
      <c r="K1143" s="168">
        <v>600</v>
      </c>
      <c r="L1143" s="167"/>
      <c r="M1143" s="167"/>
      <c r="N1143" s="167"/>
      <c r="O1143" s="84" t="s">
        <v>1902</v>
      </c>
      <c r="P1143" s="82">
        <v>300</v>
      </c>
      <c r="Q1143" s="89"/>
      <c r="R1143" s="87" t="s">
        <v>17</v>
      </c>
      <c r="S1143" s="87" t="s">
        <v>236</v>
      </c>
      <c r="T1143" s="101"/>
      <c r="V1143" s="86"/>
      <c r="W1143" s="97"/>
      <c r="X1143" s="87"/>
      <c r="Y1143" s="165" t="str">
        <f t="shared" si="57"/>
        <v>IFR20161021GRAN</v>
      </c>
      <c r="Z1143" s="165">
        <f t="shared" si="58"/>
        <v>14</v>
      </c>
      <c r="AA1143" s="165" t="str">
        <f>VLOOKUP(R1143,NIVEAUXADMIN!A:B,2,FALSE)</f>
        <v>HT08</v>
      </c>
      <c r="AB1143" s="165" t="str">
        <f>VLOOKUP(S1143,NIVEAUXADMIN!E:F,2,FALSE)</f>
        <v>HT08821</v>
      </c>
      <c r="AC1143" s="165" t="e">
        <f>VLOOKUP(T1143,NIVEAUXADMIN!I:J,2,FALSE)</f>
        <v>#N/A</v>
      </c>
      <c r="AD1143" s="87">
        <f>IF(SUMPRODUCT(($A$4:$A1143=A1143)*($S$4:$S1143=S1143))&gt;1,0,1)</f>
        <v>0</v>
      </c>
    </row>
    <row r="1144" spans="1:30" ht="15" customHeight="1">
      <c r="A1144" s="90" t="s">
        <v>44</v>
      </c>
      <c r="B1144" s="87" t="s">
        <v>1202</v>
      </c>
      <c r="C1144" s="90"/>
      <c r="D1144" s="165" t="s">
        <v>16</v>
      </c>
      <c r="E1144" s="189">
        <v>42664</v>
      </c>
      <c r="F1144" s="88" t="s">
        <v>1051</v>
      </c>
      <c r="G1144" s="87" t="s">
        <v>1052</v>
      </c>
      <c r="H1144" s="87" t="s">
        <v>1057</v>
      </c>
      <c r="I1144" s="176"/>
      <c r="J1144" s="85" t="str">
        <f>IFERROR(VLOOKUP(H1144,REFERENCES!R:S,2,FALSE),"")</f>
        <v>Nombre</v>
      </c>
      <c r="K1144" s="168">
        <v>299</v>
      </c>
      <c r="L1144" s="167"/>
      <c r="M1144" s="167"/>
      <c r="N1144" s="167"/>
      <c r="O1144" s="84" t="s">
        <v>1902</v>
      </c>
      <c r="P1144" s="82">
        <v>299</v>
      </c>
      <c r="Q1144" s="96" t="s">
        <v>1040</v>
      </c>
      <c r="R1144" s="87" t="s">
        <v>17</v>
      </c>
      <c r="S1144" s="87" t="s">
        <v>236</v>
      </c>
      <c r="T1144" s="101"/>
      <c r="U1144" s="165"/>
      <c r="V1144" s="86"/>
      <c r="W1144" s="97"/>
      <c r="X1144" s="87"/>
      <c r="Y1144" s="165" t="str">
        <f t="shared" si="57"/>
        <v>IFR20161021GRAN</v>
      </c>
      <c r="Z1144" s="165">
        <f t="shared" si="58"/>
        <v>14</v>
      </c>
      <c r="AA1144" s="165" t="str">
        <f>VLOOKUP(R1144,NIVEAUXADMIN!A:B,2,FALSE)</f>
        <v>HT08</v>
      </c>
      <c r="AB1144" s="165" t="str">
        <f>VLOOKUP(S1144,NIVEAUXADMIN!E:F,2,FALSE)</f>
        <v>HT08821</v>
      </c>
      <c r="AC1144" s="165" t="e">
        <f>VLOOKUP(T1144,NIVEAUXADMIN!I:J,2,FALSE)</f>
        <v>#N/A</v>
      </c>
      <c r="AD1144" s="87">
        <f>IF(SUMPRODUCT(($A$4:$A1144=A1144)*($S$4:$S1144=S1144))&gt;1,0,1)</f>
        <v>0</v>
      </c>
    </row>
    <row r="1145" spans="1:30" s="165" customFormat="1" ht="15" customHeight="1">
      <c r="A1145" s="87" t="s">
        <v>44</v>
      </c>
      <c r="B1145" s="87" t="s">
        <v>1202</v>
      </c>
      <c r="C1145" s="90"/>
      <c r="D1145" s="165" t="s">
        <v>16</v>
      </c>
      <c r="E1145" s="189">
        <v>42666</v>
      </c>
      <c r="F1145" s="88" t="s">
        <v>1049</v>
      </c>
      <c r="G1145" s="87" t="s">
        <v>1053</v>
      </c>
      <c r="H1145" s="87" t="s">
        <v>1048</v>
      </c>
      <c r="I1145" s="176"/>
      <c r="J1145" s="85" t="str">
        <f>IFERROR(VLOOKUP(H1145,REFERENCES!R:S,2,FALSE),"")</f>
        <v>Nombre</v>
      </c>
      <c r="K1145" s="168">
        <v>616</v>
      </c>
      <c r="L1145" s="167"/>
      <c r="M1145" s="167"/>
      <c r="N1145" s="167"/>
      <c r="O1145" s="84" t="s">
        <v>1902</v>
      </c>
      <c r="P1145" s="82">
        <v>308</v>
      </c>
      <c r="Q1145" s="89"/>
      <c r="R1145" s="165" t="s">
        <v>20</v>
      </c>
      <c r="S1145" s="87" t="s">
        <v>310</v>
      </c>
      <c r="T1145" s="101"/>
      <c r="V1145" s="86"/>
      <c r="W1145" s="97"/>
      <c r="X1145" s="87"/>
      <c r="Y1145" s="165" t="str">
        <f t="shared" si="57"/>
        <v>IFR20161023SUAR</v>
      </c>
      <c r="Z1145" s="165">
        <f t="shared" si="58"/>
        <v>3</v>
      </c>
      <c r="AA1145" s="165" t="str">
        <f>VLOOKUP(R1145,NIVEAUXADMIN!A:B,2,FALSE)</f>
        <v>HT07</v>
      </c>
      <c r="AB1145" s="165" t="str">
        <f>VLOOKUP(S1145,NIVEAUXADMIN!E:F,2,FALSE)</f>
        <v>HT07723</v>
      </c>
      <c r="AC1145" s="165" t="e">
        <f>VLOOKUP(T1145,NIVEAUXADMIN!I:J,2,FALSE)</f>
        <v>#N/A</v>
      </c>
      <c r="AD1145" s="87">
        <f>IF(SUMPRODUCT(($A$4:$A1145=A1145)*($S$4:$S1145=S1145))&gt;1,0,1)</f>
        <v>1</v>
      </c>
    </row>
    <row r="1146" spans="1:30" s="165" customFormat="1" ht="15" customHeight="1">
      <c r="A1146" s="87" t="s">
        <v>44</v>
      </c>
      <c r="B1146" s="87" t="s">
        <v>1202</v>
      </c>
      <c r="C1146" s="90"/>
      <c r="D1146" s="165" t="s">
        <v>16</v>
      </c>
      <c r="E1146" s="189">
        <v>42666</v>
      </c>
      <c r="F1146" s="88" t="s">
        <v>1051</v>
      </c>
      <c r="G1146" s="87" t="s">
        <v>1052</v>
      </c>
      <c r="H1146" s="87" t="s">
        <v>1056</v>
      </c>
      <c r="I1146" s="176"/>
      <c r="J1146" s="85" t="str">
        <f>IFERROR(VLOOKUP(H1146,REFERENCES!R:S,2,FALSE),"")</f>
        <v>Nombre</v>
      </c>
      <c r="K1146" s="168">
        <v>592</v>
      </c>
      <c r="L1146" s="167"/>
      <c r="M1146" s="167"/>
      <c r="N1146" s="167"/>
      <c r="O1146" s="84" t="s">
        <v>1902</v>
      </c>
      <c r="P1146" s="82">
        <v>592</v>
      </c>
      <c r="Q1146" s="89"/>
      <c r="R1146" s="165" t="s">
        <v>20</v>
      </c>
      <c r="S1146" s="87" t="s">
        <v>545</v>
      </c>
      <c r="T1146" s="101"/>
      <c r="V1146" s="86"/>
      <c r="W1146" s="97"/>
      <c r="X1146" s="87"/>
      <c r="Y1146" s="165" t="str">
        <f t="shared" si="57"/>
        <v>IFR20161023SUST</v>
      </c>
      <c r="Z1146" s="165">
        <f t="shared" si="58"/>
        <v>3</v>
      </c>
      <c r="AA1146" s="165" t="str">
        <f>VLOOKUP(R1146,NIVEAUXADMIN!A:B,2,FALSE)</f>
        <v>HT07</v>
      </c>
      <c r="AB1146" s="165" t="str">
        <f>VLOOKUP(S1146,NIVEAUXADMIN!E:F,2,FALSE)</f>
        <v>HT07722</v>
      </c>
      <c r="AC1146" s="165" t="e">
        <f>VLOOKUP(T1146,NIVEAUXADMIN!I:J,2,FALSE)</f>
        <v>#N/A</v>
      </c>
      <c r="AD1146" s="87">
        <f>IF(SUMPRODUCT(($A$4:$A1146=A1146)*($S$4:$S1146=S1146))&gt;1,0,1)</f>
        <v>1</v>
      </c>
    </row>
    <row r="1147" spans="1:30" ht="15" customHeight="1">
      <c r="A1147" s="87" t="s">
        <v>44</v>
      </c>
      <c r="B1147" s="87" t="s">
        <v>1202</v>
      </c>
      <c r="C1147" s="90"/>
      <c r="D1147" s="165" t="s">
        <v>16</v>
      </c>
      <c r="E1147" s="189">
        <v>42666</v>
      </c>
      <c r="F1147" s="95" t="s">
        <v>1051</v>
      </c>
      <c r="G1147" s="165" t="s">
        <v>1052</v>
      </c>
      <c r="H1147" s="165" t="s">
        <v>1054</v>
      </c>
      <c r="I1147" s="176"/>
      <c r="J1147" s="85" t="str">
        <f>IFERROR(VLOOKUP(H1147,REFERENCES!R:S,2,FALSE),"")</f>
        <v>Nombre</v>
      </c>
      <c r="K1147" s="168">
        <v>308</v>
      </c>
      <c r="L1147" s="167"/>
      <c r="M1147" s="167"/>
      <c r="N1147" s="167"/>
      <c r="O1147" s="84" t="s">
        <v>1902</v>
      </c>
      <c r="P1147" s="82">
        <v>308</v>
      </c>
      <c r="Q1147" s="89"/>
      <c r="R1147" s="165" t="s">
        <v>20</v>
      </c>
      <c r="S1147" s="87" t="s">
        <v>310</v>
      </c>
      <c r="T1147" s="101"/>
      <c r="U1147" s="165"/>
      <c r="V1147" s="86"/>
      <c r="W1147" s="97"/>
      <c r="X1147" s="87"/>
      <c r="Y1147" s="165" t="str">
        <f t="shared" si="57"/>
        <v>IFR20161023SUAR</v>
      </c>
      <c r="Z1147" s="165">
        <f t="shared" si="58"/>
        <v>3</v>
      </c>
      <c r="AA1147" s="165" t="str">
        <f>VLOOKUP(R1147,NIVEAUXADMIN!A:B,2,FALSE)</f>
        <v>HT07</v>
      </c>
      <c r="AB1147" s="165" t="str">
        <f>VLOOKUP(S1147,NIVEAUXADMIN!E:F,2,FALSE)</f>
        <v>HT07723</v>
      </c>
      <c r="AC1147" s="165" t="e">
        <f>VLOOKUP(T1147,NIVEAUXADMIN!I:J,2,FALSE)</f>
        <v>#N/A</v>
      </c>
      <c r="AD1147" s="87">
        <f>IF(SUMPRODUCT(($A$4:$A1147=A1147)*($S$4:$S1147=S1147))&gt;1,0,1)</f>
        <v>0</v>
      </c>
    </row>
    <row r="1148" spans="1:30" s="165" customFormat="1" ht="15" customHeight="1">
      <c r="A1148" s="87" t="s">
        <v>44</v>
      </c>
      <c r="B1148" s="87" t="s">
        <v>1202</v>
      </c>
      <c r="C1148" s="90"/>
      <c r="D1148" s="165" t="s">
        <v>16</v>
      </c>
      <c r="E1148" s="189">
        <v>42666</v>
      </c>
      <c r="F1148" s="88" t="s">
        <v>1049</v>
      </c>
      <c r="G1148" s="87" t="s">
        <v>1053</v>
      </c>
      <c r="H1148" s="87" t="s">
        <v>1064</v>
      </c>
      <c r="I1148" s="176"/>
      <c r="J1148" s="85" t="str">
        <f>IFERROR(VLOOKUP(H1148,REFERENCES!R:S,2,FALSE),"")</f>
        <v>Nombre</v>
      </c>
      <c r="K1148" s="168">
        <v>309</v>
      </c>
      <c r="L1148" s="167"/>
      <c r="M1148" s="167"/>
      <c r="N1148" s="167"/>
      <c r="O1148" s="84" t="s">
        <v>1902</v>
      </c>
      <c r="P1148" s="82">
        <v>309</v>
      </c>
      <c r="Q1148" s="89"/>
      <c r="R1148" s="165" t="s">
        <v>20</v>
      </c>
      <c r="S1148" s="87" t="s">
        <v>310</v>
      </c>
      <c r="T1148" s="101"/>
      <c r="V1148" s="86"/>
      <c r="W1148" s="97"/>
      <c r="X1148" s="87"/>
      <c r="Y1148" s="165" t="str">
        <f t="shared" si="57"/>
        <v>IFR20161023SUAR</v>
      </c>
      <c r="Z1148" s="165">
        <f t="shared" si="58"/>
        <v>3</v>
      </c>
      <c r="AA1148" s="165" t="str">
        <f>VLOOKUP(R1148,NIVEAUXADMIN!A:B,2,FALSE)</f>
        <v>HT07</v>
      </c>
      <c r="AB1148" s="165" t="str">
        <f>VLOOKUP(S1148,NIVEAUXADMIN!E:F,2,FALSE)</f>
        <v>HT07723</v>
      </c>
      <c r="AC1148" s="165" t="e">
        <f>VLOOKUP(T1148,NIVEAUXADMIN!I:J,2,FALSE)</f>
        <v>#N/A</v>
      </c>
      <c r="AD1148" s="87">
        <f>IF(SUMPRODUCT(($A$4:$A1148=A1148)*($S$4:$S1148=S1148))&gt;1,0,1)</f>
        <v>0</v>
      </c>
    </row>
    <row r="1149" spans="1:30" s="165" customFormat="1" ht="15" customHeight="1">
      <c r="A1149" s="87" t="s">
        <v>44</v>
      </c>
      <c r="B1149" s="87" t="s">
        <v>1202</v>
      </c>
      <c r="C1149" s="90"/>
      <c r="D1149" s="165" t="s">
        <v>16</v>
      </c>
      <c r="E1149" s="189">
        <v>42666</v>
      </c>
      <c r="F1149" s="88" t="s">
        <v>1051</v>
      </c>
      <c r="G1149" s="87" t="s">
        <v>1052</v>
      </c>
      <c r="H1149" s="87" t="s">
        <v>1063</v>
      </c>
      <c r="I1149" s="176"/>
      <c r="J1149" s="85" t="str">
        <f>IFERROR(VLOOKUP(H1149,REFERENCES!R:S,2,FALSE),"")</f>
        <v>Nombre</v>
      </c>
      <c r="K1149" s="168">
        <v>592</v>
      </c>
      <c r="L1149" s="167"/>
      <c r="M1149" s="167"/>
      <c r="N1149" s="167"/>
      <c r="O1149" s="84" t="s">
        <v>1902</v>
      </c>
      <c r="P1149" s="82">
        <v>592</v>
      </c>
      <c r="Q1149" s="89"/>
      <c r="R1149" s="165" t="s">
        <v>20</v>
      </c>
      <c r="S1149" s="87" t="s">
        <v>545</v>
      </c>
      <c r="T1149" s="101"/>
      <c r="V1149" s="86"/>
      <c r="W1149" s="97"/>
      <c r="X1149" s="87"/>
      <c r="Y1149" s="165" t="str">
        <f t="shared" si="57"/>
        <v>IFR20161023SUST</v>
      </c>
      <c r="Z1149" s="165">
        <f t="shared" si="58"/>
        <v>3</v>
      </c>
      <c r="AA1149" s="165" t="str">
        <f>VLOOKUP(R1149,NIVEAUXADMIN!A:B,2,FALSE)</f>
        <v>HT07</v>
      </c>
      <c r="AB1149" s="165" t="str">
        <f>VLOOKUP(S1149,NIVEAUXADMIN!E:F,2,FALSE)</f>
        <v>HT07722</v>
      </c>
      <c r="AC1149" s="165" t="e">
        <f>VLOOKUP(T1149,NIVEAUXADMIN!I:J,2,FALSE)</f>
        <v>#N/A</v>
      </c>
      <c r="AD1149" s="87">
        <f>IF(SUMPRODUCT(($A$4:$A1149=A1149)*($S$4:$S1149=S1149))&gt;1,0,1)</f>
        <v>0</v>
      </c>
    </row>
    <row r="1150" spans="1:30" ht="15" customHeight="1">
      <c r="A1150" s="87" t="s">
        <v>44</v>
      </c>
      <c r="B1150" s="87" t="s">
        <v>1202</v>
      </c>
      <c r="C1150" s="90"/>
      <c r="D1150" s="165" t="s">
        <v>16</v>
      </c>
      <c r="E1150" s="189">
        <v>42666</v>
      </c>
      <c r="F1150" s="88" t="s">
        <v>1051</v>
      </c>
      <c r="G1150" s="87" t="s">
        <v>1052</v>
      </c>
      <c r="H1150" s="87" t="s">
        <v>1062</v>
      </c>
      <c r="I1150" s="176"/>
      <c r="J1150" s="85" t="str">
        <f>IFERROR(VLOOKUP(H1150,REFERENCES!R:S,2,FALSE),"")</f>
        <v>Nombre</v>
      </c>
      <c r="K1150" s="168">
        <v>592</v>
      </c>
      <c r="L1150" s="167"/>
      <c r="M1150" s="167"/>
      <c r="N1150" s="167"/>
      <c r="O1150" s="84" t="s">
        <v>1902</v>
      </c>
      <c r="P1150" s="82">
        <v>592</v>
      </c>
      <c r="Q1150" s="89"/>
      <c r="R1150" s="165" t="s">
        <v>20</v>
      </c>
      <c r="S1150" s="87" t="s">
        <v>545</v>
      </c>
      <c r="T1150" s="101"/>
      <c r="U1150" s="165"/>
      <c r="V1150" s="86"/>
      <c r="W1150" s="97"/>
      <c r="X1150" s="87"/>
      <c r="Y1150" s="165" t="str">
        <f t="shared" si="57"/>
        <v>IFR20161023SUST</v>
      </c>
      <c r="Z1150" s="165">
        <f t="shared" si="58"/>
        <v>3</v>
      </c>
      <c r="AA1150" s="165" t="str">
        <f>VLOOKUP(R1150,NIVEAUXADMIN!A:B,2,FALSE)</f>
        <v>HT07</v>
      </c>
      <c r="AB1150" s="165" t="str">
        <f>VLOOKUP(S1150,NIVEAUXADMIN!E:F,2,FALSE)</f>
        <v>HT07722</v>
      </c>
      <c r="AC1150" s="165" t="e">
        <f>VLOOKUP(T1150,NIVEAUXADMIN!I:J,2,FALSE)</f>
        <v>#N/A</v>
      </c>
      <c r="AD1150" s="87">
        <f>IF(SUMPRODUCT(($A$4:$A1150=A1150)*($S$4:$S1150=S1150))&gt;1,0,1)</f>
        <v>0</v>
      </c>
    </row>
    <row r="1151" spans="1:30" ht="15" customHeight="1">
      <c r="A1151" s="90" t="s">
        <v>44</v>
      </c>
      <c r="B1151" s="87" t="s">
        <v>1202</v>
      </c>
      <c r="C1151" s="90"/>
      <c r="D1151" s="165" t="s">
        <v>16</v>
      </c>
      <c r="E1151" s="189">
        <v>42674</v>
      </c>
      <c r="F1151" s="88" t="s">
        <v>1049</v>
      </c>
      <c r="G1151" s="87" t="s">
        <v>1053</v>
      </c>
      <c r="H1151" s="87" t="s">
        <v>1048</v>
      </c>
      <c r="I1151" s="176"/>
      <c r="J1151" s="85" t="str">
        <f>IFERROR(VLOOKUP(H1151,REFERENCES!R:S,2,FALSE),"")</f>
        <v>Nombre</v>
      </c>
      <c r="K1151" s="168">
        <v>992</v>
      </c>
      <c r="L1151" s="167"/>
      <c r="M1151" s="167"/>
      <c r="N1151" s="167"/>
      <c r="O1151" s="84" t="s">
        <v>1902</v>
      </c>
      <c r="P1151" s="82">
        <v>496</v>
      </c>
      <c r="Q1151" s="96" t="s">
        <v>1040</v>
      </c>
      <c r="R1151" s="87" t="s">
        <v>17</v>
      </c>
      <c r="S1151" s="87" t="s">
        <v>266</v>
      </c>
      <c r="T1151" s="101"/>
      <c r="U1151" s="165"/>
      <c r="V1151" s="86"/>
      <c r="W1151" s="97"/>
      <c r="X1151" s="87"/>
      <c r="Y1151" s="165" t="str">
        <f t="shared" si="57"/>
        <v>IFR20161031GRLE</v>
      </c>
      <c r="Z1151" s="165">
        <f t="shared" si="58"/>
        <v>7</v>
      </c>
      <c r="AA1151" s="165" t="str">
        <f>VLOOKUP(R1151,NIVEAUXADMIN!A:B,2,FALSE)</f>
        <v>HT08</v>
      </c>
      <c r="AB1151" s="165" t="str">
        <f>VLOOKUP(S1151,NIVEAUXADMIN!E:F,2,FALSE)</f>
        <v>HT08823</v>
      </c>
      <c r="AC1151" s="165" t="e">
        <f>VLOOKUP(T1151,NIVEAUXADMIN!I:J,2,FALSE)</f>
        <v>#N/A</v>
      </c>
      <c r="AD1151" s="87">
        <f>IF(SUMPRODUCT(($A$4:$A1151=A1151)*($S$4:$S1151=S1151))&gt;1,0,1)</f>
        <v>1</v>
      </c>
    </row>
    <row r="1152" spans="1:30" ht="15" customHeight="1">
      <c r="A1152" s="90" t="s">
        <v>44</v>
      </c>
      <c r="B1152" s="87" t="s">
        <v>1202</v>
      </c>
      <c r="C1152" s="90"/>
      <c r="D1152" s="165" t="s">
        <v>16</v>
      </c>
      <c r="E1152" s="189">
        <v>42674</v>
      </c>
      <c r="F1152" s="88" t="s">
        <v>1051</v>
      </c>
      <c r="G1152" s="87" t="s">
        <v>1052</v>
      </c>
      <c r="H1152" s="87" t="s">
        <v>1056</v>
      </c>
      <c r="I1152" s="176"/>
      <c r="J1152" s="85" t="str">
        <f>IFERROR(VLOOKUP(H1152,REFERENCES!R:S,2,FALSE),"")</f>
        <v>Nombre</v>
      </c>
      <c r="K1152" s="168">
        <v>992</v>
      </c>
      <c r="L1152" s="167"/>
      <c r="M1152" s="167"/>
      <c r="N1152" s="167"/>
      <c r="O1152" s="84" t="s">
        <v>1902</v>
      </c>
      <c r="P1152" s="82">
        <v>496</v>
      </c>
      <c r="Q1152" s="96" t="s">
        <v>1040</v>
      </c>
      <c r="R1152" s="87" t="s">
        <v>17</v>
      </c>
      <c r="S1152" s="87" t="s">
        <v>266</v>
      </c>
      <c r="T1152" s="101"/>
      <c r="U1152" s="165"/>
      <c r="V1152" s="86"/>
      <c r="W1152" s="97"/>
      <c r="X1152" s="87"/>
      <c r="Y1152" s="165" t="str">
        <f t="shared" si="57"/>
        <v>IFR20161031GRLE</v>
      </c>
      <c r="Z1152" s="165">
        <f t="shared" si="58"/>
        <v>7</v>
      </c>
      <c r="AA1152" s="165" t="str">
        <f>VLOOKUP(R1152,NIVEAUXADMIN!A:B,2,FALSE)</f>
        <v>HT08</v>
      </c>
      <c r="AB1152" s="165" t="str">
        <f>VLOOKUP(S1152,NIVEAUXADMIN!E:F,2,FALSE)</f>
        <v>HT08823</v>
      </c>
      <c r="AC1152" s="165" t="e">
        <f>VLOOKUP(T1152,NIVEAUXADMIN!I:J,2,FALSE)</f>
        <v>#N/A</v>
      </c>
      <c r="AD1152" s="87">
        <f>IF(SUMPRODUCT(($A$4:$A1152=A1152)*($S$4:$S1152=S1152))&gt;1,0,1)</f>
        <v>0</v>
      </c>
    </row>
    <row r="1153" spans="1:30" ht="15" customHeight="1">
      <c r="A1153" s="90" t="s">
        <v>44</v>
      </c>
      <c r="B1153" s="87" t="s">
        <v>1202</v>
      </c>
      <c r="C1153" s="90"/>
      <c r="D1153" s="165" t="s">
        <v>16</v>
      </c>
      <c r="E1153" s="189">
        <v>42674</v>
      </c>
      <c r="F1153" s="88" t="s">
        <v>1049</v>
      </c>
      <c r="G1153" s="87" t="s">
        <v>1053</v>
      </c>
      <c r="H1153" s="87" t="s">
        <v>1064</v>
      </c>
      <c r="I1153" s="176"/>
      <c r="J1153" s="85" t="str">
        <f>IFERROR(VLOOKUP(H1153,REFERENCES!R:S,2,FALSE),"")</f>
        <v>Nombre</v>
      </c>
      <c r="K1153" s="168">
        <v>496</v>
      </c>
      <c r="L1153" s="167"/>
      <c r="M1153" s="167"/>
      <c r="N1153" s="167"/>
      <c r="O1153" s="84" t="s">
        <v>1902</v>
      </c>
      <c r="P1153" s="82">
        <v>496</v>
      </c>
      <c r="Q1153" s="96" t="s">
        <v>1040</v>
      </c>
      <c r="R1153" s="87" t="s">
        <v>17</v>
      </c>
      <c r="S1153" s="87" t="s">
        <v>266</v>
      </c>
      <c r="T1153" s="101"/>
      <c r="U1153" s="165"/>
      <c r="V1153" s="86"/>
      <c r="W1153" s="97"/>
      <c r="X1153" s="87"/>
      <c r="Y1153" s="165" t="str">
        <f t="shared" si="57"/>
        <v>IFR20161031GRLE</v>
      </c>
      <c r="Z1153" s="165">
        <f t="shared" si="58"/>
        <v>7</v>
      </c>
      <c r="AA1153" s="165" t="str">
        <f>VLOOKUP(R1153,NIVEAUXADMIN!A:B,2,FALSE)</f>
        <v>HT08</v>
      </c>
      <c r="AB1153" s="165" t="str">
        <f>VLOOKUP(S1153,NIVEAUXADMIN!E:F,2,FALSE)</f>
        <v>HT08823</v>
      </c>
      <c r="AC1153" s="165" t="e">
        <f>VLOOKUP(T1153,NIVEAUXADMIN!I:J,2,FALSE)</f>
        <v>#N/A</v>
      </c>
      <c r="AD1153" s="87">
        <f>IF(SUMPRODUCT(($A$4:$A1153=A1153)*($S$4:$S1153=S1153))&gt;1,0,1)</f>
        <v>0</v>
      </c>
    </row>
    <row r="1154" spans="1:30" s="165" customFormat="1" ht="15" customHeight="1">
      <c r="A1154" s="90" t="s">
        <v>44</v>
      </c>
      <c r="B1154" s="87" t="s">
        <v>1202</v>
      </c>
      <c r="C1154" s="90"/>
      <c r="D1154" s="165" t="s">
        <v>16</v>
      </c>
      <c r="E1154" s="189">
        <v>42674</v>
      </c>
      <c r="F1154" s="88" t="s">
        <v>1051</v>
      </c>
      <c r="G1154" s="87" t="s">
        <v>1052</v>
      </c>
      <c r="H1154" s="87" t="s">
        <v>1063</v>
      </c>
      <c r="I1154" s="176"/>
      <c r="J1154" s="85" t="str">
        <f>IFERROR(VLOOKUP(H1154,REFERENCES!R:S,2,FALSE),"")</f>
        <v>Nombre</v>
      </c>
      <c r="K1154" s="168">
        <v>496</v>
      </c>
      <c r="L1154" s="167"/>
      <c r="M1154" s="167"/>
      <c r="N1154" s="167"/>
      <c r="O1154" s="84" t="s">
        <v>1902</v>
      </c>
      <c r="P1154" s="82">
        <v>496</v>
      </c>
      <c r="Q1154" s="96" t="s">
        <v>1040</v>
      </c>
      <c r="R1154" s="87" t="s">
        <v>17</v>
      </c>
      <c r="S1154" s="87" t="s">
        <v>266</v>
      </c>
      <c r="T1154" s="101"/>
      <c r="V1154" s="86"/>
      <c r="W1154" s="97"/>
      <c r="X1154" s="87"/>
      <c r="Y1154" s="165" t="str">
        <f t="shared" si="57"/>
        <v>IFR20161031GRLE</v>
      </c>
      <c r="Z1154" s="165">
        <f t="shared" si="58"/>
        <v>7</v>
      </c>
      <c r="AA1154" s="165" t="str">
        <f>VLOOKUP(R1154,NIVEAUXADMIN!A:B,2,FALSE)</f>
        <v>HT08</v>
      </c>
      <c r="AB1154" s="165" t="str">
        <f>VLOOKUP(S1154,NIVEAUXADMIN!E:F,2,FALSE)</f>
        <v>HT08823</v>
      </c>
      <c r="AC1154" s="165" t="e">
        <f>VLOOKUP(T1154,NIVEAUXADMIN!I:J,2,FALSE)</f>
        <v>#N/A</v>
      </c>
      <c r="AD1154" s="87">
        <f>IF(SUMPRODUCT(($A$4:$A1154=A1154)*($S$4:$S1154=S1154))&gt;1,0,1)</f>
        <v>0</v>
      </c>
    </row>
    <row r="1155" spans="1:30" ht="15" customHeight="1">
      <c r="A1155" s="90" t="s">
        <v>44</v>
      </c>
      <c r="B1155" s="87" t="s">
        <v>1202</v>
      </c>
      <c r="C1155" s="90"/>
      <c r="D1155" s="165" t="s">
        <v>16</v>
      </c>
      <c r="E1155" s="189">
        <v>42674</v>
      </c>
      <c r="F1155" s="88" t="s">
        <v>1051</v>
      </c>
      <c r="G1155" s="87" t="s">
        <v>1052</v>
      </c>
      <c r="H1155" s="87" t="s">
        <v>1062</v>
      </c>
      <c r="I1155" s="176"/>
      <c r="J1155" s="85" t="str">
        <f>IFERROR(VLOOKUP(H1155,REFERENCES!R:S,2,FALSE),"")</f>
        <v>Nombre</v>
      </c>
      <c r="K1155" s="168">
        <v>496</v>
      </c>
      <c r="L1155" s="167"/>
      <c r="M1155" s="167"/>
      <c r="N1155" s="167"/>
      <c r="O1155" s="84" t="s">
        <v>1902</v>
      </c>
      <c r="P1155" s="82">
        <v>496</v>
      </c>
      <c r="Q1155" s="96" t="s">
        <v>1040</v>
      </c>
      <c r="R1155" s="87" t="s">
        <v>17</v>
      </c>
      <c r="S1155" s="87" t="s">
        <v>266</v>
      </c>
      <c r="T1155" s="101"/>
      <c r="U1155" s="165"/>
      <c r="V1155" s="86"/>
      <c r="W1155" s="97"/>
      <c r="X1155" s="87"/>
      <c r="Y1155" s="165" t="str">
        <f t="shared" si="57"/>
        <v>IFR20161031GRLE</v>
      </c>
      <c r="Z1155" s="165">
        <f t="shared" si="58"/>
        <v>7</v>
      </c>
      <c r="AA1155" s="165" t="str">
        <f>VLOOKUP(R1155,NIVEAUXADMIN!A:B,2,FALSE)</f>
        <v>HT08</v>
      </c>
      <c r="AB1155" s="165" t="str">
        <f>VLOOKUP(S1155,NIVEAUXADMIN!E:F,2,FALSE)</f>
        <v>HT08823</v>
      </c>
      <c r="AC1155" s="165" t="e">
        <f>VLOOKUP(T1155,NIVEAUXADMIN!I:J,2,FALSE)</f>
        <v>#N/A</v>
      </c>
      <c r="AD1155" s="87">
        <f>IF(SUMPRODUCT(($A$4:$A1155=A1155)*($S$4:$S1155=S1155))&gt;1,0,1)</f>
        <v>0</v>
      </c>
    </row>
    <row r="1156" spans="1:30" ht="15" customHeight="1">
      <c r="A1156" s="90" t="s">
        <v>44</v>
      </c>
      <c r="B1156" s="87" t="s">
        <v>1202</v>
      </c>
      <c r="C1156" s="90"/>
      <c r="D1156" s="165" t="s">
        <v>16</v>
      </c>
      <c r="E1156" s="189">
        <v>42674</v>
      </c>
      <c r="F1156" s="88" t="s">
        <v>1051</v>
      </c>
      <c r="G1156" s="87" t="s">
        <v>1052</v>
      </c>
      <c r="H1156" s="87" t="s">
        <v>1058</v>
      </c>
      <c r="I1156" s="176"/>
      <c r="J1156" s="85" t="str">
        <f>IFERROR(VLOOKUP(H1156,REFERENCES!R:S,2,FALSE),"")</f>
        <v>Nombre</v>
      </c>
      <c r="K1156" s="168">
        <v>992</v>
      </c>
      <c r="L1156" s="167"/>
      <c r="M1156" s="167"/>
      <c r="N1156" s="167"/>
      <c r="O1156" s="84" t="s">
        <v>1902</v>
      </c>
      <c r="P1156" s="82">
        <v>496</v>
      </c>
      <c r="Q1156" s="96" t="s">
        <v>1040</v>
      </c>
      <c r="R1156" s="87" t="s">
        <v>17</v>
      </c>
      <c r="S1156" s="87" t="s">
        <v>266</v>
      </c>
      <c r="T1156" s="101"/>
      <c r="U1156" s="165"/>
      <c r="V1156" s="86"/>
      <c r="W1156" s="97"/>
      <c r="X1156" s="87"/>
      <c r="Y1156" s="165" t="str">
        <f t="shared" si="57"/>
        <v>IFR20161031GRLE</v>
      </c>
      <c r="Z1156" s="165">
        <f t="shared" si="58"/>
        <v>7</v>
      </c>
      <c r="AA1156" s="165" t="str">
        <f>VLOOKUP(R1156,NIVEAUXADMIN!A:B,2,FALSE)</f>
        <v>HT08</v>
      </c>
      <c r="AB1156" s="165" t="str">
        <f>VLOOKUP(S1156,NIVEAUXADMIN!E:F,2,FALSE)</f>
        <v>HT08823</v>
      </c>
      <c r="AC1156" s="165" t="e">
        <f>VLOOKUP(T1156,NIVEAUXADMIN!I:J,2,FALSE)</f>
        <v>#N/A</v>
      </c>
      <c r="AD1156" s="87">
        <f>IF(SUMPRODUCT(($A$4:$A1156=A1156)*($S$4:$S1156=S1156))&gt;1,0,1)</f>
        <v>0</v>
      </c>
    </row>
    <row r="1157" spans="1:30" s="165" customFormat="1" ht="15" customHeight="1">
      <c r="A1157" s="90" t="s">
        <v>44</v>
      </c>
      <c r="B1157" s="87" t="s">
        <v>1202</v>
      </c>
      <c r="C1157" s="90"/>
      <c r="D1157" s="165" t="s">
        <v>16</v>
      </c>
      <c r="E1157" s="189">
        <v>42674</v>
      </c>
      <c r="F1157" s="88" t="s">
        <v>1051</v>
      </c>
      <c r="G1157" s="87" t="s">
        <v>1052</v>
      </c>
      <c r="H1157" s="87" t="s">
        <v>1057</v>
      </c>
      <c r="I1157" s="176"/>
      <c r="J1157" s="85" t="str">
        <f>IFERROR(VLOOKUP(H1157,REFERENCES!R:S,2,FALSE),"")</f>
        <v>Nombre</v>
      </c>
      <c r="K1157" s="168">
        <v>496</v>
      </c>
      <c r="L1157" s="167"/>
      <c r="M1157" s="167"/>
      <c r="N1157" s="167"/>
      <c r="O1157" s="84" t="s">
        <v>1902</v>
      </c>
      <c r="P1157" s="82">
        <v>496</v>
      </c>
      <c r="Q1157" s="96" t="s">
        <v>1040</v>
      </c>
      <c r="R1157" s="87" t="s">
        <v>17</v>
      </c>
      <c r="S1157" s="87" t="s">
        <v>266</v>
      </c>
      <c r="T1157" s="101"/>
      <c r="V1157" s="86"/>
      <c r="W1157" s="97"/>
      <c r="X1157" s="87"/>
      <c r="Y1157" s="165" t="str">
        <f t="shared" si="57"/>
        <v>IFR20161031GRLE</v>
      </c>
      <c r="Z1157" s="165">
        <f t="shared" si="58"/>
        <v>7</v>
      </c>
      <c r="AA1157" s="165" t="str">
        <f>VLOOKUP(R1157,NIVEAUXADMIN!A:B,2,FALSE)</f>
        <v>HT08</v>
      </c>
      <c r="AB1157" s="165" t="str">
        <f>VLOOKUP(S1157,NIVEAUXADMIN!E:F,2,FALSE)</f>
        <v>HT08823</v>
      </c>
      <c r="AC1157" s="165" t="e">
        <f>VLOOKUP(T1157,NIVEAUXADMIN!I:J,2,FALSE)</f>
        <v>#N/A</v>
      </c>
      <c r="AD1157" s="87">
        <f>IF(SUMPRODUCT(($A$4:$A1157=A1157)*($S$4:$S1157=S1157))&gt;1,0,1)</f>
        <v>0</v>
      </c>
    </row>
    <row r="1158" spans="1:30" ht="15" customHeight="1">
      <c r="A1158" s="90" t="s">
        <v>44</v>
      </c>
      <c r="B1158" s="87" t="s">
        <v>1202</v>
      </c>
      <c r="C1158" s="90"/>
      <c r="D1158" s="165" t="s">
        <v>16</v>
      </c>
      <c r="E1158" s="189">
        <v>42678</v>
      </c>
      <c r="F1158" s="88" t="s">
        <v>1049</v>
      </c>
      <c r="G1158" s="87" t="s">
        <v>1053</v>
      </c>
      <c r="H1158" s="87" t="s">
        <v>1048</v>
      </c>
      <c r="I1158" s="176"/>
      <c r="J1158" s="85" t="str">
        <f>IFERROR(VLOOKUP(H1158,REFERENCES!R:S,2,FALSE),"")</f>
        <v>Nombre</v>
      </c>
      <c r="K1158" s="168">
        <v>823</v>
      </c>
      <c r="L1158" s="167"/>
      <c r="M1158" s="167"/>
      <c r="N1158" s="167"/>
      <c r="O1158" s="84" t="s">
        <v>1902</v>
      </c>
      <c r="P1158" s="82">
        <v>823</v>
      </c>
      <c r="Q1158" s="89"/>
      <c r="R1158" s="87" t="s">
        <v>17</v>
      </c>
      <c r="S1158" s="87" t="s">
        <v>275</v>
      </c>
      <c r="T1158" s="101"/>
      <c r="U1158" s="165"/>
      <c r="V1158" s="86"/>
      <c r="W1158" s="97"/>
      <c r="X1158" s="87"/>
      <c r="Y1158" s="165" t="str">
        <f t="shared" si="57"/>
        <v>IFR2016114GRRO</v>
      </c>
      <c r="Z1158" s="165">
        <f t="shared" si="58"/>
        <v>1</v>
      </c>
      <c r="AA1158" s="165" t="str">
        <f>VLOOKUP(R1158,NIVEAUXADMIN!A:B,2,FALSE)</f>
        <v>HT08</v>
      </c>
      <c r="AB1158" s="165" t="str">
        <f>VLOOKUP(S1158,NIVEAUXADMIN!E:F,2,FALSE)</f>
        <v>HT08832</v>
      </c>
      <c r="AC1158" s="165" t="e">
        <f>VLOOKUP(T1158,NIVEAUXADMIN!I:J,2,FALSE)</f>
        <v>#N/A</v>
      </c>
      <c r="AD1158" s="87">
        <f>IF(SUMPRODUCT(($A$4:$A1158=A1158)*($S$4:$S1158=S1158))&gt;1,0,1)</f>
        <v>1</v>
      </c>
    </row>
    <row r="1159" spans="1:30" ht="15" customHeight="1">
      <c r="A1159" s="90" t="s">
        <v>44</v>
      </c>
      <c r="B1159" s="87" t="s">
        <v>1202</v>
      </c>
      <c r="C1159" s="90"/>
      <c r="D1159" s="165" t="s">
        <v>16</v>
      </c>
      <c r="E1159" s="189">
        <v>42690</v>
      </c>
      <c r="F1159" s="88" t="s">
        <v>1049</v>
      </c>
      <c r="G1159" s="87" t="s">
        <v>1053</v>
      </c>
      <c r="H1159" s="87" t="s">
        <v>1048</v>
      </c>
      <c r="I1159" s="176"/>
      <c r="J1159" s="85" t="str">
        <f>IFERROR(VLOOKUP(H1159,REFERENCES!R:S,2,FALSE),"")</f>
        <v>Nombre</v>
      </c>
      <c r="K1159" s="168">
        <v>1196</v>
      </c>
      <c r="L1159" s="167"/>
      <c r="M1159" s="167"/>
      <c r="N1159" s="167"/>
      <c r="O1159" s="84" t="s">
        <v>1902</v>
      </c>
      <c r="P1159" s="82">
        <v>598</v>
      </c>
      <c r="Q1159" s="89"/>
      <c r="R1159" s="87" t="s">
        <v>17</v>
      </c>
      <c r="S1159" s="87" t="s">
        <v>272</v>
      </c>
      <c r="T1159" s="86" t="s">
        <v>1322</v>
      </c>
      <c r="U1159" s="165"/>
      <c r="V1159" s="86"/>
      <c r="W1159" s="97"/>
      <c r="X1159" s="87"/>
      <c r="Y1159" s="165" t="str">
        <f t="shared" si="57"/>
        <v>IFR20161116GRPE1E</v>
      </c>
      <c r="Z1159" s="165">
        <f t="shared" si="58"/>
        <v>6</v>
      </c>
      <c r="AA1159" s="165" t="str">
        <f>VLOOKUP(R1159,NIVEAUXADMIN!A:B,2,FALSE)</f>
        <v>HT08</v>
      </c>
      <c r="AB1159" s="165" t="str">
        <f>VLOOKUP(S1159,NIVEAUXADMIN!E:F,2,FALSE)</f>
        <v>HT08834</v>
      </c>
      <c r="AC1159" s="165" t="str">
        <f>VLOOKUP(T1159,NIVEAUXADMIN!I:J,2,FALSE)</f>
        <v>HT08834-01</v>
      </c>
      <c r="AD1159" s="87">
        <f>IF(SUMPRODUCT(($A$4:$A1159=A1159)*($S$4:$S1159=S1159))&gt;1,0,1)</f>
        <v>1</v>
      </c>
    </row>
    <row r="1160" spans="1:30" ht="15" customHeight="1">
      <c r="A1160" s="90" t="s">
        <v>44</v>
      </c>
      <c r="B1160" s="87" t="s">
        <v>1202</v>
      </c>
      <c r="C1160" s="90"/>
      <c r="D1160" s="165" t="s">
        <v>16</v>
      </c>
      <c r="E1160" s="189">
        <v>42690</v>
      </c>
      <c r="F1160" s="88" t="s">
        <v>1051</v>
      </c>
      <c r="G1160" s="87" t="s">
        <v>1052</v>
      </c>
      <c r="H1160" s="87" t="s">
        <v>1056</v>
      </c>
      <c r="I1160" s="176"/>
      <c r="J1160" s="85" t="str">
        <f>IFERROR(VLOOKUP(H1160,REFERENCES!R:S,2,FALSE),"")</f>
        <v>Nombre</v>
      </c>
      <c r="K1160" s="168">
        <v>1196</v>
      </c>
      <c r="L1160" s="167"/>
      <c r="M1160" s="167"/>
      <c r="N1160" s="167"/>
      <c r="O1160" s="84" t="s">
        <v>1902</v>
      </c>
      <c r="P1160" s="82">
        <v>598</v>
      </c>
      <c r="Q1160" s="96" t="s">
        <v>1040</v>
      </c>
      <c r="R1160" s="87" t="s">
        <v>17</v>
      </c>
      <c r="S1160" s="87" t="s">
        <v>272</v>
      </c>
      <c r="T1160" s="86" t="s">
        <v>1322</v>
      </c>
      <c r="U1160" s="165"/>
      <c r="V1160" s="86"/>
      <c r="W1160" s="97"/>
      <c r="X1160" s="87"/>
      <c r="Y1160" s="165" t="str">
        <f t="shared" si="57"/>
        <v>IFR20161116GRPE1E</v>
      </c>
      <c r="Z1160" s="165">
        <f t="shared" si="58"/>
        <v>6</v>
      </c>
      <c r="AA1160" s="165" t="str">
        <f>VLOOKUP(R1160,NIVEAUXADMIN!A:B,2,FALSE)</f>
        <v>HT08</v>
      </c>
      <c r="AB1160" s="165" t="str">
        <f>VLOOKUP(S1160,NIVEAUXADMIN!E:F,2,FALSE)</f>
        <v>HT08834</v>
      </c>
      <c r="AC1160" s="165" t="str">
        <f>VLOOKUP(T1160,NIVEAUXADMIN!I:J,2,FALSE)</f>
        <v>HT08834-01</v>
      </c>
      <c r="AD1160" s="87">
        <f>IF(SUMPRODUCT(($A$4:$A1160=A1160)*($S$4:$S1160=S1160))&gt;1,0,1)</f>
        <v>0</v>
      </c>
    </row>
    <row r="1161" spans="1:30" ht="15" customHeight="1">
      <c r="A1161" s="90" t="s">
        <v>44</v>
      </c>
      <c r="B1161" s="87" t="s">
        <v>1202</v>
      </c>
      <c r="C1161" s="90"/>
      <c r="D1161" s="165" t="s">
        <v>16</v>
      </c>
      <c r="E1161" s="189">
        <v>42690</v>
      </c>
      <c r="F1161" s="88" t="s">
        <v>1049</v>
      </c>
      <c r="G1161" s="87" t="s">
        <v>1053</v>
      </c>
      <c r="H1161" s="87" t="s">
        <v>1064</v>
      </c>
      <c r="I1161" s="176"/>
      <c r="J1161" s="85" t="str">
        <f>IFERROR(VLOOKUP(H1161,REFERENCES!R:S,2,FALSE),"")</f>
        <v>Nombre</v>
      </c>
      <c r="K1161" s="168">
        <v>598</v>
      </c>
      <c r="L1161" s="167"/>
      <c r="M1161" s="167"/>
      <c r="N1161" s="167"/>
      <c r="O1161" s="84" t="s">
        <v>1902</v>
      </c>
      <c r="P1161" s="82">
        <v>598</v>
      </c>
      <c r="Q1161" s="96" t="s">
        <v>1040</v>
      </c>
      <c r="R1161" s="87" t="s">
        <v>17</v>
      </c>
      <c r="S1161" s="87" t="s">
        <v>272</v>
      </c>
      <c r="T1161" s="86" t="s">
        <v>1322</v>
      </c>
      <c r="U1161" s="165"/>
      <c r="V1161" s="86"/>
      <c r="W1161" s="97"/>
      <c r="X1161" s="87"/>
      <c r="Y1161" s="165" t="str">
        <f t="shared" si="57"/>
        <v>IFR20161116GRPE1E</v>
      </c>
      <c r="Z1161" s="165">
        <f t="shared" si="58"/>
        <v>6</v>
      </c>
      <c r="AA1161" s="165" t="str">
        <f>VLOOKUP(R1161,NIVEAUXADMIN!A:B,2,FALSE)</f>
        <v>HT08</v>
      </c>
      <c r="AB1161" s="165" t="str">
        <f>VLOOKUP(S1161,NIVEAUXADMIN!E:F,2,FALSE)</f>
        <v>HT08834</v>
      </c>
      <c r="AC1161" s="165" t="str">
        <f>VLOOKUP(T1161,NIVEAUXADMIN!I:J,2,FALSE)</f>
        <v>HT08834-01</v>
      </c>
      <c r="AD1161" s="87">
        <f>IF(SUMPRODUCT(($A$4:$A1161=A1161)*($S$4:$S1161=S1161))&gt;1,0,1)</f>
        <v>0</v>
      </c>
    </row>
    <row r="1162" spans="1:30" ht="15" customHeight="1">
      <c r="A1162" s="90" t="s">
        <v>44</v>
      </c>
      <c r="B1162" s="87" t="s">
        <v>1202</v>
      </c>
      <c r="C1162" s="90"/>
      <c r="D1162" s="165" t="s">
        <v>16</v>
      </c>
      <c r="E1162" s="189">
        <v>42690</v>
      </c>
      <c r="F1162" s="88" t="s">
        <v>1051</v>
      </c>
      <c r="G1162" s="87" t="s">
        <v>1052</v>
      </c>
      <c r="H1162" s="87" t="s">
        <v>1063</v>
      </c>
      <c r="I1162" s="176"/>
      <c r="J1162" s="85" t="str">
        <f>IFERROR(VLOOKUP(H1162,REFERENCES!R:S,2,FALSE),"")</f>
        <v>Nombre</v>
      </c>
      <c r="K1162" s="168">
        <v>598</v>
      </c>
      <c r="L1162" s="167"/>
      <c r="M1162" s="167"/>
      <c r="N1162" s="167"/>
      <c r="O1162" s="84" t="s">
        <v>1902</v>
      </c>
      <c r="P1162" s="82">
        <v>598</v>
      </c>
      <c r="Q1162" s="96" t="s">
        <v>1040</v>
      </c>
      <c r="R1162" s="87" t="s">
        <v>17</v>
      </c>
      <c r="S1162" s="87" t="s">
        <v>272</v>
      </c>
      <c r="T1162" s="86" t="s">
        <v>1322</v>
      </c>
      <c r="U1162" s="165"/>
      <c r="V1162" s="86"/>
      <c r="W1162" s="97"/>
      <c r="X1162" s="87"/>
      <c r="Y1162" s="165" t="str">
        <f t="shared" si="57"/>
        <v>IFR20161116GRPE1E</v>
      </c>
      <c r="Z1162" s="165">
        <f t="shared" si="58"/>
        <v>6</v>
      </c>
      <c r="AA1162" s="165" t="str">
        <f>VLOOKUP(R1162,NIVEAUXADMIN!A:B,2,FALSE)</f>
        <v>HT08</v>
      </c>
      <c r="AB1162" s="165" t="str">
        <f>VLOOKUP(S1162,NIVEAUXADMIN!E:F,2,FALSE)</f>
        <v>HT08834</v>
      </c>
      <c r="AC1162" s="165" t="str">
        <f>VLOOKUP(T1162,NIVEAUXADMIN!I:J,2,FALSE)</f>
        <v>HT08834-01</v>
      </c>
      <c r="AD1162" s="87">
        <f>IF(SUMPRODUCT(($A$4:$A1162=A1162)*($S$4:$S1162=S1162))&gt;1,0,1)</f>
        <v>0</v>
      </c>
    </row>
    <row r="1163" spans="1:30" ht="15" customHeight="1">
      <c r="A1163" s="90" t="s">
        <v>44</v>
      </c>
      <c r="B1163" s="87" t="s">
        <v>1202</v>
      </c>
      <c r="C1163" s="90"/>
      <c r="D1163" s="165" t="s">
        <v>16</v>
      </c>
      <c r="E1163" s="189">
        <v>42690</v>
      </c>
      <c r="F1163" s="88" t="s">
        <v>1051</v>
      </c>
      <c r="G1163" s="87" t="s">
        <v>1052</v>
      </c>
      <c r="H1163" s="87" t="s">
        <v>1058</v>
      </c>
      <c r="I1163" s="176"/>
      <c r="J1163" s="85" t="str">
        <f>IFERROR(VLOOKUP(H1163,REFERENCES!R:S,2,FALSE),"")</f>
        <v>Nombre</v>
      </c>
      <c r="K1163" s="168">
        <v>1196</v>
      </c>
      <c r="L1163" s="167"/>
      <c r="M1163" s="167"/>
      <c r="N1163" s="167"/>
      <c r="O1163" s="84" t="s">
        <v>1902</v>
      </c>
      <c r="P1163" s="82">
        <v>598</v>
      </c>
      <c r="Q1163" s="96" t="s">
        <v>1040</v>
      </c>
      <c r="R1163" s="87" t="s">
        <v>17</v>
      </c>
      <c r="S1163" s="87" t="s">
        <v>272</v>
      </c>
      <c r="T1163" s="86" t="s">
        <v>1322</v>
      </c>
      <c r="U1163" s="165"/>
      <c r="V1163" s="86"/>
      <c r="W1163" s="97"/>
      <c r="X1163" s="87"/>
      <c r="Y1163" s="165" t="str">
        <f t="shared" si="57"/>
        <v>IFR20161116GRPE1E</v>
      </c>
      <c r="Z1163" s="165">
        <f t="shared" si="58"/>
        <v>6</v>
      </c>
      <c r="AA1163" s="165" t="str">
        <f>VLOOKUP(R1163,NIVEAUXADMIN!A:B,2,FALSE)</f>
        <v>HT08</v>
      </c>
      <c r="AB1163" s="165" t="str">
        <f>VLOOKUP(S1163,NIVEAUXADMIN!E:F,2,FALSE)</f>
        <v>HT08834</v>
      </c>
      <c r="AC1163" s="165" t="str">
        <f>VLOOKUP(T1163,NIVEAUXADMIN!I:J,2,FALSE)</f>
        <v>HT08834-01</v>
      </c>
      <c r="AD1163" s="87">
        <f>IF(SUMPRODUCT(($A$4:$A1163=A1163)*($S$4:$S1163=S1163))&gt;1,0,1)</f>
        <v>0</v>
      </c>
    </row>
    <row r="1164" spans="1:30" ht="15" customHeight="1">
      <c r="A1164" s="90" t="s">
        <v>44</v>
      </c>
      <c r="B1164" s="87" t="s">
        <v>1202</v>
      </c>
      <c r="C1164" s="90"/>
      <c r="D1164" s="165" t="s">
        <v>16</v>
      </c>
      <c r="E1164" s="189">
        <v>42690</v>
      </c>
      <c r="F1164" s="88" t="s">
        <v>1051</v>
      </c>
      <c r="G1164" s="87" t="s">
        <v>1052</v>
      </c>
      <c r="H1164" s="87" t="s">
        <v>1057</v>
      </c>
      <c r="I1164" s="176"/>
      <c r="J1164" s="85" t="str">
        <f>IFERROR(VLOOKUP(H1164,REFERENCES!R:S,2,FALSE),"")</f>
        <v>Nombre</v>
      </c>
      <c r="K1164" s="168">
        <v>598</v>
      </c>
      <c r="L1164" s="167"/>
      <c r="M1164" s="167"/>
      <c r="N1164" s="167"/>
      <c r="O1164" s="84" t="s">
        <v>1902</v>
      </c>
      <c r="P1164" s="82">
        <v>598</v>
      </c>
      <c r="Q1164" s="96" t="s">
        <v>1040</v>
      </c>
      <c r="R1164" s="87" t="s">
        <v>17</v>
      </c>
      <c r="S1164" s="87" t="s">
        <v>272</v>
      </c>
      <c r="T1164" s="86" t="s">
        <v>1322</v>
      </c>
      <c r="U1164" s="165"/>
      <c r="V1164" s="86"/>
      <c r="W1164" s="97"/>
      <c r="X1164" s="87"/>
      <c r="Y1164" s="165" t="str">
        <f t="shared" si="57"/>
        <v>IFR20161116GRPE1E</v>
      </c>
      <c r="Z1164" s="165">
        <f t="shared" si="58"/>
        <v>6</v>
      </c>
      <c r="AA1164" s="165" t="str">
        <f>VLOOKUP(R1164,NIVEAUXADMIN!A:B,2,FALSE)</f>
        <v>HT08</v>
      </c>
      <c r="AB1164" s="165" t="str">
        <f>VLOOKUP(S1164,NIVEAUXADMIN!E:F,2,FALSE)</f>
        <v>HT08834</v>
      </c>
      <c r="AC1164" s="165" t="str">
        <f>VLOOKUP(T1164,NIVEAUXADMIN!I:J,2,FALSE)</f>
        <v>HT08834-01</v>
      </c>
      <c r="AD1164" s="87">
        <f>IF(SUMPRODUCT(($A$4:$A1164=A1164)*($S$4:$S1164=S1164))&gt;1,0,1)</f>
        <v>0</v>
      </c>
    </row>
    <row r="1165" spans="1:30" ht="15" customHeight="1">
      <c r="A1165" s="87" t="s">
        <v>44</v>
      </c>
      <c r="B1165" s="90" t="s">
        <v>1202</v>
      </c>
      <c r="C1165" s="90"/>
      <c r="D1165" s="165" t="s">
        <v>16</v>
      </c>
      <c r="E1165" s="189">
        <v>42693</v>
      </c>
      <c r="F1165" s="88" t="s">
        <v>1051</v>
      </c>
      <c r="G1165" s="87" t="s">
        <v>1052</v>
      </c>
      <c r="H1165" s="87" t="s">
        <v>1059</v>
      </c>
      <c r="I1165" s="176"/>
      <c r="J1165" s="85" t="str">
        <f>IFERROR(VLOOKUP(H1165,REFERENCES!R:S,2,FALSE),"")</f>
        <v>Nombre</v>
      </c>
      <c r="K1165" s="168">
        <v>3060</v>
      </c>
      <c r="L1165" s="167"/>
      <c r="M1165" s="167"/>
      <c r="N1165" s="167"/>
      <c r="O1165" s="84" t="s">
        <v>1902</v>
      </c>
      <c r="P1165" s="82">
        <v>204</v>
      </c>
      <c r="Q1165" s="96" t="s">
        <v>1040</v>
      </c>
      <c r="R1165" s="87" t="s">
        <v>138</v>
      </c>
      <c r="S1165" s="87" t="s">
        <v>140</v>
      </c>
      <c r="T1165" s="101"/>
      <c r="U1165" s="165"/>
      <c r="V1165" s="86"/>
      <c r="W1165" s="97"/>
      <c r="X1165" s="87"/>
      <c r="Y1165" s="165" t="str">
        <f t="shared" si="57"/>
        <v>IFR20161119ARAN</v>
      </c>
      <c r="Z1165" s="165">
        <f t="shared" si="58"/>
        <v>7</v>
      </c>
      <c r="AA1165" s="165" t="str">
        <f>VLOOKUP(R1165,NIVEAUXADMIN!A:B,2,FALSE)</f>
        <v>HT05</v>
      </c>
      <c r="AB1165" s="165" t="str">
        <f>VLOOKUP(S1165,NIVEAUXADMIN!E:F,2,FALSE)</f>
        <v>HT05523</v>
      </c>
      <c r="AC1165" s="165" t="e">
        <f>VLOOKUP(T1165,NIVEAUXADMIN!I:J,2,FALSE)</f>
        <v>#N/A</v>
      </c>
      <c r="AD1165" s="87">
        <f>IF(SUMPRODUCT(($A$4:$A1165=A1165)*($S$4:$S1165=S1165))&gt;1,0,1)</f>
        <v>1</v>
      </c>
    </row>
    <row r="1166" spans="1:30" ht="15" customHeight="1">
      <c r="A1166" s="87" t="s">
        <v>44</v>
      </c>
      <c r="B1166" s="90" t="s">
        <v>1202</v>
      </c>
      <c r="C1166" s="90"/>
      <c r="D1166" s="165" t="s">
        <v>16</v>
      </c>
      <c r="E1166" s="189">
        <v>42693</v>
      </c>
      <c r="F1166" s="88" t="s">
        <v>1049</v>
      </c>
      <c r="G1166" s="87" t="s">
        <v>1053</v>
      </c>
      <c r="H1166" s="87" t="s">
        <v>1048</v>
      </c>
      <c r="I1166" s="176"/>
      <c r="J1166" s="85" t="str">
        <f>IFERROR(VLOOKUP(H1166,REFERENCES!R:S,2,FALSE),"")</f>
        <v>Nombre</v>
      </c>
      <c r="K1166" s="168">
        <v>204</v>
      </c>
      <c r="L1166" s="167"/>
      <c r="M1166" s="167"/>
      <c r="N1166" s="167"/>
      <c r="O1166" s="84" t="s">
        <v>1902</v>
      </c>
      <c r="P1166" s="82">
        <v>204</v>
      </c>
      <c r="Q1166" s="96" t="s">
        <v>1040</v>
      </c>
      <c r="R1166" s="87" t="s">
        <v>138</v>
      </c>
      <c r="S1166" s="87" t="s">
        <v>140</v>
      </c>
      <c r="T1166" s="101"/>
      <c r="U1166" s="165"/>
      <c r="V1166" s="86"/>
      <c r="W1166" s="97"/>
      <c r="X1166" s="87"/>
      <c r="Y1166" s="165" t="str">
        <f t="shared" ref="Y1166:Y1197" si="59">UPPER(LEFT(A1166,3)&amp;YEAR(E1166)&amp;MONTH(E1166)&amp;DAY((E1166))&amp;LEFT(R1166,2)&amp;LEFT(S1166,2)&amp;LEFT(T1166,2))</f>
        <v>IFR20161119ARAN</v>
      </c>
      <c r="Z1166" s="165">
        <f t="shared" ref="Z1166:Z1197" si="60">COUNTIF($Y$4:$Y$1907,Y1166)</f>
        <v>7</v>
      </c>
      <c r="AA1166" s="165" t="str">
        <f>VLOOKUP(R1166,NIVEAUXADMIN!A:B,2,FALSE)</f>
        <v>HT05</v>
      </c>
      <c r="AB1166" s="165" t="str">
        <f>VLOOKUP(S1166,NIVEAUXADMIN!E:F,2,FALSE)</f>
        <v>HT05523</v>
      </c>
      <c r="AC1166" s="165" t="e">
        <f>VLOOKUP(T1166,NIVEAUXADMIN!I:J,2,FALSE)</f>
        <v>#N/A</v>
      </c>
      <c r="AD1166" s="87">
        <f>IF(SUMPRODUCT(($A$4:$A1166=A1166)*($S$4:$S1166=S1166))&gt;1,0,1)</f>
        <v>0</v>
      </c>
    </row>
    <row r="1167" spans="1:30" ht="15" customHeight="1">
      <c r="A1167" s="87" t="s">
        <v>44</v>
      </c>
      <c r="B1167" s="90" t="s">
        <v>1202</v>
      </c>
      <c r="C1167" s="90"/>
      <c r="D1167" s="165" t="s">
        <v>16</v>
      </c>
      <c r="E1167" s="189">
        <v>42693</v>
      </c>
      <c r="F1167" s="88" t="s">
        <v>1051</v>
      </c>
      <c r="G1167" s="87" t="s">
        <v>1052</v>
      </c>
      <c r="H1167" s="87" t="s">
        <v>1056</v>
      </c>
      <c r="I1167" s="176"/>
      <c r="J1167" s="85" t="str">
        <f>IFERROR(VLOOKUP(H1167,REFERENCES!R:S,2,FALSE),"")</f>
        <v>Nombre</v>
      </c>
      <c r="K1167" s="168">
        <v>204</v>
      </c>
      <c r="L1167" s="167"/>
      <c r="M1167" s="167"/>
      <c r="N1167" s="167"/>
      <c r="O1167" s="84" t="s">
        <v>1902</v>
      </c>
      <c r="P1167" s="82">
        <v>204</v>
      </c>
      <c r="Q1167" s="96" t="s">
        <v>1040</v>
      </c>
      <c r="R1167" s="87" t="s">
        <v>138</v>
      </c>
      <c r="S1167" s="87" t="s">
        <v>140</v>
      </c>
      <c r="T1167" s="101"/>
      <c r="U1167" s="165"/>
      <c r="V1167" s="86"/>
      <c r="W1167" s="97"/>
      <c r="X1167" s="87"/>
      <c r="Y1167" s="165" t="str">
        <f t="shared" si="59"/>
        <v>IFR20161119ARAN</v>
      </c>
      <c r="Z1167" s="165">
        <f t="shared" si="60"/>
        <v>7</v>
      </c>
      <c r="AA1167" s="165" t="str">
        <f>VLOOKUP(R1167,NIVEAUXADMIN!A:B,2,FALSE)</f>
        <v>HT05</v>
      </c>
      <c r="AB1167" s="165" t="str">
        <f>VLOOKUP(S1167,NIVEAUXADMIN!E:F,2,FALSE)</f>
        <v>HT05523</v>
      </c>
      <c r="AC1167" s="165" t="e">
        <f>VLOOKUP(T1167,NIVEAUXADMIN!I:J,2,FALSE)</f>
        <v>#N/A</v>
      </c>
      <c r="AD1167" s="87">
        <f>IF(SUMPRODUCT(($A$4:$A1167=A1167)*($S$4:$S1167=S1167))&gt;1,0,1)</f>
        <v>0</v>
      </c>
    </row>
    <row r="1168" spans="1:30" ht="15" customHeight="1">
      <c r="A1168" s="87" t="s">
        <v>44</v>
      </c>
      <c r="B1168" s="90" t="s">
        <v>1202</v>
      </c>
      <c r="C1168" s="90"/>
      <c r="D1168" s="165" t="s">
        <v>16</v>
      </c>
      <c r="E1168" s="189">
        <v>42693</v>
      </c>
      <c r="F1168" s="95" t="s">
        <v>1051</v>
      </c>
      <c r="G1168" s="165" t="s">
        <v>1052</v>
      </c>
      <c r="H1168" s="165" t="s">
        <v>1054</v>
      </c>
      <c r="I1168" s="176"/>
      <c r="J1168" s="85" t="str">
        <f>IFERROR(VLOOKUP(H1168,REFERENCES!R:S,2,FALSE),"")</f>
        <v>Nombre</v>
      </c>
      <c r="K1168" s="168">
        <v>408</v>
      </c>
      <c r="L1168" s="167"/>
      <c r="M1168" s="167"/>
      <c r="N1168" s="167"/>
      <c r="O1168" s="84" t="s">
        <v>1902</v>
      </c>
      <c r="P1168" s="82">
        <v>204</v>
      </c>
      <c r="Q1168" s="96" t="s">
        <v>1040</v>
      </c>
      <c r="R1168" s="87" t="s">
        <v>138</v>
      </c>
      <c r="S1168" s="87" t="s">
        <v>140</v>
      </c>
      <c r="T1168" s="101"/>
      <c r="U1168" s="165"/>
      <c r="V1168" s="86"/>
      <c r="W1168" s="97"/>
      <c r="X1168" s="87"/>
      <c r="Y1168" s="165" t="str">
        <f t="shared" si="59"/>
        <v>IFR20161119ARAN</v>
      </c>
      <c r="Z1168" s="165">
        <f t="shared" si="60"/>
        <v>7</v>
      </c>
      <c r="AA1168" s="165" t="str">
        <f>VLOOKUP(R1168,NIVEAUXADMIN!A:B,2,FALSE)</f>
        <v>HT05</v>
      </c>
      <c r="AB1168" s="165" t="str">
        <f>VLOOKUP(S1168,NIVEAUXADMIN!E:F,2,FALSE)</f>
        <v>HT05523</v>
      </c>
      <c r="AC1168" s="165" t="e">
        <f>VLOOKUP(T1168,NIVEAUXADMIN!I:J,2,FALSE)</f>
        <v>#N/A</v>
      </c>
      <c r="AD1168" s="87">
        <f>IF(SUMPRODUCT(($A$4:$A1168=A1168)*($S$4:$S1168=S1168))&gt;1,0,1)</f>
        <v>0</v>
      </c>
    </row>
    <row r="1169" spans="1:30" ht="15" customHeight="1">
      <c r="A1169" s="87" t="s">
        <v>44</v>
      </c>
      <c r="B1169" s="90" t="s">
        <v>1202</v>
      </c>
      <c r="C1169" s="90"/>
      <c r="D1169" s="165" t="s">
        <v>16</v>
      </c>
      <c r="E1169" s="189">
        <v>42693</v>
      </c>
      <c r="F1169" s="88" t="s">
        <v>1049</v>
      </c>
      <c r="G1169" s="87" t="s">
        <v>1053</v>
      </c>
      <c r="H1169" s="87" t="s">
        <v>1064</v>
      </c>
      <c r="I1169" s="176"/>
      <c r="J1169" s="85" t="str">
        <f>IFERROR(VLOOKUP(H1169,REFERENCES!R:S,2,FALSE),"")</f>
        <v>Nombre</v>
      </c>
      <c r="K1169" s="168">
        <v>204</v>
      </c>
      <c r="L1169" s="167"/>
      <c r="M1169" s="167"/>
      <c r="N1169" s="167"/>
      <c r="O1169" s="84" t="s">
        <v>1902</v>
      </c>
      <c r="P1169" s="82">
        <v>204</v>
      </c>
      <c r="Q1169" s="96" t="s">
        <v>1040</v>
      </c>
      <c r="R1169" s="87" t="s">
        <v>138</v>
      </c>
      <c r="S1169" s="87" t="s">
        <v>140</v>
      </c>
      <c r="T1169" s="101"/>
      <c r="U1169" s="165"/>
      <c r="V1169" s="86"/>
      <c r="W1169" s="97"/>
      <c r="X1169" s="87"/>
      <c r="Y1169" s="165" t="str">
        <f t="shared" si="59"/>
        <v>IFR20161119ARAN</v>
      </c>
      <c r="Z1169" s="165">
        <f t="shared" si="60"/>
        <v>7</v>
      </c>
      <c r="AA1169" s="165" t="str">
        <f>VLOOKUP(R1169,NIVEAUXADMIN!A:B,2,FALSE)</f>
        <v>HT05</v>
      </c>
      <c r="AB1169" s="165" t="str">
        <f>VLOOKUP(S1169,NIVEAUXADMIN!E:F,2,FALSE)</f>
        <v>HT05523</v>
      </c>
      <c r="AC1169" s="165" t="e">
        <f>VLOOKUP(T1169,NIVEAUXADMIN!I:J,2,FALSE)</f>
        <v>#N/A</v>
      </c>
      <c r="AD1169" s="87">
        <f>IF(SUMPRODUCT(($A$4:$A1169=A1169)*($S$4:$S1169=S1169))&gt;1,0,1)</f>
        <v>0</v>
      </c>
    </row>
    <row r="1170" spans="1:30" ht="15" customHeight="1">
      <c r="A1170" s="87" t="s">
        <v>44</v>
      </c>
      <c r="B1170" s="90" t="s">
        <v>1202</v>
      </c>
      <c r="C1170" s="90"/>
      <c r="D1170" s="165" t="s">
        <v>16</v>
      </c>
      <c r="E1170" s="189">
        <v>42693</v>
      </c>
      <c r="F1170" s="88" t="s">
        <v>1051</v>
      </c>
      <c r="G1170" s="87" t="s">
        <v>1052</v>
      </c>
      <c r="H1170" s="87" t="s">
        <v>1063</v>
      </c>
      <c r="I1170" s="176"/>
      <c r="J1170" s="85" t="str">
        <f>IFERROR(VLOOKUP(H1170,REFERENCES!R:S,2,FALSE),"")</f>
        <v>Nombre</v>
      </c>
      <c r="K1170" s="168">
        <v>204</v>
      </c>
      <c r="L1170" s="167"/>
      <c r="M1170" s="167"/>
      <c r="N1170" s="167"/>
      <c r="O1170" s="84" t="s">
        <v>1902</v>
      </c>
      <c r="P1170" s="82">
        <v>204</v>
      </c>
      <c r="Q1170" s="96" t="s">
        <v>1040</v>
      </c>
      <c r="R1170" s="87" t="s">
        <v>138</v>
      </c>
      <c r="S1170" s="87" t="s">
        <v>140</v>
      </c>
      <c r="T1170" s="101"/>
      <c r="U1170" s="165"/>
      <c r="V1170" s="86"/>
      <c r="W1170" s="97"/>
      <c r="X1170" s="87"/>
      <c r="Y1170" s="165" t="str">
        <f t="shared" si="59"/>
        <v>IFR20161119ARAN</v>
      </c>
      <c r="Z1170" s="165">
        <f t="shared" si="60"/>
        <v>7</v>
      </c>
      <c r="AA1170" s="165" t="str">
        <f>VLOOKUP(R1170,NIVEAUXADMIN!A:B,2,FALSE)</f>
        <v>HT05</v>
      </c>
      <c r="AB1170" s="165" t="str">
        <f>VLOOKUP(S1170,NIVEAUXADMIN!E:F,2,FALSE)</f>
        <v>HT05523</v>
      </c>
      <c r="AC1170" s="165" t="e">
        <f>VLOOKUP(T1170,NIVEAUXADMIN!I:J,2,FALSE)</f>
        <v>#N/A</v>
      </c>
      <c r="AD1170" s="87">
        <f>IF(SUMPRODUCT(($A$4:$A1170=A1170)*($S$4:$S1170=S1170))&gt;1,0,1)</f>
        <v>0</v>
      </c>
    </row>
    <row r="1171" spans="1:30" ht="15" customHeight="1">
      <c r="A1171" s="87" t="s">
        <v>44</v>
      </c>
      <c r="B1171" s="90" t="s">
        <v>1202</v>
      </c>
      <c r="C1171" s="90"/>
      <c r="D1171" s="165" t="s">
        <v>16</v>
      </c>
      <c r="E1171" s="189">
        <v>42693</v>
      </c>
      <c r="F1171" s="88" t="s">
        <v>1051</v>
      </c>
      <c r="G1171" s="87" t="s">
        <v>1052</v>
      </c>
      <c r="H1171" s="87" t="s">
        <v>1062</v>
      </c>
      <c r="I1171" s="176"/>
      <c r="J1171" s="85" t="str">
        <f>IFERROR(VLOOKUP(H1171,REFERENCES!R:S,2,FALSE),"")</f>
        <v>Nombre</v>
      </c>
      <c r="K1171" s="168">
        <v>204</v>
      </c>
      <c r="L1171" s="167"/>
      <c r="M1171" s="167"/>
      <c r="N1171" s="167"/>
      <c r="O1171" s="84" t="s">
        <v>1902</v>
      </c>
      <c r="P1171" s="82">
        <v>204</v>
      </c>
      <c r="Q1171" s="96" t="s">
        <v>1040</v>
      </c>
      <c r="R1171" s="87" t="s">
        <v>138</v>
      </c>
      <c r="S1171" s="87" t="s">
        <v>140</v>
      </c>
      <c r="T1171" s="101"/>
      <c r="U1171" s="165"/>
      <c r="V1171" s="86"/>
      <c r="W1171" s="97"/>
      <c r="X1171" s="87"/>
      <c r="Y1171" s="165" t="str">
        <f t="shared" si="59"/>
        <v>IFR20161119ARAN</v>
      </c>
      <c r="Z1171" s="165">
        <f t="shared" si="60"/>
        <v>7</v>
      </c>
      <c r="AA1171" s="165" t="str">
        <f>VLOOKUP(R1171,NIVEAUXADMIN!A:B,2,FALSE)</f>
        <v>HT05</v>
      </c>
      <c r="AB1171" s="165" t="str">
        <f>VLOOKUP(S1171,NIVEAUXADMIN!E:F,2,FALSE)</f>
        <v>HT05523</v>
      </c>
      <c r="AC1171" s="165" t="e">
        <f>VLOOKUP(T1171,NIVEAUXADMIN!I:J,2,FALSE)</f>
        <v>#N/A</v>
      </c>
      <c r="AD1171" s="87">
        <f>IF(SUMPRODUCT(($A$4:$A1171=A1171)*($S$4:$S1171=S1171))&gt;1,0,1)</f>
        <v>0</v>
      </c>
    </row>
    <row r="1172" spans="1:30" ht="15" customHeight="1">
      <c r="A1172" s="87" t="s">
        <v>44</v>
      </c>
      <c r="B1172" s="90" t="s">
        <v>1202</v>
      </c>
      <c r="C1172" s="90"/>
      <c r="D1172" s="165" t="s">
        <v>16</v>
      </c>
      <c r="E1172" s="189">
        <v>42698</v>
      </c>
      <c r="F1172" s="88" t="s">
        <v>1049</v>
      </c>
      <c r="G1172" s="87" t="s">
        <v>1053</v>
      </c>
      <c r="H1172" s="87" t="s">
        <v>1048</v>
      </c>
      <c r="I1172" s="176"/>
      <c r="J1172" s="85" t="str">
        <f>IFERROR(VLOOKUP(H1172,REFERENCES!R:S,2,FALSE),"")</f>
        <v>Nombre</v>
      </c>
      <c r="K1172" s="168">
        <v>391</v>
      </c>
      <c r="L1172" s="167"/>
      <c r="M1172" s="167"/>
      <c r="N1172" s="167"/>
      <c r="O1172" s="84" t="s">
        <v>1902</v>
      </c>
      <c r="P1172" s="81">
        <v>391</v>
      </c>
      <c r="Q1172" s="96" t="s">
        <v>1040</v>
      </c>
      <c r="R1172" s="87" t="s">
        <v>17</v>
      </c>
      <c r="S1172" s="87" t="s">
        <v>275</v>
      </c>
      <c r="T1172" s="101"/>
      <c r="U1172" s="165"/>
      <c r="V1172" s="86"/>
      <c r="W1172" s="97"/>
      <c r="X1172" s="87"/>
      <c r="Y1172" s="165" t="str">
        <f t="shared" si="59"/>
        <v>IFR20161124GRRO</v>
      </c>
      <c r="Z1172" s="165">
        <f t="shared" si="60"/>
        <v>5</v>
      </c>
      <c r="AA1172" s="165" t="str">
        <f>VLOOKUP(R1172,NIVEAUXADMIN!A:B,2,FALSE)</f>
        <v>HT08</v>
      </c>
      <c r="AB1172" s="165" t="str">
        <f>VLOOKUP(S1172,NIVEAUXADMIN!E:F,2,FALSE)</f>
        <v>HT08832</v>
      </c>
      <c r="AC1172" s="165" t="e">
        <f>VLOOKUP(T1172,NIVEAUXADMIN!I:J,2,FALSE)</f>
        <v>#N/A</v>
      </c>
      <c r="AD1172" s="87">
        <f>IF(SUMPRODUCT(($A$4:$A1172=A1172)*($S$4:$S1172=S1172))&gt;1,0,1)</f>
        <v>0</v>
      </c>
    </row>
    <row r="1173" spans="1:30" s="165" customFormat="1" ht="15" customHeight="1">
      <c r="A1173" s="87" t="s">
        <v>44</v>
      </c>
      <c r="B1173" s="90" t="s">
        <v>1202</v>
      </c>
      <c r="C1173" s="90"/>
      <c r="D1173" s="165" t="s">
        <v>16</v>
      </c>
      <c r="E1173" s="189">
        <v>42698</v>
      </c>
      <c r="F1173" s="88" t="s">
        <v>1051</v>
      </c>
      <c r="G1173" s="87" t="s">
        <v>1052</v>
      </c>
      <c r="H1173" s="87" t="s">
        <v>1056</v>
      </c>
      <c r="I1173" s="176"/>
      <c r="J1173" s="85" t="str">
        <f>IFERROR(VLOOKUP(H1173,REFERENCES!R:S,2,FALSE),"")</f>
        <v>Nombre</v>
      </c>
      <c r="K1173" s="168">
        <v>782</v>
      </c>
      <c r="L1173" s="167"/>
      <c r="M1173" s="167"/>
      <c r="N1173" s="167"/>
      <c r="O1173" s="84" t="s">
        <v>1902</v>
      </c>
      <c r="P1173" s="81">
        <v>391</v>
      </c>
      <c r="Q1173" s="96" t="s">
        <v>1040</v>
      </c>
      <c r="R1173" s="87" t="s">
        <v>17</v>
      </c>
      <c r="S1173" s="87" t="s">
        <v>275</v>
      </c>
      <c r="T1173" s="101"/>
      <c r="V1173" s="86"/>
      <c r="W1173" s="97"/>
      <c r="X1173" s="87"/>
      <c r="Y1173" s="165" t="str">
        <f t="shared" si="59"/>
        <v>IFR20161124GRRO</v>
      </c>
      <c r="Z1173" s="165">
        <f t="shared" si="60"/>
        <v>5</v>
      </c>
      <c r="AA1173" s="165" t="str">
        <f>VLOOKUP(R1173,NIVEAUXADMIN!A:B,2,FALSE)</f>
        <v>HT08</v>
      </c>
      <c r="AB1173" s="165" t="str">
        <f>VLOOKUP(S1173,NIVEAUXADMIN!E:F,2,FALSE)</f>
        <v>HT08832</v>
      </c>
      <c r="AC1173" s="165" t="e">
        <f>VLOOKUP(T1173,NIVEAUXADMIN!I:J,2,FALSE)</f>
        <v>#N/A</v>
      </c>
      <c r="AD1173" s="87">
        <f>IF(SUMPRODUCT(($A$4:$A1173=A1173)*($S$4:$S1173=S1173))&gt;1,0,1)</f>
        <v>0</v>
      </c>
    </row>
    <row r="1174" spans="1:30" ht="15" customHeight="1">
      <c r="A1174" s="87" t="s">
        <v>44</v>
      </c>
      <c r="B1174" s="90" t="s">
        <v>1202</v>
      </c>
      <c r="C1174" s="90"/>
      <c r="D1174" s="165" t="s">
        <v>16</v>
      </c>
      <c r="E1174" s="189">
        <v>42698</v>
      </c>
      <c r="F1174" s="88" t="s">
        <v>1051</v>
      </c>
      <c r="G1174" s="87" t="s">
        <v>1052</v>
      </c>
      <c r="H1174" s="87" t="s">
        <v>1063</v>
      </c>
      <c r="I1174" s="176"/>
      <c r="J1174" s="85" t="str">
        <f>IFERROR(VLOOKUP(H1174,REFERENCES!R:S,2,FALSE),"")</f>
        <v>Nombre</v>
      </c>
      <c r="K1174" s="168">
        <v>391</v>
      </c>
      <c r="L1174" s="167"/>
      <c r="M1174" s="167"/>
      <c r="N1174" s="167"/>
      <c r="O1174" s="84" t="s">
        <v>1902</v>
      </c>
      <c r="P1174" s="81">
        <v>391</v>
      </c>
      <c r="Q1174" s="96" t="s">
        <v>1040</v>
      </c>
      <c r="R1174" s="87" t="s">
        <v>17</v>
      </c>
      <c r="S1174" s="87" t="s">
        <v>275</v>
      </c>
      <c r="T1174" s="101"/>
      <c r="U1174" s="165"/>
      <c r="V1174" s="86"/>
      <c r="W1174" s="97"/>
      <c r="X1174" s="87"/>
      <c r="Y1174" s="165" t="str">
        <f t="shared" si="59"/>
        <v>IFR20161124GRRO</v>
      </c>
      <c r="Z1174" s="165">
        <f t="shared" si="60"/>
        <v>5</v>
      </c>
      <c r="AA1174" s="165" t="str">
        <f>VLOOKUP(R1174,NIVEAUXADMIN!A:B,2,FALSE)</f>
        <v>HT08</v>
      </c>
      <c r="AB1174" s="165" t="str">
        <f>VLOOKUP(S1174,NIVEAUXADMIN!E:F,2,FALSE)</f>
        <v>HT08832</v>
      </c>
      <c r="AC1174" s="165" t="e">
        <f>VLOOKUP(T1174,NIVEAUXADMIN!I:J,2,FALSE)</f>
        <v>#N/A</v>
      </c>
      <c r="AD1174" s="87">
        <f>IF(SUMPRODUCT(($A$4:$A1174=A1174)*($S$4:$S1174=S1174))&gt;1,0,1)</f>
        <v>0</v>
      </c>
    </row>
    <row r="1175" spans="1:30" ht="15" customHeight="1">
      <c r="A1175" s="87" t="s">
        <v>44</v>
      </c>
      <c r="B1175" s="90" t="s">
        <v>1202</v>
      </c>
      <c r="C1175" s="90"/>
      <c r="D1175" s="165" t="s">
        <v>16</v>
      </c>
      <c r="E1175" s="189">
        <v>42698</v>
      </c>
      <c r="F1175" s="88" t="s">
        <v>1051</v>
      </c>
      <c r="G1175" s="87" t="s">
        <v>1052</v>
      </c>
      <c r="H1175" s="87" t="s">
        <v>1058</v>
      </c>
      <c r="I1175" s="176"/>
      <c r="J1175" s="85" t="str">
        <f>IFERROR(VLOOKUP(H1175,REFERENCES!R:S,2,FALSE),"")</f>
        <v>Nombre</v>
      </c>
      <c r="K1175" s="168">
        <v>782</v>
      </c>
      <c r="L1175" s="167"/>
      <c r="M1175" s="167"/>
      <c r="N1175" s="167"/>
      <c r="O1175" s="84" t="s">
        <v>1902</v>
      </c>
      <c r="P1175" s="81">
        <v>391</v>
      </c>
      <c r="Q1175" s="96" t="s">
        <v>1040</v>
      </c>
      <c r="R1175" s="87" t="s">
        <v>17</v>
      </c>
      <c r="S1175" s="87" t="s">
        <v>275</v>
      </c>
      <c r="T1175" s="101"/>
      <c r="U1175" s="165"/>
      <c r="V1175" s="86"/>
      <c r="W1175" s="97"/>
      <c r="X1175" s="87"/>
      <c r="Y1175" s="165" t="str">
        <f t="shared" si="59"/>
        <v>IFR20161124GRRO</v>
      </c>
      <c r="Z1175" s="165">
        <f t="shared" si="60"/>
        <v>5</v>
      </c>
      <c r="AA1175" s="165" t="str">
        <f>VLOOKUP(R1175,NIVEAUXADMIN!A:B,2,FALSE)</f>
        <v>HT08</v>
      </c>
      <c r="AB1175" s="165" t="str">
        <f>VLOOKUP(S1175,NIVEAUXADMIN!E:F,2,FALSE)</f>
        <v>HT08832</v>
      </c>
      <c r="AC1175" s="165" t="e">
        <f>VLOOKUP(T1175,NIVEAUXADMIN!I:J,2,FALSE)</f>
        <v>#N/A</v>
      </c>
      <c r="AD1175" s="87">
        <f>IF(SUMPRODUCT(($A$4:$A1175=A1175)*($S$4:$S1175=S1175))&gt;1,0,1)</f>
        <v>0</v>
      </c>
    </row>
    <row r="1176" spans="1:30" ht="15" customHeight="1">
      <c r="A1176" s="87" t="s">
        <v>44</v>
      </c>
      <c r="B1176" s="90" t="s">
        <v>1202</v>
      </c>
      <c r="C1176" s="90"/>
      <c r="D1176" s="165" t="s">
        <v>16</v>
      </c>
      <c r="E1176" s="189">
        <v>42698</v>
      </c>
      <c r="F1176" s="88" t="s">
        <v>1051</v>
      </c>
      <c r="G1176" s="87" t="s">
        <v>1052</v>
      </c>
      <c r="H1176" s="87" t="s">
        <v>1057</v>
      </c>
      <c r="I1176" s="176"/>
      <c r="J1176" s="85" t="str">
        <f>IFERROR(VLOOKUP(H1176,REFERENCES!R:S,2,FALSE),"")</f>
        <v>Nombre</v>
      </c>
      <c r="K1176" s="168">
        <v>391</v>
      </c>
      <c r="L1176" s="167"/>
      <c r="M1176" s="167"/>
      <c r="N1176" s="167"/>
      <c r="O1176" s="84" t="s">
        <v>1902</v>
      </c>
      <c r="P1176" s="81">
        <v>391</v>
      </c>
      <c r="Q1176" s="96" t="s">
        <v>1040</v>
      </c>
      <c r="R1176" s="87" t="s">
        <v>17</v>
      </c>
      <c r="S1176" s="87" t="s">
        <v>275</v>
      </c>
      <c r="T1176" s="101"/>
      <c r="U1176" s="165"/>
      <c r="V1176" s="86"/>
      <c r="W1176" s="97"/>
      <c r="X1176" s="87"/>
      <c r="Y1176" s="165" t="str">
        <f t="shared" si="59"/>
        <v>IFR20161124GRRO</v>
      </c>
      <c r="Z1176" s="165">
        <f t="shared" si="60"/>
        <v>5</v>
      </c>
      <c r="AA1176" s="165" t="str">
        <f>VLOOKUP(R1176,NIVEAUXADMIN!A:B,2,FALSE)</f>
        <v>HT08</v>
      </c>
      <c r="AB1176" s="165" t="str">
        <f>VLOOKUP(S1176,NIVEAUXADMIN!E:F,2,FALSE)</f>
        <v>HT08832</v>
      </c>
      <c r="AC1176" s="165" t="e">
        <f>VLOOKUP(T1176,NIVEAUXADMIN!I:J,2,FALSE)</f>
        <v>#N/A</v>
      </c>
      <c r="AD1176" s="87">
        <f>IF(SUMPRODUCT(($A$4:$A1176=A1176)*($S$4:$S1176=S1176))&gt;1,0,1)</f>
        <v>0</v>
      </c>
    </row>
    <row r="1177" spans="1:30" ht="15" customHeight="1">
      <c r="A1177" s="166" t="s">
        <v>44</v>
      </c>
      <c r="B1177" s="90" t="s">
        <v>1202</v>
      </c>
      <c r="C1177" s="90"/>
      <c r="D1177" s="165" t="s">
        <v>16</v>
      </c>
      <c r="E1177" s="189">
        <v>42705</v>
      </c>
      <c r="F1177" s="166" t="s">
        <v>1049</v>
      </c>
      <c r="G1177" s="166" t="s">
        <v>1053</v>
      </c>
      <c r="H1177" s="166" t="s">
        <v>1048</v>
      </c>
      <c r="I1177" s="176"/>
      <c r="J1177" s="85" t="str">
        <f>IFERROR(VLOOKUP(H1177,REFERENCES!R:S,2,FALSE),"")</f>
        <v>Nombre</v>
      </c>
      <c r="K1177" s="168">
        <v>1096</v>
      </c>
      <c r="L1177" s="167"/>
      <c r="M1177" s="167"/>
      <c r="N1177" s="167"/>
      <c r="O1177" s="84" t="s">
        <v>1902</v>
      </c>
      <c r="P1177" s="178">
        <v>548</v>
      </c>
      <c r="Q1177" s="96" t="s">
        <v>1040</v>
      </c>
      <c r="R1177" s="87" t="s">
        <v>17</v>
      </c>
      <c r="S1177" s="87" t="s">
        <v>248</v>
      </c>
      <c r="T1177" s="101"/>
      <c r="U1177" s="165"/>
      <c r="V1177" s="86"/>
      <c r="W1177" s="97"/>
      <c r="X1177" s="166"/>
      <c r="Y1177" s="165" t="str">
        <f t="shared" si="59"/>
        <v>IFR2016121GRBE</v>
      </c>
      <c r="Z1177" s="165">
        <f t="shared" si="60"/>
        <v>6</v>
      </c>
      <c r="AA1177" s="165" t="str">
        <f>VLOOKUP(R1177,NIVEAUXADMIN!A:B,2,FALSE)</f>
        <v>HT08</v>
      </c>
      <c r="AB1177" s="165" t="str">
        <f>VLOOKUP(S1177,NIVEAUXADMIN!E:F,2,FALSE)</f>
        <v>HT08833</v>
      </c>
      <c r="AC1177" s="165" t="e">
        <f>VLOOKUP(T1177,NIVEAUXADMIN!I:J,2,FALSE)</f>
        <v>#N/A</v>
      </c>
      <c r="AD1177" s="87">
        <f>IF(SUMPRODUCT(($A$4:$A1177=A1177)*($S$4:$S1177=S1177))&gt;1,0,1)</f>
        <v>0</v>
      </c>
    </row>
    <row r="1178" spans="1:30" ht="15" customHeight="1">
      <c r="A1178" s="166" t="s">
        <v>44</v>
      </c>
      <c r="B1178" s="90" t="s">
        <v>1202</v>
      </c>
      <c r="C1178" s="90"/>
      <c r="D1178" s="165" t="s">
        <v>16</v>
      </c>
      <c r="E1178" s="189">
        <v>42705</v>
      </c>
      <c r="F1178" s="166" t="s">
        <v>1051</v>
      </c>
      <c r="G1178" s="166" t="s">
        <v>1052</v>
      </c>
      <c r="H1178" s="166" t="s">
        <v>1056</v>
      </c>
      <c r="I1178" s="176"/>
      <c r="J1178" s="85" t="str">
        <f>IFERROR(VLOOKUP(H1178,REFERENCES!R:S,2,FALSE),"")</f>
        <v>Nombre</v>
      </c>
      <c r="K1178" s="168">
        <v>1096</v>
      </c>
      <c r="L1178" s="167"/>
      <c r="M1178" s="167"/>
      <c r="N1178" s="167"/>
      <c r="O1178" s="84" t="s">
        <v>1902</v>
      </c>
      <c r="P1178" s="178">
        <v>548</v>
      </c>
      <c r="Q1178" s="96" t="s">
        <v>1040</v>
      </c>
      <c r="R1178" s="87" t="s">
        <v>17</v>
      </c>
      <c r="S1178" s="87" t="s">
        <v>248</v>
      </c>
      <c r="T1178" s="101"/>
      <c r="U1178" s="165"/>
      <c r="V1178" s="86"/>
      <c r="W1178" s="97"/>
      <c r="X1178" s="166"/>
      <c r="Y1178" s="165" t="str">
        <f t="shared" si="59"/>
        <v>IFR2016121GRBE</v>
      </c>
      <c r="Z1178" s="165">
        <f t="shared" si="60"/>
        <v>6</v>
      </c>
      <c r="AA1178" s="165" t="str">
        <f>VLOOKUP(R1178,NIVEAUXADMIN!A:B,2,FALSE)</f>
        <v>HT08</v>
      </c>
      <c r="AB1178" s="165" t="str">
        <f>VLOOKUP(S1178,NIVEAUXADMIN!E:F,2,FALSE)</f>
        <v>HT08833</v>
      </c>
      <c r="AC1178" s="165" t="e">
        <f>VLOOKUP(T1178,NIVEAUXADMIN!I:J,2,FALSE)</f>
        <v>#N/A</v>
      </c>
      <c r="AD1178" s="87">
        <f>IF(SUMPRODUCT(($A$4:$A1178=A1178)*($S$4:$S1178=S1178))&gt;1,0,1)</f>
        <v>0</v>
      </c>
    </row>
    <row r="1179" spans="1:30" s="165" customFormat="1" ht="15" customHeight="1">
      <c r="A1179" s="166" t="s">
        <v>44</v>
      </c>
      <c r="B1179" s="90" t="s">
        <v>1202</v>
      </c>
      <c r="C1179" s="90"/>
      <c r="D1179" s="165" t="s">
        <v>16</v>
      </c>
      <c r="E1179" s="189">
        <v>42705</v>
      </c>
      <c r="F1179" s="166" t="s">
        <v>1049</v>
      </c>
      <c r="G1179" s="166" t="s">
        <v>1053</v>
      </c>
      <c r="H1179" s="166" t="s">
        <v>1064</v>
      </c>
      <c r="I1179" s="176"/>
      <c r="J1179" s="85" t="str">
        <f>IFERROR(VLOOKUP(H1179,REFERENCES!R:S,2,FALSE),"")</f>
        <v>Nombre</v>
      </c>
      <c r="K1179" s="168">
        <v>548</v>
      </c>
      <c r="L1179" s="167"/>
      <c r="M1179" s="167"/>
      <c r="N1179" s="167"/>
      <c r="O1179" s="84" t="s">
        <v>1902</v>
      </c>
      <c r="P1179" s="178">
        <v>548</v>
      </c>
      <c r="Q1179" s="96" t="s">
        <v>1040</v>
      </c>
      <c r="R1179" s="87" t="s">
        <v>17</v>
      </c>
      <c r="S1179" s="87" t="s">
        <v>248</v>
      </c>
      <c r="T1179" s="101"/>
      <c r="V1179" s="86"/>
      <c r="W1179" s="97"/>
      <c r="X1179" s="166"/>
      <c r="Y1179" s="165" t="str">
        <f t="shared" si="59"/>
        <v>IFR2016121GRBE</v>
      </c>
      <c r="Z1179" s="165">
        <f t="shared" si="60"/>
        <v>6</v>
      </c>
      <c r="AA1179" s="165" t="str">
        <f>VLOOKUP(R1179,NIVEAUXADMIN!A:B,2,FALSE)</f>
        <v>HT08</v>
      </c>
      <c r="AB1179" s="165" t="str">
        <f>VLOOKUP(S1179,NIVEAUXADMIN!E:F,2,FALSE)</f>
        <v>HT08833</v>
      </c>
      <c r="AC1179" s="165" t="e">
        <f>VLOOKUP(T1179,NIVEAUXADMIN!I:J,2,FALSE)</f>
        <v>#N/A</v>
      </c>
      <c r="AD1179" s="87">
        <f>IF(SUMPRODUCT(($A$4:$A1179=A1179)*($S$4:$S1179=S1179))&gt;1,0,1)</f>
        <v>0</v>
      </c>
    </row>
    <row r="1180" spans="1:30" ht="15" customHeight="1">
      <c r="A1180" s="166" t="s">
        <v>44</v>
      </c>
      <c r="B1180" s="90" t="s">
        <v>1202</v>
      </c>
      <c r="C1180" s="90"/>
      <c r="D1180" s="165" t="s">
        <v>16</v>
      </c>
      <c r="E1180" s="189">
        <v>42705</v>
      </c>
      <c r="F1180" s="88" t="s">
        <v>1051</v>
      </c>
      <c r="G1180" s="87" t="s">
        <v>1052</v>
      </c>
      <c r="H1180" s="87" t="s">
        <v>1063</v>
      </c>
      <c r="I1180" s="176"/>
      <c r="J1180" s="85" t="str">
        <f>IFERROR(VLOOKUP(H1180,REFERENCES!R:S,2,FALSE),"")</f>
        <v>Nombre</v>
      </c>
      <c r="K1180" s="168">
        <v>548</v>
      </c>
      <c r="L1180" s="167"/>
      <c r="M1180" s="167"/>
      <c r="N1180" s="167"/>
      <c r="O1180" s="84" t="s">
        <v>1902</v>
      </c>
      <c r="P1180" s="178">
        <v>548</v>
      </c>
      <c r="Q1180" s="96" t="s">
        <v>1040</v>
      </c>
      <c r="R1180" s="87" t="s">
        <v>17</v>
      </c>
      <c r="S1180" s="87" t="s">
        <v>248</v>
      </c>
      <c r="T1180" s="101"/>
      <c r="U1180" s="165"/>
      <c r="V1180" s="86"/>
      <c r="W1180" s="97"/>
      <c r="X1180" s="166"/>
      <c r="Y1180" s="165" t="str">
        <f t="shared" si="59"/>
        <v>IFR2016121GRBE</v>
      </c>
      <c r="Z1180" s="165">
        <f t="shared" si="60"/>
        <v>6</v>
      </c>
      <c r="AA1180" s="165" t="str">
        <f>VLOOKUP(R1180,NIVEAUXADMIN!A:B,2,FALSE)</f>
        <v>HT08</v>
      </c>
      <c r="AB1180" s="165" t="str">
        <f>VLOOKUP(S1180,NIVEAUXADMIN!E:F,2,FALSE)</f>
        <v>HT08833</v>
      </c>
      <c r="AC1180" s="165" t="e">
        <f>VLOOKUP(T1180,NIVEAUXADMIN!I:J,2,FALSE)</f>
        <v>#N/A</v>
      </c>
      <c r="AD1180" s="87">
        <f>IF(SUMPRODUCT(($A$4:$A1180=A1180)*($S$4:$S1180=S1180))&gt;1,0,1)</f>
        <v>0</v>
      </c>
    </row>
    <row r="1181" spans="1:30" ht="15" customHeight="1">
      <c r="A1181" s="166" t="s">
        <v>44</v>
      </c>
      <c r="B1181" s="90" t="s">
        <v>1202</v>
      </c>
      <c r="C1181" s="90"/>
      <c r="D1181" s="165" t="s">
        <v>16</v>
      </c>
      <c r="E1181" s="189">
        <v>42705</v>
      </c>
      <c r="F1181" s="166" t="s">
        <v>1051</v>
      </c>
      <c r="G1181" s="166" t="s">
        <v>1052</v>
      </c>
      <c r="H1181" s="166" t="s">
        <v>1058</v>
      </c>
      <c r="I1181" s="176"/>
      <c r="J1181" s="85" t="str">
        <f>IFERROR(VLOOKUP(H1181,REFERENCES!R:S,2,FALSE),"")</f>
        <v>Nombre</v>
      </c>
      <c r="K1181" s="168">
        <v>1096</v>
      </c>
      <c r="L1181" s="167"/>
      <c r="M1181" s="167"/>
      <c r="N1181" s="167"/>
      <c r="O1181" s="84" t="s">
        <v>1902</v>
      </c>
      <c r="P1181" s="178">
        <v>548</v>
      </c>
      <c r="Q1181" s="96" t="s">
        <v>1040</v>
      </c>
      <c r="R1181" s="87" t="s">
        <v>17</v>
      </c>
      <c r="S1181" s="87" t="s">
        <v>248</v>
      </c>
      <c r="T1181" s="101"/>
      <c r="U1181" s="165"/>
      <c r="V1181" s="86"/>
      <c r="W1181" s="97"/>
      <c r="X1181" s="166"/>
      <c r="Y1181" s="165" t="str">
        <f t="shared" si="59"/>
        <v>IFR2016121GRBE</v>
      </c>
      <c r="Z1181" s="165">
        <f t="shared" si="60"/>
        <v>6</v>
      </c>
      <c r="AA1181" s="165" t="str">
        <f>VLOOKUP(R1181,NIVEAUXADMIN!A:B,2,FALSE)</f>
        <v>HT08</v>
      </c>
      <c r="AB1181" s="165" t="str">
        <f>VLOOKUP(S1181,NIVEAUXADMIN!E:F,2,FALSE)</f>
        <v>HT08833</v>
      </c>
      <c r="AC1181" s="165" t="e">
        <f>VLOOKUP(T1181,NIVEAUXADMIN!I:J,2,FALSE)</f>
        <v>#N/A</v>
      </c>
      <c r="AD1181" s="87">
        <f>IF(SUMPRODUCT(($A$4:$A1181=A1181)*($S$4:$S1181=S1181))&gt;1,0,1)</f>
        <v>0</v>
      </c>
    </row>
    <row r="1182" spans="1:30" ht="15" customHeight="1">
      <c r="A1182" s="166" t="s">
        <v>44</v>
      </c>
      <c r="B1182" s="90" t="s">
        <v>1202</v>
      </c>
      <c r="C1182" s="90"/>
      <c r="D1182" s="165" t="s">
        <v>16</v>
      </c>
      <c r="E1182" s="189">
        <v>42705</v>
      </c>
      <c r="F1182" s="95" t="s">
        <v>1051</v>
      </c>
      <c r="G1182" s="165" t="s">
        <v>1052</v>
      </c>
      <c r="H1182" s="165" t="s">
        <v>1057</v>
      </c>
      <c r="I1182" s="176"/>
      <c r="J1182" s="85" t="str">
        <f>IFERROR(VLOOKUP(H1182,REFERENCES!R:S,2,FALSE),"")</f>
        <v>Nombre</v>
      </c>
      <c r="K1182" s="168">
        <v>548</v>
      </c>
      <c r="L1182" s="167"/>
      <c r="M1182" s="167"/>
      <c r="N1182" s="167"/>
      <c r="O1182" s="84" t="s">
        <v>1902</v>
      </c>
      <c r="P1182" s="178">
        <v>548</v>
      </c>
      <c r="Q1182" s="96" t="s">
        <v>1040</v>
      </c>
      <c r="R1182" s="87" t="s">
        <v>17</v>
      </c>
      <c r="S1182" s="87" t="s">
        <v>248</v>
      </c>
      <c r="T1182" s="101"/>
      <c r="U1182" s="165"/>
      <c r="V1182" s="86"/>
      <c r="W1182" s="97"/>
      <c r="X1182" s="166"/>
      <c r="Y1182" s="165" t="str">
        <f t="shared" si="59"/>
        <v>IFR2016121GRBE</v>
      </c>
      <c r="Z1182" s="165">
        <f t="shared" si="60"/>
        <v>6</v>
      </c>
      <c r="AA1182" s="165" t="str">
        <f>VLOOKUP(R1182,NIVEAUXADMIN!A:B,2,FALSE)</f>
        <v>HT08</v>
      </c>
      <c r="AB1182" s="165" t="str">
        <f>VLOOKUP(S1182,NIVEAUXADMIN!E:F,2,FALSE)</f>
        <v>HT08833</v>
      </c>
      <c r="AC1182" s="165" t="e">
        <f>VLOOKUP(T1182,NIVEAUXADMIN!I:J,2,FALSE)</f>
        <v>#N/A</v>
      </c>
      <c r="AD1182" s="87">
        <f>IF(SUMPRODUCT(($A$4:$A1182=A1182)*($S$4:$S1182=S1182))&gt;1,0,1)</f>
        <v>0</v>
      </c>
    </row>
    <row r="1183" spans="1:30" ht="15" customHeight="1">
      <c r="A1183" s="166" t="s">
        <v>44</v>
      </c>
      <c r="B1183" s="90" t="s">
        <v>1202</v>
      </c>
      <c r="C1183" s="90"/>
      <c r="D1183" s="165" t="s">
        <v>16</v>
      </c>
      <c r="E1183" s="189">
        <v>42707</v>
      </c>
      <c r="F1183" s="166" t="s">
        <v>1049</v>
      </c>
      <c r="G1183" s="166" t="s">
        <v>1053</v>
      </c>
      <c r="H1183" s="166" t="s">
        <v>1048</v>
      </c>
      <c r="I1183" s="176"/>
      <c r="J1183" s="85" t="str">
        <f>IFERROR(VLOOKUP(H1183,REFERENCES!R:S,2,FALSE),"")</f>
        <v>Nombre</v>
      </c>
      <c r="K1183" s="168">
        <v>972</v>
      </c>
      <c r="L1183" s="167"/>
      <c r="M1183" s="167"/>
      <c r="N1183" s="167"/>
      <c r="O1183" s="84" t="s">
        <v>1902</v>
      </c>
      <c r="P1183" s="178">
        <v>972</v>
      </c>
      <c r="Q1183" s="96" t="s">
        <v>1040</v>
      </c>
      <c r="R1183" s="87" t="s">
        <v>17</v>
      </c>
      <c r="S1183" s="87" t="s">
        <v>255</v>
      </c>
      <c r="T1183" s="101"/>
      <c r="U1183" s="165"/>
      <c r="V1183" s="86"/>
      <c r="W1183" s="97"/>
      <c r="X1183" s="166"/>
      <c r="Y1183" s="165" t="str">
        <f t="shared" si="59"/>
        <v>IFR2016123GRCH</v>
      </c>
      <c r="Z1183" s="165">
        <f t="shared" si="60"/>
        <v>1</v>
      </c>
      <c r="AA1183" s="165" t="str">
        <f>VLOOKUP(R1183,NIVEAUXADMIN!A:B,2,FALSE)</f>
        <v>HT08</v>
      </c>
      <c r="AB1183" s="165" t="str">
        <f>VLOOKUP(S1183,NIVEAUXADMIN!E:F,2,FALSE)</f>
        <v>HT08815</v>
      </c>
      <c r="AC1183" s="165" t="e">
        <f>VLOOKUP(T1183,NIVEAUXADMIN!I:J,2,FALSE)</f>
        <v>#N/A</v>
      </c>
      <c r="AD1183" s="87">
        <f>IF(SUMPRODUCT(($A$4:$A1183=A1183)*($S$4:$S1183=S1183))&gt;1,0,1)</f>
        <v>1</v>
      </c>
    </row>
    <row r="1184" spans="1:30" ht="15" customHeight="1">
      <c r="A1184" s="166" t="s">
        <v>44</v>
      </c>
      <c r="B1184" s="90" t="s">
        <v>1202</v>
      </c>
      <c r="C1184" s="90"/>
      <c r="D1184" s="165" t="s">
        <v>16</v>
      </c>
      <c r="E1184" s="189">
        <v>42713</v>
      </c>
      <c r="F1184" s="166" t="s">
        <v>1049</v>
      </c>
      <c r="G1184" s="166" t="s">
        <v>1053</v>
      </c>
      <c r="H1184" s="166" t="s">
        <v>1048</v>
      </c>
      <c r="I1184" s="176"/>
      <c r="J1184" s="85" t="str">
        <f>IFERROR(VLOOKUP(H1184,REFERENCES!R:S,2,FALSE),"")</f>
        <v>Nombre</v>
      </c>
      <c r="K1184" s="168">
        <v>798</v>
      </c>
      <c r="L1184" s="167"/>
      <c r="M1184" s="167"/>
      <c r="N1184" s="167"/>
      <c r="O1184" s="84" t="s">
        <v>1902</v>
      </c>
      <c r="P1184" s="178">
        <v>399</v>
      </c>
      <c r="Q1184" s="96" t="s">
        <v>1040</v>
      </c>
      <c r="R1184" s="87" t="s">
        <v>17</v>
      </c>
      <c r="S1184" s="87" t="s">
        <v>236</v>
      </c>
      <c r="T1184" s="101"/>
      <c r="U1184" s="165"/>
      <c r="V1184" s="86"/>
      <c r="W1184" s="97"/>
      <c r="X1184" s="166"/>
      <c r="Y1184" s="165" t="str">
        <f t="shared" si="59"/>
        <v>IFR2016129GRAN</v>
      </c>
      <c r="Z1184" s="165">
        <f t="shared" si="60"/>
        <v>13</v>
      </c>
      <c r="AA1184" s="165" t="str">
        <f>VLOOKUP(R1184,NIVEAUXADMIN!A:B,2,FALSE)</f>
        <v>HT08</v>
      </c>
      <c r="AB1184" s="165" t="str">
        <f>VLOOKUP(S1184,NIVEAUXADMIN!E:F,2,FALSE)</f>
        <v>HT08821</v>
      </c>
      <c r="AC1184" s="165" t="e">
        <f>VLOOKUP(T1184,NIVEAUXADMIN!I:J,2,FALSE)</f>
        <v>#N/A</v>
      </c>
      <c r="AD1184" s="87">
        <f>IF(SUMPRODUCT(($A$4:$A1184=A1184)*($S$4:$S1184=S1184))&gt;1,0,1)</f>
        <v>0</v>
      </c>
    </row>
    <row r="1185" spans="1:30" ht="15" customHeight="1">
      <c r="A1185" s="166" t="s">
        <v>44</v>
      </c>
      <c r="B1185" s="90" t="s">
        <v>1202</v>
      </c>
      <c r="C1185" s="90"/>
      <c r="D1185" s="165" t="s">
        <v>16</v>
      </c>
      <c r="E1185" s="189">
        <v>42713</v>
      </c>
      <c r="F1185" s="166" t="s">
        <v>1049</v>
      </c>
      <c r="G1185" s="166" t="s">
        <v>1053</v>
      </c>
      <c r="H1185" s="166" t="s">
        <v>1048</v>
      </c>
      <c r="I1185" s="176"/>
      <c r="J1185" s="85" t="str">
        <f>IFERROR(VLOOKUP(H1185,REFERENCES!R:S,2,FALSE),"")</f>
        <v>Nombre</v>
      </c>
      <c r="K1185" s="168">
        <v>9</v>
      </c>
      <c r="L1185" s="167"/>
      <c r="M1185" s="167"/>
      <c r="N1185" s="167"/>
      <c r="O1185" s="84" t="s">
        <v>1902</v>
      </c>
      <c r="P1185" s="178">
        <v>9</v>
      </c>
      <c r="Q1185" s="96" t="s">
        <v>1040</v>
      </c>
      <c r="R1185" s="87" t="s">
        <v>17</v>
      </c>
      <c r="S1185" s="87" t="s">
        <v>236</v>
      </c>
      <c r="T1185" s="101"/>
      <c r="U1185" s="165"/>
      <c r="V1185" s="86"/>
      <c r="W1185" s="97"/>
      <c r="X1185" s="166"/>
      <c r="Y1185" s="165" t="str">
        <f t="shared" si="59"/>
        <v>IFR2016129GRAN</v>
      </c>
      <c r="Z1185" s="165">
        <f t="shared" si="60"/>
        <v>13</v>
      </c>
      <c r="AA1185" s="165" t="str">
        <f>VLOOKUP(R1185,NIVEAUXADMIN!A:B,2,FALSE)</f>
        <v>HT08</v>
      </c>
      <c r="AB1185" s="165" t="str">
        <f>VLOOKUP(S1185,NIVEAUXADMIN!E:F,2,FALSE)</f>
        <v>HT08821</v>
      </c>
      <c r="AC1185" s="165" t="e">
        <f>VLOOKUP(T1185,NIVEAUXADMIN!I:J,2,FALSE)</f>
        <v>#N/A</v>
      </c>
      <c r="AD1185" s="87">
        <f>IF(SUMPRODUCT(($A$4:$A1185=A1185)*($S$4:$S1185=S1185))&gt;1,0,1)</f>
        <v>0</v>
      </c>
    </row>
    <row r="1186" spans="1:30" ht="15" customHeight="1">
      <c r="A1186" s="166" t="s">
        <v>44</v>
      </c>
      <c r="B1186" s="90" t="s">
        <v>1202</v>
      </c>
      <c r="C1186" s="90"/>
      <c r="D1186" s="165" t="s">
        <v>16</v>
      </c>
      <c r="E1186" s="189">
        <v>42713</v>
      </c>
      <c r="F1186" s="166" t="s">
        <v>1051</v>
      </c>
      <c r="G1186" s="166" t="s">
        <v>1052</v>
      </c>
      <c r="H1186" s="166" t="s">
        <v>1056</v>
      </c>
      <c r="I1186" s="176"/>
      <c r="J1186" s="85" t="str">
        <f>IFERROR(VLOOKUP(H1186,REFERENCES!R:S,2,FALSE),"")</f>
        <v>Nombre</v>
      </c>
      <c r="K1186" s="168">
        <v>798</v>
      </c>
      <c r="L1186" s="167"/>
      <c r="M1186" s="167"/>
      <c r="N1186" s="167"/>
      <c r="O1186" s="84" t="s">
        <v>1902</v>
      </c>
      <c r="P1186" s="178">
        <v>399</v>
      </c>
      <c r="Q1186" s="96" t="s">
        <v>1040</v>
      </c>
      <c r="R1186" s="87" t="s">
        <v>17</v>
      </c>
      <c r="S1186" s="87" t="s">
        <v>236</v>
      </c>
      <c r="T1186" s="101"/>
      <c r="U1186" s="165"/>
      <c r="V1186" s="86"/>
      <c r="W1186" s="97"/>
      <c r="X1186" s="166"/>
      <c r="Y1186" s="165" t="str">
        <f t="shared" si="59"/>
        <v>IFR2016129GRAN</v>
      </c>
      <c r="Z1186" s="165">
        <f t="shared" si="60"/>
        <v>13</v>
      </c>
      <c r="AA1186" s="165" t="str">
        <f>VLOOKUP(R1186,NIVEAUXADMIN!A:B,2,FALSE)</f>
        <v>HT08</v>
      </c>
      <c r="AB1186" s="165" t="str">
        <f>VLOOKUP(S1186,NIVEAUXADMIN!E:F,2,FALSE)</f>
        <v>HT08821</v>
      </c>
      <c r="AC1186" s="165" t="e">
        <f>VLOOKUP(T1186,NIVEAUXADMIN!I:J,2,FALSE)</f>
        <v>#N/A</v>
      </c>
      <c r="AD1186" s="87">
        <f>IF(SUMPRODUCT(($A$4:$A1186=A1186)*($S$4:$S1186=S1186))&gt;1,0,1)</f>
        <v>0</v>
      </c>
    </row>
    <row r="1187" spans="1:30" ht="15" customHeight="1">
      <c r="A1187" s="166" t="s">
        <v>44</v>
      </c>
      <c r="B1187" s="90" t="s">
        <v>1202</v>
      </c>
      <c r="C1187" s="90"/>
      <c r="D1187" s="165" t="s">
        <v>16</v>
      </c>
      <c r="E1187" s="189">
        <v>42713</v>
      </c>
      <c r="F1187" s="166" t="s">
        <v>1051</v>
      </c>
      <c r="G1187" s="166" t="s">
        <v>1052</v>
      </c>
      <c r="H1187" s="166" t="s">
        <v>1056</v>
      </c>
      <c r="I1187" s="176"/>
      <c r="J1187" s="85" t="str">
        <f>IFERROR(VLOOKUP(H1187,REFERENCES!R:S,2,FALSE),"")</f>
        <v>Nombre</v>
      </c>
      <c r="K1187" s="168">
        <v>18</v>
      </c>
      <c r="L1187" s="167"/>
      <c r="M1187" s="167"/>
      <c r="N1187" s="167"/>
      <c r="O1187" s="84" t="s">
        <v>1902</v>
      </c>
      <c r="P1187" s="178">
        <v>9</v>
      </c>
      <c r="Q1187" s="96" t="s">
        <v>1040</v>
      </c>
      <c r="R1187" s="87" t="s">
        <v>17</v>
      </c>
      <c r="S1187" s="87" t="s">
        <v>236</v>
      </c>
      <c r="T1187" s="101"/>
      <c r="U1187" s="165"/>
      <c r="V1187" s="86"/>
      <c r="W1187" s="97"/>
      <c r="X1187" s="166"/>
      <c r="Y1187" s="165" t="str">
        <f t="shared" si="59"/>
        <v>IFR2016129GRAN</v>
      </c>
      <c r="Z1187" s="165">
        <f t="shared" si="60"/>
        <v>13</v>
      </c>
      <c r="AA1187" s="165" t="str">
        <f>VLOOKUP(R1187,NIVEAUXADMIN!A:B,2,FALSE)</f>
        <v>HT08</v>
      </c>
      <c r="AB1187" s="165" t="str">
        <f>VLOOKUP(S1187,NIVEAUXADMIN!E:F,2,FALSE)</f>
        <v>HT08821</v>
      </c>
      <c r="AC1187" s="165" t="e">
        <f>VLOOKUP(T1187,NIVEAUXADMIN!I:J,2,FALSE)</f>
        <v>#N/A</v>
      </c>
      <c r="AD1187" s="87">
        <f>IF(SUMPRODUCT(($A$4:$A1187=A1187)*($S$4:$S1187=S1187))&gt;1,0,1)</f>
        <v>0</v>
      </c>
    </row>
    <row r="1188" spans="1:30" ht="15" customHeight="1">
      <c r="A1188" s="166" t="s">
        <v>44</v>
      </c>
      <c r="B1188" s="90" t="s">
        <v>1202</v>
      </c>
      <c r="C1188" s="90"/>
      <c r="D1188" s="165" t="s">
        <v>16</v>
      </c>
      <c r="E1188" s="189">
        <v>42713</v>
      </c>
      <c r="F1188" s="166" t="s">
        <v>1049</v>
      </c>
      <c r="G1188" s="166" t="s">
        <v>1053</v>
      </c>
      <c r="H1188" s="166" t="s">
        <v>1064</v>
      </c>
      <c r="I1188" s="176"/>
      <c r="J1188" s="85" t="str">
        <f>IFERROR(VLOOKUP(H1188,REFERENCES!R:S,2,FALSE),"")</f>
        <v>Nombre</v>
      </c>
      <c r="K1188" s="168">
        <v>399</v>
      </c>
      <c r="L1188" s="167"/>
      <c r="M1188" s="167"/>
      <c r="N1188" s="167"/>
      <c r="O1188" s="84" t="s">
        <v>1902</v>
      </c>
      <c r="P1188" s="178">
        <v>399</v>
      </c>
      <c r="Q1188" s="96" t="s">
        <v>1040</v>
      </c>
      <c r="R1188" s="87" t="s">
        <v>17</v>
      </c>
      <c r="S1188" s="87" t="s">
        <v>236</v>
      </c>
      <c r="T1188" s="101"/>
      <c r="U1188" s="165"/>
      <c r="V1188" s="86"/>
      <c r="W1188" s="97"/>
      <c r="X1188" s="166"/>
      <c r="Y1188" s="165" t="str">
        <f t="shared" si="59"/>
        <v>IFR2016129GRAN</v>
      </c>
      <c r="Z1188" s="165">
        <f t="shared" si="60"/>
        <v>13</v>
      </c>
      <c r="AA1188" s="165" t="str">
        <f>VLOOKUP(R1188,NIVEAUXADMIN!A:B,2,FALSE)</f>
        <v>HT08</v>
      </c>
      <c r="AB1188" s="165" t="str">
        <f>VLOOKUP(S1188,NIVEAUXADMIN!E:F,2,FALSE)</f>
        <v>HT08821</v>
      </c>
      <c r="AC1188" s="165" t="e">
        <f>VLOOKUP(T1188,NIVEAUXADMIN!I:J,2,FALSE)</f>
        <v>#N/A</v>
      </c>
      <c r="AD1188" s="87">
        <f>IF(SUMPRODUCT(($A$4:$A1188=A1188)*($S$4:$S1188=S1188))&gt;1,0,1)</f>
        <v>0</v>
      </c>
    </row>
    <row r="1189" spans="1:30" s="165" customFormat="1" ht="15" customHeight="1">
      <c r="A1189" s="166" t="s">
        <v>44</v>
      </c>
      <c r="B1189" s="90" t="s">
        <v>1202</v>
      </c>
      <c r="C1189" s="90"/>
      <c r="D1189" s="165" t="s">
        <v>16</v>
      </c>
      <c r="E1189" s="189">
        <v>42713</v>
      </c>
      <c r="F1189" s="166" t="s">
        <v>1049</v>
      </c>
      <c r="G1189" s="166" t="s">
        <v>1053</v>
      </c>
      <c r="H1189" s="166" t="s">
        <v>1064</v>
      </c>
      <c r="I1189" s="176"/>
      <c r="J1189" s="85" t="str">
        <f>IFERROR(VLOOKUP(H1189,REFERENCES!R:S,2,FALSE),"")</f>
        <v>Nombre</v>
      </c>
      <c r="K1189" s="168">
        <v>9</v>
      </c>
      <c r="L1189" s="167"/>
      <c r="M1189" s="167"/>
      <c r="N1189" s="167"/>
      <c r="O1189" s="84" t="s">
        <v>1902</v>
      </c>
      <c r="P1189" s="178">
        <v>9</v>
      </c>
      <c r="Q1189" s="96" t="s">
        <v>1040</v>
      </c>
      <c r="R1189" s="87" t="s">
        <v>17</v>
      </c>
      <c r="S1189" s="87" t="s">
        <v>236</v>
      </c>
      <c r="T1189" s="101"/>
      <c r="V1189" s="86"/>
      <c r="W1189" s="97"/>
      <c r="X1189" s="166"/>
      <c r="Y1189" s="165" t="str">
        <f t="shared" si="59"/>
        <v>IFR2016129GRAN</v>
      </c>
      <c r="Z1189" s="165">
        <f t="shared" si="60"/>
        <v>13</v>
      </c>
      <c r="AA1189" s="165" t="str">
        <f>VLOOKUP(R1189,NIVEAUXADMIN!A:B,2,FALSE)</f>
        <v>HT08</v>
      </c>
      <c r="AB1189" s="165" t="str">
        <f>VLOOKUP(S1189,NIVEAUXADMIN!E:F,2,FALSE)</f>
        <v>HT08821</v>
      </c>
      <c r="AC1189" s="165" t="e">
        <f>VLOOKUP(T1189,NIVEAUXADMIN!I:J,2,FALSE)</f>
        <v>#N/A</v>
      </c>
      <c r="AD1189" s="87">
        <f>IF(SUMPRODUCT(($A$4:$A1189=A1189)*($S$4:$S1189=S1189))&gt;1,0,1)</f>
        <v>0</v>
      </c>
    </row>
    <row r="1190" spans="1:30" ht="15" customHeight="1">
      <c r="A1190" s="166" t="s">
        <v>44</v>
      </c>
      <c r="B1190" s="90" t="s">
        <v>1202</v>
      </c>
      <c r="C1190" s="90"/>
      <c r="D1190" s="165" t="s">
        <v>16</v>
      </c>
      <c r="E1190" s="189">
        <v>42713</v>
      </c>
      <c r="F1190" s="88" t="s">
        <v>1051</v>
      </c>
      <c r="G1190" s="87" t="s">
        <v>1052</v>
      </c>
      <c r="H1190" s="87" t="s">
        <v>1063</v>
      </c>
      <c r="I1190" s="176"/>
      <c r="J1190" s="85" t="str">
        <f>IFERROR(VLOOKUP(H1190,REFERENCES!R:S,2,FALSE),"")</f>
        <v>Nombre</v>
      </c>
      <c r="K1190" s="168">
        <v>399</v>
      </c>
      <c r="L1190" s="167"/>
      <c r="M1190" s="167"/>
      <c r="N1190" s="167"/>
      <c r="O1190" s="84" t="s">
        <v>1902</v>
      </c>
      <c r="P1190" s="178">
        <v>399</v>
      </c>
      <c r="Q1190" s="96" t="s">
        <v>1040</v>
      </c>
      <c r="R1190" s="87" t="s">
        <v>17</v>
      </c>
      <c r="S1190" s="87" t="s">
        <v>236</v>
      </c>
      <c r="T1190" s="101"/>
      <c r="U1190" s="165"/>
      <c r="V1190" s="86"/>
      <c r="W1190" s="97"/>
      <c r="X1190" s="166"/>
      <c r="Y1190" s="165" t="str">
        <f t="shared" si="59"/>
        <v>IFR2016129GRAN</v>
      </c>
      <c r="Z1190" s="165">
        <f t="shared" si="60"/>
        <v>13</v>
      </c>
      <c r="AA1190" s="165" t="str">
        <f>VLOOKUP(R1190,NIVEAUXADMIN!A:B,2,FALSE)</f>
        <v>HT08</v>
      </c>
      <c r="AB1190" s="165" t="str">
        <f>VLOOKUP(S1190,NIVEAUXADMIN!E:F,2,FALSE)</f>
        <v>HT08821</v>
      </c>
      <c r="AC1190" s="165" t="e">
        <f>VLOOKUP(T1190,NIVEAUXADMIN!I:J,2,FALSE)</f>
        <v>#N/A</v>
      </c>
      <c r="AD1190" s="87">
        <f>IF(SUMPRODUCT(($A$4:$A1190=A1190)*($S$4:$S1190=S1190))&gt;1,0,1)</f>
        <v>0</v>
      </c>
    </row>
    <row r="1191" spans="1:30" ht="15" customHeight="1">
      <c r="A1191" s="166" t="s">
        <v>44</v>
      </c>
      <c r="B1191" s="90" t="s">
        <v>1202</v>
      </c>
      <c r="C1191" s="90"/>
      <c r="D1191" s="165" t="s">
        <v>16</v>
      </c>
      <c r="E1191" s="189">
        <v>42713</v>
      </c>
      <c r="F1191" s="88" t="s">
        <v>1051</v>
      </c>
      <c r="G1191" s="87" t="s">
        <v>1052</v>
      </c>
      <c r="H1191" s="87" t="s">
        <v>1063</v>
      </c>
      <c r="I1191" s="176"/>
      <c r="J1191" s="85" t="str">
        <f>IFERROR(VLOOKUP(H1191,REFERENCES!R:S,2,FALSE),"")</f>
        <v>Nombre</v>
      </c>
      <c r="K1191" s="168">
        <v>9</v>
      </c>
      <c r="L1191" s="167"/>
      <c r="M1191" s="167"/>
      <c r="N1191" s="167"/>
      <c r="O1191" s="84" t="s">
        <v>1902</v>
      </c>
      <c r="P1191" s="178">
        <v>9</v>
      </c>
      <c r="Q1191" s="96" t="s">
        <v>1040</v>
      </c>
      <c r="R1191" s="87" t="s">
        <v>17</v>
      </c>
      <c r="S1191" s="87" t="s">
        <v>236</v>
      </c>
      <c r="T1191" s="101"/>
      <c r="U1191" s="165"/>
      <c r="V1191" s="86"/>
      <c r="W1191" s="97"/>
      <c r="X1191" s="166"/>
      <c r="Y1191" s="165" t="str">
        <f t="shared" si="59"/>
        <v>IFR2016129GRAN</v>
      </c>
      <c r="Z1191" s="165">
        <f t="shared" si="60"/>
        <v>13</v>
      </c>
      <c r="AA1191" s="165" t="str">
        <f>VLOOKUP(R1191,NIVEAUXADMIN!A:B,2,FALSE)</f>
        <v>HT08</v>
      </c>
      <c r="AB1191" s="165" t="str">
        <f>VLOOKUP(S1191,NIVEAUXADMIN!E:F,2,FALSE)</f>
        <v>HT08821</v>
      </c>
      <c r="AC1191" s="165" t="e">
        <f>VLOOKUP(T1191,NIVEAUXADMIN!I:J,2,FALSE)</f>
        <v>#N/A</v>
      </c>
      <c r="AD1191" s="87">
        <f>IF(SUMPRODUCT(($A$4:$A1191=A1191)*($S$4:$S1191=S1191))&gt;1,0,1)</f>
        <v>0</v>
      </c>
    </row>
    <row r="1192" spans="1:30" s="165" customFormat="1" ht="15" customHeight="1">
      <c r="A1192" s="166" t="s">
        <v>44</v>
      </c>
      <c r="B1192" s="90" t="s">
        <v>1202</v>
      </c>
      <c r="C1192" s="90"/>
      <c r="D1192" s="165" t="s">
        <v>16</v>
      </c>
      <c r="E1192" s="189">
        <v>42713</v>
      </c>
      <c r="F1192" s="88" t="s">
        <v>1051</v>
      </c>
      <c r="G1192" s="87" t="s">
        <v>1052</v>
      </c>
      <c r="H1192" s="87" t="s">
        <v>1062</v>
      </c>
      <c r="I1192" s="176"/>
      <c r="J1192" s="85" t="str">
        <f>IFERROR(VLOOKUP(H1192,REFERENCES!R:S,2,FALSE),"")</f>
        <v>Nombre</v>
      </c>
      <c r="K1192" s="168">
        <v>9</v>
      </c>
      <c r="L1192" s="167"/>
      <c r="M1192" s="167"/>
      <c r="N1192" s="167"/>
      <c r="O1192" s="84" t="s">
        <v>1902</v>
      </c>
      <c r="P1192" s="178">
        <v>9</v>
      </c>
      <c r="Q1192" s="96" t="s">
        <v>1040</v>
      </c>
      <c r="R1192" s="87" t="s">
        <v>17</v>
      </c>
      <c r="S1192" s="87" t="s">
        <v>236</v>
      </c>
      <c r="T1192" s="101"/>
      <c r="V1192" s="86"/>
      <c r="W1192" s="97"/>
      <c r="X1192" s="166"/>
      <c r="Y1192" s="165" t="str">
        <f t="shared" si="59"/>
        <v>IFR2016129GRAN</v>
      </c>
      <c r="Z1192" s="165">
        <f t="shared" si="60"/>
        <v>13</v>
      </c>
      <c r="AA1192" s="165" t="str">
        <f>VLOOKUP(R1192,NIVEAUXADMIN!A:B,2,FALSE)</f>
        <v>HT08</v>
      </c>
      <c r="AB1192" s="165" t="str">
        <f>VLOOKUP(S1192,NIVEAUXADMIN!E:F,2,FALSE)</f>
        <v>HT08821</v>
      </c>
      <c r="AC1192" s="165" t="e">
        <f>VLOOKUP(T1192,NIVEAUXADMIN!I:J,2,FALSE)</f>
        <v>#N/A</v>
      </c>
      <c r="AD1192" s="87">
        <f>IF(SUMPRODUCT(($A$4:$A1192=A1192)*($S$4:$S1192=S1192))&gt;1,0,1)</f>
        <v>0</v>
      </c>
    </row>
    <row r="1193" spans="1:30" ht="15" customHeight="1">
      <c r="A1193" s="166" t="s">
        <v>44</v>
      </c>
      <c r="B1193" s="90" t="s">
        <v>1202</v>
      </c>
      <c r="C1193" s="90"/>
      <c r="D1193" s="165" t="s">
        <v>16</v>
      </c>
      <c r="E1193" s="189">
        <v>42713</v>
      </c>
      <c r="F1193" s="166" t="s">
        <v>1051</v>
      </c>
      <c r="G1193" s="166" t="s">
        <v>1052</v>
      </c>
      <c r="H1193" s="166" t="s">
        <v>1058</v>
      </c>
      <c r="I1193" s="176"/>
      <c r="J1193" s="85" t="str">
        <f>IFERROR(VLOOKUP(H1193,REFERENCES!R:S,2,FALSE),"")</f>
        <v>Nombre</v>
      </c>
      <c r="K1193" s="168">
        <v>798</v>
      </c>
      <c r="L1193" s="167"/>
      <c r="M1193" s="167"/>
      <c r="N1193" s="167"/>
      <c r="O1193" s="84" t="s">
        <v>1902</v>
      </c>
      <c r="P1193" s="178">
        <v>399</v>
      </c>
      <c r="Q1193" s="96" t="s">
        <v>1040</v>
      </c>
      <c r="R1193" s="87" t="s">
        <v>17</v>
      </c>
      <c r="S1193" s="87" t="s">
        <v>236</v>
      </c>
      <c r="T1193" s="101"/>
      <c r="U1193" s="165"/>
      <c r="V1193" s="86"/>
      <c r="W1193" s="97"/>
      <c r="X1193" s="166"/>
      <c r="Y1193" s="165" t="str">
        <f t="shared" si="59"/>
        <v>IFR2016129GRAN</v>
      </c>
      <c r="Z1193" s="165">
        <f t="shared" si="60"/>
        <v>13</v>
      </c>
      <c r="AA1193" s="165" t="str">
        <f>VLOOKUP(R1193,NIVEAUXADMIN!A:B,2,FALSE)</f>
        <v>HT08</v>
      </c>
      <c r="AB1193" s="165" t="str">
        <f>VLOOKUP(S1193,NIVEAUXADMIN!E:F,2,FALSE)</f>
        <v>HT08821</v>
      </c>
      <c r="AC1193" s="165" t="e">
        <f>VLOOKUP(T1193,NIVEAUXADMIN!I:J,2,FALSE)</f>
        <v>#N/A</v>
      </c>
      <c r="AD1193" s="87">
        <f>IF(SUMPRODUCT(($A$4:$A1193=A1193)*($S$4:$S1193=S1193))&gt;1,0,1)</f>
        <v>0</v>
      </c>
    </row>
    <row r="1194" spans="1:30" ht="15" customHeight="1">
      <c r="A1194" s="166" t="s">
        <v>44</v>
      </c>
      <c r="B1194" s="90" t="s">
        <v>1202</v>
      </c>
      <c r="C1194" s="90"/>
      <c r="D1194" s="165" t="s">
        <v>16</v>
      </c>
      <c r="E1194" s="189">
        <v>42713</v>
      </c>
      <c r="F1194" s="166" t="s">
        <v>1051</v>
      </c>
      <c r="G1194" s="166" t="s">
        <v>1052</v>
      </c>
      <c r="H1194" s="166" t="s">
        <v>1058</v>
      </c>
      <c r="I1194" s="176"/>
      <c r="J1194" s="85" t="str">
        <f>IFERROR(VLOOKUP(H1194,REFERENCES!R:S,2,FALSE),"")</f>
        <v>Nombre</v>
      </c>
      <c r="K1194" s="168">
        <v>18</v>
      </c>
      <c r="L1194" s="167"/>
      <c r="M1194" s="167"/>
      <c r="N1194" s="167"/>
      <c r="O1194" s="84" t="s">
        <v>1902</v>
      </c>
      <c r="P1194" s="178">
        <v>9</v>
      </c>
      <c r="Q1194" s="96" t="s">
        <v>1040</v>
      </c>
      <c r="R1194" s="87" t="s">
        <v>17</v>
      </c>
      <c r="S1194" s="87" t="s">
        <v>236</v>
      </c>
      <c r="T1194" s="101"/>
      <c r="U1194" s="165"/>
      <c r="V1194" s="86"/>
      <c r="W1194" s="97"/>
      <c r="X1194" s="166"/>
      <c r="Y1194" s="165" t="str">
        <f t="shared" si="59"/>
        <v>IFR2016129GRAN</v>
      </c>
      <c r="Z1194" s="165">
        <f t="shared" si="60"/>
        <v>13</v>
      </c>
      <c r="AA1194" s="165" t="str">
        <f>VLOOKUP(R1194,NIVEAUXADMIN!A:B,2,FALSE)</f>
        <v>HT08</v>
      </c>
      <c r="AB1194" s="165" t="str">
        <f>VLOOKUP(S1194,NIVEAUXADMIN!E:F,2,FALSE)</f>
        <v>HT08821</v>
      </c>
      <c r="AC1194" s="165" t="e">
        <f>VLOOKUP(T1194,NIVEAUXADMIN!I:J,2,FALSE)</f>
        <v>#N/A</v>
      </c>
      <c r="AD1194" s="87">
        <f>IF(SUMPRODUCT(($A$4:$A1194=A1194)*($S$4:$S1194=S1194))&gt;1,0,1)</f>
        <v>0</v>
      </c>
    </row>
    <row r="1195" spans="1:30" ht="15" customHeight="1">
      <c r="A1195" s="166" t="s">
        <v>44</v>
      </c>
      <c r="B1195" s="90" t="s">
        <v>1202</v>
      </c>
      <c r="C1195" s="90"/>
      <c r="D1195" s="165" t="s">
        <v>16</v>
      </c>
      <c r="E1195" s="189">
        <v>42713</v>
      </c>
      <c r="F1195" s="95" t="s">
        <v>1051</v>
      </c>
      <c r="G1195" s="165" t="s">
        <v>1052</v>
      </c>
      <c r="H1195" s="165" t="s">
        <v>1057</v>
      </c>
      <c r="I1195" s="176"/>
      <c r="J1195" s="85" t="str">
        <f>IFERROR(VLOOKUP(H1195,REFERENCES!R:S,2,FALSE),"")</f>
        <v>Nombre</v>
      </c>
      <c r="K1195" s="168">
        <v>399</v>
      </c>
      <c r="L1195" s="167"/>
      <c r="M1195" s="167"/>
      <c r="N1195" s="167"/>
      <c r="O1195" s="84" t="s">
        <v>1902</v>
      </c>
      <c r="P1195" s="178">
        <v>399</v>
      </c>
      <c r="Q1195" s="96" t="s">
        <v>1040</v>
      </c>
      <c r="R1195" s="87" t="s">
        <v>17</v>
      </c>
      <c r="S1195" s="87" t="s">
        <v>236</v>
      </c>
      <c r="T1195" s="101"/>
      <c r="U1195" s="165"/>
      <c r="V1195" s="86"/>
      <c r="W1195" s="97"/>
      <c r="X1195" s="166"/>
      <c r="Y1195" s="165" t="str">
        <f t="shared" si="59"/>
        <v>IFR2016129GRAN</v>
      </c>
      <c r="Z1195" s="165">
        <f t="shared" si="60"/>
        <v>13</v>
      </c>
      <c r="AA1195" s="165" t="str">
        <f>VLOOKUP(R1195,NIVEAUXADMIN!A:B,2,FALSE)</f>
        <v>HT08</v>
      </c>
      <c r="AB1195" s="165" t="str">
        <f>VLOOKUP(S1195,NIVEAUXADMIN!E:F,2,FALSE)</f>
        <v>HT08821</v>
      </c>
      <c r="AC1195" s="165" t="e">
        <f>VLOOKUP(T1195,NIVEAUXADMIN!I:J,2,FALSE)</f>
        <v>#N/A</v>
      </c>
      <c r="AD1195" s="87">
        <f>IF(SUMPRODUCT(($A$4:$A1195=A1195)*($S$4:$S1195=S1195))&gt;1,0,1)</f>
        <v>0</v>
      </c>
    </row>
    <row r="1196" spans="1:30" ht="15" customHeight="1">
      <c r="A1196" s="166" t="s">
        <v>44</v>
      </c>
      <c r="B1196" s="90" t="s">
        <v>1202</v>
      </c>
      <c r="C1196" s="90"/>
      <c r="D1196" s="165" t="s">
        <v>16</v>
      </c>
      <c r="E1196" s="189">
        <v>42713</v>
      </c>
      <c r="F1196" s="95" t="s">
        <v>1051</v>
      </c>
      <c r="G1196" s="165" t="s">
        <v>1052</v>
      </c>
      <c r="H1196" s="165" t="s">
        <v>1057</v>
      </c>
      <c r="I1196" s="176"/>
      <c r="J1196" s="85" t="str">
        <f>IFERROR(VLOOKUP(H1196,REFERENCES!R:S,2,FALSE),"")</f>
        <v>Nombre</v>
      </c>
      <c r="K1196" s="168">
        <v>9</v>
      </c>
      <c r="L1196" s="167"/>
      <c r="M1196" s="167"/>
      <c r="N1196" s="167"/>
      <c r="O1196" s="84" t="s">
        <v>1902</v>
      </c>
      <c r="P1196" s="178">
        <v>9</v>
      </c>
      <c r="Q1196" s="96" t="s">
        <v>1040</v>
      </c>
      <c r="R1196" s="87" t="s">
        <v>17</v>
      </c>
      <c r="S1196" s="87" t="s">
        <v>236</v>
      </c>
      <c r="T1196" s="101"/>
      <c r="U1196" s="165"/>
      <c r="V1196" s="86"/>
      <c r="W1196" s="97"/>
      <c r="X1196" s="166"/>
      <c r="Y1196" s="165" t="str">
        <f t="shared" si="59"/>
        <v>IFR2016129GRAN</v>
      </c>
      <c r="Z1196" s="165">
        <f t="shared" si="60"/>
        <v>13</v>
      </c>
      <c r="AA1196" s="165" t="str">
        <f>VLOOKUP(R1196,NIVEAUXADMIN!A:B,2,FALSE)</f>
        <v>HT08</v>
      </c>
      <c r="AB1196" s="165" t="str">
        <f>VLOOKUP(S1196,NIVEAUXADMIN!E:F,2,FALSE)</f>
        <v>HT08821</v>
      </c>
      <c r="AC1196" s="165" t="e">
        <f>VLOOKUP(T1196,NIVEAUXADMIN!I:J,2,FALSE)</f>
        <v>#N/A</v>
      </c>
      <c r="AD1196" s="87">
        <f>IF(SUMPRODUCT(($A$4:$A1196=A1196)*($S$4:$S1196=S1196))&gt;1,0,1)</f>
        <v>0</v>
      </c>
    </row>
    <row r="1197" spans="1:30" ht="15" customHeight="1">
      <c r="A1197" s="166" t="s">
        <v>44</v>
      </c>
      <c r="B1197" s="90" t="s">
        <v>1202</v>
      </c>
      <c r="C1197" s="90"/>
      <c r="D1197" s="165" t="s">
        <v>16</v>
      </c>
      <c r="E1197" s="189">
        <v>42714</v>
      </c>
      <c r="F1197" s="166" t="s">
        <v>1049</v>
      </c>
      <c r="G1197" s="166" t="s">
        <v>1053</v>
      </c>
      <c r="H1197" s="166" t="s">
        <v>1048</v>
      </c>
      <c r="I1197" s="176"/>
      <c r="J1197" s="85" t="str">
        <f>IFERROR(VLOOKUP(H1197,REFERENCES!R:S,2,FALSE),"")</f>
        <v>Nombre</v>
      </c>
      <c r="K1197" s="168">
        <v>992</v>
      </c>
      <c r="L1197" s="167"/>
      <c r="M1197" s="167"/>
      <c r="N1197" s="167"/>
      <c r="O1197" s="84" t="s">
        <v>1902</v>
      </c>
      <c r="P1197" s="178">
        <v>992</v>
      </c>
      <c r="Q1197" s="96" t="s">
        <v>1040</v>
      </c>
      <c r="R1197" s="87" t="s">
        <v>17</v>
      </c>
      <c r="S1197" s="87" t="s">
        <v>266</v>
      </c>
      <c r="T1197" s="101"/>
      <c r="U1197" s="165"/>
      <c r="V1197" s="86"/>
      <c r="W1197" s="97"/>
      <c r="X1197" s="166"/>
      <c r="Y1197" s="165" t="str">
        <f t="shared" si="59"/>
        <v>IFR20161210GRLE</v>
      </c>
      <c r="Z1197" s="165">
        <f t="shared" si="60"/>
        <v>1</v>
      </c>
      <c r="AA1197" s="165" t="str">
        <f>VLOOKUP(R1197,NIVEAUXADMIN!A:B,2,FALSE)</f>
        <v>HT08</v>
      </c>
      <c r="AB1197" s="165" t="str">
        <f>VLOOKUP(S1197,NIVEAUXADMIN!E:F,2,FALSE)</f>
        <v>HT08823</v>
      </c>
      <c r="AC1197" s="165" t="e">
        <f>VLOOKUP(T1197,NIVEAUXADMIN!I:J,2,FALSE)</f>
        <v>#N/A</v>
      </c>
      <c r="AD1197" s="87">
        <f>IF(SUMPRODUCT(($A$4:$A1197=A1197)*($S$4:$S1197=S1197))&gt;1,0,1)</f>
        <v>0</v>
      </c>
    </row>
    <row r="1198" spans="1:30" ht="15" customHeight="1">
      <c r="A1198" s="166" t="s">
        <v>44</v>
      </c>
      <c r="B1198" s="90" t="s">
        <v>1202</v>
      </c>
      <c r="C1198" s="90"/>
      <c r="D1198" s="165" t="s">
        <v>16</v>
      </c>
      <c r="E1198" s="189">
        <v>42715</v>
      </c>
      <c r="F1198" s="166" t="s">
        <v>1049</v>
      </c>
      <c r="G1198" s="166" t="s">
        <v>1053</v>
      </c>
      <c r="H1198" s="166" t="s">
        <v>1048</v>
      </c>
      <c r="I1198" s="176"/>
      <c r="J1198" s="85" t="str">
        <f>IFERROR(VLOOKUP(H1198,REFERENCES!R:S,2,FALSE),"")</f>
        <v>Nombre</v>
      </c>
      <c r="K1198" s="168">
        <v>1178</v>
      </c>
      <c r="L1198" s="167"/>
      <c r="M1198" s="167"/>
      <c r="N1198" s="167"/>
      <c r="O1198" s="84" t="s">
        <v>1902</v>
      </c>
      <c r="P1198" s="178">
        <v>589</v>
      </c>
      <c r="Q1198" s="96" t="s">
        <v>1040</v>
      </c>
      <c r="R1198" s="87" t="s">
        <v>17</v>
      </c>
      <c r="S1198" s="87" t="s">
        <v>266</v>
      </c>
      <c r="T1198" s="101"/>
      <c r="U1198" s="165"/>
      <c r="V1198" s="86"/>
      <c r="W1198" s="97"/>
      <c r="X1198" s="166"/>
      <c r="Y1198" s="165" t="str">
        <f t="shared" ref="Y1198:Y1212" si="61">UPPER(LEFT(A1198,3)&amp;YEAR(E1198)&amp;MONTH(E1198)&amp;DAY((E1198))&amp;LEFT(R1198,2)&amp;LEFT(S1198,2)&amp;LEFT(T1198,2))</f>
        <v>IFR20161211GRLE</v>
      </c>
      <c r="Z1198" s="165">
        <f t="shared" ref="Z1198:Z1212" si="62">COUNTIF($Y$4:$Y$1907,Y1198)</f>
        <v>6</v>
      </c>
      <c r="AA1198" s="165" t="str">
        <f>VLOOKUP(R1198,NIVEAUXADMIN!A:B,2,FALSE)</f>
        <v>HT08</v>
      </c>
      <c r="AB1198" s="165" t="str">
        <f>VLOOKUP(S1198,NIVEAUXADMIN!E:F,2,FALSE)</f>
        <v>HT08823</v>
      </c>
      <c r="AC1198" s="165" t="e">
        <f>VLOOKUP(T1198,NIVEAUXADMIN!I:J,2,FALSE)</f>
        <v>#N/A</v>
      </c>
      <c r="AD1198" s="87">
        <f>IF(SUMPRODUCT(($A$4:$A1198=A1198)*($S$4:$S1198=S1198))&gt;1,0,1)</f>
        <v>0</v>
      </c>
    </row>
    <row r="1199" spans="1:30" ht="15" customHeight="1">
      <c r="A1199" s="166" t="s">
        <v>44</v>
      </c>
      <c r="B1199" s="90" t="s">
        <v>1202</v>
      </c>
      <c r="C1199" s="90"/>
      <c r="D1199" s="165" t="s">
        <v>16</v>
      </c>
      <c r="E1199" s="189">
        <v>42715</v>
      </c>
      <c r="F1199" s="166" t="s">
        <v>1051</v>
      </c>
      <c r="G1199" s="166" t="s">
        <v>1052</v>
      </c>
      <c r="H1199" s="166" t="s">
        <v>1056</v>
      </c>
      <c r="I1199" s="176"/>
      <c r="J1199" s="85" t="str">
        <f>IFERROR(VLOOKUP(H1199,REFERENCES!R:S,2,FALSE),"")</f>
        <v>Nombre</v>
      </c>
      <c r="K1199" s="168">
        <v>1178</v>
      </c>
      <c r="L1199" s="167"/>
      <c r="M1199" s="167"/>
      <c r="N1199" s="167"/>
      <c r="O1199" s="84" t="s">
        <v>1902</v>
      </c>
      <c r="P1199" s="178">
        <v>589</v>
      </c>
      <c r="Q1199" s="96" t="s">
        <v>1040</v>
      </c>
      <c r="R1199" s="87" t="s">
        <v>17</v>
      </c>
      <c r="S1199" s="87" t="s">
        <v>266</v>
      </c>
      <c r="T1199" s="101"/>
      <c r="U1199" s="165"/>
      <c r="V1199" s="86"/>
      <c r="W1199" s="97"/>
      <c r="X1199" s="166"/>
      <c r="Y1199" s="165" t="str">
        <f t="shared" si="61"/>
        <v>IFR20161211GRLE</v>
      </c>
      <c r="Z1199" s="165">
        <f t="shared" si="62"/>
        <v>6</v>
      </c>
      <c r="AA1199" s="165" t="str">
        <f>VLOOKUP(R1199,NIVEAUXADMIN!A:B,2,FALSE)</f>
        <v>HT08</v>
      </c>
      <c r="AB1199" s="165" t="str">
        <f>VLOOKUP(S1199,NIVEAUXADMIN!E:F,2,FALSE)</f>
        <v>HT08823</v>
      </c>
      <c r="AC1199" s="165" t="e">
        <f>VLOOKUP(T1199,NIVEAUXADMIN!I:J,2,FALSE)</f>
        <v>#N/A</v>
      </c>
      <c r="AD1199" s="87">
        <f>IF(SUMPRODUCT(($A$4:$A1199=A1199)*($S$4:$S1199=S1199))&gt;1,0,1)</f>
        <v>0</v>
      </c>
    </row>
    <row r="1200" spans="1:30" ht="15" customHeight="1">
      <c r="A1200" s="166" t="s">
        <v>44</v>
      </c>
      <c r="B1200" s="90" t="s">
        <v>1202</v>
      </c>
      <c r="C1200" s="90"/>
      <c r="D1200" s="165" t="s">
        <v>16</v>
      </c>
      <c r="E1200" s="189">
        <v>42715</v>
      </c>
      <c r="F1200" s="166" t="s">
        <v>1049</v>
      </c>
      <c r="G1200" s="166" t="s">
        <v>1053</v>
      </c>
      <c r="H1200" s="166" t="s">
        <v>1064</v>
      </c>
      <c r="I1200" s="176"/>
      <c r="J1200" s="85" t="str">
        <f>IFERROR(VLOOKUP(H1200,REFERENCES!R:S,2,FALSE),"")</f>
        <v>Nombre</v>
      </c>
      <c r="K1200" s="168">
        <v>589</v>
      </c>
      <c r="L1200" s="167"/>
      <c r="M1200" s="167"/>
      <c r="N1200" s="167"/>
      <c r="O1200" s="84" t="s">
        <v>1902</v>
      </c>
      <c r="P1200" s="178">
        <v>589</v>
      </c>
      <c r="Q1200" s="96" t="s">
        <v>1040</v>
      </c>
      <c r="R1200" s="87" t="s">
        <v>17</v>
      </c>
      <c r="S1200" s="87" t="s">
        <v>266</v>
      </c>
      <c r="T1200" s="101"/>
      <c r="U1200" s="165"/>
      <c r="V1200" s="86"/>
      <c r="W1200" s="97"/>
      <c r="X1200" s="166"/>
      <c r="Y1200" s="165" t="str">
        <f t="shared" si="61"/>
        <v>IFR20161211GRLE</v>
      </c>
      <c r="Z1200" s="165">
        <f t="shared" si="62"/>
        <v>6</v>
      </c>
      <c r="AA1200" s="165" t="str">
        <f>VLOOKUP(R1200,NIVEAUXADMIN!A:B,2,FALSE)</f>
        <v>HT08</v>
      </c>
      <c r="AB1200" s="165" t="str">
        <f>VLOOKUP(S1200,NIVEAUXADMIN!E:F,2,FALSE)</f>
        <v>HT08823</v>
      </c>
      <c r="AC1200" s="165" t="e">
        <f>VLOOKUP(T1200,NIVEAUXADMIN!I:J,2,FALSE)</f>
        <v>#N/A</v>
      </c>
      <c r="AD1200" s="87">
        <f>IF(SUMPRODUCT(($A$4:$A1200=A1200)*($S$4:$S1200=S1200))&gt;1,0,1)</f>
        <v>0</v>
      </c>
    </row>
    <row r="1201" spans="1:30" ht="15" customHeight="1">
      <c r="A1201" s="166" t="s">
        <v>44</v>
      </c>
      <c r="B1201" s="90" t="s">
        <v>1202</v>
      </c>
      <c r="C1201" s="90"/>
      <c r="D1201" s="165" t="s">
        <v>16</v>
      </c>
      <c r="E1201" s="189">
        <v>42715</v>
      </c>
      <c r="F1201" s="88" t="s">
        <v>1051</v>
      </c>
      <c r="G1201" s="87" t="s">
        <v>1052</v>
      </c>
      <c r="H1201" s="87" t="s">
        <v>1063</v>
      </c>
      <c r="I1201" s="176"/>
      <c r="J1201" s="85" t="str">
        <f>IFERROR(VLOOKUP(H1201,REFERENCES!R:S,2,FALSE),"")</f>
        <v>Nombre</v>
      </c>
      <c r="K1201" s="168">
        <v>589</v>
      </c>
      <c r="L1201" s="167"/>
      <c r="M1201" s="167"/>
      <c r="N1201" s="167"/>
      <c r="O1201" s="84" t="s">
        <v>1902</v>
      </c>
      <c r="P1201" s="178">
        <v>589</v>
      </c>
      <c r="Q1201" s="96" t="s">
        <v>1040</v>
      </c>
      <c r="R1201" s="87" t="s">
        <v>17</v>
      </c>
      <c r="S1201" s="87" t="s">
        <v>266</v>
      </c>
      <c r="T1201" s="101"/>
      <c r="U1201" s="165"/>
      <c r="V1201" s="86"/>
      <c r="W1201" s="97"/>
      <c r="X1201" s="166"/>
      <c r="Y1201" s="165" t="str">
        <f t="shared" si="61"/>
        <v>IFR20161211GRLE</v>
      </c>
      <c r="Z1201" s="165">
        <f t="shared" si="62"/>
        <v>6</v>
      </c>
      <c r="AA1201" s="165" t="str">
        <f>VLOOKUP(R1201,NIVEAUXADMIN!A:B,2,FALSE)</f>
        <v>HT08</v>
      </c>
      <c r="AB1201" s="165" t="str">
        <f>VLOOKUP(S1201,NIVEAUXADMIN!E:F,2,FALSE)</f>
        <v>HT08823</v>
      </c>
      <c r="AC1201" s="165" t="e">
        <f>VLOOKUP(T1201,NIVEAUXADMIN!I:J,2,FALSE)</f>
        <v>#N/A</v>
      </c>
      <c r="AD1201" s="87">
        <f>IF(SUMPRODUCT(($A$4:$A1201=A1201)*($S$4:$S1201=S1201))&gt;1,0,1)</f>
        <v>0</v>
      </c>
    </row>
    <row r="1202" spans="1:30" ht="15" customHeight="1">
      <c r="A1202" s="166" t="s">
        <v>44</v>
      </c>
      <c r="B1202" s="90" t="s">
        <v>1202</v>
      </c>
      <c r="C1202" s="90"/>
      <c r="D1202" s="165" t="s">
        <v>16</v>
      </c>
      <c r="E1202" s="189">
        <v>42715</v>
      </c>
      <c r="F1202" s="166" t="s">
        <v>1051</v>
      </c>
      <c r="G1202" s="166" t="s">
        <v>1052</v>
      </c>
      <c r="H1202" s="166" t="s">
        <v>1058</v>
      </c>
      <c r="I1202" s="176"/>
      <c r="J1202" s="85" t="str">
        <f>IFERROR(VLOOKUP(H1202,REFERENCES!R:S,2,FALSE),"")</f>
        <v>Nombre</v>
      </c>
      <c r="K1202" s="168">
        <v>1178</v>
      </c>
      <c r="L1202" s="167"/>
      <c r="M1202" s="167"/>
      <c r="N1202" s="167"/>
      <c r="O1202" s="84" t="s">
        <v>1902</v>
      </c>
      <c r="P1202" s="178">
        <v>589</v>
      </c>
      <c r="Q1202" s="96" t="s">
        <v>1040</v>
      </c>
      <c r="R1202" s="87" t="s">
        <v>17</v>
      </c>
      <c r="S1202" s="87" t="s">
        <v>266</v>
      </c>
      <c r="T1202" s="101"/>
      <c r="U1202" s="165"/>
      <c r="V1202" s="86"/>
      <c r="W1202" s="97"/>
      <c r="X1202" s="166"/>
      <c r="Y1202" s="165" t="str">
        <f t="shared" si="61"/>
        <v>IFR20161211GRLE</v>
      </c>
      <c r="Z1202" s="165">
        <f t="shared" si="62"/>
        <v>6</v>
      </c>
      <c r="AA1202" s="165" t="str">
        <f>VLOOKUP(R1202,NIVEAUXADMIN!A:B,2,FALSE)</f>
        <v>HT08</v>
      </c>
      <c r="AB1202" s="165" t="str">
        <f>VLOOKUP(S1202,NIVEAUXADMIN!E:F,2,FALSE)</f>
        <v>HT08823</v>
      </c>
      <c r="AC1202" s="165" t="e">
        <f>VLOOKUP(T1202,NIVEAUXADMIN!I:J,2,FALSE)</f>
        <v>#N/A</v>
      </c>
      <c r="AD1202" s="87">
        <f>IF(SUMPRODUCT(($A$4:$A1202=A1202)*($S$4:$S1202=S1202))&gt;1,0,1)</f>
        <v>0</v>
      </c>
    </row>
    <row r="1203" spans="1:30" ht="15" customHeight="1">
      <c r="A1203" s="166" t="s">
        <v>44</v>
      </c>
      <c r="B1203" s="90" t="s">
        <v>1202</v>
      </c>
      <c r="C1203" s="90"/>
      <c r="D1203" s="165" t="s">
        <v>16</v>
      </c>
      <c r="E1203" s="189">
        <v>42715</v>
      </c>
      <c r="F1203" s="95" t="s">
        <v>1051</v>
      </c>
      <c r="G1203" s="165" t="s">
        <v>1052</v>
      </c>
      <c r="H1203" s="165" t="s">
        <v>1057</v>
      </c>
      <c r="I1203" s="176"/>
      <c r="J1203" s="85" t="str">
        <f>IFERROR(VLOOKUP(H1203,REFERENCES!R:S,2,FALSE),"")</f>
        <v>Nombre</v>
      </c>
      <c r="K1203" s="168">
        <v>589</v>
      </c>
      <c r="L1203" s="167"/>
      <c r="M1203" s="167"/>
      <c r="N1203" s="167"/>
      <c r="O1203" s="84" t="s">
        <v>1902</v>
      </c>
      <c r="P1203" s="178">
        <v>589</v>
      </c>
      <c r="Q1203" s="96" t="s">
        <v>1040</v>
      </c>
      <c r="R1203" s="87" t="s">
        <v>17</v>
      </c>
      <c r="S1203" s="87" t="s">
        <v>266</v>
      </c>
      <c r="T1203" s="101"/>
      <c r="U1203" s="165"/>
      <c r="V1203" s="86"/>
      <c r="W1203" s="97"/>
      <c r="X1203" s="166"/>
      <c r="Y1203" s="165" t="str">
        <f t="shared" si="61"/>
        <v>IFR20161211GRLE</v>
      </c>
      <c r="Z1203" s="165">
        <f t="shared" si="62"/>
        <v>6</v>
      </c>
      <c r="AA1203" s="165" t="str">
        <f>VLOOKUP(R1203,NIVEAUXADMIN!A:B,2,FALSE)</f>
        <v>HT08</v>
      </c>
      <c r="AB1203" s="165" t="str">
        <f>VLOOKUP(S1203,NIVEAUXADMIN!E:F,2,FALSE)</f>
        <v>HT08823</v>
      </c>
      <c r="AC1203" s="165" t="e">
        <f>VLOOKUP(T1203,NIVEAUXADMIN!I:J,2,FALSE)</f>
        <v>#N/A</v>
      </c>
      <c r="AD1203" s="87">
        <f>IF(SUMPRODUCT(($A$4:$A1203=A1203)*($S$4:$S1203=S1203))&gt;1,0,1)</f>
        <v>0</v>
      </c>
    </row>
    <row r="1204" spans="1:30" ht="15" customHeight="1">
      <c r="A1204" s="166" t="s">
        <v>44</v>
      </c>
      <c r="B1204" s="90" t="s">
        <v>1202</v>
      </c>
      <c r="C1204" s="90"/>
      <c r="D1204" s="165" t="s">
        <v>16</v>
      </c>
      <c r="E1204" s="189">
        <v>42717</v>
      </c>
      <c r="F1204" s="166" t="s">
        <v>1049</v>
      </c>
      <c r="G1204" s="166" t="s">
        <v>1053</v>
      </c>
      <c r="H1204" s="166" t="s">
        <v>1048</v>
      </c>
      <c r="I1204" s="176"/>
      <c r="J1204" s="85" t="str">
        <f>IFERROR(VLOOKUP(H1204,REFERENCES!R:S,2,FALSE),"")</f>
        <v>Nombre</v>
      </c>
      <c r="K1204" s="168">
        <v>1597</v>
      </c>
      <c r="L1204" s="167"/>
      <c r="M1204" s="167"/>
      <c r="N1204" s="167"/>
      <c r="O1204" s="84" t="s">
        <v>1902</v>
      </c>
      <c r="P1204" s="178">
        <v>1597</v>
      </c>
      <c r="Q1204" s="96" t="s">
        <v>1040</v>
      </c>
      <c r="R1204" s="87" t="s">
        <v>17</v>
      </c>
      <c r="S1204" s="87" t="s">
        <v>18</v>
      </c>
      <c r="T1204" s="101"/>
      <c r="U1204" s="165"/>
      <c r="V1204" s="86"/>
      <c r="W1204" s="97"/>
      <c r="X1204" s="166"/>
      <c r="Y1204" s="165" t="str">
        <f t="shared" si="61"/>
        <v>IFR20161213GRJE</v>
      </c>
      <c r="Z1204" s="165">
        <f t="shared" si="62"/>
        <v>2</v>
      </c>
      <c r="AA1204" s="165" t="str">
        <f>VLOOKUP(R1204,NIVEAUXADMIN!A:B,2,FALSE)</f>
        <v>HT08</v>
      </c>
      <c r="AB1204" s="165" t="str">
        <f>VLOOKUP(S1204,NIVEAUXADMIN!E:F,2,FALSE)</f>
        <v>HT08811</v>
      </c>
      <c r="AC1204" s="165" t="e">
        <f>VLOOKUP(T1204,NIVEAUXADMIN!I:J,2,FALSE)</f>
        <v>#N/A</v>
      </c>
      <c r="AD1204" s="87">
        <f>IF(SUMPRODUCT(($A$4:$A1204=A1204)*($S$4:$S1204=S1204))&gt;1,0,1)</f>
        <v>1</v>
      </c>
    </row>
    <row r="1205" spans="1:30" ht="15" customHeight="1">
      <c r="A1205" s="166" t="s">
        <v>44</v>
      </c>
      <c r="B1205" s="90" t="s">
        <v>1202</v>
      </c>
      <c r="C1205" s="90"/>
      <c r="D1205" s="165" t="s">
        <v>16</v>
      </c>
      <c r="E1205" s="189">
        <v>42717</v>
      </c>
      <c r="F1205" s="88" t="s">
        <v>1051</v>
      </c>
      <c r="G1205" s="87" t="s">
        <v>1052</v>
      </c>
      <c r="H1205" s="87" t="s">
        <v>1062</v>
      </c>
      <c r="I1205" s="176"/>
      <c r="J1205" s="85" t="str">
        <f>IFERROR(VLOOKUP(H1205,REFERENCES!R:S,2,FALSE),"")</f>
        <v>Nombre</v>
      </c>
      <c r="K1205" s="168">
        <v>1597</v>
      </c>
      <c r="L1205" s="167"/>
      <c r="M1205" s="167"/>
      <c r="N1205" s="167"/>
      <c r="O1205" s="84" t="s">
        <v>1902</v>
      </c>
      <c r="P1205" s="178">
        <v>1597</v>
      </c>
      <c r="Q1205" s="96" t="s">
        <v>1040</v>
      </c>
      <c r="R1205" s="87" t="s">
        <v>17</v>
      </c>
      <c r="S1205" s="87" t="s">
        <v>18</v>
      </c>
      <c r="T1205" s="101"/>
      <c r="U1205" s="165"/>
      <c r="V1205" s="86"/>
      <c r="W1205" s="97"/>
      <c r="X1205" s="166"/>
      <c r="Y1205" s="165" t="str">
        <f t="shared" si="61"/>
        <v>IFR20161213GRJE</v>
      </c>
      <c r="Z1205" s="165">
        <f t="shared" si="62"/>
        <v>2</v>
      </c>
      <c r="AA1205" s="165" t="str">
        <f>VLOOKUP(R1205,NIVEAUXADMIN!A:B,2,FALSE)</f>
        <v>HT08</v>
      </c>
      <c r="AB1205" s="165" t="str">
        <f>VLOOKUP(S1205,NIVEAUXADMIN!E:F,2,FALSE)</f>
        <v>HT08811</v>
      </c>
      <c r="AC1205" s="165" t="e">
        <f>VLOOKUP(T1205,NIVEAUXADMIN!I:J,2,FALSE)</f>
        <v>#N/A</v>
      </c>
      <c r="AD1205" s="87">
        <f>IF(SUMPRODUCT(($A$4:$A1205=A1205)*($S$4:$S1205=S1205))&gt;1,0,1)</f>
        <v>0</v>
      </c>
    </row>
    <row r="1206" spans="1:30" ht="15" customHeight="1">
      <c r="A1206" s="90" t="s">
        <v>44</v>
      </c>
      <c r="B1206" s="87" t="s">
        <v>1202</v>
      </c>
      <c r="C1206" s="90"/>
      <c r="D1206" s="165" t="s">
        <v>16</v>
      </c>
      <c r="E1206" s="189">
        <v>42688</v>
      </c>
      <c r="F1206" s="88" t="s">
        <v>1049</v>
      </c>
      <c r="G1206" s="87" t="s">
        <v>1053</v>
      </c>
      <c r="H1206" s="87" t="s">
        <v>1048</v>
      </c>
      <c r="I1206" s="176"/>
      <c r="J1206" s="85" t="str">
        <f>IFERROR(VLOOKUP(H1206,REFERENCES!R:S,2,FALSE),"")</f>
        <v>Nombre</v>
      </c>
      <c r="K1206" s="168">
        <v>997</v>
      </c>
      <c r="L1206" s="167"/>
      <c r="M1206" s="167"/>
      <c r="N1206" s="167"/>
      <c r="O1206" s="84" t="s">
        <v>1902</v>
      </c>
      <c r="P1206" s="82">
        <v>997</v>
      </c>
      <c r="Q1206" s="89"/>
      <c r="R1206" s="87" t="s">
        <v>17</v>
      </c>
      <c r="S1206" s="87" t="s">
        <v>18</v>
      </c>
      <c r="T1206" s="101"/>
      <c r="U1206" s="165" t="s">
        <v>1111</v>
      </c>
      <c r="V1206" s="86"/>
      <c r="W1206" s="97"/>
      <c r="X1206" s="87"/>
      <c r="Y1206" s="165" t="str">
        <f t="shared" si="61"/>
        <v>IFR20161114GRJE</v>
      </c>
      <c r="Z1206" s="165">
        <f t="shared" si="62"/>
        <v>1</v>
      </c>
      <c r="AA1206" s="165" t="str">
        <f>VLOOKUP(R1206,NIVEAUXADMIN!A:B,2,FALSE)</f>
        <v>HT08</v>
      </c>
      <c r="AB1206" s="165" t="str">
        <f>VLOOKUP(S1206,NIVEAUXADMIN!E:F,2,FALSE)</f>
        <v>HT08811</v>
      </c>
      <c r="AC1206" s="165" t="e">
        <f>VLOOKUP(T1206,NIVEAUXADMIN!I:J,2,FALSE)</f>
        <v>#N/A</v>
      </c>
      <c r="AD1206" s="87">
        <f>IF(SUMPRODUCT(($A$4:$A1206=A1206)*($S$4:$S1206=S1206))&gt;1,0,1)</f>
        <v>0</v>
      </c>
    </row>
    <row r="1207" spans="1:30" ht="15" customHeight="1">
      <c r="A1207" s="87" t="s">
        <v>1208</v>
      </c>
      <c r="B1207" s="90" t="s">
        <v>1202</v>
      </c>
      <c r="C1207" s="90"/>
      <c r="D1207" s="165" t="s">
        <v>16</v>
      </c>
      <c r="E1207" s="189">
        <v>42698</v>
      </c>
      <c r="F1207" s="88" t="s">
        <v>1049</v>
      </c>
      <c r="G1207" s="87" t="s">
        <v>1053</v>
      </c>
      <c r="H1207" s="87" t="s">
        <v>1048</v>
      </c>
      <c r="I1207" s="176"/>
      <c r="J1207" s="85" t="str">
        <f>IFERROR(VLOOKUP(H1207,REFERENCES!R:S,2,FALSE),"")</f>
        <v>Nombre</v>
      </c>
      <c r="K1207" s="168">
        <v>558</v>
      </c>
      <c r="L1207" s="167"/>
      <c r="M1207" s="167"/>
      <c r="N1207" s="167"/>
      <c r="O1207" s="84" t="s">
        <v>1902</v>
      </c>
      <c r="P1207" s="81">
        <v>558</v>
      </c>
      <c r="Q1207" s="89"/>
      <c r="R1207" s="87" t="s">
        <v>17</v>
      </c>
      <c r="S1207" s="87" t="s">
        <v>18</v>
      </c>
      <c r="T1207" s="101"/>
      <c r="U1207" s="165" t="s">
        <v>1209</v>
      </c>
      <c r="V1207" s="86"/>
      <c r="W1207" s="97"/>
      <c r="X1207" s="87"/>
      <c r="Y1207" s="165" t="str">
        <f t="shared" si="61"/>
        <v>IFR20161124GRJE</v>
      </c>
      <c r="Z1207" s="165">
        <f t="shared" si="62"/>
        <v>6</v>
      </c>
      <c r="AA1207" s="165" t="str">
        <f>VLOOKUP(R1207,NIVEAUXADMIN!A:B,2,FALSE)</f>
        <v>HT08</v>
      </c>
      <c r="AB1207" s="165" t="str">
        <f>VLOOKUP(S1207,NIVEAUXADMIN!E:F,2,FALSE)</f>
        <v>HT08811</v>
      </c>
      <c r="AC1207" s="165" t="e">
        <f>VLOOKUP(T1207,NIVEAUXADMIN!I:J,2,FALSE)</f>
        <v>#N/A</v>
      </c>
      <c r="AD1207" s="87">
        <f>IF(SUMPRODUCT(($A$4:$A1207=A1207)*($S$4:$S1207=S1207))&gt;1,0,1)</f>
        <v>1</v>
      </c>
    </row>
    <row r="1208" spans="1:30" ht="15" customHeight="1">
      <c r="A1208" s="87" t="s">
        <v>1208</v>
      </c>
      <c r="B1208" s="90" t="s">
        <v>1202</v>
      </c>
      <c r="C1208" s="90"/>
      <c r="D1208" s="165" t="s">
        <v>16</v>
      </c>
      <c r="E1208" s="189">
        <v>42698</v>
      </c>
      <c r="F1208" s="88" t="s">
        <v>1051</v>
      </c>
      <c r="G1208" s="87" t="s">
        <v>1052</v>
      </c>
      <c r="H1208" s="87" t="s">
        <v>1056</v>
      </c>
      <c r="I1208" s="176"/>
      <c r="J1208" s="85" t="str">
        <f>IFERROR(VLOOKUP(H1208,REFERENCES!R:S,2,FALSE),"")</f>
        <v>Nombre</v>
      </c>
      <c r="K1208" s="168">
        <v>1116</v>
      </c>
      <c r="L1208" s="167"/>
      <c r="M1208" s="167"/>
      <c r="N1208" s="167"/>
      <c r="O1208" s="84" t="s">
        <v>1902</v>
      </c>
      <c r="P1208" s="81">
        <v>558</v>
      </c>
      <c r="Q1208" s="89"/>
      <c r="R1208" s="87" t="s">
        <v>17</v>
      </c>
      <c r="S1208" s="87" t="s">
        <v>18</v>
      </c>
      <c r="T1208" s="101"/>
      <c r="U1208" s="165" t="s">
        <v>1209</v>
      </c>
      <c r="V1208" s="86"/>
      <c r="W1208" s="97"/>
      <c r="X1208" s="87"/>
      <c r="Y1208" s="165" t="str">
        <f t="shared" si="61"/>
        <v>IFR20161124GRJE</v>
      </c>
      <c r="Z1208" s="165">
        <f t="shared" si="62"/>
        <v>6</v>
      </c>
      <c r="AA1208" s="165" t="str">
        <f>VLOOKUP(R1208,NIVEAUXADMIN!A:B,2,FALSE)</f>
        <v>HT08</v>
      </c>
      <c r="AB1208" s="165" t="str">
        <f>VLOOKUP(S1208,NIVEAUXADMIN!E:F,2,FALSE)</f>
        <v>HT08811</v>
      </c>
      <c r="AC1208" s="165" t="e">
        <f>VLOOKUP(T1208,NIVEAUXADMIN!I:J,2,FALSE)</f>
        <v>#N/A</v>
      </c>
      <c r="AD1208" s="87">
        <f>IF(SUMPRODUCT(($A$4:$A1208=A1208)*($S$4:$S1208=S1208))&gt;1,0,1)</f>
        <v>0</v>
      </c>
    </row>
    <row r="1209" spans="1:30" ht="15" customHeight="1">
      <c r="A1209" s="87" t="s">
        <v>1208</v>
      </c>
      <c r="B1209" s="90" t="s">
        <v>1202</v>
      </c>
      <c r="C1209" s="90"/>
      <c r="D1209" s="165" t="s">
        <v>16</v>
      </c>
      <c r="E1209" s="189">
        <v>42698</v>
      </c>
      <c r="F1209" s="88" t="s">
        <v>1051</v>
      </c>
      <c r="G1209" s="87" t="s">
        <v>1052</v>
      </c>
      <c r="H1209" s="87" t="s">
        <v>1063</v>
      </c>
      <c r="I1209" s="176"/>
      <c r="J1209" s="85" t="str">
        <f>IFERROR(VLOOKUP(H1209,REFERENCES!R:S,2,FALSE),"")</f>
        <v>Nombre</v>
      </c>
      <c r="K1209" s="168">
        <v>558</v>
      </c>
      <c r="L1209" s="167"/>
      <c r="M1209" s="167"/>
      <c r="N1209" s="167"/>
      <c r="O1209" s="84" t="s">
        <v>1902</v>
      </c>
      <c r="P1209" s="81">
        <v>558</v>
      </c>
      <c r="Q1209" s="89"/>
      <c r="R1209" s="87" t="s">
        <v>17</v>
      </c>
      <c r="S1209" s="87" t="s">
        <v>18</v>
      </c>
      <c r="T1209" s="101"/>
      <c r="U1209" s="165" t="s">
        <v>1209</v>
      </c>
      <c r="V1209" s="86"/>
      <c r="W1209" s="97"/>
      <c r="X1209" s="87"/>
      <c r="Y1209" s="165" t="str">
        <f t="shared" si="61"/>
        <v>IFR20161124GRJE</v>
      </c>
      <c r="Z1209" s="165">
        <f t="shared" si="62"/>
        <v>6</v>
      </c>
      <c r="AA1209" s="165" t="str">
        <f>VLOOKUP(R1209,NIVEAUXADMIN!A:B,2,FALSE)</f>
        <v>HT08</v>
      </c>
      <c r="AB1209" s="165" t="str">
        <f>VLOOKUP(S1209,NIVEAUXADMIN!E:F,2,FALSE)</f>
        <v>HT08811</v>
      </c>
      <c r="AC1209" s="165" t="e">
        <f>VLOOKUP(T1209,NIVEAUXADMIN!I:J,2,FALSE)</f>
        <v>#N/A</v>
      </c>
      <c r="AD1209" s="87">
        <f>IF(SUMPRODUCT(($A$4:$A1209=A1209)*($S$4:$S1209=S1209))&gt;1,0,1)</f>
        <v>0</v>
      </c>
    </row>
    <row r="1210" spans="1:30" ht="15" customHeight="1">
      <c r="A1210" s="87" t="s">
        <v>1208</v>
      </c>
      <c r="B1210" s="90" t="s">
        <v>1202</v>
      </c>
      <c r="C1210" s="90"/>
      <c r="D1210" s="165" t="s">
        <v>16</v>
      </c>
      <c r="E1210" s="189">
        <v>42698</v>
      </c>
      <c r="F1210" s="88" t="s">
        <v>1051</v>
      </c>
      <c r="G1210" s="87" t="s">
        <v>1052</v>
      </c>
      <c r="H1210" s="87" t="s">
        <v>1062</v>
      </c>
      <c r="I1210" s="176"/>
      <c r="J1210" s="85" t="str">
        <f>IFERROR(VLOOKUP(H1210,REFERENCES!R:S,2,FALSE),"")</f>
        <v>Nombre</v>
      </c>
      <c r="K1210" s="168">
        <v>558</v>
      </c>
      <c r="L1210" s="167"/>
      <c r="M1210" s="167"/>
      <c r="N1210" s="167"/>
      <c r="O1210" s="84" t="s">
        <v>1902</v>
      </c>
      <c r="P1210" s="81">
        <v>558</v>
      </c>
      <c r="Q1210" s="89"/>
      <c r="R1210" s="87" t="s">
        <v>17</v>
      </c>
      <c r="S1210" s="87" t="s">
        <v>18</v>
      </c>
      <c r="T1210" s="101"/>
      <c r="U1210" s="165" t="s">
        <v>1209</v>
      </c>
      <c r="V1210" s="86"/>
      <c r="W1210" s="97"/>
      <c r="X1210" s="87"/>
      <c r="Y1210" s="165" t="str">
        <f t="shared" si="61"/>
        <v>IFR20161124GRJE</v>
      </c>
      <c r="Z1210" s="165">
        <f t="shared" si="62"/>
        <v>6</v>
      </c>
      <c r="AA1210" s="165" t="str">
        <f>VLOOKUP(R1210,NIVEAUXADMIN!A:B,2,FALSE)</f>
        <v>HT08</v>
      </c>
      <c r="AB1210" s="165" t="str">
        <f>VLOOKUP(S1210,NIVEAUXADMIN!E:F,2,FALSE)</f>
        <v>HT08811</v>
      </c>
      <c r="AC1210" s="165" t="e">
        <f>VLOOKUP(T1210,NIVEAUXADMIN!I:J,2,FALSE)</f>
        <v>#N/A</v>
      </c>
      <c r="AD1210" s="87">
        <f>IF(SUMPRODUCT(($A$4:$A1210=A1210)*($S$4:$S1210=S1210))&gt;1,0,1)</f>
        <v>0</v>
      </c>
    </row>
    <row r="1211" spans="1:30" ht="15" customHeight="1">
      <c r="A1211" s="87" t="s">
        <v>1208</v>
      </c>
      <c r="B1211" s="90" t="s">
        <v>1202</v>
      </c>
      <c r="C1211" s="90"/>
      <c r="D1211" s="165" t="s">
        <v>16</v>
      </c>
      <c r="E1211" s="189">
        <v>42698</v>
      </c>
      <c r="F1211" s="88" t="s">
        <v>1051</v>
      </c>
      <c r="G1211" s="87" t="s">
        <v>1052</v>
      </c>
      <c r="H1211" s="87" t="s">
        <v>1058</v>
      </c>
      <c r="I1211" s="176"/>
      <c r="J1211" s="85" t="str">
        <f>IFERROR(VLOOKUP(H1211,REFERENCES!R:S,2,FALSE),"")</f>
        <v>Nombre</v>
      </c>
      <c r="K1211" s="168">
        <v>1116</v>
      </c>
      <c r="L1211" s="167"/>
      <c r="M1211" s="167"/>
      <c r="N1211" s="167"/>
      <c r="O1211" s="84" t="s">
        <v>1902</v>
      </c>
      <c r="P1211" s="81">
        <v>558</v>
      </c>
      <c r="Q1211" s="89"/>
      <c r="R1211" s="87" t="s">
        <v>17</v>
      </c>
      <c r="S1211" s="87" t="s">
        <v>18</v>
      </c>
      <c r="T1211" s="101"/>
      <c r="U1211" s="165" t="s">
        <v>1209</v>
      </c>
      <c r="V1211" s="86"/>
      <c r="W1211" s="97"/>
      <c r="X1211" s="87"/>
      <c r="Y1211" s="165" t="str">
        <f t="shared" si="61"/>
        <v>IFR20161124GRJE</v>
      </c>
      <c r="Z1211" s="165">
        <f t="shared" si="62"/>
        <v>6</v>
      </c>
      <c r="AA1211" s="165" t="str">
        <f>VLOOKUP(R1211,NIVEAUXADMIN!A:B,2,FALSE)</f>
        <v>HT08</v>
      </c>
      <c r="AB1211" s="165" t="str">
        <f>VLOOKUP(S1211,NIVEAUXADMIN!E:F,2,FALSE)</f>
        <v>HT08811</v>
      </c>
      <c r="AC1211" s="165" t="e">
        <f>VLOOKUP(T1211,NIVEAUXADMIN!I:J,2,FALSE)</f>
        <v>#N/A</v>
      </c>
      <c r="AD1211" s="87">
        <f>IF(SUMPRODUCT(($A$4:$A1211=A1211)*($S$4:$S1211=S1211))&gt;1,0,1)</f>
        <v>0</v>
      </c>
    </row>
    <row r="1212" spans="1:30" ht="15" customHeight="1">
      <c r="A1212" s="87" t="s">
        <v>1208</v>
      </c>
      <c r="B1212" s="90" t="s">
        <v>1202</v>
      </c>
      <c r="C1212" s="90"/>
      <c r="D1212" s="165" t="s">
        <v>16</v>
      </c>
      <c r="E1212" s="189">
        <v>42698</v>
      </c>
      <c r="F1212" s="88" t="s">
        <v>1051</v>
      </c>
      <c r="G1212" s="87" t="s">
        <v>1052</v>
      </c>
      <c r="H1212" s="87" t="s">
        <v>1057</v>
      </c>
      <c r="I1212" s="176"/>
      <c r="J1212" s="85" t="str">
        <f>IFERROR(VLOOKUP(H1212,REFERENCES!R:S,2,FALSE),"")</f>
        <v>Nombre</v>
      </c>
      <c r="K1212" s="168">
        <v>558</v>
      </c>
      <c r="L1212" s="167"/>
      <c r="M1212" s="167"/>
      <c r="N1212" s="167"/>
      <c r="O1212" s="84" t="s">
        <v>1902</v>
      </c>
      <c r="P1212" s="81">
        <v>558</v>
      </c>
      <c r="Q1212" s="89"/>
      <c r="R1212" s="87" t="s">
        <v>17</v>
      </c>
      <c r="S1212" s="87" t="s">
        <v>18</v>
      </c>
      <c r="T1212" s="101"/>
      <c r="U1212" s="165" t="s">
        <v>1209</v>
      </c>
      <c r="V1212" s="86"/>
      <c r="W1212" s="97"/>
      <c r="X1212" s="87"/>
      <c r="Y1212" s="165" t="str">
        <f t="shared" si="61"/>
        <v>IFR20161124GRJE</v>
      </c>
      <c r="Z1212" s="165">
        <f t="shared" si="62"/>
        <v>6</v>
      </c>
      <c r="AA1212" s="165" t="str">
        <f>VLOOKUP(R1212,NIVEAUXADMIN!A:B,2,FALSE)</f>
        <v>HT08</v>
      </c>
      <c r="AB1212" s="165" t="str">
        <f>VLOOKUP(S1212,NIVEAUXADMIN!E:F,2,FALSE)</f>
        <v>HT08811</v>
      </c>
      <c r="AC1212" s="165" t="e">
        <f>VLOOKUP(T1212,NIVEAUXADMIN!I:J,2,FALSE)</f>
        <v>#N/A</v>
      </c>
      <c r="AD1212" s="87">
        <f>IF(SUMPRODUCT(($A$4:$A1212=A1212)*($S$4:$S1212=S1212))&gt;1,0,1)</f>
        <v>0</v>
      </c>
    </row>
    <row r="1213" spans="1:30" ht="15" customHeight="1">
      <c r="A1213" s="98" t="s">
        <v>42</v>
      </c>
      <c r="B1213" s="165"/>
      <c r="C1213" s="76" t="s">
        <v>2517</v>
      </c>
      <c r="D1213" s="165" t="s">
        <v>19</v>
      </c>
      <c r="E1213" s="189">
        <v>42737</v>
      </c>
      <c r="F1213" s="95" t="s">
        <v>1049</v>
      </c>
      <c r="G1213" s="165" t="s">
        <v>1053</v>
      </c>
      <c r="H1213" s="165" t="s">
        <v>1064</v>
      </c>
      <c r="I1213" s="165" t="s">
        <v>2518</v>
      </c>
      <c r="J1213" s="85" t="str">
        <f>IFERROR(VLOOKUP(H1213,REFERENCES!R:S,2,FALSE),"")</f>
        <v>Nombre</v>
      </c>
      <c r="K1213" s="79">
        <v>1000</v>
      </c>
      <c r="L1213" s="79"/>
      <c r="M1213" s="79"/>
      <c r="N1213" s="79"/>
      <c r="O1213" s="79"/>
      <c r="P1213" s="207"/>
      <c r="Q1213" s="96"/>
      <c r="R1213" s="165" t="s">
        <v>17</v>
      </c>
      <c r="S1213" s="165" t="s">
        <v>261</v>
      </c>
      <c r="T1213" s="101"/>
      <c r="U1213" s="165"/>
      <c r="V1213" s="165"/>
      <c r="W1213" s="165"/>
      <c r="X1213" s="165"/>
      <c r="Y1213" s="165"/>
      <c r="Z1213" s="165"/>
      <c r="AA1213" s="165"/>
      <c r="AB1213" s="165"/>
      <c r="AC1213" s="165"/>
      <c r="AD1213" s="165"/>
    </row>
    <row r="1214" spans="1:30" ht="15" customHeight="1">
      <c r="A1214" s="87" t="s">
        <v>42</v>
      </c>
      <c r="B1214" s="90"/>
      <c r="C1214" s="90" t="s">
        <v>48</v>
      </c>
      <c r="D1214" s="165" t="s">
        <v>16</v>
      </c>
      <c r="E1214" s="114">
        <v>42660</v>
      </c>
      <c r="F1214" s="88" t="s">
        <v>1049</v>
      </c>
      <c r="G1214" s="87" t="s">
        <v>1053</v>
      </c>
      <c r="H1214" s="87" t="s">
        <v>1048</v>
      </c>
      <c r="I1214" s="176"/>
      <c r="J1214" s="85" t="str">
        <f>IFERROR(VLOOKUP(H1214,REFERENCES!R:S,2,FALSE),"")</f>
        <v>Nombre</v>
      </c>
      <c r="K1214" s="168">
        <v>300</v>
      </c>
      <c r="L1214" s="167"/>
      <c r="M1214" s="167"/>
      <c r="N1214" s="167"/>
      <c r="O1214" s="84" t="s">
        <v>1902</v>
      </c>
      <c r="P1214" s="82">
        <v>300</v>
      </c>
      <c r="Q1214" s="89"/>
      <c r="R1214" s="87" t="s">
        <v>17</v>
      </c>
      <c r="S1214" s="165" t="s">
        <v>18</v>
      </c>
      <c r="T1214" s="101"/>
      <c r="U1214" s="165"/>
      <c r="V1214" s="86"/>
      <c r="W1214" s="97"/>
      <c r="X1214" s="87"/>
      <c r="Y1214" s="165" t="str">
        <f>UPPER(LEFT(A1214,3)&amp;YEAR(E1214)&amp;MONTH(E1214)&amp;DAY((E1214))&amp;LEFT(R1214,2)&amp;LEFT(S1214,2)&amp;LEFT(T1214,2))</f>
        <v>IOM20161017GRJE</v>
      </c>
      <c r="Z1214" s="165">
        <f>COUNTIF($Y$4:$Y$1907,Y1214)</f>
        <v>1</v>
      </c>
      <c r="AA1214" s="165" t="str">
        <f>VLOOKUP(R1214,NIVEAUXADMIN!A:B,2,FALSE)</f>
        <v>HT08</v>
      </c>
      <c r="AB1214" s="165" t="str">
        <f>VLOOKUP(S1214,NIVEAUXADMIN!E:F,2,FALSE)</f>
        <v>HT08811</v>
      </c>
      <c r="AC1214" s="165" t="e">
        <f>VLOOKUP(T1214,NIVEAUXADMIN!I:J,2,FALSE)</f>
        <v>#N/A</v>
      </c>
      <c r="AD1214" s="87">
        <f>IF(SUMPRODUCT(($A$4:$A1214=A1214)*($S$4:$S1214=S1214))&gt;1,0,1)</f>
        <v>1</v>
      </c>
    </row>
    <row r="1215" spans="1:30" ht="15" customHeight="1">
      <c r="A1215" s="87" t="s">
        <v>42</v>
      </c>
      <c r="B1215" s="90"/>
      <c r="C1215" s="90" t="s">
        <v>48</v>
      </c>
      <c r="D1215" s="165" t="s">
        <v>16</v>
      </c>
      <c r="E1215" s="114">
        <v>42662</v>
      </c>
      <c r="F1215" s="88" t="s">
        <v>1049</v>
      </c>
      <c r="G1215" s="87" t="s">
        <v>1053</v>
      </c>
      <c r="H1215" s="87" t="s">
        <v>1048</v>
      </c>
      <c r="I1215" s="176"/>
      <c r="J1215" s="85" t="str">
        <f>IFERROR(VLOOKUP(H1215,REFERENCES!R:S,2,FALSE),"")</f>
        <v>Nombre</v>
      </c>
      <c r="K1215" s="168">
        <v>597</v>
      </c>
      <c r="L1215" s="167"/>
      <c r="M1215" s="167"/>
      <c r="N1215" s="167"/>
      <c r="O1215" s="84" t="s">
        <v>1902</v>
      </c>
      <c r="P1215" s="82">
        <v>597</v>
      </c>
      <c r="Q1215" s="89"/>
      <c r="R1215" s="87" t="s">
        <v>17</v>
      </c>
      <c r="S1215" s="165" t="s">
        <v>18</v>
      </c>
      <c r="T1215" s="101"/>
      <c r="U1215" s="165"/>
      <c r="V1215" s="86"/>
      <c r="W1215" s="97"/>
      <c r="X1215" s="87"/>
      <c r="Y1215" s="165" t="str">
        <f>UPPER(LEFT(A1215,3)&amp;YEAR(E1215)&amp;MONTH(E1215)&amp;DAY((E1215))&amp;LEFT(R1215,2)&amp;LEFT(S1215,2)&amp;LEFT(T1215,2))</f>
        <v>IOM20161019GRJE</v>
      </c>
      <c r="Z1215" s="165">
        <f>COUNTIF($Y$4:$Y$1907,Y1215)</f>
        <v>1</v>
      </c>
      <c r="AA1215" s="165" t="str">
        <f>VLOOKUP(R1215,NIVEAUXADMIN!A:B,2,FALSE)</f>
        <v>HT08</v>
      </c>
      <c r="AB1215" s="165" t="str">
        <f>VLOOKUP(S1215,NIVEAUXADMIN!E:F,2,FALSE)</f>
        <v>HT08811</v>
      </c>
      <c r="AC1215" s="165" t="e">
        <f>VLOOKUP(T1215,NIVEAUXADMIN!I:J,2,FALSE)</f>
        <v>#N/A</v>
      </c>
      <c r="AD1215" s="87">
        <f>IF(SUMPRODUCT(($A$4:$A1215=A1215)*($S$4:$S1215=S1215))&gt;1,0,1)</f>
        <v>0</v>
      </c>
    </row>
    <row r="1216" spans="1:30" ht="15" customHeight="1">
      <c r="A1216" s="87" t="s">
        <v>42</v>
      </c>
      <c r="B1216" s="90"/>
      <c r="C1216" s="90" t="s">
        <v>48</v>
      </c>
      <c r="D1216" s="165" t="s">
        <v>16</v>
      </c>
      <c r="E1216" s="114">
        <v>42660</v>
      </c>
      <c r="F1216" s="88" t="s">
        <v>1051</v>
      </c>
      <c r="G1216" s="87" t="s">
        <v>1052</v>
      </c>
      <c r="H1216" s="87" t="s">
        <v>1062</v>
      </c>
      <c r="I1216" s="176"/>
      <c r="J1216" s="85" t="str">
        <f>IFERROR(VLOOKUP(H1216,REFERENCES!R:S,2,FALSE),"")</f>
        <v>Nombre</v>
      </c>
      <c r="K1216" s="168">
        <v>200</v>
      </c>
      <c r="L1216" s="167"/>
      <c r="M1216" s="167"/>
      <c r="N1216" s="167"/>
      <c r="O1216" s="84" t="s">
        <v>1902</v>
      </c>
      <c r="P1216" s="82">
        <v>300</v>
      </c>
      <c r="Q1216" s="89"/>
      <c r="R1216" s="87" t="s">
        <v>17</v>
      </c>
      <c r="S1216" s="165" t="s">
        <v>18</v>
      </c>
      <c r="T1216" s="101"/>
      <c r="U1216" s="165"/>
      <c r="V1216" s="86"/>
      <c r="W1216" s="97"/>
      <c r="X1216" s="87"/>
      <c r="Y1216" s="87"/>
      <c r="Z1216" s="87"/>
      <c r="AA1216" s="87"/>
      <c r="AB1216" s="87"/>
      <c r="AC1216" s="87"/>
      <c r="AD1216" s="87"/>
    </row>
    <row r="1217" spans="1:30" ht="15" customHeight="1">
      <c r="A1217" s="87" t="s">
        <v>42</v>
      </c>
      <c r="B1217" s="90"/>
      <c r="C1217" s="90" t="s">
        <v>48</v>
      </c>
      <c r="D1217" s="165" t="s">
        <v>16</v>
      </c>
      <c r="E1217" s="114">
        <v>42662</v>
      </c>
      <c r="F1217" s="88" t="s">
        <v>1051</v>
      </c>
      <c r="G1217" s="87" t="s">
        <v>1052</v>
      </c>
      <c r="H1217" s="87" t="s">
        <v>1062</v>
      </c>
      <c r="I1217" s="176"/>
      <c r="J1217" s="85" t="str">
        <f>IFERROR(VLOOKUP(H1217,REFERENCES!R:S,2,FALSE),"")</f>
        <v>Nombre</v>
      </c>
      <c r="K1217" s="168">
        <v>597</v>
      </c>
      <c r="L1217" s="167"/>
      <c r="M1217" s="167"/>
      <c r="N1217" s="167"/>
      <c r="O1217" s="84" t="s">
        <v>1902</v>
      </c>
      <c r="P1217" s="82">
        <v>597</v>
      </c>
      <c r="Q1217" s="89"/>
      <c r="R1217" s="87" t="s">
        <v>17</v>
      </c>
      <c r="S1217" s="165" t="s">
        <v>18</v>
      </c>
      <c r="T1217" s="101"/>
      <c r="W1217" s="87"/>
      <c r="X1217" s="87"/>
      <c r="Y1217" s="87"/>
      <c r="Z1217" s="87"/>
      <c r="AA1217" s="87"/>
      <c r="AB1217" s="87"/>
      <c r="AC1217" s="87"/>
      <c r="AD1217" s="87"/>
    </row>
    <row r="1218" spans="1:30" ht="15" customHeight="1">
      <c r="A1218" s="87" t="s">
        <v>42</v>
      </c>
      <c r="B1218" s="90"/>
      <c r="C1218" s="90" t="s">
        <v>48</v>
      </c>
      <c r="D1218" s="165" t="s">
        <v>16</v>
      </c>
      <c r="E1218" s="114">
        <v>42663</v>
      </c>
      <c r="F1218" s="88" t="s">
        <v>1049</v>
      </c>
      <c r="G1218" s="87" t="s">
        <v>1053</v>
      </c>
      <c r="H1218" s="87" t="s">
        <v>1048</v>
      </c>
      <c r="I1218" s="176"/>
      <c r="J1218" s="85" t="str">
        <f>IFERROR(VLOOKUP(H1218,REFERENCES!R:S,2,FALSE),"")</f>
        <v>Nombre</v>
      </c>
      <c r="K1218" s="168">
        <v>1000</v>
      </c>
      <c r="L1218" s="167"/>
      <c r="M1218" s="167"/>
      <c r="N1218" s="167"/>
      <c r="O1218" s="84" t="s">
        <v>1902</v>
      </c>
      <c r="P1218" s="82">
        <v>1000</v>
      </c>
      <c r="Q1218" s="89"/>
      <c r="R1218" s="87" t="s">
        <v>17</v>
      </c>
      <c r="S1218" s="165" t="s">
        <v>18</v>
      </c>
      <c r="T1218" s="101"/>
      <c r="U1218" s="165"/>
      <c r="V1218" s="86"/>
      <c r="W1218" s="97"/>
      <c r="X1218" s="87"/>
      <c r="Y1218" s="87"/>
      <c r="Z1218" s="87"/>
      <c r="AA1218" s="87"/>
      <c r="AB1218" s="87"/>
      <c r="AC1218" s="87"/>
      <c r="AD1218" s="87"/>
    </row>
    <row r="1219" spans="1:30" ht="15" customHeight="1">
      <c r="A1219" s="87" t="s">
        <v>1154</v>
      </c>
      <c r="B1219" s="90" t="s">
        <v>1202</v>
      </c>
      <c r="C1219" s="90"/>
      <c r="D1219" s="165" t="s">
        <v>16</v>
      </c>
      <c r="E1219" s="189">
        <v>42657</v>
      </c>
      <c r="F1219" s="88" t="s">
        <v>1051</v>
      </c>
      <c r="G1219" s="87" t="s">
        <v>1052</v>
      </c>
      <c r="H1219" s="87" t="s">
        <v>1059</v>
      </c>
      <c r="I1219" s="87"/>
      <c r="J1219" s="85" t="str">
        <f>IFERROR(VLOOKUP(H1219,REFERENCES!R:S,2,FALSE),"")</f>
        <v>Nombre</v>
      </c>
      <c r="K1219" s="168">
        <v>7000</v>
      </c>
      <c r="L1219" s="167"/>
      <c r="M1219" s="167"/>
      <c r="N1219" s="167"/>
      <c r="O1219" s="84" t="s">
        <v>1902</v>
      </c>
      <c r="P1219" s="82">
        <v>100</v>
      </c>
      <c r="Q1219" s="96" t="s">
        <v>1040</v>
      </c>
      <c r="R1219" s="165" t="s">
        <v>174</v>
      </c>
      <c r="S1219" s="87" t="s">
        <v>464</v>
      </c>
      <c r="T1219" s="101"/>
      <c r="U1219" s="165"/>
      <c r="V1219" s="86"/>
      <c r="W1219" s="97"/>
      <c r="X1219" s="87"/>
      <c r="Y1219" s="165" t="str">
        <f>UPPER(LEFT(A1219,3)&amp;YEAR(E1219)&amp;MONTH(E1219)&amp;DAY((E1219))&amp;LEFT(R1219,2)&amp;LEFT(S1219,2)&amp;LEFT(T1219,2))</f>
        <v>ITA20161014OUCR</v>
      </c>
      <c r="Z1219" s="165">
        <f>COUNTIF($Y$4:$Y$1907,Y1219)</f>
        <v>1</v>
      </c>
      <c r="AA1219" s="165" t="str">
        <f>VLOOKUP(R1219,NIVEAUXADMIN!A:B,2,FALSE)</f>
        <v>HT01</v>
      </c>
      <c r="AB1219" s="165" t="str">
        <f>VLOOKUP(S1219,NIVEAUXADMIN!E:F,2,FALSE)</f>
        <v>HT01131</v>
      </c>
      <c r="AC1219" s="165" t="e">
        <f>VLOOKUP(T1219,NIVEAUXADMIN!I:J,2,FALSE)</f>
        <v>#N/A</v>
      </c>
      <c r="AD1219" s="87">
        <f>IF(SUMPRODUCT(($A$4:$A1219=A1219)*($S$4:$S1219=S1219))&gt;1,0,1)</f>
        <v>1</v>
      </c>
    </row>
    <row r="1220" spans="1:30" ht="15" customHeight="1">
      <c r="A1220" s="87" t="s">
        <v>1154</v>
      </c>
      <c r="B1220" s="90" t="s">
        <v>1202</v>
      </c>
      <c r="C1220" s="90"/>
      <c r="D1220" s="165" t="s">
        <v>16</v>
      </c>
      <c r="E1220" s="189">
        <v>42658</v>
      </c>
      <c r="F1220" s="88" t="s">
        <v>1051</v>
      </c>
      <c r="G1220" s="87" t="s">
        <v>1052</v>
      </c>
      <c r="H1220" s="87" t="s">
        <v>1059</v>
      </c>
      <c r="I1220" s="87"/>
      <c r="J1220" s="85" t="str">
        <f>IFERROR(VLOOKUP(H1220,REFERENCES!R:S,2,FALSE),"")</f>
        <v>Nombre</v>
      </c>
      <c r="K1220" s="168">
        <v>3000</v>
      </c>
      <c r="L1220" s="167"/>
      <c r="M1220" s="167"/>
      <c r="N1220" s="167"/>
      <c r="O1220" s="84" t="s">
        <v>1902</v>
      </c>
      <c r="P1220" s="82">
        <v>77</v>
      </c>
      <c r="Q1220" s="96" t="s">
        <v>1040</v>
      </c>
      <c r="R1220" s="165" t="s">
        <v>174</v>
      </c>
      <c r="S1220" s="87" t="s">
        <v>464</v>
      </c>
      <c r="T1220" s="101"/>
      <c r="U1220" s="165"/>
      <c r="V1220" s="86"/>
      <c r="W1220" s="97"/>
      <c r="X1220" s="87"/>
      <c r="Y1220" s="165" t="str">
        <f>UPPER(LEFT(A1220,3)&amp;YEAR(E1220)&amp;MONTH(E1220)&amp;DAY((E1220))&amp;LEFT(R1220,2)&amp;LEFT(S1220,2)&amp;LEFT(T1220,2))</f>
        <v>ITA20161015OUCR</v>
      </c>
      <c r="Z1220" s="165">
        <f>COUNTIF($Y$4:$Y$1907,Y1220)</f>
        <v>1</v>
      </c>
      <c r="AA1220" s="165" t="str">
        <f>VLOOKUP(R1220,NIVEAUXADMIN!A:B,2,FALSE)</f>
        <v>HT01</v>
      </c>
      <c r="AB1220" s="165" t="str">
        <f>VLOOKUP(S1220,NIVEAUXADMIN!E:F,2,FALSE)</f>
        <v>HT01131</v>
      </c>
      <c r="AC1220" s="165" t="e">
        <f>VLOOKUP(T1220,NIVEAUXADMIN!I:J,2,FALSE)</f>
        <v>#N/A</v>
      </c>
      <c r="AD1220" s="87">
        <f>IF(SUMPRODUCT(($A$4:$A1220=A1220)*($S$4:$S1220=S1220))&gt;1,0,1)</f>
        <v>0</v>
      </c>
    </row>
    <row r="1221" spans="1:30" ht="15" customHeight="1">
      <c r="A1221" s="91" t="s">
        <v>1260</v>
      </c>
      <c r="B1221" s="90" t="s">
        <v>1261</v>
      </c>
      <c r="C1221" s="90" t="s">
        <v>1262</v>
      </c>
      <c r="D1221" s="165" t="s">
        <v>16</v>
      </c>
      <c r="E1221" s="189">
        <v>42709</v>
      </c>
      <c r="F1221" s="88" t="s">
        <v>1049</v>
      </c>
      <c r="G1221" s="87" t="s">
        <v>1053</v>
      </c>
      <c r="H1221" s="87" t="s">
        <v>1048</v>
      </c>
      <c r="I1221" s="87"/>
      <c r="J1221" s="85" t="str">
        <f>IFERROR(VLOOKUP(H1221,REFERENCES!R:S,2,FALSE),"")</f>
        <v>Nombre</v>
      </c>
      <c r="K1221" s="168">
        <v>14</v>
      </c>
      <c r="L1221" s="167"/>
      <c r="M1221" s="82">
        <v>43</v>
      </c>
      <c r="N1221" s="82">
        <v>34</v>
      </c>
      <c r="O1221" s="84">
        <v>77</v>
      </c>
      <c r="P1221" s="82">
        <v>14</v>
      </c>
      <c r="Q1221" s="96" t="s">
        <v>1040</v>
      </c>
      <c r="R1221" s="87" t="s">
        <v>17</v>
      </c>
      <c r="S1221" s="87" t="s">
        <v>18</v>
      </c>
      <c r="T1221" s="101"/>
      <c r="U1221" s="165" t="s">
        <v>1263</v>
      </c>
      <c r="V1221" s="86" t="s">
        <v>1036</v>
      </c>
      <c r="W1221" s="50" t="s">
        <v>1069</v>
      </c>
      <c r="X1221" s="87" t="s">
        <v>1264</v>
      </c>
      <c r="Y1221" s="165" t="str">
        <f>UPPER(LEFT(A1221,3)&amp;YEAR(E1221)&amp;MONTH(E1221)&amp;DAY((E1221))&amp;LEFT(R1221,2)&amp;LEFT(S1221,2)&amp;LEFT(T1221,2))</f>
        <v>JPH2016125GRJE</v>
      </c>
      <c r="Z1221" s="165">
        <f>COUNTIF($Y$4:$Y$1907,Y1221)</f>
        <v>1</v>
      </c>
      <c r="AA1221" s="165" t="str">
        <f>VLOOKUP(R1221,NIVEAUXADMIN!A:B,2,FALSE)</f>
        <v>HT08</v>
      </c>
      <c r="AB1221" s="165" t="str">
        <f>VLOOKUP(S1221,NIVEAUXADMIN!E:F,2,FALSE)</f>
        <v>HT08811</v>
      </c>
      <c r="AC1221" s="165" t="e">
        <f>VLOOKUP(T1221,NIVEAUXADMIN!I:J,2,FALSE)</f>
        <v>#N/A</v>
      </c>
      <c r="AD1221" s="87">
        <f>IF(SUMPRODUCT(($A$4:$A1221=A1221)*($S$4:$S1221=S1221))&gt;1,0,1)</f>
        <v>1</v>
      </c>
    </row>
    <row r="1222" spans="1:30" ht="15" customHeight="1">
      <c r="A1222" s="91" t="s">
        <v>1260</v>
      </c>
      <c r="B1222" s="90" t="s">
        <v>1261</v>
      </c>
      <c r="C1222" s="90" t="s">
        <v>1262</v>
      </c>
      <c r="D1222" s="165" t="s">
        <v>16</v>
      </c>
      <c r="E1222" s="189">
        <v>42711</v>
      </c>
      <c r="F1222" s="88" t="s">
        <v>1049</v>
      </c>
      <c r="G1222" s="87" t="s">
        <v>1053</v>
      </c>
      <c r="H1222" s="87" t="s">
        <v>1048</v>
      </c>
      <c r="I1222" s="87"/>
      <c r="J1222" s="85" t="str">
        <f>IFERROR(VLOOKUP(H1222,REFERENCES!R:S,2,FALSE),"")</f>
        <v>Nombre</v>
      </c>
      <c r="K1222" s="168">
        <v>73</v>
      </c>
      <c r="L1222" s="167"/>
      <c r="M1222" s="81">
        <v>119</v>
      </c>
      <c r="N1222" s="81">
        <v>142</v>
      </c>
      <c r="O1222" s="84">
        <v>261</v>
      </c>
      <c r="P1222" s="82">
        <v>73</v>
      </c>
      <c r="Q1222" s="96" t="s">
        <v>1040</v>
      </c>
      <c r="R1222" s="87" t="s">
        <v>17</v>
      </c>
      <c r="S1222" s="87" t="s">
        <v>18</v>
      </c>
      <c r="T1222" s="101"/>
      <c r="U1222" s="165" t="s">
        <v>1263</v>
      </c>
      <c r="V1222" s="86" t="s">
        <v>1036</v>
      </c>
      <c r="W1222" s="50" t="s">
        <v>1070</v>
      </c>
      <c r="X1222" s="87" t="s">
        <v>1264</v>
      </c>
      <c r="Y1222" s="165" t="str">
        <f>UPPER(LEFT(A1222,3)&amp;YEAR(E1222)&amp;MONTH(E1222)&amp;DAY((E1222))&amp;LEFT(R1222,2)&amp;LEFT(S1222,2)&amp;LEFT(T1222,2))</f>
        <v>JPH2016127GRJE</v>
      </c>
      <c r="Z1222" s="165">
        <f>COUNTIF($Y$4:$Y$1907,Y1222)</f>
        <v>1</v>
      </c>
      <c r="AA1222" s="165" t="str">
        <f>VLOOKUP(R1222,NIVEAUXADMIN!A:B,2,FALSE)</f>
        <v>HT08</v>
      </c>
      <c r="AB1222" s="165" t="str">
        <f>VLOOKUP(S1222,NIVEAUXADMIN!E:F,2,FALSE)</f>
        <v>HT08811</v>
      </c>
      <c r="AC1222" s="165" t="e">
        <f>VLOOKUP(T1222,NIVEAUXADMIN!I:J,2,FALSE)</f>
        <v>#N/A</v>
      </c>
      <c r="AD1222" s="87">
        <f>IF(SUMPRODUCT(($A$4:$A1222=A1222)*($S$4:$S1222=S1222))&gt;1,0,1)</f>
        <v>0</v>
      </c>
    </row>
    <row r="1223" spans="1:30" ht="15" customHeight="1">
      <c r="A1223" s="91" t="s">
        <v>1260</v>
      </c>
      <c r="B1223" s="90" t="s">
        <v>1261</v>
      </c>
      <c r="C1223" s="90" t="s">
        <v>1262</v>
      </c>
      <c r="D1223" s="165" t="s">
        <v>16</v>
      </c>
      <c r="E1223" s="189">
        <v>42711</v>
      </c>
      <c r="F1223" s="88" t="s">
        <v>1049</v>
      </c>
      <c r="G1223" s="87" t="s">
        <v>1053</v>
      </c>
      <c r="H1223" s="87" t="s">
        <v>1048</v>
      </c>
      <c r="I1223" s="87"/>
      <c r="J1223" s="85" t="str">
        <f>IFERROR(VLOOKUP(H1223,REFERENCES!R:S,2,FALSE),"")</f>
        <v>Nombre</v>
      </c>
      <c r="K1223" s="168">
        <v>95</v>
      </c>
      <c r="L1223" s="167"/>
      <c r="M1223" s="82">
        <v>264</v>
      </c>
      <c r="N1223" s="82">
        <v>289</v>
      </c>
      <c r="O1223" s="84">
        <v>553</v>
      </c>
      <c r="P1223" s="82">
        <v>95</v>
      </c>
      <c r="Q1223" s="96" t="s">
        <v>1040</v>
      </c>
      <c r="R1223" s="87" t="s">
        <v>17</v>
      </c>
      <c r="S1223" s="87" t="s">
        <v>18</v>
      </c>
      <c r="T1223" s="86" t="s">
        <v>1775</v>
      </c>
      <c r="U1223" s="165" t="s">
        <v>1265</v>
      </c>
      <c r="V1223" s="86" t="s">
        <v>1035</v>
      </c>
      <c r="W1223" s="50" t="s">
        <v>1070</v>
      </c>
      <c r="X1223" s="87"/>
      <c r="Y1223" s="165" t="str">
        <f>UPPER(LEFT(A1223,3)&amp;YEAR(E1223)&amp;MONTH(E1223)&amp;DAY((E1223))&amp;LEFT(R1223,2)&amp;LEFT(S1223,2)&amp;LEFT(T1223,2))</f>
        <v>JPH2016127GRJE7E</v>
      </c>
      <c r="Z1223" s="165">
        <f>COUNTIF($Y$4:$Y$1907,Y1223)</f>
        <v>1</v>
      </c>
      <c r="AA1223" s="165" t="str">
        <f>VLOOKUP(R1223,NIVEAUXADMIN!A:B,2,FALSE)</f>
        <v>HT08</v>
      </c>
      <c r="AB1223" s="165" t="str">
        <f>VLOOKUP(S1223,NIVEAUXADMIN!E:F,2,FALSE)</f>
        <v>HT08811</v>
      </c>
      <c r="AC1223" s="165" t="str">
        <f>VLOOKUP(T1223,NIVEAUXADMIN!I:J,2,FALSE)</f>
        <v>HT08811-07</v>
      </c>
      <c r="AD1223" s="87">
        <f>IF(SUMPRODUCT(($A$4:$A1223=A1223)*($S$4:$S1223=S1223))&gt;1,0,1)</f>
        <v>0</v>
      </c>
    </row>
    <row r="1224" spans="1:30" ht="15" customHeight="1">
      <c r="A1224" s="91" t="s">
        <v>1260</v>
      </c>
      <c r="B1224" s="87"/>
      <c r="C1224" s="87"/>
      <c r="D1224" s="165" t="s">
        <v>16</v>
      </c>
      <c r="E1224" s="113">
        <v>42726</v>
      </c>
      <c r="F1224" s="88" t="s">
        <v>1049</v>
      </c>
      <c r="G1224" s="87" t="s">
        <v>1053</v>
      </c>
      <c r="H1224" s="87" t="s">
        <v>1048</v>
      </c>
      <c r="I1224" s="87"/>
      <c r="J1224" s="85" t="str">
        <f>IFERROR(VLOOKUP(H1224,REFERENCES!R:S,2,FALSE),"")</f>
        <v>Nombre</v>
      </c>
      <c r="K1224" s="81">
        <v>1375</v>
      </c>
      <c r="L1224" s="81"/>
      <c r="M1224" s="81"/>
      <c r="N1224" s="81"/>
      <c r="P1224" s="208"/>
      <c r="Q1224" s="87" t="s">
        <v>17</v>
      </c>
      <c r="R1224" s="87" t="s">
        <v>18</v>
      </c>
      <c r="S1224" s="87"/>
      <c r="T1224" s="202"/>
      <c r="W1224" s="87"/>
      <c r="X1224" s="87"/>
      <c r="Y1224" s="87"/>
      <c r="Z1224" s="87"/>
      <c r="AA1224" s="87"/>
      <c r="AB1224" s="87"/>
      <c r="AC1224" s="87"/>
      <c r="AD1224" s="87"/>
    </row>
    <row r="1225" spans="1:30" ht="15" customHeight="1">
      <c r="A1225" s="91" t="s">
        <v>1260</v>
      </c>
      <c r="B1225" s="87"/>
      <c r="C1225" s="87"/>
      <c r="D1225" s="165" t="s">
        <v>16</v>
      </c>
      <c r="E1225" s="114" t="s">
        <v>2659</v>
      </c>
      <c r="F1225" s="88" t="s">
        <v>1049</v>
      </c>
      <c r="G1225" s="87" t="s">
        <v>1053</v>
      </c>
      <c r="H1225" s="87" t="s">
        <v>1048</v>
      </c>
      <c r="I1225" s="87"/>
      <c r="J1225" s="85" t="str">
        <f>IFERROR(VLOOKUP(H1225,REFERENCES!R:S,2,FALSE),"")</f>
        <v>Nombre</v>
      </c>
      <c r="K1225" s="81">
        <v>2500</v>
      </c>
      <c r="L1225" s="81"/>
      <c r="M1225" s="81"/>
      <c r="N1225" s="81"/>
      <c r="P1225" s="208"/>
      <c r="Q1225" s="87" t="s">
        <v>17</v>
      </c>
      <c r="R1225" s="87" t="s">
        <v>18</v>
      </c>
      <c r="S1225" s="87"/>
      <c r="T1225" s="202"/>
      <c r="W1225" s="87"/>
      <c r="X1225" s="87"/>
      <c r="Y1225" s="87"/>
      <c r="Z1225" s="87"/>
      <c r="AA1225" s="87"/>
      <c r="AB1225" s="87"/>
      <c r="AC1225" s="87"/>
      <c r="AD1225" s="87"/>
    </row>
    <row r="1226" spans="1:30" ht="15" customHeight="1">
      <c r="A1226" s="91" t="s">
        <v>1260</v>
      </c>
      <c r="B1226" s="87"/>
      <c r="C1226" s="87"/>
      <c r="D1226" s="165" t="s">
        <v>16</v>
      </c>
      <c r="E1226" s="113">
        <v>42710</v>
      </c>
      <c r="F1226" s="88" t="s">
        <v>1049</v>
      </c>
      <c r="G1226" s="87" t="s">
        <v>1053</v>
      </c>
      <c r="H1226" s="87" t="s">
        <v>1048</v>
      </c>
      <c r="I1226" s="87"/>
      <c r="J1226" s="85" t="str">
        <f>IFERROR(VLOOKUP(H1226,REFERENCES!R:S,2,FALSE),"")</f>
        <v>Nombre</v>
      </c>
      <c r="K1226" s="81">
        <v>300</v>
      </c>
      <c r="L1226" s="81"/>
      <c r="M1226" s="81"/>
      <c r="N1226" s="81"/>
      <c r="P1226" s="208"/>
      <c r="Q1226" s="87" t="s">
        <v>17</v>
      </c>
      <c r="R1226" s="87" t="s">
        <v>18</v>
      </c>
      <c r="S1226" s="87"/>
      <c r="T1226" s="202"/>
      <c r="W1226" s="87"/>
      <c r="X1226" s="87"/>
      <c r="Y1226" s="87"/>
      <c r="Z1226" s="87"/>
      <c r="AA1226" s="87"/>
      <c r="AB1226" s="87"/>
      <c r="AC1226" s="87"/>
      <c r="AD1226" s="87"/>
    </row>
    <row r="1227" spans="1:30" ht="15" customHeight="1">
      <c r="A1227" s="87" t="s">
        <v>2593</v>
      </c>
      <c r="B1227" s="87"/>
      <c r="C1227" s="87"/>
      <c r="D1227" s="165" t="s">
        <v>16</v>
      </c>
      <c r="E1227" s="113">
        <v>42740</v>
      </c>
      <c r="F1227" s="95" t="s">
        <v>1050</v>
      </c>
      <c r="G1227" s="165" t="s">
        <v>1053</v>
      </c>
      <c r="H1227" s="165" t="s">
        <v>1048</v>
      </c>
      <c r="I1227" s="87"/>
      <c r="J1227" s="85" t="str">
        <f>IFERROR(VLOOKUP(H1227,REFERENCES!R:S,2,FALSE),"")</f>
        <v>Nombre</v>
      </c>
      <c r="K1227" s="81">
        <v>605</v>
      </c>
      <c r="L1227" s="81"/>
      <c r="M1227" s="81"/>
      <c r="N1227" s="81"/>
      <c r="O1227" s="84"/>
      <c r="P1227" s="81">
        <v>605</v>
      </c>
      <c r="Q1227" s="87"/>
      <c r="R1227" s="165" t="s">
        <v>17</v>
      </c>
      <c r="S1227" s="165" t="s">
        <v>18</v>
      </c>
      <c r="T1227" s="98" t="s">
        <v>1694</v>
      </c>
      <c r="W1227" s="87"/>
      <c r="X1227" s="87"/>
      <c r="Y1227" s="87"/>
      <c r="Z1227" s="87"/>
      <c r="AA1227" s="87"/>
      <c r="AB1227" s="87"/>
      <c r="AC1227" s="87"/>
      <c r="AD1227" s="87"/>
    </row>
    <row r="1228" spans="1:30" ht="15" customHeight="1">
      <c r="A1228" s="87" t="s">
        <v>2593</v>
      </c>
      <c r="B1228" s="87"/>
      <c r="C1228" s="87"/>
      <c r="D1228" s="165" t="s">
        <v>16</v>
      </c>
      <c r="E1228" s="113">
        <v>42740</v>
      </c>
      <c r="F1228" s="95" t="s">
        <v>1051</v>
      </c>
      <c r="G1228" s="165" t="s">
        <v>1052</v>
      </c>
      <c r="H1228" s="165" t="s">
        <v>1054</v>
      </c>
      <c r="I1228" s="87"/>
      <c r="J1228" s="85" t="str">
        <f>IFERROR(VLOOKUP(H1228,REFERENCES!R:S,2,FALSE),"")</f>
        <v>Nombre</v>
      </c>
      <c r="K1228" s="81">
        <v>605</v>
      </c>
      <c r="L1228" s="81"/>
      <c r="M1228" s="81"/>
      <c r="N1228" s="81"/>
      <c r="O1228" s="84"/>
      <c r="P1228" s="81">
        <v>605</v>
      </c>
      <c r="Q1228" s="87"/>
      <c r="R1228" s="165" t="s">
        <v>17</v>
      </c>
      <c r="S1228" s="165" t="s">
        <v>18</v>
      </c>
      <c r="T1228" s="98" t="s">
        <v>1694</v>
      </c>
      <c r="W1228" s="87"/>
      <c r="X1228" s="87"/>
      <c r="Y1228" s="87"/>
      <c r="Z1228" s="87"/>
      <c r="AA1228" s="87"/>
      <c r="AB1228" s="87"/>
      <c r="AC1228" s="87"/>
      <c r="AD1228" s="87"/>
    </row>
    <row r="1229" spans="1:30" ht="15" customHeight="1">
      <c r="A1229" s="87" t="s">
        <v>2593</v>
      </c>
      <c r="B1229" s="87"/>
      <c r="C1229" s="87"/>
      <c r="D1229" s="165" t="s">
        <v>16</v>
      </c>
      <c r="E1229" s="113">
        <v>42740</v>
      </c>
      <c r="F1229" s="95" t="s">
        <v>1050</v>
      </c>
      <c r="G1229" s="165" t="s">
        <v>1053</v>
      </c>
      <c r="H1229" s="165" t="s">
        <v>1048</v>
      </c>
      <c r="I1229" s="87"/>
      <c r="J1229" s="85" t="str">
        <f>IFERROR(VLOOKUP(H1229,REFERENCES!R:S,2,FALSE),"")</f>
        <v>Nombre</v>
      </c>
      <c r="K1229" s="81">
        <v>67</v>
      </c>
      <c r="L1229" s="81"/>
      <c r="M1229" s="81"/>
      <c r="N1229" s="81"/>
      <c r="O1229" s="84"/>
      <c r="P1229" s="81">
        <v>67</v>
      </c>
      <c r="Q1229" s="87"/>
      <c r="R1229" s="165" t="s">
        <v>17</v>
      </c>
      <c r="S1229" s="165" t="s">
        <v>18</v>
      </c>
      <c r="T1229" s="98" t="s">
        <v>1633</v>
      </c>
      <c r="W1229" s="87"/>
      <c r="X1229" s="87"/>
      <c r="Y1229" s="87"/>
      <c r="Z1229" s="87"/>
      <c r="AA1229" s="87"/>
      <c r="AB1229" s="87"/>
      <c r="AC1229" s="87"/>
      <c r="AD1229" s="87"/>
    </row>
    <row r="1230" spans="1:30" ht="15" customHeight="1">
      <c r="A1230" s="87" t="s">
        <v>2593</v>
      </c>
      <c r="B1230" s="87"/>
      <c r="C1230" s="87"/>
      <c r="D1230" s="165" t="s">
        <v>16</v>
      </c>
      <c r="E1230" s="113">
        <v>42740</v>
      </c>
      <c r="F1230" s="95" t="s">
        <v>1051</v>
      </c>
      <c r="G1230" s="165" t="s">
        <v>1052</v>
      </c>
      <c r="H1230" s="165" t="s">
        <v>1054</v>
      </c>
      <c r="I1230" s="87"/>
      <c r="J1230" s="85" t="str">
        <f>IFERROR(VLOOKUP(H1230,REFERENCES!R:S,2,FALSE),"")</f>
        <v>Nombre</v>
      </c>
      <c r="K1230" s="81">
        <v>67</v>
      </c>
      <c r="L1230" s="81"/>
      <c r="M1230" s="81"/>
      <c r="N1230" s="81"/>
      <c r="O1230" s="84"/>
      <c r="P1230" s="81">
        <v>67</v>
      </c>
      <c r="Q1230" s="87"/>
      <c r="R1230" s="165" t="s">
        <v>17</v>
      </c>
      <c r="S1230" s="165" t="s">
        <v>18</v>
      </c>
      <c r="T1230" s="98" t="s">
        <v>1633</v>
      </c>
      <c r="W1230" s="87"/>
      <c r="X1230" s="87"/>
      <c r="Y1230" s="87"/>
      <c r="Z1230" s="87"/>
      <c r="AA1230" s="87"/>
      <c r="AB1230" s="87"/>
      <c r="AC1230" s="87"/>
      <c r="AD1230" s="87"/>
    </row>
    <row r="1231" spans="1:30" ht="15" customHeight="1">
      <c r="A1231" s="87" t="s">
        <v>2593</v>
      </c>
      <c r="B1231" s="87"/>
      <c r="C1231" s="87"/>
      <c r="D1231" s="165" t="s">
        <v>16</v>
      </c>
      <c r="E1231" s="113">
        <v>42740</v>
      </c>
      <c r="F1231" s="95" t="s">
        <v>1050</v>
      </c>
      <c r="G1231" s="165" t="s">
        <v>1053</v>
      </c>
      <c r="H1231" s="165" t="s">
        <v>1048</v>
      </c>
      <c r="I1231" s="87"/>
      <c r="J1231" s="85" t="str">
        <f>IFERROR(VLOOKUP(H1231,REFERENCES!R:S,2,FALSE),"")</f>
        <v>Nombre</v>
      </c>
      <c r="K1231" s="81">
        <v>88</v>
      </c>
      <c r="L1231" s="81"/>
      <c r="M1231" s="81"/>
      <c r="N1231" s="81"/>
      <c r="O1231" s="84"/>
      <c r="P1231" s="81">
        <v>88</v>
      </c>
      <c r="Q1231" s="87"/>
      <c r="R1231" s="165" t="s">
        <v>17</v>
      </c>
      <c r="S1231" s="165" t="s">
        <v>18</v>
      </c>
      <c r="T1231" s="98" t="s">
        <v>1544</v>
      </c>
      <c r="W1231" s="87"/>
      <c r="X1231" s="87"/>
      <c r="Y1231" s="87"/>
      <c r="Z1231" s="87"/>
      <c r="AA1231" s="87"/>
      <c r="AB1231" s="87"/>
      <c r="AC1231" s="87"/>
      <c r="AD1231" s="87"/>
    </row>
    <row r="1232" spans="1:30" ht="15" customHeight="1">
      <c r="A1232" s="87" t="s">
        <v>2593</v>
      </c>
      <c r="B1232" s="87"/>
      <c r="C1232" s="87"/>
      <c r="D1232" s="165" t="s">
        <v>16</v>
      </c>
      <c r="E1232" s="113">
        <v>42740</v>
      </c>
      <c r="F1232" s="95" t="s">
        <v>1051</v>
      </c>
      <c r="G1232" s="165" t="s">
        <v>1052</v>
      </c>
      <c r="H1232" s="165" t="s">
        <v>1054</v>
      </c>
      <c r="I1232" s="87"/>
      <c r="J1232" s="85" t="str">
        <f>IFERROR(VLOOKUP(H1232,REFERENCES!R:S,2,FALSE),"")</f>
        <v>Nombre</v>
      </c>
      <c r="K1232" s="81">
        <v>88</v>
      </c>
      <c r="L1232" s="81"/>
      <c r="M1232" s="81"/>
      <c r="N1232" s="81"/>
      <c r="P1232" s="81">
        <v>88</v>
      </c>
      <c r="Q1232" s="87"/>
      <c r="R1232" s="165" t="s">
        <v>17</v>
      </c>
      <c r="S1232" s="165" t="s">
        <v>18</v>
      </c>
      <c r="T1232" s="98" t="s">
        <v>1544</v>
      </c>
      <c r="W1232" s="87"/>
      <c r="X1232" s="87"/>
      <c r="Y1232" s="87"/>
      <c r="Z1232" s="87"/>
      <c r="AA1232" s="87"/>
      <c r="AB1232" s="87"/>
      <c r="AC1232" s="87"/>
      <c r="AD1232" s="87"/>
    </row>
    <row r="1233" spans="1:30" ht="15" customHeight="1">
      <c r="A1233" s="87" t="s">
        <v>2593</v>
      </c>
      <c r="B1233" s="87"/>
      <c r="C1233" s="87"/>
      <c r="D1233" s="165" t="s">
        <v>16</v>
      </c>
      <c r="E1233" s="113">
        <v>42759</v>
      </c>
      <c r="F1233" s="95" t="s">
        <v>1050</v>
      </c>
      <c r="G1233" s="165" t="s">
        <v>1053</v>
      </c>
      <c r="H1233" s="165" t="s">
        <v>1048</v>
      </c>
      <c r="I1233" s="87"/>
      <c r="J1233" s="85" t="str">
        <f>IFERROR(VLOOKUP(H1233,REFERENCES!R:S,2,FALSE),"")</f>
        <v>Nombre</v>
      </c>
      <c r="K1233" s="81">
        <v>122</v>
      </c>
      <c r="L1233" s="81"/>
      <c r="M1233" s="81">
        <v>99</v>
      </c>
      <c r="N1233" s="81">
        <v>23</v>
      </c>
      <c r="O1233" s="84"/>
      <c r="P1233" s="81">
        <v>122</v>
      </c>
      <c r="Q1233" s="87"/>
      <c r="R1233" s="165" t="s">
        <v>17</v>
      </c>
      <c r="S1233" s="165" t="s">
        <v>275</v>
      </c>
      <c r="T1233" s="98" t="s">
        <v>1339</v>
      </c>
      <c r="W1233" s="87"/>
      <c r="X1233" s="87"/>
      <c r="Y1233" s="87"/>
      <c r="Z1233" s="87"/>
      <c r="AA1233" s="87"/>
      <c r="AB1233" s="87"/>
      <c r="AC1233" s="87"/>
      <c r="AD1233" s="87"/>
    </row>
    <row r="1234" spans="1:30" ht="15" customHeight="1">
      <c r="A1234" s="87" t="s">
        <v>2593</v>
      </c>
      <c r="B1234" s="87"/>
      <c r="C1234" s="87"/>
      <c r="D1234" s="165" t="s">
        <v>16</v>
      </c>
      <c r="E1234" s="113">
        <v>42759</v>
      </c>
      <c r="F1234" s="95" t="s">
        <v>1051</v>
      </c>
      <c r="G1234" s="165" t="s">
        <v>1052</v>
      </c>
      <c r="H1234" s="165" t="s">
        <v>1054</v>
      </c>
      <c r="I1234" s="87"/>
      <c r="J1234" s="85" t="str">
        <f>IFERROR(VLOOKUP(H1234,REFERENCES!R:S,2,FALSE),"")</f>
        <v>Nombre</v>
      </c>
      <c r="K1234" s="81">
        <v>122</v>
      </c>
      <c r="L1234" s="81"/>
      <c r="M1234" s="81">
        <v>99</v>
      </c>
      <c r="N1234" s="81">
        <v>23</v>
      </c>
      <c r="O1234" s="84"/>
      <c r="P1234" s="81">
        <v>122</v>
      </c>
      <c r="Q1234" s="87"/>
      <c r="R1234" s="165" t="s">
        <v>17</v>
      </c>
      <c r="S1234" s="165" t="s">
        <v>275</v>
      </c>
      <c r="T1234" s="98" t="s">
        <v>1339</v>
      </c>
      <c r="W1234" s="87"/>
      <c r="X1234" s="87"/>
      <c r="Y1234" s="87"/>
      <c r="Z1234" s="87"/>
      <c r="AA1234" s="87"/>
      <c r="AB1234" s="87"/>
      <c r="AC1234" s="87"/>
      <c r="AD1234" s="87"/>
    </row>
    <row r="1235" spans="1:30" ht="15" customHeight="1">
      <c r="A1235" s="87" t="s">
        <v>2593</v>
      </c>
      <c r="B1235" s="87"/>
      <c r="C1235" s="87"/>
      <c r="D1235" s="165" t="s">
        <v>16</v>
      </c>
      <c r="E1235" s="113">
        <v>42759</v>
      </c>
      <c r="F1235" s="95" t="s">
        <v>1050</v>
      </c>
      <c r="G1235" s="165" t="s">
        <v>1053</v>
      </c>
      <c r="H1235" s="165" t="s">
        <v>1048</v>
      </c>
      <c r="I1235" s="87"/>
      <c r="J1235" s="85" t="str">
        <f>IFERROR(VLOOKUP(H1235,REFERENCES!R:S,2,FALSE),"")</f>
        <v>Nombre</v>
      </c>
      <c r="K1235" s="81">
        <v>118</v>
      </c>
      <c r="L1235" s="81"/>
      <c r="M1235" s="81">
        <v>79</v>
      </c>
      <c r="N1235" s="81">
        <v>39</v>
      </c>
      <c r="O1235" s="84"/>
      <c r="P1235" s="81">
        <v>118</v>
      </c>
      <c r="Q1235" s="87"/>
      <c r="R1235" s="165" t="s">
        <v>17</v>
      </c>
      <c r="S1235" s="165" t="s">
        <v>275</v>
      </c>
      <c r="T1235" s="98" t="s">
        <v>1636</v>
      </c>
      <c r="W1235" s="87"/>
      <c r="X1235" s="87"/>
      <c r="Y1235" s="87"/>
      <c r="Z1235" s="87"/>
      <c r="AA1235" s="87"/>
      <c r="AB1235" s="87"/>
      <c r="AC1235" s="87"/>
      <c r="AD1235" s="87"/>
    </row>
    <row r="1236" spans="1:30" ht="15" customHeight="1">
      <c r="A1236" s="87" t="s">
        <v>2593</v>
      </c>
      <c r="B1236" s="87"/>
      <c r="C1236" s="87"/>
      <c r="D1236" s="165" t="s">
        <v>16</v>
      </c>
      <c r="E1236" s="113">
        <v>42759</v>
      </c>
      <c r="F1236" s="95" t="s">
        <v>1051</v>
      </c>
      <c r="G1236" s="165" t="s">
        <v>1052</v>
      </c>
      <c r="H1236" s="165" t="s">
        <v>1054</v>
      </c>
      <c r="I1236" s="87"/>
      <c r="J1236" s="85" t="str">
        <f>IFERROR(VLOOKUP(H1236,REFERENCES!R:S,2,FALSE),"")</f>
        <v>Nombre</v>
      </c>
      <c r="K1236" s="81">
        <v>118</v>
      </c>
      <c r="L1236" s="81"/>
      <c r="M1236" s="81">
        <v>79</v>
      </c>
      <c r="N1236" s="81">
        <v>39</v>
      </c>
      <c r="O1236" s="84"/>
      <c r="P1236" s="81">
        <v>118</v>
      </c>
      <c r="Q1236" s="87"/>
      <c r="R1236" s="165" t="s">
        <v>17</v>
      </c>
      <c r="S1236" s="165" t="s">
        <v>275</v>
      </c>
      <c r="T1236" s="98" t="s">
        <v>1636</v>
      </c>
      <c r="W1236" s="87"/>
      <c r="X1236" s="87"/>
      <c r="Y1236" s="87"/>
      <c r="Z1236" s="87"/>
      <c r="AA1236" s="87"/>
      <c r="AB1236" s="87"/>
      <c r="AC1236" s="87"/>
      <c r="AD1236" s="87"/>
    </row>
    <row r="1237" spans="1:30" s="165" customFormat="1" ht="15" customHeight="1">
      <c r="A1237" s="87" t="s">
        <v>89</v>
      </c>
      <c r="B1237" s="87" t="s">
        <v>1155</v>
      </c>
      <c r="C1237" s="90" t="s">
        <v>1931</v>
      </c>
      <c r="D1237" s="165" t="s">
        <v>16</v>
      </c>
      <c r="E1237" s="189">
        <v>42678</v>
      </c>
      <c r="F1237" s="88" t="s">
        <v>1051</v>
      </c>
      <c r="G1237" s="87" t="s">
        <v>1052</v>
      </c>
      <c r="H1237" s="87" t="s">
        <v>1062</v>
      </c>
      <c r="I1237" s="176" t="s">
        <v>1917</v>
      </c>
      <c r="J1237" s="85" t="str">
        <f>IFERROR(VLOOKUP(H1237,REFERENCES!R:S,2,FALSE),"")</f>
        <v>Nombre</v>
      </c>
      <c r="K1237" s="168">
        <v>100</v>
      </c>
      <c r="L1237" s="167"/>
      <c r="M1237" s="167"/>
      <c r="N1237" s="167"/>
      <c r="O1237" s="84" t="s">
        <v>1902</v>
      </c>
      <c r="P1237" s="82">
        <v>100</v>
      </c>
      <c r="Q1237" s="96" t="s">
        <v>1040</v>
      </c>
      <c r="R1237" s="87" t="s">
        <v>17</v>
      </c>
      <c r="S1237" s="87" t="s">
        <v>18</v>
      </c>
      <c r="T1237" s="86" t="s">
        <v>1499</v>
      </c>
      <c r="U1237" s="165" t="s">
        <v>1920</v>
      </c>
      <c r="V1237" s="86" t="s">
        <v>1035</v>
      </c>
      <c r="W1237" s="50" t="s">
        <v>1069</v>
      </c>
      <c r="X1237" s="87"/>
      <c r="Y1237" s="165" t="str">
        <f t="shared" ref="Y1237:Y1268" si="63">UPPER(LEFT(A1237,3)&amp;YEAR(E1237)&amp;MONTH(E1237)&amp;DAY((E1237))&amp;LEFT(R1237,2)&amp;LEFT(S1237,2)&amp;LEFT(T1237,2))</f>
        <v>LUT2016114GRJE2È</v>
      </c>
      <c r="Z1237" s="165">
        <f t="shared" ref="Z1237:Z1268" si="64">COUNTIF($Y$4:$Y$1907,Y1237)</f>
        <v>1</v>
      </c>
      <c r="AA1237" s="165" t="str">
        <f>VLOOKUP(R1237,NIVEAUXADMIN!A:B,2,FALSE)</f>
        <v>HT08</v>
      </c>
      <c r="AB1237" s="165" t="str">
        <f>VLOOKUP(S1237,NIVEAUXADMIN!E:F,2,FALSE)</f>
        <v>HT08811</v>
      </c>
      <c r="AC1237" s="165" t="str">
        <f>VLOOKUP(T1237,NIVEAUXADMIN!I:J,2,FALSE)</f>
        <v>HT08811-02</v>
      </c>
      <c r="AD1237" s="87">
        <f>IF(SUMPRODUCT(($A$4:$A1237=A1237)*($S$4:$S1237=S1237))&gt;1,0,1)</f>
        <v>1</v>
      </c>
    </row>
    <row r="1238" spans="1:30" ht="15" customHeight="1">
      <c r="A1238" s="87" t="s">
        <v>89</v>
      </c>
      <c r="B1238" s="87" t="s">
        <v>1155</v>
      </c>
      <c r="C1238" s="90" t="s">
        <v>1931</v>
      </c>
      <c r="D1238" s="165" t="s">
        <v>16</v>
      </c>
      <c r="E1238" s="189">
        <v>42679</v>
      </c>
      <c r="F1238" s="88" t="s">
        <v>1049</v>
      </c>
      <c r="G1238" s="87" t="s">
        <v>1053</v>
      </c>
      <c r="H1238" s="87" t="s">
        <v>1064</v>
      </c>
      <c r="I1238" s="176" t="s">
        <v>1918</v>
      </c>
      <c r="J1238" s="85" t="str">
        <f>IFERROR(VLOOKUP(H1238,REFERENCES!R:S,2,FALSE),"")</f>
        <v>Nombre</v>
      </c>
      <c r="K1238" s="168">
        <v>100</v>
      </c>
      <c r="L1238" s="167"/>
      <c r="M1238" s="167"/>
      <c r="N1238" s="167"/>
      <c r="O1238" s="84" t="s">
        <v>1902</v>
      </c>
      <c r="P1238" s="82">
        <v>100</v>
      </c>
      <c r="Q1238" s="96" t="s">
        <v>1040</v>
      </c>
      <c r="R1238" s="87" t="s">
        <v>17</v>
      </c>
      <c r="S1238" s="87" t="s">
        <v>18</v>
      </c>
      <c r="T1238" s="86" t="s">
        <v>1499</v>
      </c>
      <c r="U1238" s="165" t="s">
        <v>1936</v>
      </c>
      <c r="V1238" s="86" t="s">
        <v>1035</v>
      </c>
      <c r="W1238" s="50" t="s">
        <v>1069</v>
      </c>
      <c r="X1238" s="87"/>
      <c r="Y1238" s="165" t="str">
        <f t="shared" si="63"/>
        <v>LUT2016115GRJE2È</v>
      </c>
      <c r="Z1238" s="165">
        <f t="shared" si="64"/>
        <v>2</v>
      </c>
      <c r="AA1238" s="165" t="str">
        <f>VLOOKUP(R1238,NIVEAUXADMIN!A:B,2,FALSE)</f>
        <v>HT08</v>
      </c>
      <c r="AB1238" s="165" t="str">
        <f>VLOOKUP(S1238,NIVEAUXADMIN!E:F,2,FALSE)</f>
        <v>HT08811</v>
      </c>
      <c r="AC1238" s="165" t="str">
        <f>VLOOKUP(T1238,NIVEAUXADMIN!I:J,2,FALSE)</f>
        <v>HT08811-02</v>
      </c>
      <c r="AD1238" s="87">
        <f>IF(SUMPRODUCT(($A$4:$A1238=A1238)*($S$4:$S1238=S1238))&gt;1,0,1)</f>
        <v>0</v>
      </c>
    </row>
    <row r="1239" spans="1:30" s="165" customFormat="1" ht="15" customHeight="1">
      <c r="A1239" s="87" t="s">
        <v>89</v>
      </c>
      <c r="B1239" s="87" t="s">
        <v>1155</v>
      </c>
      <c r="C1239" s="90" t="s">
        <v>1931</v>
      </c>
      <c r="D1239" s="165" t="s">
        <v>16</v>
      </c>
      <c r="E1239" s="189">
        <v>42679</v>
      </c>
      <c r="F1239" s="88" t="s">
        <v>1051</v>
      </c>
      <c r="G1239" s="87" t="s">
        <v>1052</v>
      </c>
      <c r="H1239" s="87" t="s">
        <v>1062</v>
      </c>
      <c r="I1239" s="176" t="s">
        <v>1917</v>
      </c>
      <c r="J1239" s="85" t="str">
        <f>IFERROR(VLOOKUP(H1239,REFERENCES!R:S,2,FALSE),"")</f>
        <v>Nombre</v>
      </c>
      <c r="K1239" s="168">
        <v>100</v>
      </c>
      <c r="L1239" s="167"/>
      <c r="M1239" s="167"/>
      <c r="N1239" s="167"/>
      <c r="O1239" s="84" t="s">
        <v>1902</v>
      </c>
      <c r="P1239" s="82">
        <v>100</v>
      </c>
      <c r="Q1239" s="96" t="s">
        <v>1040</v>
      </c>
      <c r="R1239" s="87" t="s">
        <v>17</v>
      </c>
      <c r="S1239" s="87" t="s">
        <v>18</v>
      </c>
      <c r="T1239" s="86" t="s">
        <v>1499</v>
      </c>
      <c r="U1239" s="165" t="s">
        <v>1936</v>
      </c>
      <c r="V1239" s="86" t="s">
        <v>1035</v>
      </c>
      <c r="W1239" s="50" t="s">
        <v>1069</v>
      </c>
      <c r="X1239" s="87"/>
      <c r="Y1239" s="165" t="str">
        <f t="shared" si="63"/>
        <v>LUT2016115GRJE2È</v>
      </c>
      <c r="Z1239" s="165">
        <f t="shared" si="64"/>
        <v>2</v>
      </c>
      <c r="AA1239" s="165" t="str">
        <f>VLOOKUP(R1239,NIVEAUXADMIN!A:B,2,FALSE)</f>
        <v>HT08</v>
      </c>
      <c r="AB1239" s="165" t="str">
        <f>VLOOKUP(S1239,NIVEAUXADMIN!E:F,2,FALSE)</f>
        <v>HT08811</v>
      </c>
      <c r="AC1239" s="165" t="str">
        <f>VLOOKUP(T1239,NIVEAUXADMIN!I:J,2,FALSE)</f>
        <v>HT08811-02</v>
      </c>
      <c r="AD1239" s="87">
        <f>IF(SUMPRODUCT(($A$4:$A1239=A1239)*($S$4:$S1239=S1239))&gt;1,0,1)</f>
        <v>0</v>
      </c>
    </row>
    <row r="1240" spans="1:30" ht="15" customHeight="1">
      <c r="A1240" s="87" t="s">
        <v>89</v>
      </c>
      <c r="B1240" s="87" t="s">
        <v>1155</v>
      </c>
      <c r="C1240" s="90" t="s">
        <v>1931</v>
      </c>
      <c r="D1240" s="165" t="s">
        <v>16</v>
      </c>
      <c r="E1240" s="189">
        <v>42681</v>
      </c>
      <c r="F1240" s="88" t="s">
        <v>1049</v>
      </c>
      <c r="G1240" s="87" t="s">
        <v>1053</v>
      </c>
      <c r="H1240" s="87" t="s">
        <v>1064</v>
      </c>
      <c r="I1240" s="176" t="s">
        <v>1918</v>
      </c>
      <c r="J1240" s="85" t="str">
        <f>IFERROR(VLOOKUP(H1240,REFERENCES!R:S,2,FALSE),"")</f>
        <v>Nombre</v>
      </c>
      <c r="K1240" s="168">
        <v>100</v>
      </c>
      <c r="L1240" s="167"/>
      <c r="M1240" s="167"/>
      <c r="N1240" s="167"/>
      <c r="O1240" s="84" t="s">
        <v>1902</v>
      </c>
      <c r="P1240" s="81">
        <v>100</v>
      </c>
      <c r="Q1240" s="96" t="s">
        <v>1040</v>
      </c>
      <c r="R1240" s="87" t="s">
        <v>17</v>
      </c>
      <c r="S1240" s="87" t="s">
        <v>18</v>
      </c>
      <c r="T1240" s="86" t="s">
        <v>1499</v>
      </c>
      <c r="U1240" s="165" t="s">
        <v>1935</v>
      </c>
      <c r="V1240" s="86" t="s">
        <v>1035</v>
      </c>
      <c r="W1240" s="50" t="s">
        <v>1069</v>
      </c>
      <c r="X1240" s="87"/>
      <c r="Y1240" s="165" t="str">
        <f t="shared" si="63"/>
        <v>LUT2016117GRJE2È</v>
      </c>
      <c r="Z1240" s="165">
        <f t="shared" si="64"/>
        <v>2</v>
      </c>
      <c r="AA1240" s="165" t="str">
        <f>VLOOKUP(R1240,NIVEAUXADMIN!A:B,2,FALSE)</f>
        <v>HT08</v>
      </c>
      <c r="AB1240" s="165" t="str">
        <f>VLOOKUP(S1240,NIVEAUXADMIN!E:F,2,FALSE)</f>
        <v>HT08811</v>
      </c>
      <c r="AC1240" s="165" t="str">
        <f>VLOOKUP(T1240,NIVEAUXADMIN!I:J,2,FALSE)</f>
        <v>HT08811-02</v>
      </c>
      <c r="AD1240" s="87">
        <f>IF(SUMPRODUCT(($A$4:$A1240=A1240)*($S$4:$S1240=S1240))&gt;1,0,1)</f>
        <v>0</v>
      </c>
    </row>
    <row r="1241" spans="1:30" s="165" customFormat="1" ht="15" customHeight="1">
      <c r="A1241" s="87" t="s">
        <v>89</v>
      </c>
      <c r="B1241" s="87" t="s">
        <v>1155</v>
      </c>
      <c r="C1241" s="90" t="s">
        <v>1931</v>
      </c>
      <c r="D1241" s="165" t="s">
        <v>16</v>
      </c>
      <c r="E1241" s="189">
        <v>42681</v>
      </c>
      <c r="F1241" s="88" t="s">
        <v>1051</v>
      </c>
      <c r="G1241" s="87" t="s">
        <v>1052</v>
      </c>
      <c r="H1241" s="87" t="s">
        <v>1062</v>
      </c>
      <c r="I1241" s="176" t="s">
        <v>1917</v>
      </c>
      <c r="J1241" s="85" t="str">
        <f>IFERROR(VLOOKUP(H1241,REFERENCES!R:S,2,FALSE),"")</f>
        <v>Nombre</v>
      </c>
      <c r="K1241" s="168">
        <v>100</v>
      </c>
      <c r="L1241" s="167"/>
      <c r="M1241" s="167"/>
      <c r="N1241" s="167"/>
      <c r="O1241" s="84" t="s">
        <v>1902</v>
      </c>
      <c r="P1241" s="81">
        <v>100</v>
      </c>
      <c r="Q1241" s="96" t="s">
        <v>1040</v>
      </c>
      <c r="R1241" s="87" t="s">
        <v>17</v>
      </c>
      <c r="S1241" s="87" t="s">
        <v>18</v>
      </c>
      <c r="T1241" s="86" t="s">
        <v>1499</v>
      </c>
      <c r="U1241" s="165" t="s">
        <v>1935</v>
      </c>
      <c r="V1241" s="86" t="s">
        <v>1035</v>
      </c>
      <c r="W1241" s="50" t="s">
        <v>1069</v>
      </c>
      <c r="X1241" s="87"/>
      <c r="Y1241" s="165" t="str">
        <f t="shared" si="63"/>
        <v>LUT2016117GRJE2È</v>
      </c>
      <c r="Z1241" s="165">
        <f t="shared" si="64"/>
        <v>2</v>
      </c>
      <c r="AA1241" s="165" t="str">
        <f>VLOOKUP(R1241,NIVEAUXADMIN!A:B,2,FALSE)</f>
        <v>HT08</v>
      </c>
      <c r="AB1241" s="165" t="str">
        <f>VLOOKUP(S1241,NIVEAUXADMIN!E:F,2,FALSE)</f>
        <v>HT08811</v>
      </c>
      <c r="AC1241" s="165" t="str">
        <f>VLOOKUP(T1241,NIVEAUXADMIN!I:J,2,FALSE)</f>
        <v>HT08811-02</v>
      </c>
      <c r="AD1241" s="87">
        <f>IF(SUMPRODUCT(($A$4:$A1241=A1241)*($S$4:$S1241=S1241))&gt;1,0,1)</f>
        <v>0</v>
      </c>
    </row>
    <row r="1242" spans="1:30" ht="15" customHeight="1">
      <c r="A1242" s="87" t="s">
        <v>89</v>
      </c>
      <c r="B1242" s="87" t="s">
        <v>1155</v>
      </c>
      <c r="C1242" s="90" t="s">
        <v>1931</v>
      </c>
      <c r="D1242" s="165" t="s">
        <v>16</v>
      </c>
      <c r="E1242" s="189">
        <v>42682</v>
      </c>
      <c r="F1242" s="88" t="s">
        <v>1049</v>
      </c>
      <c r="G1242" s="87" t="s">
        <v>1053</v>
      </c>
      <c r="H1242" s="87" t="s">
        <v>1064</v>
      </c>
      <c r="I1242" s="176" t="s">
        <v>1918</v>
      </c>
      <c r="J1242" s="85" t="str">
        <f>IFERROR(VLOOKUP(H1242,REFERENCES!R:S,2,FALSE),"")</f>
        <v>Nombre</v>
      </c>
      <c r="K1242" s="168">
        <v>200</v>
      </c>
      <c r="L1242" s="167"/>
      <c r="M1242" s="167"/>
      <c r="N1242" s="167"/>
      <c r="O1242" s="84" t="s">
        <v>1902</v>
      </c>
      <c r="P1242" s="81">
        <v>200</v>
      </c>
      <c r="Q1242" s="96" t="s">
        <v>1040</v>
      </c>
      <c r="R1242" s="87" t="s">
        <v>17</v>
      </c>
      <c r="S1242" s="87" t="s">
        <v>18</v>
      </c>
      <c r="T1242" s="86" t="s">
        <v>1499</v>
      </c>
      <c r="U1242" s="165" t="s">
        <v>1933</v>
      </c>
      <c r="V1242" s="86" t="s">
        <v>1035</v>
      </c>
      <c r="W1242" s="50" t="s">
        <v>1069</v>
      </c>
      <c r="X1242" s="87"/>
      <c r="Y1242" s="165" t="str">
        <f t="shared" si="63"/>
        <v>LUT2016118GRJE2È</v>
      </c>
      <c r="Z1242" s="165">
        <f t="shared" si="64"/>
        <v>2</v>
      </c>
      <c r="AA1242" s="165" t="str">
        <f>VLOOKUP(R1242,NIVEAUXADMIN!A:B,2,FALSE)</f>
        <v>HT08</v>
      </c>
      <c r="AB1242" s="165" t="str">
        <f>VLOOKUP(S1242,NIVEAUXADMIN!E:F,2,FALSE)</f>
        <v>HT08811</v>
      </c>
      <c r="AC1242" s="165" t="str">
        <f>VLOOKUP(T1242,NIVEAUXADMIN!I:J,2,FALSE)</f>
        <v>HT08811-02</v>
      </c>
      <c r="AD1242" s="87">
        <f>IF(SUMPRODUCT(($A$4:$A1242=A1242)*($S$4:$S1242=S1242))&gt;1,0,1)</f>
        <v>0</v>
      </c>
    </row>
    <row r="1243" spans="1:30" ht="15" customHeight="1">
      <c r="A1243" s="87" t="s">
        <v>89</v>
      </c>
      <c r="B1243" s="87" t="s">
        <v>1155</v>
      </c>
      <c r="C1243" s="90" t="s">
        <v>1931</v>
      </c>
      <c r="D1243" s="165" t="s">
        <v>16</v>
      </c>
      <c r="E1243" s="189">
        <v>42682</v>
      </c>
      <c r="F1243" s="88" t="s">
        <v>1051</v>
      </c>
      <c r="G1243" s="87" t="s">
        <v>1052</v>
      </c>
      <c r="H1243" s="87" t="s">
        <v>1062</v>
      </c>
      <c r="I1243" s="176" t="s">
        <v>1917</v>
      </c>
      <c r="J1243" s="85" t="str">
        <f>IFERROR(VLOOKUP(H1243,REFERENCES!R:S,2,FALSE),"")</f>
        <v>Nombre</v>
      </c>
      <c r="K1243" s="168">
        <v>200</v>
      </c>
      <c r="L1243" s="167"/>
      <c r="M1243" s="167"/>
      <c r="N1243" s="167"/>
      <c r="O1243" s="84" t="s">
        <v>1902</v>
      </c>
      <c r="P1243" s="81">
        <v>200</v>
      </c>
      <c r="Q1243" s="96" t="s">
        <v>1040</v>
      </c>
      <c r="R1243" s="87" t="s">
        <v>17</v>
      </c>
      <c r="S1243" s="87" t="s">
        <v>18</v>
      </c>
      <c r="T1243" s="86" t="s">
        <v>1499</v>
      </c>
      <c r="U1243" s="165" t="s">
        <v>1933</v>
      </c>
      <c r="V1243" s="86" t="s">
        <v>1035</v>
      </c>
      <c r="W1243" s="50" t="s">
        <v>1069</v>
      </c>
      <c r="X1243" s="87"/>
      <c r="Y1243" s="165" t="str">
        <f t="shared" si="63"/>
        <v>LUT2016118GRJE2È</v>
      </c>
      <c r="Z1243" s="165">
        <f t="shared" si="64"/>
        <v>2</v>
      </c>
      <c r="AA1243" s="165" t="str">
        <f>VLOOKUP(R1243,NIVEAUXADMIN!A:B,2,FALSE)</f>
        <v>HT08</v>
      </c>
      <c r="AB1243" s="165" t="str">
        <f>VLOOKUP(S1243,NIVEAUXADMIN!E:F,2,FALSE)</f>
        <v>HT08811</v>
      </c>
      <c r="AC1243" s="165" t="str">
        <f>VLOOKUP(T1243,NIVEAUXADMIN!I:J,2,FALSE)</f>
        <v>HT08811-02</v>
      </c>
      <c r="AD1243" s="87">
        <f>IF(SUMPRODUCT(($A$4:$A1243=A1243)*($S$4:$S1243=S1243))&gt;1,0,1)</f>
        <v>0</v>
      </c>
    </row>
    <row r="1244" spans="1:30" ht="15" customHeight="1">
      <c r="A1244" s="87" t="s">
        <v>89</v>
      </c>
      <c r="B1244" s="87" t="s">
        <v>1156</v>
      </c>
      <c r="C1244" s="90" t="s">
        <v>1931</v>
      </c>
      <c r="D1244" s="165" t="s">
        <v>16</v>
      </c>
      <c r="E1244" s="189">
        <v>42682</v>
      </c>
      <c r="F1244" s="88" t="s">
        <v>1051</v>
      </c>
      <c r="G1244" s="87" t="s">
        <v>1052</v>
      </c>
      <c r="H1244" s="87" t="s">
        <v>1062</v>
      </c>
      <c r="I1244" s="176" t="s">
        <v>1937</v>
      </c>
      <c r="J1244" s="85" t="str">
        <f>IFERROR(VLOOKUP(H1244,REFERENCES!R:S,2,FALSE),"")</f>
        <v>Nombre</v>
      </c>
      <c r="K1244" s="168">
        <v>30</v>
      </c>
      <c r="L1244" s="167"/>
      <c r="M1244" s="167"/>
      <c r="N1244" s="167"/>
      <c r="O1244" s="84" t="s">
        <v>1902</v>
      </c>
      <c r="P1244" s="81">
        <v>30</v>
      </c>
      <c r="Q1244" s="96" t="s">
        <v>1040</v>
      </c>
      <c r="R1244" s="165" t="s">
        <v>174</v>
      </c>
      <c r="S1244" s="87" t="s">
        <v>476</v>
      </c>
      <c r="T1244" s="86" t="s">
        <v>1417</v>
      </c>
      <c r="U1244" s="165" t="s">
        <v>1938</v>
      </c>
      <c r="V1244" s="86" t="s">
        <v>1035</v>
      </c>
      <c r="W1244" s="50" t="s">
        <v>1069</v>
      </c>
      <c r="X1244" s="87"/>
      <c r="Y1244" s="165" t="str">
        <f t="shared" si="63"/>
        <v>LUT2016118OUGR1È</v>
      </c>
      <c r="Z1244" s="165">
        <f t="shared" si="64"/>
        <v>1</v>
      </c>
      <c r="AA1244" s="165" t="str">
        <f>VLOOKUP(R1244,NIVEAUXADMIN!A:B,2,FALSE)</f>
        <v>HT01</v>
      </c>
      <c r="AB1244" s="165" t="str">
        <f>VLOOKUP(S1244,NIVEAUXADMIN!E:F,2,FALSE)</f>
        <v>HT01123</v>
      </c>
      <c r="AC1244" s="165" t="str">
        <f>VLOOKUP(T1244,NIVEAUXADMIN!I:J,2,FALSE)</f>
        <v>HT01123-01</v>
      </c>
      <c r="AD1244" s="87">
        <f>IF(SUMPRODUCT(($A$4:$A1244=A1244)*($S$4:$S1244=S1244))&gt;1,0,1)</f>
        <v>1</v>
      </c>
    </row>
    <row r="1245" spans="1:30" ht="15" customHeight="1">
      <c r="A1245" s="87" t="s">
        <v>89</v>
      </c>
      <c r="B1245" s="87" t="s">
        <v>1155</v>
      </c>
      <c r="C1245" s="90" t="s">
        <v>1931</v>
      </c>
      <c r="D1245" s="165" t="s">
        <v>16</v>
      </c>
      <c r="E1245" s="189">
        <v>42683</v>
      </c>
      <c r="F1245" s="88" t="s">
        <v>1051</v>
      </c>
      <c r="G1245" s="87" t="s">
        <v>1052</v>
      </c>
      <c r="H1245" s="87" t="s">
        <v>1062</v>
      </c>
      <c r="I1245" s="176" t="s">
        <v>1917</v>
      </c>
      <c r="J1245" s="85" t="str">
        <f>IFERROR(VLOOKUP(H1245,REFERENCES!R:S,2,FALSE),"")</f>
        <v>Nombre</v>
      </c>
      <c r="K1245" s="168">
        <v>200</v>
      </c>
      <c r="L1245" s="167"/>
      <c r="M1245" s="167"/>
      <c r="N1245" s="167"/>
      <c r="O1245" s="84" t="s">
        <v>1902</v>
      </c>
      <c r="P1245" s="82">
        <v>200</v>
      </c>
      <c r="Q1245" s="96" t="s">
        <v>1040</v>
      </c>
      <c r="R1245" s="87" t="s">
        <v>17</v>
      </c>
      <c r="S1245" s="87" t="s">
        <v>18</v>
      </c>
      <c r="T1245" s="86" t="s">
        <v>1499</v>
      </c>
      <c r="U1245" s="165" t="s">
        <v>1919</v>
      </c>
      <c r="V1245" s="86" t="s">
        <v>1035</v>
      </c>
      <c r="W1245" s="50" t="s">
        <v>1069</v>
      </c>
      <c r="X1245" s="87"/>
      <c r="Y1245" s="165" t="str">
        <f t="shared" si="63"/>
        <v>LUT2016119GRJE2È</v>
      </c>
      <c r="Z1245" s="165">
        <f t="shared" si="64"/>
        <v>1</v>
      </c>
      <c r="AA1245" s="165" t="str">
        <f>VLOOKUP(R1245,NIVEAUXADMIN!A:B,2,FALSE)</f>
        <v>HT08</v>
      </c>
      <c r="AB1245" s="165" t="str">
        <f>VLOOKUP(S1245,NIVEAUXADMIN!E:F,2,FALSE)</f>
        <v>HT08811</v>
      </c>
      <c r="AC1245" s="165" t="str">
        <f>VLOOKUP(T1245,NIVEAUXADMIN!I:J,2,FALSE)</f>
        <v>HT08811-02</v>
      </c>
      <c r="AD1245" s="87">
        <f>IF(SUMPRODUCT(($A$4:$A1245=A1245)*($S$4:$S1245=S1245))&gt;1,0,1)</f>
        <v>0</v>
      </c>
    </row>
    <row r="1246" spans="1:30" s="165" customFormat="1" ht="15" customHeight="1">
      <c r="A1246" s="87" t="s">
        <v>89</v>
      </c>
      <c r="B1246" s="87" t="s">
        <v>1156</v>
      </c>
      <c r="C1246" s="90" t="s">
        <v>1931</v>
      </c>
      <c r="D1246" s="165" t="s">
        <v>16</v>
      </c>
      <c r="E1246" s="189">
        <v>42684</v>
      </c>
      <c r="F1246" s="88" t="s">
        <v>1051</v>
      </c>
      <c r="G1246" s="87" t="s">
        <v>1052</v>
      </c>
      <c r="H1246" s="87" t="s">
        <v>1062</v>
      </c>
      <c r="I1246" s="176" t="s">
        <v>1937</v>
      </c>
      <c r="J1246" s="85" t="str">
        <f>IFERROR(VLOOKUP(H1246,REFERENCES!R:S,2,FALSE),"")</f>
        <v>Nombre</v>
      </c>
      <c r="K1246" s="168">
        <v>400</v>
      </c>
      <c r="L1246" s="167"/>
      <c r="M1246" s="167"/>
      <c r="N1246" s="167"/>
      <c r="O1246" s="84" t="s">
        <v>1902</v>
      </c>
      <c r="P1246" s="81">
        <v>400</v>
      </c>
      <c r="Q1246" s="96" t="s">
        <v>1040</v>
      </c>
      <c r="R1246" s="165" t="s">
        <v>174</v>
      </c>
      <c r="S1246" s="87" t="s">
        <v>491</v>
      </c>
      <c r="T1246" s="86" t="s">
        <v>1272</v>
      </c>
      <c r="V1246" s="86" t="s">
        <v>1035</v>
      </c>
      <c r="W1246" s="50" t="s">
        <v>1069</v>
      </c>
      <c r="X1246" s="87"/>
      <c r="Y1246" s="165" t="str">
        <f t="shared" si="63"/>
        <v>LUT20161110OUPE10</v>
      </c>
      <c r="Z1246" s="165">
        <f t="shared" si="64"/>
        <v>1</v>
      </c>
      <c r="AA1246" s="165" t="str">
        <f>VLOOKUP(R1246,NIVEAUXADMIN!A:B,2,FALSE)</f>
        <v>HT01</v>
      </c>
      <c r="AB1246" s="165" t="str">
        <f>VLOOKUP(S1246,NIVEAUXADMIN!E:F,2,FALSE)</f>
        <v>HT01122</v>
      </c>
      <c r="AC1246" s="165" t="str">
        <f>VLOOKUP(T1246,NIVEAUXADMIN!I:J,2,FALSE)</f>
        <v>HT01122-10</v>
      </c>
      <c r="AD1246" s="87">
        <f>IF(SUMPRODUCT(($A$4:$A1246=A1246)*($S$4:$S1246=S1246))&gt;1,0,1)</f>
        <v>1</v>
      </c>
    </row>
    <row r="1247" spans="1:30" ht="15" customHeight="1">
      <c r="A1247" s="87" t="s">
        <v>89</v>
      </c>
      <c r="B1247" s="87" t="s">
        <v>1156</v>
      </c>
      <c r="C1247" s="90" t="s">
        <v>1931</v>
      </c>
      <c r="D1247" s="165" t="s">
        <v>16</v>
      </c>
      <c r="E1247" s="189">
        <v>42684</v>
      </c>
      <c r="F1247" s="88" t="s">
        <v>1051</v>
      </c>
      <c r="G1247" s="87" t="s">
        <v>1052</v>
      </c>
      <c r="H1247" s="87" t="s">
        <v>1062</v>
      </c>
      <c r="I1247" s="176" t="s">
        <v>1937</v>
      </c>
      <c r="J1247" s="85" t="str">
        <f>IFERROR(VLOOKUP(H1247,REFERENCES!R:S,2,FALSE),"")</f>
        <v>Nombre</v>
      </c>
      <c r="K1247" s="168">
        <v>250</v>
      </c>
      <c r="L1247" s="167"/>
      <c r="M1247" s="167"/>
      <c r="N1247" s="167"/>
      <c r="O1247" s="84" t="s">
        <v>1902</v>
      </c>
      <c r="P1247" s="81">
        <v>250</v>
      </c>
      <c r="Q1247" s="96" t="s">
        <v>1040</v>
      </c>
      <c r="R1247" s="165" t="s">
        <v>174</v>
      </c>
      <c r="S1247" s="87" t="s">
        <v>491</v>
      </c>
      <c r="T1247" s="86" t="s">
        <v>1289</v>
      </c>
      <c r="U1247" s="165"/>
      <c r="V1247" s="86" t="s">
        <v>1035</v>
      </c>
      <c r="W1247" s="50" t="s">
        <v>1069</v>
      </c>
      <c r="X1247" s="87"/>
      <c r="Y1247" s="165" t="str">
        <f t="shared" si="63"/>
        <v>LUT20161110OUPE12</v>
      </c>
      <c r="Z1247" s="165">
        <f t="shared" si="64"/>
        <v>1</v>
      </c>
      <c r="AA1247" s="165" t="str">
        <f>VLOOKUP(R1247,NIVEAUXADMIN!A:B,2,FALSE)</f>
        <v>HT01</v>
      </c>
      <c r="AB1247" s="165" t="str">
        <f>VLOOKUP(S1247,NIVEAUXADMIN!E:F,2,FALSE)</f>
        <v>HT01122</v>
      </c>
      <c r="AC1247" s="165" t="str">
        <f>VLOOKUP(T1247,NIVEAUXADMIN!I:J,2,FALSE)</f>
        <v>HT01122-12</v>
      </c>
      <c r="AD1247" s="87">
        <f>IF(SUMPRODUCT(($A$4:$A1247=A1247)*($S$4:$S1247=S1247))&gt;1,0,1)</f>
        <v>0</v>
      </c>
    </row>
    <row r="1248" spans="1:30" ht="15" customHeight="1">
      <c r="A1248" s="87" t="s">
        <v>89</v>
      </c>
      <c r="B1248" s="87" t="s">
        <v>1156</v>
      </c>
      <c r="C1248" s="90" t="s">
        <v>1931</v>
      </c>
      <c r="D1248" s="165" t="s">
        <v>16</v>
      </c>
      <c r="E1248" s="189">
        <v>42684</v>
      </c>
      <c r="F1248" s="88" t="s">
        <v>1051</v>
      </c>
      <c r="G1248" s="87" t="s">
        <v>1052</v>
      </c>
      <c r="H1248" s="87" t="s">
        <v>1062</v>
      </c>
      <c r="I1248" s="176" t="s">
        <v>1937</v>
      </c>
      <c r="J1248" s="85" t="str">
        <f>IFERROR(VLOOKUP(H1248,REFERENCES!R:S,2,FALSE),"")</f>
        <v>Nombre</v>
      </c>
      <c r="K1248" s="168">
        <v>30</v>
      </c>
      <c r="L1248" s="167"/>
      <c r="M1248" s="167"/>
      <c r="N1248" s="167"/>
      <c r="O1248" s="84" t="s">
        <v>1902</v>
      </c>
      <c r="P1248" s="81">
        <v>30</v>
      </c>
      <c r="Q1248" s="96" t="s">
        <v>1040</v>
      </c>
      <c r="R1248" s="165" t="s">
        <v>174</v>
      </c>
      <c r="S1248" s="87" t="s">
        <v>476</v>
      </c>
      <c r="T1248" s="86" t="s">
        <v>1785</v>
      </c>
      <c r="U1248" s="165" t="s">
        <v>1939</v>
      </c>
      <c r="V1248" s="86" t="s">
        <v>1035</v>
      </c>
      <c r="W1248" s="50" t="s">
        <v>1069</v>
      </c>
      <c r="X1248" s="87"/>
      <c r="Y1248" s="165" t="str">
        <f t="shared" si="63"/>
        <v>LUT20161110OUGR7È</v>
      </c>
      <c r="Z1248" s="165">
        <f t="shared" si="64"/>
        <v>1</v>
      </c>
      <c r="AA1248" s="165" t="str">
        <f>VLOOKUP(R1248,NIVEAUXADMIN!A:B,2,FALSE)</f>
        <v>HT01</v>
      </c>
      <c r="AB1248" s="165" t="str">
        <f>VLOOKUP(S1248,NIVEAUXADMIN!E:F,2,FALSE)</f>
        <v>HT01123</v>
      </c>
      <c r="AC1248" s="165" t="str">
        <f>VLOOKUP(T1248,NIVEAUXADMIN!I:J,2,FALSE)</f>
        <v>HT01123-07</v>
      </c>
      <c r="AD1248" s="87">
        <f>IF(SUMPRODUCT(($A$4:$A1248=A1248)*($S$4:$S1248=S1248))&gt;1,0,1)</f>
        <v>0</v>
      </c>
    </row>
    <row r="1249" spans="1:30" ht="15" customHeight="1">
      <c r="A1249" s="87" t="s">
        <v>89</v>
      </c>
      <c r="B1249" s="87" t="s">
        <v>1156</v>
      </c>
      <c r="C1249" s="90" t="s">
        <v>1931</v>
      </c>
      <c r="D1249" s="165" t="s">
        <v>16</v>
      </c>
      <c r="E1249" s="189">
        <v>42684</v>
      </c>
      <c r="F1249" s="88" t="s">
        <v>1051</v>
      </c>
      <c r="G1249" s="87" t="s">
        <v>1052</v>
      </c>
      <c r="H1249" s="87" t="s">
        <v>1062</v>
      </c>
      <c r="I1249" s="176" t="s">
        <v>1937</v>
      </c>
      <c r="J1249" s="85" t="str">
        <f>IFERROR(VLOOKUP(H1249,REFERENCES!R:S,2,FALSE),"")</f>
        <v>Nombre</v>
      </c>
      <c r="K1249" s="168">
        <v>600</v>
      </c>
      <c r="L1249" s="167"/>
      <c r="M1249" s="167"/>
      <c r="N1249" s="167"/>
      <c r="O1249" s="84" t="s">
        <v>1902</v>
      </c>
      <c r="P1249" s="81">
        <v>600</v>
      </c>
      <c r="Q1249" s="96" t="s">
        <v>1040</v>
      </c>
      <c r="R1249" s="165" t="s">
        <v>174</v>
      </c>
      <c r="S1249" s="87" t="s">
        <v>491</v>
      </c>
      <c r="T1249" s="86" t="s">
        <v>1821</v>
      </c>
      <c r="U1249" s="165"/>
      <c r="V1249" s="86" t="s">
        <v>1035</v>
      </c>
      <c r="W1249" s="50" t="s">
        <v>1069</v>
      </c>
      <c r="X1249" s="87"/>
      <c r="Y1249" s="165" t="str">
        <f t="shared" si="63"/>
        <v>LUT20161110OUPE9È</v>
      </c>
      <c r="Z1249" s="165">
        <f t="shared" si="64"/>
        <v>1</v>
      </c>
      <c r="AA1249" s="165" t="str">
        <f>VLOOKUP(R1249,NIVEAUXADMIN!A:B,2,FALSE)</f>
        <v>HT01</v>
      </c>
      <c r="AB1249" s="165" t="str">
        <f>VLOOKUP(S1249,NIVEAUXADMIN!E:F,2,FALSE)</f>
        <v>HT01122</v>
      </c>
      <c r="AC1249" s="165" t="str">
        <f>VLOOKUP(T1249,NIVEAUXADMIN!I:J,2,FALSE)</f>
        <v>HT01122-09</v>
      </c>
      <c r="AD1249" s="87">
        <f>IF(SUMPRODUCT(($A$4:$A1249=A1249)*($S$4:$S1249=S1249))&gt;1,0,1)</f>
        <v>0</v>
      </c>
    </row>
    <row r="1250" spans="1:30" ht="15" customHeight="1">
      <c r="A1250" s="87" t="s">
        <v>89</v>
      </c>
      <c r="B1250" s="87" t="s">
        <v>1155</v>
      </c>
      <c r="C1250" s="90" t="s">
        <v>1931</v>
      </c>
      <c r="D1250" s="165" t="s">
        <v>16</v>
      </c>
      <c r="E1250" s="189">
        <v>42715</v>
      </c>
      <c r="F1250" s="88" t="s">
        <v>1049</v>
      </c>
      <c r="G1250" s="87" t="s">
        <v>1053</v>
      </c>
      <c r="H1250" s="87" t="s">
        <v>1064</v>
      </c>
      <c r="I1250" s="176" t="s">
        <v>1918</v>
      </c>
      <c r="J1250" s="85" t="str">
        <f>IFERROR(VLOOKUP(H1250,REFERENCES!R:S,2,FALSE),"")</f>
        <v>Nombre</v>
      </c>
      <c r="K1250" s="168">
        <v>65</v>
      </c>
      <c r="L1250" s="167"/>
      <c r="M1250" s="167"/>
      <c r="N1250" s="167"/>
      <c r="O1250" s="84" t="s">
        <v>1902</v>
      </c>
      <c r="P1250" s="81">
        <v>65</v>
      </c>
      <c r="Q1250" s="96" t="s">
        <v>1040</v>
      </c>
      <c r="R1250" s="87" t="s">
        <v>17</v>
      </c>
      <c r="S1250" s="87" t="s">
        <v>18</v>
      </c>
      <c r="T1250" s="86" t="s">
        <v>1499</v>
      </c>
      <c r="U1250" s="165" t="s">
        <v>1934</v>
      </c>
      <c r="V1250" s="86" t="s">
        <v>1035</v>
      </c>
      <c r="W1250" s="50" t="s">
        <v>1069</v>
      </c>
      <c r="X1250" s="87"/>
      <c r="Y1250" s="165" t="str">
        <f t="shared" si="63"/>
        <v>LUT20161211GRJE2È</v>
      </c>
      <c r="Z1250" s="165">
        <f t="shared" si="64"/>
        <v>2</v>
      </c>
      <c r="AA1250" s="165" t="str">
        <f>VLOOKUP(R1250,NIVEAUXADMIN!A:B,2,FALSE)</f>
        <v>HT08</v>
      </c>
      <c r="AB1250" s="165" t="str">
        <f>VLOOKUP(S1250,NIVEAUXADMIN!E:F,2,FALSE)</f>
        <v>HT08811</v>
      </c>
      <c r="AC1250" s="165" t="str">
        <f>VLOOKUP(T1250,NIVEAUXADMIN!I:J,2,FALSE)</f>
        <v>HT08811-02</v>
      </c>
      <c r="AD1250" s="87">
        <f>IF(SUMPRODUCT(($A$4:$A1250=A1250)*($S$4:$S1250=S1250))&gt;1,0,1)</f>
        <v>0</v>
      </c>
    </row>
    <row r="1251" spans="1:30" ht="15" customHeight="1">
      <c r="A1251" s="87" t="s">
        <v>89</v>
      </c>
      <c r="B1251" s="87" t="s">
        <v>1155</v>
      </c>
      <c r="C1251" s="90" t="s">
        <v>1931</v>
      </c>
      <c r="D1251" s="165" t="s">
        <v>16</v>
      </c>
      <c r="E1251" s="189">
        <v>42715</v>
      </c>
      <c r="F1251" s="88" t="s">
        <v>1051</v>
      </c>
      <c r="G1251" s="87" t="s">
        <v>1052</v>
      </c>
      <c r="H1251" s="87" t="s">
        <v>1062</v>
      </c>
      <c r="I1251" s="176" t="s">
        <v>1917</v>
      </c>
      <c r="J1251" s="85" t="str">
        <f>IFERROR(VLOOKUP(H1251,REFERENCES!R:S,2,FALSE),"")</f>
        <v>Nombre</v>
      </c>
      <c r="K1251" s="168">
        <v>125</v>
      </c>
      <c r="L1251" s="167"/>
      <c r="M1251" s="167"/>
      <c r="N1251" s="167"/>
      <c r="O1251" s="84" t="s">
        <v>1902</v>
      </c>
      <c r="P1251" s="82">
        <v>125</v>
      </c>
      <c r="Q1251" s="96" t="s">
        <v>1040</v>
      </c>
      <c r="R1251" s="87" t="s">
        <v>17</v>
      </c>
      <c r="S1251" s="87" t="s">
        <v>275</v>
      </c>
      <c r="T1251" s="86" t="s">
        <v>1430</v>
      </c>
      <c r="U1251" s="165" t="s">
        <v>1921</v>
      </c>
      <c r="V1251" s="86" t="s">
        <v>1035</v>
      </c>
      <c r="W1251" s="50" t="s">
        <v>1069</v>
      </c>
      <c r="X1251" s="87"/>
      <c r="Y1251" s="165" t="str">
        <f t="shared" si="63"/>
        <v>LUT20161211GRRO2E</v>
      </c>
      <c r="Z1251" s="165">
        <f t="shared" si="64"/>
        <v>2</v>
      </c>
      <c r="AA1251" s="165" t="str">
        <f>VLOOKUP(R1251,NIVEAUXADMIN!A:B,2,FALSE)</f>
        <v>HT08</v>
      </c>
      <c r="AB1251" s="165" t="str">
        <f>VLOOKUP(S1251,NIVEAUXADMIN!E:F,2,FALSE)</f>
        <v>HT08832</v>
      </c>
      <c r="AC1251" s="165" t="str">
        <f>VLOOKUP(T1251,NIVEAUXADMIN!I:J,2,FALSE)</f>
        <v>HT08832-02</v>
      </c>
      <c r="AD1251" s="87">
        <f>IF(SUMPRODUCT(($A$4:$A1251=A1251)*($S$4:$S1251=S1251))&gt;1,0,1)</f>
        <v>1</v>
      </c>
    </row>
    <row r="1252" spans="1:30" ht="15" customHeight="1">
      <c r="A1252" s="87" t="s">
        <v>89</v>
      </c>
      <c r="B1252" s="87" t="s">
        <v>1155</v>
      </c>
      <c r="C1252" s="90" t="s">
        <v>1931</v>
      </c>
      <c r="D1252" s="165" t="s">
        <v>16</v>
      </c>
      <c r="E1252" s="189">
        <v>42715</v>
      </c>
      <c r="F1252" s="88" t="s">
        <v>1051</v>
      </c>
      <c r="G1252" s="87" t="s">
        <v>1052</v>
      </c>
      <c r="H1252" s="87" t="s">
        <v>1062</v>
      </c>
      <c r="I1252" s="176" t="s">
        <v>1917</v>
      </c>
      <c r="J1252" s="85" t="str">
        <f>IFERROR(VLOOKUP(H1252,REFERENCES!R:S,2,FALSE),"")</f>
        <v>Nombre</v>
      </c>
      <c r="K1252" s="168">
        <v>75</v>
      </c>
      <c r="L1252" s="167"/>
      <c r="M1252" s="167"/>
      <c r="N1252" s="167"/>
      <c r="O1252" s="84" t="s">
        <v>1902</v>
      </c>
      <c r="P1252" s="82">
        <v>75</v>
      </c>
      <c r="Q1252" s="96" t="s">
        <v>1040</v>
      </c>
      <c r="R1252" s="87" t="s">
        <v>17</v>
      </c>
      <c r="S1252" s="87" t="s">
        <v>275</v>
      </c>
      <c r="T1252" s="86" t="s">
        <v>1430</v>
      </c>
      <c r="U1252" s="165" t="s">
        <v>1922</v>
      </c>
      <c r="V1252" s="86" t="s">
        <v>1035</v>
      </c>
      <c r="W1252" s="50" t="s">
        <v>1069</v>
      </c>
      <c r="X1252" s="87"/>
      <c r="Y1252" s="165" t="str">
        <f t="shared" si="63"/>
        <v>LUT20161211GRRO2E</v>
      </c>
      <c r="Z1252" s="165">
        <f t="shared" si="64"/>
        <v>2</v>
      </c>
      <c r="AA1252" s="165" t="str">
        <f>VLOOKUP(R1252,NIVEAUXADMIN!A:B,2,FALSE)</f>
        <v>HT08</v>
      </c>
      <c r="AB1252" s="165" t="str">
        <f>VLOOKUP(S1252,NIVEAUXADMIN!E:F,2,FALSE)</f>
        <v>HT08832</v>
      </c>
      <c r="AC1252" s="165" t="str">
        <f>VLOOKUP(T1252,NIVEAUXADMIN!I:J,2,FALSE)</f>
        <v>HT08832-02</v>
      </c>
      <c r="AD1252" s="87">
        <f>IF(SUMPRODUCT(($A$4:$A1252=A1252)*($S$4:$S1252=S1252))&gt;1,0,1)</f>
        <v>0</v>
      </c>
    </row>
    <row r="1253" spans="1:30" ht="15" customHeight="1">
      <c r="A1253" s="87" t="s">
        <v>89</v>
      </c>
      <c r="B1253" s="87" t="s">
        <v>1155</v>
      </c>
      <c r="C1253" s="90" t="s">
        <v>1931</v>
      </c>
      <c r="D1253" s="165" t="s">
        <v>16</v>
      </c>
      <c r="E1253" s="189">
        <v>42715</v>
      </c>
      <c r="F1253" s="88" t="s">
        <v>1051</v>
      </c>
      <c r="G1253" s="87" t="s">
        <v>1052</v>
      </c>
      <c r="H1253" s="87" t="s">
        <v>1062</v>
      </c>
      <c r="I1253" s="176" t="s">
        <v>1917</v>
      </c>
      <c r="J1253" s="85" t="str">
        <f>IFERROR(VLOOKUP(H1253,REFERENCES!R:S,2,FALSE),"")</f>
        <v>Nombre</v>
      </c>
      <c r="K1253" s="168">
        <v>65</v>
      </c>
      <c r="L1253" s="167"/>
      <c r="M1253" s="167"/>
      <c r="N1253" s="167"/>
      <c r="O1253" s="84" t="s">
        <v>1902</v>
      </c>
      <c r="P1253" s="81">
        <v>65</v>
      </c>
      <c r="Q1253" s="96" t="s">
        <v>1040</v>
      </c>
      <c r="R1253" s="87" t="s">
        <v>17</v>
      </c>
      <c r="S1253" s="87" t="s">
        <v>18</v>
      </c>
      <c r="T1253" s="86" t="s">
        <v>1499</v>
      </c>
      <c r="U1253" s="165" t="s">
        <v>1934</v>
      </c>
      <c r="V1253" s="86" t="s">
        <v>1035</v>
      </c>
      <c r="W1253" s="50" t="s">
        <v>1069</v>
      </c>
      <c r="X1253" s="87"/>
      <c r="Y1253" s="165" t="str">
        <f t="shared" si="63"/>
        <v>LUT20161211GRJE2È</v>
      </c>
      <c r="Z1253" s="165">
        <f t="shared" si="64"/>
        <v>2</v>
      </c>
      <c r="AA1253" s="165" t="str">
        <f>VLOOKUP(R1253,NIVEAUXADMIN!A:B,2,FALSE)</f>
        <v>HT08</v>
      </c>
      <c r="AB1253" s="165" t="str">
        <f>VLOOKUP(S1253,NIVEAUXADMIN!E:F,2,FALSE)</f>
        <v>HT08811</v>
      </c>
      <c r="AC1253" s="165" t="str">
        <f>VLOOKUP(T1253,NIVEAUXADMIN!I:J,2,FALSE)</f>
        <v>HT08811-02</v>
      </c>
      <c r="AD1253" s="87">
        <f>IF(SUMPRODUCT(($A$4:$A1253=A1253)*($S$4:$S1253=S1253))&gt;1,0,1)</f>
        <v>0</v>
      </c>
    </row>
    <row r="1254" spans="1:30" ht="15" customHeight="1">
      <c r="A1254" s="87" t="s">
        <v>89</v>
      </c>
      <c r="B1254" s="87" t="s">
        <v>1155</v>
      </c>
      <c r="C1254" s="90" t="s">
        <v>1931</v>
      </c>
      <c r="D1254" s="165" t="s">
        <v>16</v>
      </c>
      <c r="E1254" s="189">
        <v>42716</v>
      </c>
      <c r="F1254" s="88" t="s">
        <v>1049</v>
      </c>
      <c r="G1254" s="87" t="s">
        <v>1053</v>
      </c>
      <c r="H1254" s="87" t="s">
        <v>1064</v>
      </c>
      <c r="I1254" s="176" t="s">
        <v>1918</v>
      </c>
      <c r="J1254" s="85" t="str">
        <f>IFERROR(VLOOKUP(H1254,REFERENCES!R:S,2,FALSE),"")</f>
        <v>Nombre</v>
      </c>
      <c r="K1254" s="168">
        <v>35</v>
      </c>
      <c r="L1254" s="167"/>
      <c r="M1254" s="167"/>
      <c r="N1254" s="167"/>
      <c r="O1254" s="84" t="s">
        <v>1902</v>
      </c>
      <c r="P1254" s="81">
        <v>35</v>
      </c>
      <c r="Q1254" s="96" t="s">
        <v>1040</v>
      </c>
      <c r="R1254" s="87" t="s">
        <v>17</v>
      </c>
      <c r="S1254" s="87" t="s">
        <v>18</v>
      </c>
      <c r="T1254" s="77" t="s">
        <v>1775</v>
      </c>
      <c r="U1254" s="165" t="s">
        <v>1932</v>
      </c>
      <c r="V1254" s="86" t="s">
        <v>1036</v>
      </c>
      <c r="W1254" s="50" t="s">
        <v>1069</v>
      </c>
      <c r="X1254" s="87"/>
      <c r="Y1254" s="165" t="str">
        <f t="shared" si="63"/>
        <v>LUT20161212GRJE7E</v>
      </c>
      <c r="Z1254" s="165">
        <f t="shared" si="64"/>
        <v>2</v>
      </c>
      <c r="AA1254" s="165" t="str">
        <f>VLOOKUP(R1254,NIVEAUXADMIN!A:B,2,FALSE)</f>
        <v>HT08</v>
      </c>
      <c r="AB1254" s="165" t="str">
        <f>VLOOKUP(S1254,NIVEAUXADMIN!E:F,2,FALSE)</f>
        <v>HT08811</v>
      </c>
      <c r="AC1254" s="165" t="str">
        <f>VLOOKUP(T1254,NIVEAUXADMIN!I:J,2,FALSE)</f>
        <v>HT08811-07</v>
      </c>
      <c r="AD1254" s="87">
        <f>IF(SUMPRODUCT(($A$4:$A1254=A1254)*($S$4:$S1254=S1254))&gt;1,0,1)</f>
        <v>0</v>
      </c>
    </row>
    <row r="1255" spans="1:30" ht="15" customHeight="1">
      <c r="A1255" s="87" t="s">
        <v>89</v>
      </c>
      <c r="B1255" s="87" t="s">
        <v>1155</v>
      </c>
      <c r="C1255" s="90" t="s">
        <v>1931</v>
      </c>
      <c r="D1255" s="165" t="s">
        <v>16</v>
      </c>
      <c r="E1255" s="189">
        <v>42716</v>
      </c>
      <c r="F1255" s="88" t="s">
        <v>1051</v>
      </c>
      <c r="G1255" s="87" t="s">
        <v>1052</v>
      </c>
      <c r="H1255" s="87" t="s">
        <v>1062</v>
      </c>
      <c r="I1255" s="176" t="s">
        <v>1917</v>
      </c>
      <c r="J1255" s="85" t="str">
        <f>IFERROR(VLOOKUP(H1255,REFERENCES!R:S,2,FALSE),"")</f>
        <v>Nombre</v>
      </c>
      <c r="K1255" s="168">
        <v>35</v>
      </c>
      <c r="L1255" s="167"/>
      <c r="M1255" s="167"/>
      <c r="N1255" s="167"/>
      <c r="O1255" s="84" t="s">
        <v>1902</v>
      </c>
      <c r="P1255" s="81">
        <v>35</v>
      </c>
      <c r="Q1255" s="96" t="s">
        <v>1040</v>
      </c>
      <c r="R1255" s="87" t="s">
        <v>17</v>
      </c>
      <c r="S1255" s="87" t="s">
        <v>18</v>
      </c>
      <c r="T1255" s="77" t="s">
        <v>1775</v>
      </c>
      <c r="U1255" s="165" t="s">
        <v>1932</v>
      </c>
      <c r="V1255" s="86" t="s">
        <v>1036</v>
      </c>
      <c r="W1255" s="50" t="s">
        <v>1069</v>
      </c>
      <c r="X1255" s="87"/>
      <c r="Y1255" s="165" t="str">
        <f t="shared" si="63"/>
        <v>LUT20161212GRJE7E</v>
      </c>
      <c r="Z1255" s="165">
        <f t="shared" si="64"/>
        <v>2</v>
      </c>
      <c r="AA1255" s="165" t="str">
        <f>VLOOKUP(R1255,NIVEAUXADMIN!A:B,2,FALSE)</f>
        <v>HT08</v>
      </c>
      <c r="AB1255" s="165" t="str">
        <f>VLOOKUP(S1255,NIVEAUXADMIN!E:F,2,FALSE)</f>
        <v>HT08811</v>
      </c>
      <c r="AC1255" s="165" t="str">
        <f>VLOOKUP(T1255,NIVEAUXADMIN!I:J,2,FALSE)</f>
        <v>HT08811-07</v>
      </c>
      <c r="AD1255" s="87">
        <f>IF(SUMPRODUCT(($A$4:$A1255=A1255)*($S$4:$S1255=S1255))&gt;1,0,1)</f>
        <v>0</v>
      </c>
    </row>
    <row r="1256" spans="1:30" ht="15" customHeight="1">
      <c r="A1256" s="87" t="s">
        <v>97</v>
      </c>
      <c r="B1256" s="90"/>
      <c r="C1256" s="90" t="s">
        <v>48</v>
      </c>
      <c r="D1256" s="165" t="s">
        <v>16</v>
      </c>
      <c r="E1256" s="189">
        <v>42673</v>
      </c>
      <c r="F1256" s="88" t="s">
        <v>1051</v>
      </c>
      <c r="G1256" s="87" t="s">
        <v>1052</v>
      </c>
      <c r="H1256" s="87" t="s">
        <v>1059</v>
      </c>
      <c r="I1256" s="176"/>
      <c r="J1256" s="85" t="str">
        <f>IFERROR(VLOOKUP(H1256,REFERENCES!R:S,2,FALSE),"")</f>
        <v>Nombre</v>
      </c>
      <c r="K1256" s="168">
        <v>511</v>
      </c>
      <c r="L1256" s="167"/>
      <c r="M1256" s="167"/>
      <c r="N1256" s="167"/>
      <c r="O1256" s="84" t="s">
        <v>1902</v>
      </c>
      <c r="P1256" s="82">
        <v>511</v>
      </c>
      <c r="Q1256" s="89" t="s">
        <v>30</v>
      </c>
      <c r="R1256" s="165" t="s">
        <v>20</v>
      </c>
      <c r="S1256" s="87" t="s">
        <v>551</v>
      </c>
      <c r="T1256" s="86" t="s">
        <v>1324</v>
      </c>
      <c r="U1256" s="165"/>
      <c r="V1256" s="86"/>
      <c r="W1256" s="97"/>
      <c r="X1256" s="87" t="s">
        <v>1130</v>
      </c>
      <c r="Y1256" s="165" t="str">
        <f t="shared" si="63"/>
        <v>MED20161030SUTI1È</v>
      </c>
      <c r="Z1256" s="165">
        <f t="shared" si="64"/>
        <v>7</v>
      </c>
      <c r="AA1256" s="165" t="str">
        <f>VLOOKUP(R1256,NIVEAUXADMIN!A:B,2,FALSE)</f>
        <v>HT07</v>
      </c>
      <c r="AB1256" s="165" t="str">
        <f>VLOOKUP(S1256,NIVEAUXADMIN!E:F,2,FALSE)</f>
        <v>HT07753</v>
      </c>
      <c r="AC1256" s="165" t="str">
        <f>VLOOKUP(T1256,NIVEAUXADMIN!I:J,2,FALSE)</f>
        <v>HT07753-01</v>
      </c>
      <c r="AD1256" s="87">
        <f>IF(SUMPRODUCT(($A$4:$A1256=A1256)*($S$4:$S1256=S1256))&gt;1,0,1)</f>
        <v>1</v>
      </c>
    </row>
    <row r="1257" spans="1:30" ht="15" customHeight="1">
      <c r="A1257" s="89" t="s">
        <v>97</v>
      </c>
      <c r="B1257" s="158"/>
      <c r="C1257" s="90" t="s">
        <v>48</v>
      </c>
      <c r="D1257" s="165" t="s">
        <v>16</v>
      </c>
      <c r="E1257" s="189">
        <v>42673</v>
      </c>
      <c r="F1257" s="88" t="s">
        <v>1049</v>
      </c>
      <c r="G1257" s="89" t="s">
        <v>1053</v>
      </c>
      <c r="H1257" s="89" t="s">
        <v>1065</v>
      </c>
      <c r="I1257" s="176"/>
      <c r="J1257" s="85" t="str">
        <f>IFERROR(VLOOKUP(H1257,REFERENCES!R:S,2,FALSE),"")</f>
        <v>N/A</v>
      </c>
      <c r="K1257" s="168">
        <v>511</v>
      </c>
      <c r="L1257" s="167"/>
      <c r="M1257" s="167"/>
      <c r="N1257" s="167"/>
      <c r="O1257" s="84" t="s">
        <v>1902</v>
      </c>
      <c r="P1257" s="159">
        <v>511</v>
      </c>
      <c r="Q1257" s="89" t="s">
        <v>30</v>
      </c>
      <c r="R1257" s="165" t="s">
        <v>20</v>
      </c>
      <c r="S1257" s="87" t="s">
        <v>551</v>
      </c>
      <c r="T1257" s="86" t="s">
        <v>1324</v>
      </c>
      <c r="U1257" s="165"/>
      <c r="V1257" s="86"/>
      <c r="W1257" s="97"/>
      <c r="X1257" s="154" t="s">
        <v>1894</v>
      </c>
      <c r="Y1257" s="165" t="str">
        <f t="shared" si="63"/>
        <v>MED20161030SUTI1È</v>
      </c>
      <c r="Z1257" s="165">
        <f t="shared" si="64"/>
        <v>7</v>
      </c>
      <c r="AA1257" s="165" t="str">
        <f>VLOOKUP(R1257,NIVEAUXADMIN!A:B,2,FALSE)</f>
        <v>HT07</v>
      </c>
      <c r="AB1257" s="165" t="str">
        <f>VLOOKUP(S1257,NIVEAUXADMIN!E:F,2,FALSE)</f>
        <v>HT07753</v>
      </c>
      <c r="AC1257" s="165" t="str">
        <f>VLOOKUP(T1257,NIVEAUXADMIN!I:J,2,FALSE)</f>
        <v>HT07753-01</v>
      </c>
      <c r="AD1257" s="87">
        <f>IF(SUMPRODUCT(($A$4:$A1257=A1257)*($S$4:$S1257=S1257))&gt;1,0,1)</f>
        <v>0</v>
      </c>
    </row>
    <row r="1258" spans="1:30" ht="15" customHeight="1">
      <c r="A1258" s="87" t="s">
        <v>97</v>
      </c>
      <c r="B1258" s="90"/>
      <c r="C1258" s="90" t="s">
        <v>48</v>
      </c>
      <c r="D1258" s="165" t="s">
        <v>16</v>
      </c>
      <c r="E1258" s="189">
        <v>42673</v>
      </c>
      <c r="F1258" s="88" t="s">
        <v>1049</v>
      </c>
      <c r="G1258" s="87" t="s">
        <v>1053</v>
      </c>
      <c r="H1258" s="87" t="s">
        <v>1065</v>
      </c>
      <c r="I1258" s="176"/>
      <c r="J1258" s="85" t="str">
        <f>IFERROR(VLOOKUP(H1258,REFERENCES!R:S,2,FALSE),"")</f>
        <v>N/A</v>
      </c>
      <c r="K1258" s="168">
        <v>511</v>
      </c>
      <c r="L1258" s="167"/>
      <c r="M1258" s="167"/>
      <c r="N1258" s="167"/>
      <c r="O1258" s="84" t="s">
        <v>1902</v>
      </c>
      <c r="P1258" s="82">
        <v>511</v>
      </c>
      <c r="Q1258" s="89" t="s">
        <v>30</v>
      </c>
      <c r="R1258" s="165" t="s">
        <v>20</v>
      </c>
      <c r="S1258" s="87" t="s">
        <v>551</v>
      </c>
      <c r="T1258" s="86" t="s">
        <v>1324</v>
      </c>
      <c r="U1258" s="165"/>
      <c r="V1258" s="86"/>
      <c r="W1258" s="97"/>
      <c r="X1258" s="87" t="s">
        <v>1894</v>
      </c>
      <c r="Y1258" s="165" t="str">
        <f t="shared" si="63"/>
        <v>MED20161030SUTI1È</v>
      </c>
      <c r="Z1258" s="165">
        <f t="shared" si="64"/>
        <v>7</v>
      </c>
      <c r="AA1258" s="165" t="str">
        <f>VLOOKUP(R1258,NIVEAUXADMIN!A:B,2,FALSE)</f>
        <v>HT07</v>
      </c>
      <c r="AB1258" s="165" t="str">
        <f>VLOOKUP(S1258,NIVEAUXADMIN!E:F,2,FALSE)</f>
        <v>HT07753</v>
      </c>
      <c r="AC1258" s="165" t="str">
        <f>VLOOKUP(T1258,NIVEAUXADMIN!I:J,2,FALSE)</f>
        <v>HT07753-01</v>
      </c>
      <c r="AD1258" s="87">
        <f>IF(SUMPRODUCT(($A$4:$A1258=A1258)*($S$4:$S1258=S1258))&gt;1,0,1)</f>
        <v>0</v>
      </c>
    </row>
    <row r="1259" spans="1:30" ht="15" customHeight="1">
      <c r="A1259" s="87" t="s">
        <v>97</v>
      </c>
      <c r="B1259" s="90"/>
      <c r="C1259" s="90" t="s">
        <v>48</v>
      </c>
      <c r="D1259" s="165" t="s">
        <v>16</v>
      </c>
      <c r="E1259" s="189">
        <v>42673</v>
      </c>
      <c r="F1259" s="88" t="s">
        <v>1049</v>
      </c>
      <c r="G1259" s="87" t="s">
        <v>1053</v>
      </c>
      <c r="H1259" s="87" t="s">
        <v>1048</v>
      </c>
      <c r="I1259" s="176"/>
      <c r="J1259" s="85" t="str">
        <f>IFERROR(VLOOKUP(H1259,REFERENCES!R:S,2,FALSE),"")</f>
        <v>Nombre</v>
      </c>
      <c r="K1259" s="168">
        <v>511</v>
      </c>
      <c r="L1259" s="167"/>
      <c r="M1259" s="167"/>
      <c r="N1259" s="167"/>
      <c r="O1259" s="84" t="s">
        <v>1902</v>
      </c>
      <c r="P1259" s="82">
        <v>511</v>
      </c>
      <c r="Q1259" s="89"/>
      <c r="R1259" s="165" t="s">
        <v>20</v>
      </c>
      <c r="S1259" s="87" t="s">
        <v>551</v>
      </c>
      <c r="T1259" s="86" t="s">
        <v>1324</v>
      </c>
      <c r="U1259" s="165"/>
      <c r="V1259" s="86"/>
      <c r="W1259" s="97"/>
      <c r="X1259" s="87" t="s">
        <v>1130</v>
      </c>
      <c r="Y1259" s="165" t="str">
        <f t="shared" si="63"/>
        <v>MED20161030SUTI1È</v>
      </c>
      <c r="Z1259" s="165">
        <f t="shared" si="64"/>
        <v>7</v>
      </c>
      <c r="AA1259" s="165" t="str">
        <f>VLOOKUP(R1259,NIVEAUXADMIN!A:B,2,FALSE)</f>
        <v>HT07</v>
      </c>
      <c r="AB1259" s="165" t="str">
        <f>VLOOKUP(S1259,NIVEAUXADMIN!E:F,2,FALSE)</f>
        <v>HT07753</v>
      </c>
      <c r="AC1259" s="165" t="str">
        <f>VLOOKUP(T1259,NIVEAUXADMIN!I:J,2,FALSE)</f>
        <v>HT07753-01</v>
      </c>
      <c r="AD1259" s="87">
        <f>IF(SUMPRODUCT(($A$4:$A1259=A1259)*($S$4:$S1259=S1259))&gt;1,0,1)</f>
        <v>0</v>
      </c>
    </row>
    <row r="1260" spans="1:30" ht="15" customHeight="1">
      <c r="A1260" s="87" t="s">
        <v>97</v>
      </c>
      <c r="B1260" s="90"/>
      <c r="C1260" s="90" t="s">
        <v>48</v>
      </c>
      <c r="D1260" s="165" t="s">
        <v>16</v>
      </c>
      <c r="E1260" s="189">
        <v>42673</v>
      </c>
      <c r="F1260" s="88" t="s">
        <v>1050</v>
      </c>
      <c r="G1260" s="87" t="s">
        <v>1029</v>
      </c>
      <c r="H1260" s="165" t="s">
        <v>1029</v>
      </c>
      <c r="I1260" s="176"/>
      <c r="J1260" s="85" t="str">
        <f>IFERROR(VLOOKUP(H1260,REFERENCES!R:S,2,FALSE),"")</f>
        <v/>
      </c>
      <c r="K1260" s="168">
        <v>511</v>
      </c>
      <c r="L1260" s="167"/>
      <c r="M1260" s="167"/>
      <c r="N1260" s="167"/>
      <c r="O1260" s="84" t="s">
        <v>1902</v>
      </c>
      <c r="P1260" s="93">
        <v>511</v>
      </c>
      <c r="Q1260" s="96" t="s">
        <v>1040</v>
      </c>
      <c r="R1260" s="165" t="s">
        <v>20</v>
      </c>
      <c r="S1260" s="87" t="s">
        <v>551</v>
      </c>
      <c r="T1260" s="86" t="s">
        <v>1324</v>
      </c>
      <c r="U1260" s="165"/>
      <c r="V1260" s="86"/>
      <c r="W1260" s="97"/>
      <c r="X1260" s="87" t="s">
        <v>1130</v>
      </c>
      <c r="Y1260" s="165" t="str">
        <f t="shared" si="63"/>
        <v>MED20161030SUTI1È</v>
      </c>
      <c r="Z1260" s="165">
        <f t="shared" si="64"/>
        <v>7</v>
      </c>
      <c r="AA1260" s="165" t="str">
        <f>VLOOKUP(R1260,NIVEAUXADMIN!A:B,2,FALSE)</f>
        <v>HT07</v>
      </c>
      <c r="AB1260" s="165" t="str">
        <f>VLOOKUP(S1260,NIVEAUXADMIN!E:F,2,FALSE)</f>
        <v>HT07753</v>
      </c>
      <c r="AC1260" s="165" t="str">
        <f>VLOOKUP(T1260,NIVEAUXADMIN!I:J,2,FALSE)</f>
        <v>HT07753-01</v>
      </c>
      <c r="AD1260" s="87">
        <f>IF(SUMPRODUCT(($A$4:$A1260=A1260)*($S$4:$S1260=S1260))&gt;1,0,1)</f>
        <v>0</v>
      </c>
    </row>
    <row r="1261" spans="1:30" ht="15" customHeight="1">
      <c r="A1261" s="87" t="s">
        <v>97</v>
      </c>
      <c r="B1261" s="90"/>
      <c r="C1261" s="90" t="s">
        <v>48</v>
      </c>
      <c r="D1261" s="165" t="s">
        <v>16</v>
      </c>
      <c r="E1261" s="189">
        <v>42673</v>
      </c>
      <c r="F1261" s="88" t="s">
        <v>1051</v>
      </c>
      <c r="G1261" s="87" t="s">
        <v>1052</v>
      </c>
      <c r="H1261" s="87" t="s">
        <v>1062</v>
      </c>
      <c r="I1261" s="176"/>
      <c r="J1261" s="85" t="str">
        <f>IFERROR(VLOOKUP(H1261,REFERENCES!R:S,2,FALSE),"")</f>
        <v>Nombre</v>
      </c>
      <c r="K1261" s="168">
        <v>511</v>
      </c>
      <c r="L1261" s="167"/>
      <c r="M1261" s="167"/>
      <c r="N1261" s="167"/>
      <c r="O1261" s="84" t="s">
        <v>1902</v>
      </c>
      <c r="P1261" s="82">
        <v>511</v>
      </c>
      <c r="Q1261" s="89" t="s">
        <v>30</v>
      </c>
      <c r="R1261" s="165" t="s">
        <v>20</v>
      </c>
      <c r="S1261" s="87" t="s">
        <v>551</v>
      </c>
      <c r="T1261" s="86" t="s">
        <v>1324</v>
      </c>
      <c r="U1261" s="165"/>
      <c r="V1261" s="86"/>
      <c r="W1261" s="97"/>
      <c r="X1261" s="87" t="s">
        <v>1130</v>
      </c>
      <c r="Y1261" s="165" t="str">
        <f t="shared" si="63"/>
        <v>MED20161030SUTI1È</v>
      </c>
      <c r="Z1261" s="165">
        <f t="shared" si="64"/>
        <v>7</v>
      </c>
      <c r="AA1261" s="165" t="str">
        <f>VLOOKUP(R1261,NIVEAUXADMIN!A:B,2,FALSE)</f>
        <v>HT07</v>
      </c>
      <c r="AB1261" s="165" t="str">
        <f>VLOOKUP(S1261,NIVEAUXADMIN!E:F,2,FALSE)</f>
        <v>HT07753</v>
      </c>
      <c r="AC1261" s="165" t="str">
        <f>VLOOKUP(T1261,NIVEAUXADMIN!I:J,2,FALSE)</f>
        <v>HT07753-01</v>
      </c>
      <c r="AD1261" s="87">
        <f>IF(SUMPRODUCT(($A$4:$A1261=A1261)*($S$4:$S1261=S1261))&gt;1,0,1)</f>
        <v>0</v>
      </c>
    </row>
    <row r="1262" spans="1:30" ht="15" customHeight="1">
      <c r="A1262" s="91" t="s">
        <v>97</v>
      </c>
      <c r="B1262" s="90"/>
      <c r="C1262" s="90" t="s">
        <v>48</v>
      </c>
      <c r="D1262" s="165" t="s">
        <v>16</v>
      </c>
      <c r="E1262" s="189">
        <v>42673</v>
      </c>
      <c r="F1262" s="88" t="s">
        <v>1051</v>
      </c>
      <c r="G1262" s="87" t="s">
        <v>1052</v>
      </c>
      <c r="H1262" s="87" t="s">
        <v>1058</v>
      </c>
      <c r="I1262" s="176"/>
      <c r="J1262" s="85" t="str">
        <f>IFERROR(VLOOKUP(H1262,REFERENCES!R:S,2,FALSE),"")</f>
        <v>Nombre</v>
      </c>
      <c r="K1262" s="168">
        <v>511</v>
      </c>
      <c r="L1262" s="167"/>
      <c r="M1262" s="167"/>
      <c r="N1262" s="167"/>
      <c r="O1262" s="84" t="s">
        <v>1902</v>
      </c>
      <c r="P1262" s="82">
        <v>511</v>
      </c>
      <c r="Q1262" s="89" t="s">
        <v>30</v>
      </c>
      <c r="R1262" s="165" t="s">
        <v>20</v>
      </c>
      <c r="S1262" s="87" t="s">
        <v>551</v>
      </c>
      <c r="T1262" s="86" t="s">
        <v>1324</v>
      </c>
      <c r="U1262" s="165"/>
      <c r="V1262" s="86"/>
      <c r="W1262" s="97"/>
      <c r="X1262" s="87" t="s">
        <v>1130</v>
      </c>
      <c r="Y1262" s="165" t="str">
        <f t="shared" si="63"/>
        <v>MED20161030SUTI1È</v>
      </c>
      <c r="Z1262" s="165">
        <f t="shared" si="64"/>
        <v>7</v>
      </c>
      <c r="AA1262" s="165" t="str">
        <f>VLOOKUP(R1262,NIVEAUXADMIN!A:B,2,FALSE)</f>
        <v>HT07</v>
      </c>
      <c r="AB1262" s="165" t="str">
        <f>VLOOKUP(S1262,NIVEAUXADMIN!E:F,2,FALSE)</f>
        <v>HT07753</v>
      </c>
      <c r="AC1262" s="165" t="str">
        <f>VLOOKUP(T1262,NIVEAUXADMIN!I:J,2,FALSE)</f>
        <v>HT07753-01</v>
      </c>
      <c r="AD1262" s="87">
        <f>IF(SUMPRODUCT(($A$4:$A1262=A1262)*($S$4:$S1262=S1262))&gt;1,0,1)</f>
        <v>0</v>
      </c>
    </row>
    <row r="1263" spans="1:30" ht="15" customHeight="1">
      <c r="A1263" s="89" t="s">
        <v>97</v>
      </c>
      <c r="B1263" s="153"/>
      <c r="C1263" s="90" t="s">
        <v>48</v>
      </c>
      <c r="D1263" s="165" t="s">
        <v>16</v>
      </c>
      <c r="E1263" s="189">
        <v>42705</v>
      </c>
      <c r="F1263" s="155" t="s">
        <v>1049</v>
      </c>
      <c r="G1263" s="154" t="s">
        <v>1053</v>
      </c>
      <c r="H1263" s="154" t="s">
        <v>1065</v>
      </c>
      <c r="I1263" s="176"/>
      <c r="J1263" s="85" t="str">
        <f>IFERROR(VLOOKUP(H1263,REFERENCES!R:S,2,FALSE),"")</f>
        <v>N/A</v>
      </c>
      <c r="K1263" s="168">
        <v>520</v>
      </c>
      <c r="L1263" s="167"/>
      <c r="M1263" s="167"/>
      <c r="N1263" s="167"/>
      <c r="O1263" s="84" t="s">
        <v>1902</v>
      </c>
      <c r="P1263" s="157">
        <v>520</v>
      </c>
      <c r="Q1263" s="89" t="s">
        <v>30</v>
      </c>
      <c r="R1263" s="165" t="s">
        <v>20</v>
      </c>
      <c r="S1263" s="87" t="s">
        <v>551</v>
      </c>
      <c r="T1263" s="86" t="s">
        <v>1324</v>
      </c>
      <c r="U1263" s="165"/>
      <c r="V1263" s="86"/>
      <c r="W1263" s="97"/>
      <c r="X1263" s="154" t="s">
        <v>1898</v>
      </c>
      <c r="Y1263" s="165" t="str">
        <f t="shared" si="63"/>
        <v>MED2016121SUTI1È</v>
      </c>
      <c r="Z1263" s="165">
        <f t="shared" si="64"/>
        <v>3</v>
      </c>
      <c r="AA1263" s="165" t="str">
        <f>VLOOKUP(R1263,NIVEAUXADMIN!A:B,2,FALSE)</f>
        <v>HT07</v>
      </c>
      <c r="AB1263" s="165" t="str">
        <f>VLOOKUP(S1263,NIVEAUXADMIN!E:F,2,FALSE)</f>
        <v>HT07753</v>
      </c>
      <c r="AC1263" s="165" t="str">
        <f>VLOOKUP(T1263,NIVEAUXADMIN!I:J,2,FALSE)</f>
        <v>HT07753-01</v>
      </c>
      <c r="AD1263" s="87">
        <f>IF(SUMPRODUCT(($A$4:$A1263=A1263)*($S$4:$S1263=S1263))&gt;1,0,1)</f>
        <v>0</v>
      </c>
    </row>
    <row r="1264" spans="1:30" ht="15" customHeight="1">
      <c r="A1264" s="87" t="s">
        <v>97</v>
      </c>
      <c r="B1264" s="90"/>
      <c r="C1264" s="90" t="s">
        <v>48</v>
      </c>
      <c r="D1264" s="165" t="s">
        <v>16</v>
      </c>
      <c r="E1264" s="189">
        <v>42705</v>
      </c>
      <c r="F1264" s="88" t="s">
        <v>1049</v>
      </c>
      <c r="G1264" s="87" t="s">
        <v>1053</v>
      </c>
      <c r="H1264" s="87" t="s">
        <v>1065</v>
      </c>
      <c r="I1264" s="176"/>
      <c r="J1264" s="85" t="str">
        <f>IFERROR(VLOOKUP(H1264,REFERENCES!R:S,2,FALSE),"")</f>
        <v>N/A</v>
      </c>
      <c r="K1264" s="168">
        <v>520</v>
      </c>
      <c r="L1264" s="167"/>
      <c r="M1264" s="167"/>
      <c r="N1264" s="167"/>
      <c r="O1264" s="84" t="s">
        <v>1902</v>
      </c>
      <c r="P1264" s="82">
        <v>520</v>
      </c>
      <c r="Q1264" s="89" t="s">
        <v>30</v>
      </c>
      <c r="R1264" s="165" t="s">
        <v>20</v>
      </c>
      <c r="S1264" s="87" t="s">
        <v>551</v>
      </c>
      <c r="T1264" s="86" t="s">
        <v>1324</v>
      </c>
      <c r="U1264" s="165"/>
      <c r="V1264" s="86"/>
      <c r="W1264" s="97"/>
      <c r="X1264" s="91" t="s">
        <v>1898</v>
      </c>
      <c r="Y1264" s="165" t="str">
        <f t="shared" si="63"/>
        <v>MED2016121SUTI1È</v>
      </c>
      <c r="Z1264" s="165">
        <f t="shared" si="64"/>
        <v>3</v>
      </c>
      <c r="AA1264" s="165" t="str">
        <f>VLOOKUP(R1264,NIVEAUXADMIN!A:B,2,FALSE)</f>
        <v>HT07</v>
      </c>
      <c r="AB1264" s="165" t="str">
        <f>VLOOKUP(S1264,NIVEAUXADMIN!E:F,2,FALSE)</f>
        <v>HT07753</v>
      </c>
      <c r="AC1264" s="165" t="str">
        <f>VLOOKUP(T1264,NIVEAUXADMIN!I:J,2,FALSE)</f>
        <v>HT07753-01</v>
      </c>
      <c r="AD1264" s="87">
        <f>IF(SUMPRODUCT(($A$4:$A1264=A1264)*($S$4:$S1264=S1264))&gt;1,0,1)</f>
        <v>0</v>
      </c>
    </row>
    <row r="1265" spans="1:30" ht="15" customHeight="1">
      <c r="A1265" s="87" t="s">
        <v>97</v>
      </c>
      <c r="B1265" s="90"/>
      <c r="C1265" s="90" t="s">
        <v>48</v>
      </c>
      <c r="D1265" s="165" t="s">
        <v>16</v>
      </c>
      <c r="E1265" s="189">
        <v>42705</v>
      </c>
      <c r="F1265" s="88" t="s">
        <v>1049</v>
      </c>
      <c r="G1265" s="87" t="s">
        <v>1053</v>
      </c>
      <c r="H1265" s="87" t="s">
        <v>1196</v>
      </c>
      <c r="I1265" s="176"/>
      <c r="J1265" s="85" t="str">
        <f>IFERROR(VLOOKUP(H1265,REFERENCES!R:S,2,FALSE),"")</f>
        <v>Nombre</v>
      </c>
      <c r="K1265" s="168">
        <v>520</v>
      </c>
      <c r="L1265" s="167"/>
      <c r="M1265" s="167"/>
      <c r="N1265" s="167"/>
      <c r="O1265" s="84" t="s">
        <v>1902</v>
      </c>
      <c r="P1265" s="82">
        <v>520</v>
      </c>
      <c r="Q1265" s="89" t="s">
        <v>30</v>
      </c>
      <c r="R1265" s="165" t="s">
        <v>20</v>
      </c>
      <c r="S1265" s="87" t="s">
        <v>551</v>
      </c>
      <c r="T1265" s="86" t="s">
        <v>1324</v>
      </c>
      <c r="U1265" s="165"/>
      <c r="V1265" s="86"/>
      <c r="W1265" s="97"/>
      <c r="X1265" s="91" t="s">
        <v>1230</v>
      </c>
      <c r="Y1265" s="165" t="str">
        <f t="shared" si="63"/>
        <v>MED2016121SUTI1È</v>
      </c>
      <c r="Z1265" s="165">
        <f t="shared" si="64"/>
        <v>3</v>
      </c>
      <c r="AA1265" s="165" t="str">
        <f>VLOOKUP(R1265,NIVEAUXADMIN!A:B,2,FALSE)</f>
        <v>HT07</v>
      </c>
      <c r="AB1265" s="165" t="str">
        <f>VLOOKUP(S1265,NIVEAUXADMIN!E:F,2,FALSE)</f>
        <v>HT07753</v>
      </c>
      <c r="AC1265" s="165" t="str">
        <f>VLOOKUP(T1265,NIVEAUXADMIN!I:J,2,FALSE)</f>
        <v>HT07753-01</v>
      </c>
      <c r="AD1265" s="87">
        <f>IF(SUMPRODUCT(($A$4:$A1265=A1265)*($S$4:$S1265=S1265))&gt;1,0,1)</f>
        <v>0</v>
      </c>
    </row>
    <row r="1266" spans="1:30" ht="15" customHeight="1">
      <c r="A1266" s="87" t="s">
        <v>97</v>
      </c>
      <c r="B1266" s="90"/>
      <c r="C1266" s="90"/>
      <c r="D1266" s="87" t="s">
        <v>19</v>
      </c>
      <c r="E1266" s="114" t="s">
        <v>1980</v>
      </c>
      <c r="F1266" s="88" t="s">
        <v>1050</v>
      </c>
      <c r="G1266" s="87" t="s">
        <v>1029</v>
      </c>
      <c r="H1266" s="165" t="s">
        <v>1029</v>
      </c>
      <c r="I1266" s="176"/>
      <c r="J1266" s="85" t="str">
        <f>IFERROR(VLOOKUP(H1266,REFERENCES!R:S,2,FALSE),"")</f>
        <v/>
      </c>
      <c r="K1266" s="168">
        <v>275</v>
      </c>
      <c r="L1266" s="167"/>
      <c r="M1266" s="167"/>
      <c r="N1266" s="167"/>
      <c r="O1266" s="84" t="s">
        <v>1902</v>
      </c>
      <c r="P1266" s="82">
        <v>275</v>
      </c>
      <c r="Q1266" s="89"/>
      <c r="R1266" s="165" t="s">
        <v>20</v>
      </c>
      <c r="S1266" s="87" t="s">
        <v>551</v>
      </c>
      <c r="T1266" s="86" t="s">
        <v>1324</v>
      </c>
      <c r="U1266" s="165"/>
      <c r="V1266" s="86"/>
      <c r="W1266" s="97"/>
      <c r="X1266" s="91" t="s">
        <v>1092</v>
      </c>
      <c r="Y1266" s="165" t="e">
        <f t="shared" si="63"/>
        <v>#VALUE!</v>
      </c>
      <c r="Z1266" s="165">
        <f t="shared" si="64"/>
        <v>179</v>
      </c>
      <c r="AA1266" s="165" t="str">
        <f>VLOOKUP(R1266,NIVEAUXADMIN!A:B,2,FALSE)</f>
        <v>HT07</v>
      </c>
      <c r="AB1266" s="165" t="str">
        <f>VLOOKUP(S1266,NIVEAUXADMIN!E:F,2,FALSE)</f>
        <v>HT07753</v>
      </c>
      <c r="AC1266" s="165" t="str">
        <f>VLOOKUP(T1266,NIVEAUXADMIN!I:J,2,FALSE)</f>
        <v>HT07753-01</v>
      </c>
      <c r="AD1266" s="87">
        <f>IF(SUMPRODUCT(($A$4:$A1266=A1266)*($S$4:$S1266=S1266))&gt;1,0,1)</f>
        <v>0</v>
      </c>
    </row>
    <row r="1267" spans="1:30" ht="15" customHeight="1">
      <c r="A1267" s="87" t="s">
        <v>97</v>
      </c>
      <c r="B1267" s="90"/>
      <c r="C1267" s="90" t="s">
        <v>48</v>
      </c>
      <c r="D1267" s="165" t="s">
        <v>16</v>
      </c>
      <c r="E1267" s="189">
        <v>42674</v>
      </c>
      <c r="F1267" s="88" t="s">
        <v>1051</v>
      </c>
      <c r="G1267" s="87" t="s">
        <v>1052</v>
      </c>
      <c r="H1267" s="87" t="s">
        <v>1059</v>
      </c>
      <c r="I1267" s="176"/>
      <c r="J1267" s="85" t="str">
        <f>IFERROR(VLOOKUP(H1267,REFERENCES!R:S,2,FALSE),"")</f>
        <v>Nombre</v>
      </c>
      <c r="K1267" s="168">
        <v>694</v>
      </c>
      <c r="L1267" s="167"/>
      <c r="M1267" s="167"/>
      <c r="N1267" s="167"/>
      <c r="O1267" s="84" t="s">
        <v>1902</v>
      </c>
      <c r="P1267" s="82">
        <v>694</v>
      </c>
      <c r="Q1267" s="89" t="s">
        <v>30</v>
      </c>
      <c r="R1267" s="165" t="s">
        <v>20</v>
      </c>
      <c r="S1267" s="87" t="s">
        <v>551</v>
      </c>
      <c r="T1267" s="86" t="s">
        <v>1654</v>
      </c>
      <c r="U1267" s="165"/>
      <c r="V1267" s="86"/>
      <c r="W1267" s="97"/>
      <c r="X1267" s="87" t="s">
        <v>1130</v>
      </c>
      <c r="Y1267" s="165" t="str">
        <f t="shared" si="63"/>
        <v>MED20161031SUTI4È</v>
      </c>
      <c r="Z1267" s="165">
        <f t="shared" si="64"/>
        <v>8</v>
      </c>
      <c r="AA1267" s="165" t="str">
        <f>VLOOKUP(R1267,NIVEAUXADMIN!A:B,2,FALSE)</f>
        <v>HT07</v>
      </c>
      <c r="AB1267" s="165" t="str">
        <f>VLOOKUP(S1267,NIVEAUXADMIN!E:F,2,FALSE)</f>
        <v>HT07753</v>
      </c>
      <c r="AC1267" s="165" t="str">
        <f>VLOOKUP(T1267,NIVEAUXADMIN!I:J,2,FALSE)</f>
        <v>HT07753-04</v>
      </c>
      <c r="AD1267" s="87">
        <f>IF(SUMPRODUCT(($A$4:$A1267=A1267)*($S$4:$S1267=S1267))&gt;1,0,1)</f>
        <v>0</v>
      </c>
    </row>
    <row r="1268" spans="1:30" ht="15" customHeight="1">
      <c r="A1268" s="89" t="s">
        <v>97</v>
      </c>
      <c r="B1268" s="153"/>
      <c r="C1268" s="90" t="s">
        <v>48</v>
      </c>
      <c r="D1268" s="165" t="s">
        <v>16</v>
      </c>
      <c r="E1268" s="189">
        <v>42674</v>
      </c>
      <c r="F1268" s="155" t="s">
        <v>1049</v>
      </c>
      <c r="G1268" s="154" t="s">
        <v>1053</v>
      </c>
      <c r="H1268" s="154" t="s">
        <v>1065</v>
      </c>
      <c r="I1268" s="176"/>
      <c r="J1268" s="85" t="str">
        <f>IFERROR(VLOOKUP(H1268,REFERENCES!R:S,2,FALSE),"")</f>
        <v>N/A</v>
      </c>
      <c r="K1268" s="168">
        <v>694</v>
      </c>
      <c r="L1268" s="167"/>
      <c r="M1268" s="167"/>
      <c r="N1268" s="167"/>
      <c r="O1268" s="84" t="s">
        <v>1902</v>
      </c>
      <c r="P1268" s="157">
        <v>694</v>
      </c>
      <c r="Q1268" s="89" t="s">
        <v>30</v>
      </c>
      <c r="R1268" s="165" t="s">
        <v>20</v>
      </c>
      <c r="S1268" s="87" t="s">
        <v>551</v>
      </c>
      <c r="T1268" s="86" t="s">
        <v>1654</v>
      </c>
      <c r="U1268" s="165"/>
      <c r="V1268" s="86"/>
      <c r="W1268" s="97"/>
      <c r="X1268" s="154" t="s">
        <v>1895</v>
      </c>
      <c r="Y1268" s="165" t="str">
        <f t="shared" si="63"/>
        <v>MED20161031SUTI4È</v>
      </c>
      <c r="Z1268" s="165">
        <f t="shared" si="64"/>
        <v>8</v>
      </c>
      <c r="AA1268" s="165" t="str">
        <f>VLOOKUP(R1268,NIVEAUXADMIN!A:B,2,FALSE)</f>
        <v>HT07</v>
      </c>
      <c r="AB1268" s="165" t="str">
        <f>VLOOKUP(S1268,NIVEAUXADMIN!E:F,2,FALSE)</f>
        <v>HT07753</v>
      </c>
      <c r="AC1268" s="165" t="str">
        <f>VLOOKUP(T1268,NIVEAUXADMIN!I:J,2,FALSE)</f>
        <v>HT07753-04</v>
      </c>
      <c r="AD1268" s="87">
        <f>IF(SUMPRODUCT(($A$4:$A1268=A1268)*($S$4:$S1268=S1268))&gt;1,0,1)</f>
        <v>0</v>
      </c>
    </row>
    <row r="1269" spans="1:30" ht="15" customHeight="1">
      <c r="A1269" s="87" t="s">
        <v>97</v>
      </c>
      <c r="B1269" s="90"/>
      <c r="C1269" s="90" t="s">
        <v>48</v>
      </c>
      <c r="D1269" s="165" t="s">
        <v>16</v>
      </c>
      <c r="E1269" s="189">
        <v>42674</v>
      </c>
      <c r="F1269" s="88" t="s">
        <v>1049</v>
      </c>
      <c r="G1269" s="87" t="s">
        <v>1053</v>
      </c>
      <c r="H1269" s="87" t="s">
        <v>1065</v>
      </c>
      <c r="I1269" s="176"/>
      <c r="J1269" s="85" t="str">
        <f>IFERROR(VLOOKUP(H1269,REFERENCES!R:S,2,FALSE),"")</f>
        <v>N/A</v>
      </c>
      <c r="K1269" s="168">
        <v>694</v>
      </c>
      <c r="L1269" s="167"/>
      <c r="M1269" s="167"/>
      <c r="N1269" s="167"/>
      <c r="O1269" s="84" t="s">
        <v>1902</v>
      </c>
      <c r="P1269" s="82">
        <v>694</v>
      </c>
      <c r="Q1269" s="89" t="s">
        <v>30</v>
      </c>
      <c r="R1269" s="165" t="s">
        <v>20</v>
      </c>
      <c r="S1269" s="87" t="s">
        <v>551</v>
      </c>
      <c r="T1269" s="86" t="s">
        <v>1654</v>
      </c>
      <c r="U1269" s="165"/>
      <c r="V1269" s="86"/>
      <c r="W1269" s="97"/>
      <c r="X1269" s="87" t="s">
        <v>1895</v>
      </c>
      <c r="Y1269" s="165" t="str">
        <f t="shared" ref="Y1269:Y1300" si="65">UPPER(LEFT(A1269,3)&amp;YEAR(E1269)&amp;MONTH(E1269)&amp;DAY((E1269))&amp;LEFT(R1269,2)&amp;LEFT(S1269,2)&amp;LEFT(T1269,2))</f>
        <v>MED20161031SUTI4È</v>
      </c>
      <c r="Z1269" s="165">
        <f t="shared" ref="Z1269:Z1300" si="66">COUNTIF($Y$4:$Y$1907,Y1269)</f>
        <v>8</v>
      </c>
      <c r="AA1269" s="165" t="str">
        <f>VLOOKUP(R1269,NIVEAUXADMIN!A:B,2,FALSE)</f>
        <v>HT07</v>
      </c>
      <c r="AB1269" s="165" t="str">
        <f>VLOOKUP(S1269,NIVEAUXADMIN!E:F,2,FALSE)</f>
        <v>HT07753</v>
      </c>
      <c r="AC1269" s="165" t="str">
        <f>VLOOKUP(T1269,NIVEAUXADMIN!I:J,2,FALSE)</f>
        <v>HT07753-04</v>
      </c>
      <c r="AD1269" s="87">
        <f>IF(SUMPRODUCT(($A$4:$A1269=A1269)*($S$4:$S1269=S1269))&gt;1,0,1)</f>
        <v>0</v>
      </c>
    </row>
    <row r="1270" spans="1:30" ht="15" customHeight="1">
      <c r="A1270" s="87" t="s">
        <v>97</v>
      </c>
      <c r="B1270" s="90"/>
      <c r="C1270" s="90" t="s">
        <v>48</v>
      </c>
      <c r="D1270" s="165" t="s">
        <v>16</v>
      </c>
      <c r="E1270" s="189">
        <v>42674</v>
      </c>
      <c r="F1270" s="88" t="s">
        <v>1049</v>
      </c>
      <c r="G1270" s="87" t="s">
        <v>1053</v>
      </c>
      <c r="H1270" s="87" t="s">
        <v>1048</v>
      </c>
      <c r="I1270" s="176"/>
      <c r="J1270" s="85" t="str">
        <f>IFERROR(VLOOKUP(H1270,REFERENCES!R:S,2,FALSE),"")</f>
        <v>Nombre</v>
      </c>
      <c r="K1270" s="168">
        <v>694</v>
      </c>
      <c r="L1270" s="167"/>
      <c r="M1270" s="167"/>
      <c r="N1270" s="167"/>
      <c r="O1270" s="84" t="s">
        <v>1902</v>
      </c>
      <c r="P1270" s="82">
        <v>694</v>
      </c>
      <c r="Q1270" s="89"/>
      <c r="R1270" s="165" t="s">
        <v>20</v>
      </c>
      <c r="S1270" s="87" t="s">
        <v>551</v>
      </c>
      <c r="T1270" s="86" t="s">
        <v>1654</v>
      </c>
      <c r="U1270" s="165"/>
      <c r="V1270" s="86"/>
      <c r="W1270" s="97"/>
      <c r="X1270" s="87" t="s">
        <v>1130</v>
      </c>
      <c r="Y1270" s="165" t="str">
        <f t="shared" si="65"/>
        <v>MED20161031SUTI4È</v>
      </c>
      <c r="Z1270" s="165">
        <f t="shared" si="66"/>
        <v>8</v>
      </c>
      <c r="AA1270" s="165" t="str">
        <f>VLOOKUP(R1270,NIVEAUXADMIN!A:B,2,FALSE)</f>
        <v>HT07</v>
      </c>
      <c r="AB1270" s="165" t="str">
        <f>VLOOKUP(S1270,NIVEAUXADMIN!E:F,2,FALSE)</f>
        <v>HT07753</v>
      </c>
      <c r="AC1270" s="165" t="str">
        <f>VLOOKUP(T1270,NIVEAUXADMIN!I:J,2,FALSE)</f>
        <v>HT07753-04</v>
      </c>
      <c r="AD1270" s="87">
        <f>IF(SUMPRODUCT(($A$4:$A1270=A1270)*($S$4:$S1270=S1270))&gt;1,0,1)</f>
        <v>0</v>
      </c>
    </row>
    <row r="1271" spans="1:30" ht="15" customHeight="1">
      <c r="A1271" s="87" t="s">
        <v>97</v>
      </c>
      <c r="B1271" s="90"/>
      <c r="C1271" s="90" t="s">
        <v>48</v>
      </c>
      <c r="D1271" s="165" t="s">
        <v>16</v>
      </c>
      <c r="E1271" s="189">
        <v>42674</v>
      </c>
      <c r="F1271" s="88" t="s">
        <v>1050</v>
      </c>
      <c r="G1271" s="87" t="s">
        <v>1029</v>
      </c>
      <c r="H1271" s="165" t="s">
        <v>1029</v>
      </c>
      <c r="I1271" s="176"/>
      <c r="J1271" s="85" t="str">
        <f>IFERROR(VLOOKUP(H1271,REFERENCES!R:S,2,FALSE),"")</f>
        <v/>
      </c>
      <c r="K1271" s="168">
        <v>694</v>
      </c>
      <c r="L1271" s="167"/>
      <c r="M1271" s="167"/>
      <c r="N1271" s="167"/>
      <c r="O1271" s="84" t="s">
        <v>1902</v>
      </c>
      <c r="P1271" s="93">
        <v>694</v>
      </c>
      <c r="Q1271" s="96" t="s">
        <v>1040</v>
      </c>
      <c r="R1271" s="165" t="s">
        <v>20</v>
      </c>
      <c r="S1271" s="87" t="s">
        <v>551</v>
      </c>
      <c r="T1271" s="86" t="s">
        <v>1654</v>
      </c>
      <c r="U1271" s="165"/>
      <c r="V1271" s="86"/>
      <c r="W1271" s="97"/>
      <c r="X1271" s="87" t="s">
        <v>1130</v>
      </c>
      <c r="Y1271" s="165" t="str">
        <f t="shared" si="65"/>
        <v>MED20161031SUTI4È</v>
      </c>
      <c r="Z1271" s="165">
        <f t="shared" si="66"/>
        <v>8</v>
      </c>
      <c r="AA1271" s="165" t="str">
        <f>VLOOKUP(R1271,NIVEAUXADMIN!A:B,2,FALSE)</f>
        <v>HT07</v>
      </c>
      <c r="AB1271" s="165" t="str">
        <f>VLOOKUP(S1271,NIVEAUXADMIN!E:F,2,FALSE)</f>
        <v>HT07753</v>
      </c>
      <c r="AC1271" s="165" t="str">
        <f>VLOOKUP(T1271,NIVEAUXADMIN!I:J,2,FALSE)</f>
        <v>HT07753-04</v>
      </c>
      <c r="AD1271" s="87">
        <f>IF(SUMPRODUCT(($A$4:$A1271=A1271)*($S$4:$S1271=S1271))&gt;1,0,1)</f>
        <v>0</v>
      </c>
    </row>
    <row r="1272" spans="1:30" ht="15" customHeight="1">
      <c r="A1272" s="87" t="s">
        <v>97</v>
      </c>
      <c r="B1272" s="90"/>
      <c r="C1272" s="90" t="s">
        <v>48</v>
      </c>
      <c r="D1272" s="165" t="s">
        <v>16</v>
      </c>
      <c r="E1272" s="189">
        <v>42674</v>
      </c>
      <c r="F1272" s="88" t="s">
        <v>1051</v>
      </c>
      <c r="G1272" s="87" t="s">
        <v>1052</v>
      </c>
      <c r="H1272" s="87" t="s">
        <v>1062</v>
      </c>
      <c r="I1272" s="176"/>
      <c r="J1272" s="85" t="str">
        <f>IFERROR(VLOOKUP(H1272,REFERENCES!R:S,2,FALSE),"")</f>
        <v>Nombre</v>
      </c>
      <c r="K1272" s="168">
        <v>667</v>
      </c>
      <c r="L1272" s="167"/>
      <c r="M1272" s="167"/>
      <c r="N1272" s="167"/>
      <c r="O1272" s="84" t="s">
        <v>1902</v>
      </c>
      <c r="P1272" s="82">
        <v>694</v>
      </c>
      <c r="Q1272" s="89" t="s">
        <v>30</v>
      </c>
      <c r="R1272" s="165" t="s">
        <v>20</v>
      </c>
      <c r="S1272" s="87" t="s">
        <v>551</v>
      </c>
      <c r="T1272" s="86" t="s">
        <v>1654</v>
      </c>
      <c r="U1272" s="165"/>
      <c r="V1272" s="86"/>
      <c r="W1272" s="97"/>
      <c r="X1272" s="87" t="s">
        <v>1130</v>
      </c>
      <c r="Y1272" s="165" t="str">
        <f t="shared" si="65"/>
        <v>MED20161031SUTI4È</v>
      </c>
      <c r="Z1272" s="165">
        <f t="shared" si="66"/>
        <v>8</v>
      </c>
      <c r="AA1272" s="165" t="str">
        <f>VLOOKUP(R1272,NIVEAUXADMIN!A:B,2,FALSE)</f>
        <v>HT07</v>
      </c>
      <c r="AB1272" s="165" t="str">
        <f>VLOOKUP(S1272,NIVEAUXADMIN!E:F,2,FALSE)</f>
        <v>HT07753</v>
      </c>
      <c r="AC1272" s="165" t="str">
        <f>VLOOKUP(T1272,NIVEAUXADMIN!I:J,2,FALSE)</f>
        <v>HT07753-04</v>
      </c>
      <c r="AD1272" s="87">
        <f>IF(SUMPRODUCT(($A$4:$A1272=A1272)*($S$4:$S1272=S1272))&gt;1,0,1)</f>
        <v>0</v>
      </c>
    </row>
    <row r="1273" spans="1:30" ht="15" customHeight="1">
      <c r="A1273" s="91" t="s">
        <v>97</v>
      </c>
      <c r="B1273" s="90"/>
      <c r="C1273" s="90" t="s">
        <v>48</v>
      </c>
      <c r="D1273" s="165" t="s">
        <v>16</v>
      </c>
      <c r="E1273" s="189">
        <v>42674</v>
      </c>
      <c r="F1273" s="88" t="s">
        <v>1051</v>
      </c>
      <c r="G1273" s="87" t="s">
        <v>1052</v>
      </c>
      <c r="H1273" s="87" t="s">
        <v>1058</v>
      </c>
      <c r="I1273" s="176"/>
      <c r="J1273" s="85" t="str">
        <f>IFERROR(VLOOKUP(H1273,REFERENCES!R:S,2,FALSE),"")</f>
        <v>Nombre</v>
      </c>
      <c r="K1273" s="168">
        <v>667</v>
      </c>
      <c r="L1273" s="167"/>
      <c r="M1273" s="167"/>
      <c r="N1273" s="167"/>
      <c r="O1273" s="84" t="s">
        <v>1902</v>
      </c>
      <c r="P1273" s="82">
        <v>694</v>
      </c>
      <c r="Q1273" s="89" t="s">
        <v>30</v>
      </c>
      <c r="R1273" s="165" t="s">
        <v>20</v>
      </c>
      <c r="S1273" s="87" t="s">
        <v>551</v>
      </c>
      <c r="T1273" s="86" t="s">
        <v>1654</v>
      </c>
      <c r="U1273" s="165"/>
      <c r="V1273" s="86"/>
      <c r="W1273" s="97"/>
      <c r="X1273" s="87" t="s">
        <v>1130</v>
      </c>
      <c r="Y1273" s="165" t="str">
        <f t="shared" si="65"/>
        <v>MED20161031SUTI4È</v>
      </c>
      <c r="Z1273" s="165">
        <f t="shared" si="66"/>
        <v>8</v>
      </c>
      <c r="AA1273" s="165" t="str">
        <f>VLOOKUP(R1273,NIVEAUXADMIN!A:B,2,FALSE)</f>
        <v>HT07</v>
      </c>
      <c r="AB1273" s="165" t="str">
        <f>VLOOKUP(S1273,NIVEAUXADMIN!E:F,2,FALSE)</f>
        <v>HT07753</v>
      </c>
      <c r="AC1273" s="165" t="str">
        <f>VLOOKUP(T1273,NIVEAUXADMIN!I:J,2,FALSE)</f>
        <v>HT07753-04</v>
      </c>
      <c r="AD1273" s="87">
        <f>IF(SUMPRODUCT(($A$4:$A1273=A1273)*($S$4:$S1273=S1273))&gt;1,0,1)</f>
        <v>0</v>
      </c>
    </row>
    <row r="1274" spans="1:30" ht="15" customHeight="1">
      <c r="A1274" s="87" t="s">
        <v>97</v>
      </c>
      <c r="B1274" s="90"/>
      <c r="C1274" s="90" t="s">
        <v>48</v>
      </c>
      <c r="D1274" s="165" t="s">
        <v>16</v>
      </c>
      <c r="E1274" s="189">
        <v>42674</v>
      </c>
      <c r="F1274" s="88" t="s">
        <v>1051</v>
      </c>
      <c r="G1274" s="87" t="s">
        <v>1052</v>
      </c>
      <c r="H1274" s="87" t="s">
        <v>1057</v>
      </c>
      <c r="I1274" s="176"/>
      <c r="J1274" s="85" t="str">
        <f>IFERROR(VLOOKUP(H1274,REFERENCES!R:S,2,FALSE),"")</f>
        <v>Nombre</v>
      </c>
      <c r="K1274" s="168">
        <v>667</v>
      </c>
      <c r="L1274" s="167"/>
      <c r="M1274" s="167"/>
      <c r="N1274" s="167"/>
      <c r="O1274" s="84" t="s">
        <v>1902</v>
      </c>
      <c r="P1274" s="82">
        <v>694</v>
      </c>
      <c r="Q1274" s="89" t="s">
        <v>30</v>
      </c>
      <c r="R1274" s="165" t="s">
        <v>20</v>
      </c>
      <c r="S1274" s="87" t="s">
        <v>551</v>
      </c>
      <c r="T1274" s="86" t="s">
        <v>1654</v>
      </c>
      <c r="U1274" s="165"/>
      <c r="V1274" s="86"/>
      <c r="W1274" s="97"/>
      <c r="X1274" s="87" t="s">
        <v>1130</v>
      </c>
      <c r="Y1274" s="165" t="str">
        <f t="shared" si="65"/>
        <v>MED20161031SUTI4È</v>
      </c>
      <c r="Z1274" s="165">
        <f t="shared" si="66"/>
        <v>8</v>
      </c>
      <c r="AA1274" s="165" t="str">
        <f>VLOOKUP(R1274,NIVEAUXADMIN!A:B,2,FALSE)</f>
        <v>HT07</v>
      </c>
      <c r="AB1274" s="165" t="str">
        <f>VLOOKUP(S1274,NIVEAUXADMIN!E:F,2,FALSE)</f>
        <v>HT07753</v>
      </c>
      <c r="AC1274" s="165" t="str">
        <f>VLOOKUP(T1274,NIVEAUXADMIN!I:J,2,FALSE)</f>
        <v>HT07753-04</v>
      </c>
      <c r="AD1274" s="87">
        <f>IF(SUMPRODUCT(($A$4:$A1274=A1274)*($S$4:$S1274=S1274))&gt;1,0,1)</f>
        <v>0</v>
      </c>
    </row>
    <row r="1275" spans="1:30" ht="15" customHeight="1">
      <c r="A1275" s="87" t="s">
        <v>97</v>
      </c>
      <c r="B1275" s="90"/>
      <c r="C1275" s="90" t="s">
        <v>48</v>
      </c>
      <c r="D1275" s="165" t="s">
        <v>16</v>
      </c>
      <c r="E1275" s="189">
        <v>42686</v>
      </c>
      <c r="F1275" s="88" t="s">
        <v>1051</v>
      </c>
      <c r="G1275" s="87" t="s">
        <v>1052</v>
      </c>
      <c r="H1275" s="87" t="s">
        <v>1059</v>
      </c>
      <c r="I1275" s="176"/>
      <c r="J1275" s="85" t="str">
        <f>IFERROR(VLOOKUP(H1275,REFERENCES!R:S,2,FALSE),"")</f>
        <v>Nombre</v>
      </c>
      <c r="K1275" s="168">
        <v>52</v>
      </c>
      <c r="L1275" s="167"/>
      <c r="M1275" s="167"/>
      <c r="N1275" s="167"/>
      <c r="O1275" s="84" t="s">
        <v>1902</v>
      </c>
      <c r="P1275" s="82">
        <v>198</v>
      </c>
      <c r="Q1275" s="96" t="s">
        <v>1040</v>
      </c>
      <c r="R1275" s="165" t="s">
        <v>20</v>
      </c>
      <c r="S1275" s="87" t="s">
        <v>551</v>
      </c>
      <c r="T1275" s="86" t="s">
        <v>1602</v>
      </c>
      <c r="U1275" s="165"/>
      <c r="V1275" s="86"/>
      <c r="W1275" s="97"/>
      <c r="X1275" s="87" t="s">
        <v>1131</v>
      </c>
      <c r="Y1275" s="165" t="str">
        <f t="shared" si="65"/>
        <v>MED20161112SUTI3È</v>
      </c>
      <c r="Z1275" s="165">
        <f t="shared" si="66"/>
        <v>6</v>
      </c>
      <c r="AA1275" s="165" t="str">
        <f>VLOOKUP(R1275,NIVEAUXADMIN!A:B,2,FALSE)</f>
        <v>HT07</v>
      </c>
      <c r="AB1275" s="165" t="str">
        <f>VLOOKUP(S1275,NIVEAUXADMIN!E:F,2,FALSE)</f>
        <v>HT07753</v>
      </c>
      <c r="AC1275" s="165" t="str">
        <f>VLOOKUP(T1275,NIVEAUXADMIN!I:J,2,FALSE)</f>
        <v>HT07753-03</v>
      </c>
      <c r="AD1275" s="87">
        <f>IF(SUMPRODUCT(($A$4:$A1275=A1275)*($S$4:$S1275=S1275))&gt;1,0,1)</f>
        <v>0</v>
      </c>
    </row>
    <row r="1276" spans="1:30" ht="15" customHeight="1">
      <c r="A1276" s="89" t="s">
        <v>97</v>
      </c>
      <c r="B1276" s="153"/>
      <c r="C1276" s="90" t="s">
        <v>48</v>
      </c>
      <c r="D1276" s="165" t="s">
        <v>16</v>
      </c>
      <c r="E1276" s="189">
        <v>42686</v>
      </c>
      <c r="F1276" s="155" t="s">
        <v>1049</v>
      </c>
      <c r="G1276" s="154" t="s">
        <v>1053</v>
      </c>
      <c r="H1276" s="154" t="s">
        <v>1065</v>
      </c>
      <c r="I1276" s="176"/>
      <c r="J1276" s="85" t="str">
        <f>IFERROR(VLOOKUP(H1276,REFERENCES!R:S,2,FALSE),"")</f>
        <v>N/A</v>
      </c>
      <c r="K1276" s="168">
        <v>250</v>
      </c>
      <c r="L1276" s="167"/>
      <c r="M1276" s="167"/>
      <c r="N1276" s="167"/>
      <c r="O1276" s="84" t="s">
        <v>1902</v>
      </c>
      <c r="P1276" s="157">
        <v>198</v>
      </c>
      <c r="Q1276" s="89" t="s">
        <v>30</v>
      </c>
      <c r="R1276" s="165" t="s">
        <v>20</v>
      </c>
      <c r="S1276" s="87" t="s">
        <v>551</v>
      </c>
      <c r="T1276" s="86" t="s">
        <v>1602</v>
      </c>
      <c r="U1276" s="165"/>
      <c r="V1276" s="86"/>
      <c r="W1276" s="97"/>
      <c r="X1276" s="154" t="s">
        <v>1896</v>
      </c>
      <c r="Y1276" s="165" t="str">
        <f t="shared" si="65"/>
        <v>MED20161112SUTI3È</v>
      </c>
      <c r="Z1276" s="165">
        <f t="shared" si="66"/>
        <v>6</v>
      </c>
      <c r="AA1276" s="165" t="str">
        <f>VLOOKUP(R1276,NIVEAUXADMIN!A:B,2,FALSE)</f>
        <v>HT07</v>
      </c>
      <c r="AB1276" s="165" t="str">
        <f>VLOOKUP(S1276,NIVEAUXADMIN!E:F,2,FALSE)</f>
        <v>HT07753</v>
      </c>
      <c r="AC1276" s="165" t="str">
        <f>VLOOKUP(T1276,NIVEAUXADMIN!I:J,2,FALSE)</f>
        <v>HT07753-03</v>
      </c>
      <c r="AD1276" s="87">
        <f>IF(SUMPRODUCT(($A$4:$A1276=A1276)*($S$4:$S1276=S1276))&gt;1,0,1)</f>
        <v>0</v>
      </c>
    </row>
    <row r="1277" spans="1:30" ht="15" customHeight="1">
      <c r="A1277" s="87" t="s">
        <v>97</v>
      </c>
      <c r="B1277" s="90"/>
      <c r="C1277" s="90" t="s">
        <v>48</v>
      </c>
      <c r="D1277" s="165" t="s">
        <v>16</v>
      </c>
      <c r="E1277" s="189">
        <v>42686</v>
      </c>
      <c r="F1277" s="88" t="s">
        <v>1049</v>
      </c>
      <c r="G1277" s="87" t="s">
        <v>1053</v>
      </c>
      <c r="H1277" s="87" t="s">
        <v>1065</v>
      </c>
      <c r="I1277" s="176"/>
      <c r="J1277" s="85" t="str">
        <f>IFERROR(VLOOKUP(H1277,REFERENCES!R:S,2,FALSE),"")</f>
        <v>N/A</v>
      </c>
      <c r="K1277" s="168">
        <v>250</v>
      </c>
      <c r="L1277" s="167"/>
      <c r="M1277" s="167"/>
      <c r="N1277" s="167"/>
      <c r="O1277" s="84" t="s">
        <v>1902</v>
      </c>
      <c r="P1277" s="82">
        <v>198</v>
      </c>
      <c r="Q1277" s="89" t="s">
        <v>30</v>
      </c>
      <c r="R1277" s="165" t="s">
        <v>20</v>
      </c>
      <c r="S1277" s="87" t="s">
        <v>551</v>
      </c>
      <c r="T1277" s="86" t="s">
        <v>1602</v>
      </c>
      <c r="U1277" s="165"/>
      <c r="V1277" s="86"/>
      <c r="W1277" s="97"/>
      <c r="X1277" s="87" t="s">
        <v>1896</v>
      </c>
      <c r="Y1277" s="165" t="str">
        <f t="shared" si="65"/>
        <v>MED20161112SUTI3È</v>
      </c>
      <c r="Z1277" s="165">
        <f t="shared" si="66"/>
        <v>6</v>
      </c>
      <c r="AA1277" s="165" t="str">
        <f>VLOOKUP(R1277,NIVEAUXADMIN!A:B,2,FALSE)</f>
        <v>HT07</v>
      </c>
      <c r="AB1277" s="165" t="str">
        <f>VLOOKUP(S1277,NIVEAUXADMIN!E:F,2,FALSE)</f>
        <v>HT07753</v>
      </c>
      <c r="AC1277" s="165" t="str">
        <f>VLOOKUP(T1277,NIVEAUXADMIN!I:J,2,FALSE)</f>
        <v>HT07753-03</v>
      </c>
      <c r="AD1277" s="87">
        <f>IF(SUMPRODUCT(($A$4:$A1277=A1277)*($S$4:$S1277=S1277))&gt;1,0,1)</f>
        <v>0</v>
      </c>
    </row>
    <row r="1278" spans="1:30" ht="15" customHeight="1">
      <c r="A1278" s="87" t="s">
        <v>97</v>
      </c>
      <c r="B1278" s="90"/>
      <c r="C1278" s="90" t="s">
        <v>48</v>
      </c>
      <c r="D1278" s="165" t="s">
        <v>16</v>
      </c>
      <c r="E1278" s="189">
        <v>42686</v>
      </c>
      <c r="F1278" s="88" t="s">
        <v>1049</v>
      </c>
      <c r="G1278" s="87" t="s">
        <v>1053</v>
      </c>
      <c r="H1278" s="87" t="s">
        <v>1048</v>
      </c>
      <c r="I1278" s="176"/>
      <c r="J1278" s="85" t="str">
        <f>IFERROR(VLOOKUP(H1278,REFERENCES!R:S,2,FALSE),"")</f>
        <v>Nombre</v>
      </c>
      <c r="K1278" s="168">
        <v>250</v>
      </c>
      <c r="L1278" s="167"/>
      <c r="M1278" s="167"/>
      <c r="N1278" s="167"/>
      <c r="O1278" s="84" t="s">
        <v>1902</v>
      </c>
      <c r="P1278" s="82">
        <v>198</v>
      </c>
      <c r="Q1278" s="89" t="s">
        <v>30</v>
      </c>
      <c r="R1278" s="165" t="s">
        <v>20</v>
      </c>
      <c r="S1278" s="87" t="s">
        <v>551</v>
      </c>
      <c r="T1278" s="86" t="s">
        <v>1602</v>
      </c>
      <c r="U1278" s="165"/>
      <c r="V1278" s="86"/>
      <c r="W1278" s="97"/>
      <c r="X1278" s="87" t="s">
        <v>1131</v>
      </c>
      <c r="Y1278" s="165" t="str">
        <f t="shared" si="65"/>
        <v>MED20161112SUTI3È</v>
      </c>
      <c r="Z1278" s="165">
        <f t="shared" si="66"/>
        <v>6</v>
      </c>
      <c r="AA1278" s="165" t="str">
        <f>VLOOKUP(R1278,NIVEAUXADMIN!A:B,2,FALSE)</f>
        <v>HT07</v>
      </c>
      <c r="AB1278" s="165" t="str">
        <f>VLOOKUP(S1278,NIVEAUXADMIN!E:F,2,FALSE)</f>
        <v>HT07753</v>
      </c>
      <c r="AC1278" s="165" t="str">
        <f>VLOOKUP(T1278,NIVEAUXADMIN!I:J,2,FALSE)</f>
        <v>HT07753-03</v>
      </c>
      <c r="AD1278" s="87">
        <f>IF(SUMPRODUCT(($A$4:$A1278=A1278)*($S$4:$S1278=S1278))&gt;1,0,1)</f>
        <v>0</v>
      </c>
    </row>
    <row r="1279" spans="1:30" ht="15" customHeight="1">
      <c r="A1279" s="87" t="s">
        <v>97</v>
      </c>
      <c r="B1279" s="90"/>
      <c r="C1279" s="90" t="s">
        <v>48</v>
      </c>
      <c r="D1279" s="165" t="s">
        <v>16</v>
      </c>
      <c r="E1279" s="189">
        <v>42686</v>
      </c>
      <c r="F1279" s="88" t="s">
        <v>1050</v>
      </c>
      <c r="G1279" s="87" t="s">
        <v>1029</v>
      </c>
      <c r="H1279" s="165" t="s">
        <v>1029</v>
      </c>
      <c r="I1279" s="176"/>
      <c r="J1279" s="85" t="str">
        <f>IFERROR(VLOOKUP(H1279,REFERENCES!R:S,2,FALSE),"")</f>
        <v/>
      </c>
      <c r="K1279" s="168">
        <v>198</v>
      </c>
      <c r="L1279" s="167"/>
      <c r="M1279" s="167"/>
      <c r="N1279" s="167"/>
      <c r="O1279" s="84" t="s">
        <v>1902</v>
      </c>
      <c r="P1279" s="93">
        <v>198</v>
      </c>
      <c r="Q1279" s="96" t="s">
        <v>1040</v>
      </c>
      <c r="R1279" s="165" t="s">
        <v>20</v>
      </c>
      <c r="S1279" s="87" t="s">
        <v>551</v>
      </c>
      <c r="T1279" s="86" t="s">
        <v>1602</v>
      </c>
      <c r="U1279" s="165"/>
      <c r="V1279" s="86"/>
      <c r="W1279" s="97"/>
      <c r="X1279" s="87" t="s">
        <v>1131</v>
      </c>
      <c r="Y1279" s="165" t="str">
        <f t="shared" si="65"/>
        <v>MED20161112SUTI3È</v>
      </c>
      <c r="Z1279" s="165">
        <f t="shared" si="66"/>
        <v>6</v>
      </c>
      <c r="AA1279" s="165" t="str">
        <f>VLOOKUP(R1279,NIVEAUXADMIN!A:B,2,FALSE)</f>
        <v>HT07</v>
      </c>
      <c r="AB1279" s="165" t="str">
        <f>VLOOKUP(S1279,NIVEAUXADMIN!E:F,2,FALSE)</f>
        <v>HT07753</v>
      </c>
      <c r="AC1279" s="165" t="str">
        <f>VLOOKUP(T1279,NIVEAUXADMIN!I:J,2,FALSE)</f>
        <v>HT07753-03</v>
      </c>
      <c r="AD1279" s="87">
        <f>IF(SUMPRODUCT(($A$4:$A1279=A1279)*($S$4:$S1279=S1279))&gt;1,0,1)</f>
        <v>0</v>
      </c>
    </row>
    <row r="1280" spans="1:30" ht="15" customHeight="1">
      <c r="A1280" s="87" t="s">
        <v>97</v>
      </c>
      <c r="B1280" s="90"/>
      <c r="C1280" s="90" t="s">
        <v>48</v>
      </c>
      <c r="D1280" s="165" t="s">
        <v>16</v>
      </c>
      <c r="E1280" s="189">
        <v>42686</v>
      </c>
      <c r="F1280" s="88" t="s">
        <v>1049</v>
      </c>
      <c r="G1280" s="87" t="s">
        <v>1053</v>
      </c>
      <c r="H1280" s="87" t="s">
        <v>1064</v>
      </c>
      <c r="I1280" s="176"/>
      <c r="J1280" s="85" t="str">
        <f>IFERROR(VLOOKUP(H1280,REFERENCES!R:S,2,FALSE),"")</f>
        <v>Nombre</v>
      </c>
      <c r="K1280" s="168">
        <v>198</v>
      </c>
      <c r="L1280" s="167"/>
      <c r="M1280" s="167"/>
      <c r="N1280" s="167"/>
      <c r="O1280" s="84" t="s">
        <v>1902</v>
      </c>
      <c r="P1280" s="82">
        <v>198</v>
      </c>
      <c r="Q1280" s="96" t="s">
        <v>1040</v>
      </c>
      <c r="R1280" s="165" t="s">
        <v>20</v>
      </c>
      <c r="S1280" s="87" t="s">
        <v>551</v>
      </c>
      <c r="T1280" s="86" t="s">
        <v>1602</v>
      </c>
      <c r="U1280" s="165"/>
      <c r="V1280" s="86"/>
      <c r="W1280" s="97"/>
      <c r="X1280" s="87" t="s">
        <v>1131</v>
      </c>
      <c r="Y1280" s="165" t="str">
        <f t="shared" si="65"/>
        <v>MED20161112SUTI3È</v>
      </c>
      <c r="Z1280" s="165">
        <f t="shared" si="66"/>
        <v>6</v>
      </c>
      <c r="AA1280" s="165" t="str">
        <f>VLOOKUP(R1280,NIVEAUXADMIN!A:B,2,FALSE)</f>
        <v>HT07</v>
      </c>
      <c r="AB1280" s="165" t="str">
        <f>VLOOKUP(S1280,NIVEAUXADMIN!E:F,2,FALSE)</f>
        <v>HT07753</v>
      </c>
      <c r="AC1280" s="165" t="str">
        <f>VLOOKUP(T1280,NIVEAUXADMIN!I:J,2,FALSE)</f>
        <v>HT07753-03</v>
      </c>
      <c r="AD1280" s="87">
        <f>IF(SUMPRODUCT(($A$4:$A1280=A1280)*($S$4:$S1280=S1280))&gt;1,0,1)</f>
        <v>0</v>
      </c>
    </row>
    <row r="1281" spans="1:30" ht="15" customHeight="1">
      <c r="A1281" s="89" t="s">
        <v>97</v>
      </c>
      <c r="B1281" s="153"/>
      <c r="C1281" s="90" t="s">
        <v>48</v>
      </c>
      <c r="D1281" s="165" t="s">
        <v>16</v>
      </c>
      <c r="E1281" s="189">
        <v>42690</v>
      </c>
      <c r="F1281" s="155" t="s">
        <v>1049</v>
      </c>
      <c r="G1281" s="154" t="s">
        <v>1053</v>
      </c>
      <c r="H1281" s="154" t="s">
        <v>1065</v>
      </c>
      <c r="I1281" s="176"/>
      <c r="J1281" s="85" t="str">
        <f>IFERROR(VLOOKUP(H1281,REFERENCES!R:S,2,FALSE),"")</f>
        <v>N/A</v>
      </c>
      <c r="K1281" s="168">
        <v>367</v>
      </c>
      <c r="L1281" s="167"/>
      <c r="M1281" s="167"/>
      <c r="N1281" s="167"/>
      <c r="O1281" s="84" t="s">
        <v>1902</v>
      </c>
      <c r="P1281" s="157">
        <v>367</v>
      </c>
      <c r="Q1281" s="89" t="s">
        <v>30</v>
      </c>
      <c r="R1281" s="165" t="s">
        <v>20</v>
      </c>
      <c r="S1281" s="87" t="s">
        <v>551</v>
      </c>
      <c r="T1281" s="86" t="s">
        <v>1654</v>
      </c>
      <c r="U1281" s="165"/>
      <c r="V1281" s="86"/>
      <c r="W1281" s="97"/>
      <c r="X1281" s="154" t="s">
        <v>1897</v>
      </c>
      <c r="Y1281" s="165" t="str">
        <f t="shared" si="65"/>
        <v>MED20161116SUTI4È</v>
      </c>
      <c r="Z1281" s="165">
        <f t="shared" si="66"/>
        <v>8</v>
      </c>
      <c r="AA1281" s="165" t="str">
        <f>VLOOKUP(R1281,NIVEAUXADMIN!A:B,2,FALSE)</f>
        <v>HT07</v>
      </c>
      <c r="AB1281" s="165" t="str">
        <f>VLOOKUP(S1281,NIVEAUXADMIN!E:F,2,FALSE)</f>
        <v>HT07753</v>
      </c>
      <c r="AC1281" s="165" t="str">
        <f>VLOOKUP(T1281,NIVEAUXADMIN!I:J,2,FALSE)</f>
        <v>HT07753-04</v>
      </c>
      <c r="AD1281" s="87">
        <f>IF(SUMPRODUCT(($A$4:$A1281=A1281)*($S$4:$S1281=S1281))&gt;1,0,1)</f>
        <v>0</v>
      </c>
    </row>
    <row r="1282" spans="1:30" ht="15" customHeight="1">
      <c r="A1282" s="87" t="s">
        <v>97</v>
      </c>
      <c r="B1282" s="90"/>
      <c r="C1282" s="90" t="s">
        <v>48</v>
      </c>
      <c r="D1282" s="165" t="s">
        <v>16</v>
      </c>
      <c r="E1282" s="189">
        <v>42690</v>
      </c>
      <c r="F1282" s="88" t="s">
        <v>1049</v>
      </c>
      <c r="G1282" s="87" t="s">
        <v>1053</v>
      </c>
      <c r="H1282" s="87" t="s">
        <v>1065</v>
      </c>
      <c r="I1282" s="176"/>
      <c r="J1282" s="85" t="str">
        <f>IFERROR(VLOOKUP(H1282,REFERENCES!R:S,2,FALSE),"")</f>
        <v>N/A</v>
      </c>
      <c r="K1282" s="168">
        <v>367</v>
      </c>
      <c r="L1282" s="167"/>
      <c r="M1282" s="167"/>
      <c r="N1282" s="167"/>
      <c r="O1282" s="84" t="s">
        <v>1902</v>
      </c>
      <c r="P1282" s="82">
        <v>367</v>
      </c>
      <c r="Q1282" s="89" t="s">
        <v>30</v>
      </c>
      <c r="R1282" s="165" t="s">
        <v>20</v>
      </c>
      <c r="S1282" s="87" t="s">
        <v>551</v>
      </c>
      <c r="T1282" s="86" t="s">
        <v>1654</v>
      </c>
      <c r="U1282" s="165"/>
      <c r="V1282" s="86"/>
      <c r="W1282" s="97"/>
      <c r="X1282" s="87" t="s">
        <v>1897</v>
      </c>
      <c r="Y1282" s="165" t="str">
        <f t="shared" si="65"/>
        <v>MED20161116SUTI4È</v>
      </c>
      <c r="Z1282" s="165">
        <f t="shared" si="66"/>
        <v>8</v>
      </c>
      <c r="AA1282" s="165" t="str">
        <f>VLOOKUP(R1282,NIVEAUXADMIN!A:B,2,FALSE)</f>
        <v>HT07</v>
      </c>
      <c r="AB1282" s="165" t="str">
        <f>VLOOKUP(S1282,NIVEAUXADMIN!E:F,2,FALSE)</f>
        <v>HT07753</v>
      </c>
      <c r="AC1282" s="165" t="str">
        <f>VLOOKUP(T1282,NIVEAUXADMIN!I:J,2,FALSE)</f>
        <v>HT07753-04</v>
      </c>
      <c r="AD1282" s="87">
        <f>IF(SUMPRODUCT(($A$4:$A1282=A1282)*($S$4:$S1282=S1282))&gt;1,0,1)</f>
        <v>0</v>
      </c>
    </row>
    <row r="1283" spans="1:30" ht="15" customHeight="1">
      <c r="A1283" s="87" t="s">
        <v>97</v>
      </c>
      <c r="B1283" s="90"/>
      <c r="C1283" s="90" t="s">
        <v>48</v>
      </c>
      <c r="D1283" s="165" t="s">
        <v>16</v>
      </c>
      <c r="E1283" s="189">
        <v>42690</v>
      </c>
      <c r="F1283" s="88" t="s">
        <v>1049</v>
      </c>
      <c r="G1283" s="87" t="s">
        <v>1053</v>
      </c>
      <c r="H1283" s="87" t="s">
        <v>1048</v>
      </c>
      <c r="I1283" s="176"/>
      <c r="J1283" s="85" t="str">
        <f>IFERROR(VLOOKUP(H1283,REFERENCES!R:S,2,FALSE),"")</f>
        <v>Nombre</v>
      </c>
      <c r="K1283" s="168">
        <v>334</v>
      </c>
      <c r="L1283" s="167"/>
      <c r="M1283" s="167"/>
      <c r="N1283" s="167"/>
      <c r="O1283" s="84" t="s">
        <v>1902</v>
      </c>
      <c r="P1283" s="82">
        <v>367</v>
      </c>
      <c r="Q1283" s="89" t="s">
        <v>30</v>
      </c>
      <c r="R1283" s="165" t="s">
        <v>20</v>
      </c>
      <c r="S1283" s="87" t="s">
        <v>551</v>
      </c>
      <c r="T1283" s="86" t="s">
        <v>1654</v>
      </c>
      <c r="U1283" s="165"/>
      <c r="V1283" s="86"/>
      <c r="W1283" s="97"/>
      <c r="X1283" s="87" t="s">
        <v>1132</v>
      </c>
      <c r="Y1283" s="165" t="str">
        <f t="shared" si="65"/>
        <v>MED20161116SUTI4È</v>
      </c>
      <c r="Z1283" s="165">
        <f t="shared" si="66"/>
        <v>8</v>
      </c>
      <c r="AA1283" s="165" t="str">
        <f>VLOOKUP(R1283,NIVEAUXADMIN!A:B,2,FALSE)</f>
        <v>HT07</v>
      </c>
      <c r="AB1283" s="165" t="str">
        <f>VLOOKUP(S1283,NIVEAUXADMIN!E:F,2,FALSE)</f>
        <v>HT07753</v>
      </c>
      <c r="AC1283" s="165" t="str">
        <f>VLOOKUP(T1283,NIVEAUXADMIN!I:J,2,FALSE)</f>
        <v>HT07753-04</v>
      </c>
      <c r="AD1283" s="87">
        <f>IF(SUMPRODUCT(($A$4:$A1283=A1283)*($S$4:$S1283=S1283))&gt;1,0,1)</f>
        <v>0</v>
      </c>
    </row>
    <row r="1284" spans="1:30" ht="15" customHeight="1">
      <c r="A1284" s="87" t="s">
        <v>97</v>
      </c>
      <c r="B1284" s="90"/>
      <c r="C1284" s="90" t="s">
        <v>48</v>
      </c>
      <c r="D1284" s="165" t="s">
        <v>16</v>
      </c>
      <c r="E1284" s="189">
        <v>42690</v>
      </c>
      <c r="F1284" s="88" t="s">
        <v>1050</v>
      </c>
      <c r="G1284" s="87" t="s">
        <v>1029</v>
      </c>
      <c r="H1284" s="165" t="s">
        <v>1029</v>
      </c>
      <c r="I1284" s="176"/>
      <c r="J1284" s="85" t="str">
        <f>IFERROR(VLOOKUP(H1284,REFERENCES!R:S,2,FALSE),"")</f>
        <v/>
      </c>
      <c r="K1284" s="168">
        <v>302</v>
      </c>
      <c r="L1284" s="167"/>
      <c r="M1284" s="167"/>
      <c r="N1284" s="167"/>
      <c r="O1284" s="84" t="s">
        <v>1902</v>
      </c>
      <c r="P1284" s="93">
        <v>302</v>
      </c>
      <c r="Q1284" s="96" t="s">
        <v>1040</v>
      </c>
      <c r="R1284" s="165" t="s">
        <v>20</v>
      </c>
      <c r="S1284" s="87" t="s">
        <v>551</v>
      </c>
      <c r="T1284" s="86" t="s">
        <v>1654</v>
      </c>
      <c r="U1284" s="165"/>
      <c r="V1284" s="86"/>
      <c r="W1284" s="97"/>
      <c r="X1284" s="87" t="s">
        <v>1132</v>
      </c>
      <c r="Y1284" s="165" t="str">
        <f t="shared" si="65"/>
        <v>MED20161116SUTI4È</v>
      </c>
      <c r="Z1284" s="165">
        <f t="shared" si="66"/>
        <v>8</v>
      </c>
      <c r="AA1284" s="165" t="str">
        <f>VLOOKUP(R1284,NIVEAUXADMIN!A:B,2,FALSE)</f>
        <v>HT07</v>
      </c>
      <c r="AB1284" s="165" t="str">
        <f>VLOOKUP(S1284,NIVEAUXADMIN!E:F,2,FALSE)</f>
        <v>HT07753</v>
      </c>
      <c r="AC1284" s="165" t="str">
        <f>VLOOKUP(T1284,NIVEAUXADMIN!I:J,2,FALSE)</f>
        <v>HT07753-04</v>
      </c>
      <c r="AD1284" s="87">
        <f>IF(SUMPRODUCT(($A$4:$A1284=A1284)*($S$4:$S1284=S1284))&gt;1,0,1)</f>
        <v>0</v>
      </c>
    </row>
    <row r="1285" spans="1:30" ht="15" customHeight="1">
      <c r="A1285" s="45" t="s">
        <v>97</v>
      </c>
      <c r="B1285" s="90"/>
      <c r="C1285" s="90" t="s">
        <v>48</v>
      </c>
      <c r="D1285" s="165" t="s">
        <v>16</v>
      </c>
      <c r="E1285" s="189">
        <v>42690</v>
      </c>
      <c r="F1285" s="88" t="s">
        <v>1049</v>
      </c>
      <c r="G1285" s="87" t="s">
        <v>1053</v>
      </c>
      <c r="H1285" s="87" t="s">
        <v>1064</v>
      </c>
      <c r="I1285" s="176" t="s">
        <v>1180</v>
      </c>
      <c r="J1285" s="85" t="str">
        <f>IFERROR(VLOOKUP(H1285,REFERENCES!R:S,2,FALSE),"")</f>
        <v>Nombre</v>
      </c>
      <c r="K1285" s="168">
        <v>302</v>
      </c>
      <c r="L1285" s="167"/>
      <c r="M1285" s="167"/>
      <c r="N1285" s="167"/>
      <c r="O1285" s="84" t="s">
        <v>1902</v>
      </c>
      <c r="P1285" s="82">
        <v>367</v>
      </c>
      <c r="Q1285" s="89" t="s">
        <v>30</v>
      </c>
      <c r="R1285" s="165" t="s">
        <v>20</v>
      </c>
      <c r="S1285" s="87" t="s">
        <v>551</v>
      </c>
      <c r="T1285" s="86" t="s">
        <v>1654</v>
      </c>
      <c r="U1285" s="165"/>
      <c r="V1285" s="86"/>
      <c r="W1285" s="97"/>
      <c r="X1285" s="87" t="s">
        <v>1132</v>
      </c>
      <c r="Y1285" s="165" t="str">
        <f t="shared" si="65"/>
        <v>MED20161116SUTI4È</v>
      </c>
      <c r="Z1285" s="165">
        <f t="shared" si="66"/>
        <v>8</v>
      </c>
      <c r="AA1285" s="165" t="str">
        <f>VLOOKUP(R1285,NIVEAUXADMIN!A:B,2,FALSE)</f>
        <v>HT07</v>
      </c>
      <c r="AB1285" s="165" t="str">
        <f>VLOOKUP(S1285,NIVEAUXADMIN!E:F,2,FALSE)</f>
        <v>HT07753</v>
      </c>
      <c r="AC1285" s="165" t="str">
        <f>VLOOKUP(T1285,NIVEAUXADMIN!I:J,2,FALSE)</f>
        <v>HT07753-04</v>
      </c>
      <c r="AD1285" s="87">
        <f>IF(SUMPRODUCT(($A$4:$A1285=A1285)*($S$4:$S1285=S1285))&gt;1,0,1)</f>
        <v>0</v>
      </c>
    </row>
    <row r="1286" spans="1:30" ht="15" customHeight="1">
      <c r="A1286" s="87" t="s">
        <v>97</v>
      </c>
      <c r="B1286" s="90"/>
      <c r="C1286" s="90" t="s">
        <v>48</v>
      </c>
      <c r="D1286" s="165" t="s">
        <v>16</v>
      </c>
      <c r="E1286" s="189">
        <v>42690</v>
      </c>
      <c r="F1286" s="88" t="s">
        <v>1051</v>
      </c>
      <c r="G1286" s="87" t="s">
        <v>1052</v>
      </c>
      <c r="H1286" s="87" t="s">
        <v>1062</v>
      </c>
      <c r="I1286" s="176"/>
      <c r="J1286" s="85" t="str">
        <f>IFERROR(VLOOKUP(H1286,REFERENCES!R:S,2,FALSE),"")</f>
        <v>Nombre</v>
      </c>
      <c r="K1286" s="168">
        <v>367</v>
      </c>
      <c r="L1286" s="167"/>
      <c r="M1286" s="167"/>
      <c r="N1286" s="167"/>
      <c r="O1286" s="84" t="s">
        <v>1902</v>
      </c>
      <c r="P1286" s="82">
        <v>367</v>
      </c>
      <c r="Q1286" s="89" t="s">
        <v>30</v>
      </c>
      <c r="R1286" s="165" t="s">
        <v>20</v>
      </c>
      <c r="S1286" s="87" t="s">
        <v>551</v>
      </c>
      <c r="T1286" s="86" t="s">
        <v>1654</v>
      </c>
      <c r="U1286" s="165"/>
      <c r="V1286" s="86"/>
      <c r="W1286" s="97"/>
      <c r="X1286" s="87" t="s">
        <v>1132</v>
      </c>
      <c r="Y1286" s="165" t="str">
        <f t="shared" si="65"/>
        <v>MED20161116SUTI4È</v>
      </c>
      <c r="Z1286" s="165">
        <f t="shared" si="66"/>
        <v>8</v>
      </c>
      <c r="AA1286" s="165" t="str">
        <f>VLOOKUP(R1286,NIVEAUXADMIN!A:B,2,FALSE)</f>
        <v>HT07</v>
      </c>
      <c r="AB1286" s="165" t="str">
        <f>VLOOKUP(S1286,NIVEAUXADMIN!E:F,2,FALSE)</f>
        <v>HT07753</v>
      </c>
      <c r="AC1286" s="165" t="str">
        <f>VLOOKUP(T1286,NIVEAUXADMIN!I:J,2,FALSE)</f>
        <v>HT07753-04</v>
      </c>
      <c r="AD1286" s="87">
        <f>IF(SUMPRODUCT(($A$4:$A1286=A1286)*($S$4:$S1286=S1286))&gt;1,0,1)</f>
        <v>0</v>
      </c>
    </row>
    <row r="1287" spans="1:30" ht="15" customHeight="1">
      <c r="A1287" s="91" t="s">
        <v>97</v>
      </c>
      <c r="B1287" s="90"/>
      <c r="C1287" s="90" t="s">
        <v>48</v>
      </c>
      <c r="D1287" s="165" t="s">
        <v>16</v>
      </c>
      <c r="E1287" s="189">
        <v>42690</v>
      </c>
      <c r="F1287" s="88" t="s">
        <v>1051</v>
      </c>
      <c r="G1287" s="87" t="s">
        <v>1052</v>
      </c>
      <c r="H1287" s="87" t="s">
        <v>1058</v>
      </c>
      <c r="I1287" s="176"/>
      <c r="J1287" s="85" t="str">
        <f>IFERROR(VLOOKUP(H1287,REFERENCES!R:S,2,FALSE),"")</f>
        <v>Nombre</v>
      </c>
      <c r="K1287" s="168">
        <v>367</v>
      </c>
      <c r="L1287" s="167"/>
      <c r="M1287" s="167"/>
      <c r="N1287" s="167"/>
      <c r="O1287" s="84" t="s">
        <v>1902</v>
      </c>
      <c r="P1287" s="82">
        <v>367</v>
      </c>
      <c r="Q1287" s="89" t="s">
        <v>30</v>
      </c>
      <c r="R1287" s="165" t="s">
        <v>20</v>
      </c>
      <c r="S1287" s="87" t="s">
        <v>551</v>
      </c>
      <c r="T1287" s="86" t="s">
        <v>1654</v>
      </c>
      <c r="U1287" s="165"/>
      <c r="V1287" s="86"/>
      <c r="W1287" s="97"/>
      <c r="X1287" s="87" t="s">
        <v>1132</v>
      </c>
      <c r="Y1287" s="165" t="str">
        <f t="shared" si="65"/>
        <v>MED20161116SUTI4È</v>
      </c>
      <c r="Z1287" s="165">
        <f t="shared" si="66"/>
        <v>8</v>
      </c>
      <c r="AA1287" s="165" t="str">
        <f>VLOOKUP(R1287,NIVEAUXADMIN!A:B,2,FALSE)</f>
        <v>HT07</v>
      </c>
      <c r="AB1287" s="165" t="str">
        <f>VLOOKUP(S1287,NIVEAUXADMIN!E:F,2,FALSE)</f>
        <v>HT07753</v>
      </c>
      <c r="AC1287" s="165" t="str">
        <f>VLOOKUP(T1287,NIVEAUXADMIN!I:J,2,FALSE)</f>
        <v>HT07753-04</v>
      </c>
      <c r="AD1287" s="87">
        <f>IF(SUMPRODUCT(($A$4:$A1287=A1287)*($S$4:$S1287=S1287))&gt;1,0,1)</f>
        <v>0</v>
      </c>
    </row>
    <row r="1288" spans="1:30" ht="15" customHeight="1">
      <c r="A1288" s="87" t="s">
        <v>97</v>
      </c>
      <c r="B1288" s="90"/>
      <c r="C1288" s="90" t="s">
        <v>48</v>
      </c>
      <c r="D1288" s="165" t="s">
        <v>16</v>
      </c>
      <c r="E1288" s="189">
        <v>42690</v>
      </c>
      <c r="F1288" s="88" t="s">
        <v>1051</v>
      </c>
      <c r="G1288" s="87" t="s">
        <v>1052</v>
      </c>
      <c r="H1288" s="87" t="s">
        <v>1057</v>
      </c>
      <c r="I1288" s="176"/>
      <c r="J1288" s="85" t="str">
        <f>IFERROR(VLOOKUP(H1288,REFERENCES!R:S,2,FALSE),"")</f>
        <v>Nombre</v>
      </c>
      <c r="K1288" s="168">
        <v>367</v>
      </c>
      <c r="L1288" s="167"/>
      <c r="M1288" s="167"/>
      <c r="N1288" s="167"/>
      <c r="O1288" s="84" t="s">
        <v>1902</v>
      </c>
      <c r="P1288" s="82">
        <v>367</v>
      </c>
      <c r="Q1288" s="89" t="s">
        <v>30</v>
      </c>
      <c r="R1288" s="165" t="s">
        <v>20</v>
      </c>
      <c r="S1288" s="87" t="s">
        <v>551</v>
      </c>
      <c r="T1288" s="86" t="s">
        <v>1654</v>
      </c>
      <c r="U1288" s="165"/>
      <c r="V1288" s="86"/>
      <c r="W1288" s="97"/>
      <c r="X1288" s="87" t="s">
        <v>1132</v>
      </c>
      <c r="Y1288" s="165" t="str">
        <f t="shared" si="65"/>
        <v>MED20161116SUTI4È</v>
      </c>
      <c r="Z1288" s="165">
        <f t="shared" si="66"/>
        <v>8</v>
      </c>
      <c r="AA1288" s="165" t="str">
        <f>VLOOKUP(R1288,NIVEAUXADMIN!A:B,2,FALSE)</f>
        <v>HT07</v>
      </c>
      <c r="AB1288" s="165" t="str">
        <f>VLOOKUP(S1288,NIVEAUXADMIN!E:F,2,FALSE)</f>
        <v>HT07753</v>
      </c>
      <c r="AC1288" s="165" t="str">
        <f>VLOOKUP(T1288,NIVEAUXADMIN!I:J,2,FALSE)</f>
        <v>HT07753-04</v>
      </c>
      <c r="AD1288" s="87">
        <f>IF(SUMPRODUCT(($A$4:$A1288=A1288)*($S$4:$S1288=S1288))&gt;1,0,1)</f>
        <v>0</v>
      </c>
    </row>
    <row r="1289" spans="1:30" ht="15" customHeight="1">
      <c r="A1289" s="154" t="s">
        <v>97</v>
      </c>
      <c r="B1289" s="153"/>
      <c r="C1289" s="90" t="s">
        <v>48</v>
      </c>
      <c r="D1289" s="165" t="s">
        <v>16</v>
      </c>
      <c r="E1289" s="189">
        <v>42712</v>
      </c>
      <c r="F1289" s="155" t="s">
        <v>1049</v>
      </c>
      <c r="G1289" s="154" t="s">
        <v>1053</v>
      </c>
      <c r="H1289" s="154" t="s">
        <v>1065</v>
      </c>
      <c r="I1289" s="176"/>
      <c r="J1289" s="85" t="str">
        <f>IFERROR(VLOOKUP(H1289,REFERENCES!R:S,2,FALSE),"")</f>
        <v>N/A</v>
      </c>
      <c r="K1289" s="168">
        <v>628</v>
      </c>
      <c r="L1289" s="167"/>
      <c r="M1289" s="167"/>
      <c r="N1289" s="167"/>
      <c r="O1289" s="84" t="s">
        <v>1902</v>
      </c>
      <c r="P1289" s="157">
        <v>628</v>
      </c>
      <c r="Q1289" s="89" t="s">
        <v>30</v>
      </c>
      <c r="R1289" s="165" t="s">
        <v>20</v>
      </c>
      <c r="S1289" s="87" t="s">
        <v>551</v>
      </c>
      <c r="T1289" s="86" t="s">
        <v>1654</v>
      </c>
      <c r="U1289" s="165"/>
      <c r="V1289" s="86"/>
      <c r="W1289" s="97"/>
      <c r="X1289" s="154" t="s">
        <v>1899</v>
      </c>
      <c r="Y1289" s="165" t="str">
        <f t="shared" si="65"/>
        <v>MED2016128SUTI4È</v>
      </c>
      <c r="Z1289" s="165">
        <f t="shared" si="66"/>
        <v>2</v>
      </c>
      <c r="AA1289" s="165" t="str">
        <f>VLOOKUP(R1289,NIVEAUXADMIN!A:B,2,FALSE)</f>
        <v>HT07</v>
      </c>
      <c r="AB1289" s="165" t="str">
        <f>VLOOKUP(S1289,NIVEAUXADMIN!E:F,2,FALSE)</f>
        <v>HT07753</v>
      </c>
      <c r="AC1289" s="165" t="str">
        <f>VLOOKUP(T1289,NIVEAUXADMIN!I:J,2,FALSE)</f>
        <v>HT07753-04</v>
      </c>
      <c r="AD1289" s="87">
        <f>IF(SUMPRODUCT(($A$4:$A1289=A1289)*($S$4:$S1289=S1289))&gt;1,0,1)</f>
        <v>0</v>
      </c>
    </row>
    <row r="1290" spans="1:30" ht="15" customHeight="1">
      <c r="A1290" s="87" t="s">
        <v>97</v>
      </c>
      <c r="B1290" s="90"/>
      <c r="C1290" s="90" t="s">
        <v>48</v>
      </c>
      <c r="D1290" s="165" t="s">
        <v>16</v>
      </c>
      <c r="E1290" s="189">
        <v>42712</v>
      </c>
      <c r="F1290" s="88" t="s">
        <v>1049</v>
      </c>
      <c r="G1290" s="87" t="s">
        <v>1053</v>
      </c>
      <c r="H1290" s="87" t="s">
        <v>1065</v>
      </c>
      <c r="I1290" s="176"/>
      <c r="J1290" s="85" t="str">
        <f>IFERROR(VLOOKUP(H1290,REFERENCES!R:S,2,FALSE),"")</f>
        <v>N/A</v>
      </c>
      <c r="K1290" s="168">
        <v>628</v>
      </c>
      <c r="L1290" s="167"/>
      <c r="M1290" s="167"/>
      <c r="N1290" s="167"/>
      <c r="O1290" s="84" t="s">
        <v>1902</v>
      </c>
      <c r="P1290" s="82">
        <v>628</v>
      </c>
      <c r="Q1290" s="89" t="s">
        <v>30</v>
      </c>
      <c r="R1290" s="165" t="s">
        <v>20</v>
      </c>
      <c r="S1290" s="87" t="s">
        <v>551</v>
      </c>
      <c r="T1290" s="86" t="s">
        <v>1654</v>
      </c>
      <c r="U1290" s="165"/>
      <c r="V1290" s="86"/>
      <c r="W1290" s="97"/>
      <c r="X1290" s="91" t="s">
        <v>1899</v>
      </c>
      <c r="Y1290" s="165" t="str">
        <f t="shared" si="65"/>
        <v>MED2016128SUTI4È</v>
      </c>
      <c r="Z1290" s="165">
        <f t="shared" si="66"/>
        <v>2</v>
      </c>
      <c r="AA1290" s="165" t="str">
        <f>VLOOKUP(R1290,NIVEAUXADMIN!A:B,2,FALSE)</f>
        <v>HT07</v>
      </c>
      <c r="AB1290" s="165" t="str">
        <f>VLOOKUP(S1290,NIVEAUXADMIN!E:F,2,FALSE)</f>
        <v>HT07753</v>
      </c>
      <c r="AC1290" s="165" t="str">
        <f>VLOOKUP(T1290,NIVEAUXADMIN!I:J,2,FALSE)</f>
        <v>HT07753-04</v>
      </c>
      <c r="AD1290" s="87">
        <f>IF(SUMPRODUCT(($A$4:$A1290=A1290)*($S$4:$S1290=S1290))&gt;1,0,1)</f>
        <v>0</v>
      </c>
    </row>
    <row r="1291" spans="1:30" ht="15" customHeight="1">
      <c r="A1291" s="154" t="s">
        <v>97</v>
      </c>
      <c r="B1291" s="153"/>
      <c r="C1291" s="90" t="s">
        <v>48</v>
      </c>
      <c r="D1291" s="165" t="s">
        <v>16</v>
      </c>
      <c r="E1291" s="189">
        <v>42719</v>
      </c>
      <c r="F1291" s="155" t="s">
        <v>1049</v>
      </c>
      <c r="G1291" s="154" t="s">
        <v>1053</v>
      </c>
      <c r="H1291" s="154" t="s">
        <v>1065</v>
      </c>
      <c r="I1291" s="176"/>
      <c r="J1291" s="85" t="str">
        <f>IFERROR(VLOOKUP(H1291,REFERENCES!R:S,2,FALSE),"")</f>
        <v>N/A</v>
      </c>
      <c r="K1291" s="168">
        <v>268</v>
      </c>
      <c r="L1291" s="167"/>
      <c r="M1291" s="167"/>
      <c r="N1291" s="167"/>
      <c r="O1291" s="84" t="s">
        <v>1902</v>
      </c>
      <c r="P1291" s="157">
        <v>268</v>
      </c>
      <c r="Q1291" s="89" t="s">
        <v>30</v>
      </c>
      <c r="R1291" s="165" t="s">
        <v>20</v>
      </c>
      <c r="S1291" s="87" t="s">
        <v>551</v>
      </c>
      <c r="T1291" s="86" t="s">
        <v>1602</v>
      </c>
      <c r="U1291" s="165"/>
      <c r="V1291" s="86"/>
      <c r="W1291" s="97"/>
      <c r="X1291" s="154" t="s">
        <v>1900</v>
      </c>
      <c r="Y1291" s="165" t="str">
        <f t="shared" si="65"/>
        <v>MED20161215SUTI3È</v>
      </c>
      <c r="Z1291" s="165">
        <f t="shared" si="66"/>
        <v>2</v>
      </c>
      <c r="AA1291" s="165" t="str">
        <f>VLOOKUP(R1291,NIVEAUXADMIN!A:B,2,FALSE)</f>
        <v>HT07</v>
      </c>
      <c r="AB1291" s="165" t="str">
        <f>VLOOKUP(S1291,NIVEAUXADMIN!E:F,2,FALSE)</f>
        <v>HT07753</v>
      </c>
      <c r="AC1291" s="165" t="str">
        <f>VLOOKUP(T1291,NIVEAUXADMIN!I:J,2,FALSE)</f>
        <v>HT07753-03</v>
      </c>
      <c r="AD1291" s="87">
        <f>IF(SUMPRODUCT(($A$4:$A1291=A1291)*($S$4:$S1291=S1291))&gt;1,0,1)</f>
        <v>0</v>
      </c>
    </row>
    <row r="1292" spans="1:30" ht="15" customHeight="1">
      <c r="A1292" s="87" t="s">
        <v>97</v>
      </c>
      <c r="B1292" s="90"/>
      <c r="C1292" s="90" t="s">
        <v>48</v>
      </c>
      <c r="D1292" s="165" t="s">
        <v>16</v>
      </c>
      <c r="E1292" s="189">
        <v>42719</v>
      </c>
      <c r="F1292" s="88" t="s">
        <v>1049</v>
      </c>
      <c r="G1292" s="87" t="s">
        <v>1053</v>
      </c>
      <c r="H1292" s="87" t="s">
        <v>1065</v>
      </c>
      <c r="I1292" s="176"/>
      <c r="J1292" s="85" t="str">
        <f>IFERROR(VLOOKUP(H1292,REFERENCES!R:S,2,FALSE),"")</f>
        <v>N/A</v>
      </c>
      <c r="K1292" s="168">
        <v>268</v>
      </c>
      <c r="L1292" s="167"/>
      <c r="M1292" s="167"/>
      <c r="N1292" s="167"/>
      <c r="O1292" s="84" t="s">
        <v>1902</v>
      </c>
      <c r="P1292" s="82">
        <v>268</v>
      </c>
      <c r="Q1292" s="89" t="s">
        <v>30</v>
      </c>
      <c r="R1292" s="165" t="s">
        <v>20</v>
      </c>
      <c r="S1292" s="87" t="s">
        <v>551</v>
      </c>
      <c r="T1292" s="86" t="s">
        <v>1602</v>
      </c>
      <c r="U1292" s="165"/>
      <c r="V1292" s="86"/>
      <c r="W1292" s="97"/>
      <c r="X1292" s="91" t="s">
        <v>1900</v>
      </c>
      <c r="Y1292" s="165" t="str">
        <f t="shared" si="65"/>
        <v>MED20161215SUTI3È</v>
      </c>
      <c r="Z1292" s="165">
        <f t="shared" si="66"/>
        <v>2</v>
      </c>
      <c r="AA1292" s="165" t="str">
        <f>VLOOKUP(R1292,NIVEAUXADMIN!A:B,2,FALSE)</f>
        <v>HT07</v>
      </c>
      <c r="AB1292" s="165" t="str">
        <f>VLOOKUP(S1292,NIVEAUXADMIN!E:F,2,FALSE)</f>
        <v>HT07753</v>
      </c>
      <c r="AC1292" s="165" t="str">
        <f>VLOOKUP(T1292,NIVEAUXADMIN!I:J,2,FALSE)</f>
        <v>HT07753-03</v>
      </c>
      <c r="AD1292" s="87">
        <f>IF(SUMPRODUCT(($A$4:$A1292=A1292)*($S$4:$S1292=S1292))&gt;1,0,1)</f>
        <v>0</v>
      </c>
    </row>
    <row r="1293" spans="1:30" ht="15" customHeight="1">
      <c r="A1293" s="154" t="s">
        <v>97</v>
      </c>
      <c r="B1293" s="154"/>
      <c r="C1293" s="90" t="s">
        <v>48</v>
      </c>
      <c r="D1293" s="87" t="s">
        <v>19</v>
      </c>
      <c r="E1293" s="189">
        <v>42723</v>
      </c>
      <c r="F1293" s="155" t="s">
        <v>1049</v>
      </c>
      <c r="G1293" s="154" t="s">
        <v>1053</v>
      </c>
      <c r="H1293" s="154" t="s">
        <v>1065</v>
      </c>
      <c r="I1293" s="176"/>
      <c r="J1293" s="85" t="str">
        <f>IFERROR(VLOOKUP(H1293,REFERENCES!R:S,2,FALSE),"")</f>
        <v>N/A</v>
      </c>
      <c r="K1293" s="168">
        <v>524</v>
      </c>
      <c r="L1293" s="167"/>
      <c r="M1293" s="167"/>
      <c r="N1293" s="167"/>
      <c r="O1293" s="84" t="s">
        <v>1902</v>
      </c>
      <c r="P1293" s="156">
        <v>524</v>
      </c>
      <c r="Q1293" s="89" t="s">
        <v>30</v>
      </c>
      <c r="R1293" s="165" t="s">
        <v>20</v>
      </c>
      <c r="S1293" s="87" t="s">
        <v>551</v>
      </c>
      <c r="T1293" s="86" t="s">
        <v>1602</v>
      </c>
      <c r="U1293" s="165"/>
      <c r="V1293" s="86"/>
      <c r="W1293" s="97"/>
      <c r="X1293" s="154" t="s">
        <v>1900</v>
      </c>
      <c r="Y1293" s="165" t="str">
        <f t="shared" si="65"/>
        <v>MED20161219SUTI3È</v>
      </c>
      <c r="Z1293" s="165">
        <f t="shared" si="66"/>
        <v>2</v>
      </c>
      <c r="AA1293" s="165" t="str">
        <f>VLOOKUP(R1293,NIVEAUXADMIN!A:B,2,FALSE)</f>
        <v>HT07</v>
      </c>
      <c r="AB1293" s="165" t="str">
        <f>VLOOKUP(S1293,NIVEAUXADMIN!E:F,2,FALSE)</f>
        <v>HT07753</v>
      </c>
      <c r="AC1293" s="165" t="str">
        <f>VLOOKUP(T1293,NIVEAUXADMIN!I:J,2,FALSE)</f>
        <v>HT07753-03</v>
      </c>
      <c r="AD1293" s="87">
        <f>IF(SUMPRODUCT(($A$4:$A1293=A1293)*($S$4:$S1293=S1293))&gt;1,0,1)</f>
        <v>0</v>
      </c>
    </row>
    <row r="1294" spans="1:30" ht="15" customHeight="1">
      <c r="A1294" s="87" t="s">
        <v>97</v>
      </c>
      <c r="B1294" s="87"/>
      <c r="C1294" s="90" t="s">
        <v>48</v>
      </c>
      <c r="D1294" s="87" t="s">
        <v>19</v>
      </c>
      <c r="E1294" s="189">
        <v>42723</v>
      </c>
      <c r="F1294" s="88" t="s">
        <v>1049</v>
      </c>
      <c r="G1294" s="87" t="s">
        <v>1053</v>
      </c>
      <c r="H1294" s="87" t="s">
        <v>1065</v>
      </c>
      <c r="I1294" s="176"/>
      <c r="J1294" s="85" t="str">
        <f>IFERROR(VLOOKUP(H1294,REFERENCES!R:S,2,FALSE),"")</f>
        <v>N/A</v>
      </c>
      <c r="K1294" s="168">
        <v>524</v>
      </c>
      <c r="L1294" s="167"/>
      <c r="M1294" s="167"/>
      <c r="N1294" s="167"/>
      <c r="O1294" s="84" t="s">
        <v>1902</v>
      </c>
      <c r="P1294" s="81">
        <v>524</v>
      </c>
      <c r="Q1294" s="89" t="s">
        <v>30</v>
      </c>
      <c r="R1294" s="165" t="s">
        <v>20</v>
      </c>
      <c r="S1294" s="87" t="s">
        <v>551</v>
      </c>
      <c r="T1294" s="86" t="s">
        <v>1602</v>
      </c>
      <c r="U1294" s="165"/>
      <c r="V1294" s="86"/>
      <c r="W1294" s="97"/>
      <c r="X1294" s="91" t="s">
        <v>1900</v>
      </c>
      <c r="Y1294" s="165" t="str">
        <f t="shared" si="65"/>
        <v>MED20161219SUTI3È</v>
      </c>
      <c r="Z1294" s="165">
        <f t="shared" si="66"/>
        <v>2</v>
      </c>
      <c r="AA1294" s="165" t="str">
        <f>VLOOKUP(R1294,NIVEAUXADMIN!A:B,2,FALSE)</f>
        <v>HT07</v>
      </c>
      <c r="AB1294" s="165" t="str">
        <f>VLOOKUP(S1294,NIVEAUXADMIN!E:F,2,FALSE)</f>
        <v>HT07753</v>
      </c>
      <c r="AC1294" s="165" t="str">
        <f>VLOOKUP(T1294,NIVEAUXADMIN!I:J,2,FALSE)</f>
        <v>HT07753-03</v>
      </c>
      <c r="AD1294" s="87">
        <f>IF(SUMPRODUCT(($A$4:$A1294=A1294)*($S$4:$S1294=S1294))&gt;1,0,1)</f>
        <v>0</v>
      </c>
    </row>
    <row r="1295" spans="1:30" ht="15" customHeight="1">
      <c r="A1295" s="87" t="s">
        <v>97</v>
      </c>
      <c r="B1295" s="90"/>
      <c r="C1295" s="90"/>
      <c r="D1295" s="87" t="s">
        <v>19</v>
      </c>
      <c r="E1295" s="114" t="s">
        <v>1980</v>
      </c>
      <c r="F1295" s="88" t="s">
        <v>1050</v>
      </c>
      <c r="G1295" s="87" t="s">
        <v>1029</v>
      </c>
      <c r="H1295" s="165" t="s">
        <v>1029</v>
      </c>
      <c r="I1295" s="176"/>
      <c r="J1295" s="85" t="str">
        <f>IFERROR(VLOOKUP(H1295,REFERENCES!R:S,2,FALSE),"")</f>
        <v/>
      </c>
      <c r="K1295" s="168">
        <v>660</v>
      </c>
      <c r="L1295" s="167"/>
      <c r="M1295" s="167"/>
      <c r="N1295" s="167"/>
      <c r="O1295" s="84" t="s">
        <v>1902</v>
      </c>
      <c r="P1295" s="82">
        <v>660</v>
      </c>
      <c r="Q1295" s="89"/>
      <c r="R1295" s="165" t="s">
        <v>20</v>
      </c>
      <c r="S1295" s="87" t="s">
        <v>551</v>
      </c>
      <c r="T1295" s="86" t="s">
        <v>1654</v>
      </c>
      <c r="U1295" s="165"/>
      <c r="V1295" s="86"/>
      <c r="W1295" s="97"/>
      <c r="X1295" s="91" t="s">
        <v>1092</v>
      </c>
      <c r="Y1295" s="165" t="e">
        <f t="shared" si="65"/>
        <v>#VALUE!</v>
      </c>
      <c r="Z1295" s="165">
        <f t="shared" si="66"/>
        <v>179</v>
      </c>
      <c r="AA1295" s="165" t="str">
        <f>VLOOKUP(R1295,NIVEAUXADMIN!A:B,2,FALSE)</f>
        <v>HT07</v>
      </c>
      <c r="AB1295" s="165" t="str">
        <f>VLOOKUP(S1295,NIVEAUXADMIN!E:F,2,FALSE)</f>
        <v>HT07753</v>
      </c>
      <c r="AC1295" s="165" t="str">
        <f>VLOOKUP(T1295,NIVEAUXADMIN!I:J,2,FALSE)</f>
        <v>HT07753-04</v>
      </c>
      <c r="AD1295" s="87">
        <f>IF(SUMPRODUCT(($A$4:$A1295=A1295)*($S$4:$S1295=S1295))&gt;1,0,1)</f>
        <v>0</v>
      </c>
    </row>
    <row r="1296" spans="1:30" ht="15" customHeight="1">
      <c r="A1296" s="87" t="s">
        <v>97</v>
      </c>
      <c r="B1296" s="90"/>
      <c r="C1296" s="90"/>
      <c r="D1296" s="87" t="s">
        <v>19</v>
      </c>
      <c r="E1296" s="114" t="s">
        <v>1980</v>
      </c>
      <c r="F1296" s="88" t="s">
        <v>1050</v>
      </c>
      <c r="G1296" s="87" t="s">
        <v>1029</v>
      </c>
      <c r="H1296" s="165" t="s">
        <v>1029</v>
      </c>
      <c r="I1296" s="176"/>
      <c r="J1296" s="85" t="str">
        <f>IFERROR(VLOOKUP(H1296,REFERENCES!R:S,2,FALSE),"")</f>
        <v/>
      </c>
      <c r="K1296" s="168">
        <v>305</v>
      </c>
      <c r="L1296" s="167"/>
      <c r="M1296" s="167"/>
      <c r="N1296" s="167"/>
      <c r="O1296" s="84" t="s">
        <v>1902</v>
      </c>
      <c r="P1296" s="82">
        <v>305</v>
      </c>
      <c r="Q1296" s="89"/>
      <c r="R1296" s="165" t="s">
        <v>20</v>
      </c>
      <c r="S1296" s="87" t="s">
        <v>551</v>
      </c>
      <c r="T1296" s="86" t="s">
        <v>1654</v>
      </c>
      <c r="U1296" s="165"/>
      <c r="V1296" s="86"/>
      <c r="W1296" s="97"/>
      <c r="X1296" s="91" t="s">
        <v>1092</v>
      </c>
      <c r="Y1296" s="165" t="e">
        <f t="shared" si="65"/>
        <v>#VALUE!</v>
      </c>
      <c r="Z1296" s="165">
        <f t="shared" si="66"/>
        <v>179</v>
      </c>
      <c r="AA1296" s="165" t="str">
        <f>VLOOKUP(R1296,NIVEAUXADMIN!A:B,2,FALSE)</f>
        <v>HT07</v>
      </c>
      <c r="AB1296" s="165" t="str">
        <f>VLOOKUP(S1296,NIVEAUXADMIN!E:F,2,FALSE)</f>
        <v>HT07753</v>
      </c>
      <c r="AC1296" s="165" t="str">
        <f>VLOOKUP(T1296,NIVEAUXADMIN!I:J,2,FALSE)</f>
        <v>HT07753-04</v>
      </c>
      <c r="AD1296" s="87">
        <f>IF(SUMPRODUCT(($A$4:$A1296=A1296)*($S$4:$S1296=S1296))&gt;1,0,1)</f>
        <v>0</v>
      </c>
    </row>
    <row r="1297" spans="1:30" ht="15" customHeight="1">
      <c r="A1297" s="87" t="s">
        <v>97</v>
      </c>
      <c r="B1297" s="90"/>
      <c r="C1297" s="90"/>
      <c r="D1297" s="87" t="s">
        <v>19</v>
      </c>
      <c r="E1297" s="114" t="s">
        <v>1980</v>
      </c>
      <c r="F1297" s="95" t="s">
        <v>1049</v>
      </c>
      <c r="G1297" s="165" t="s">
        <v>1053</v>
      </c>
      <c r="H1297" s="165" t="s">
        <v>1064</v>
      </c>
      <c r="I1297" s="176"/>
      <c r="J1297" s="85" t="str">
        <f>IFERROR(VLOOKUP(H1297,REFERENCES!R:S,2,FALSE),"")</f>
        <v>Nombre</v>
      </c>
      <c r="K1297" s="168">
        <v>660</v>
      </c>
      <c r="L1297" s="167"/>
      <c r="M1297" s="167"/>
      <c r="N1297" s="167"/>
      <c r="O1297" s="84" t="s">
        <v>1902</v>
      </c>
      <c r="P1297" s="82">
        <v>660</v>
      </c>
      <c r="Q1297" s="89"/>
      <c r="R1297" s="165" t="s">
        <v>20</v>
      </c>
      <c r="S1297" s="87" t="s">
        <v>551</v>
      </c>
      <c r="T1297" s="86" t="s">
        <v>1654</v>
      </c>
      <c r="U1297" s="165"/>
      <c r="V1297" s="86"/>
      <c r="W1297" s="97"/>
      <c r="X1297" s="91"/>
      <c r="Y1297" s="165" t="e">
        <f t="shared" si="65"/>
        <v>#VALUE!</v>
      </c>
      <c r="Z1297" s="165">
        <f t="shared" si="66"/>
        <v>179</v>
      </c>
      <c r="AA1297" s="165" t="str">
        <f>VLOOKUP(R1297,NIVEAUXADMIN!A:B,2,FALSE)</f>
        <v>HT07</v>
      </c>
      <c r="AB1297" s="165" t="str">
        <f>VLOOKUP(S1297,NIVEAUXADMIN!E:F,2,FALSE)</f>
        <v>HT07753</v>
      </c>
      <c r="AC1297" s="165" t="str">
        <f>VLOOKUP(T1297,NIVEAUXADMIN!I:J,2,FALSE)</f>
        <v>HT07753-04</v>
      </c>
      <c r="AD1297" s="87">
        <f>IF(SUMPRODUCT(($A$4:$A1297=A1297)*($S$4:$S1297=S1297))&gt;1,0,1)</f>
        <v>0</v>
      </c>
    </row>
    <row r="1298" spans="1:30" ht="15" customHeight="1">
      <c r="A1298" s="87" t="s">
        <v>97</v>
      </c>
      <c r="B1298" s="90"/>
      <c r="C1298" s="90"/>
      <c r="D1298" s="87" t="s">
        <v>19</v>
      </c>
      <c r="E1298" s="114" t="s">
        <v>1980</v>
      </c>
      <c r="F1298" s="95" t="s">
        <v>1049</v>
      </c>
      <c r="G1298" s="165" t="s">
        <v>1053</v>
      </c>
      <c r="H1298" s="165" t="s">
        <v>1064</v>
      </c>
      <c r="I1298" s="176"/>
      <c r="J1298" s="85" t="str">
        <f>IFERROR(VLOOKUP(H1298,REFERENCES!R:S,2,FALSE),"")</f>
        <v>Nombre</v>
      </c>
      <c r="K1298" s="168">
        <v>305</v>
      </c>
      <c r="L1298" s="167"/>
      <c r="M1298" s="167"/>
      <c r="N1298" s="167"/>
      <c r="O1298" s="84" t="s">
        <v>1902</v>
      </c>
      <c r="P1298" s="82">
        <v>305</v>
      </c>
      <c r="Q1298" s="89"/>
      <c r="R1298" s="165" t="s">
        <v>20</v>
      </c>
      <c r="S1298" s="87" t="s">
        <v>551</v>
      </c>
      <c r="T1298" s="86" t="s">
        <v>1654</v>
      </c>
      <c r="U1298" s="165"/>
      <c r="V1298" s="86"/>
      <c r="W1298" s="97"/>
      <c r="X1298" s="91"/>
      <c r="Y1298" s="165" t="e">
        <f t="shared" si="65"/>
        <v>#VALUE!</v>
      </c>
      <c r="Z1298" s="165">
        <f t="shared" si="66"/>
        <v>179</v>
      </c>
      <c r="AA1298" s="165" t="str">
        <f>VLOOKUP(R1298,NIVEAUXADMIN!A:B,2,FALSE)</f>
        <v>HT07</v>
      </c>
      <c r="AB1298" s="165" t="str">
        <f>VLOOKUP(S1298,NIVEAUXADMIN!E:F,2,FALSE)</f>
        <v>HT07753</v>
      </c>
      <c r="AC1298" s="165" t="str">
        <f>VLOOKUP(T1298,NIVEAUXADMIN!I:J,2,FALSE)</f>
        <v>HT07753-04</v>
      </c>
      <c r="AD1298" s="87">
        <f>IF(SUMPRODUCT(($A$4:$A1298=A1298)*($S$4:$S1298=S1298))&gt;1,0,1)</f>
        <v>0</v>
      </c>
    </row>
    <row r="1299" spans="1:30" ht="15" customHeight="1">
      <c r="A1299" s="87" t="s">
        <v>1087</v>
      </c>
      <c r="B1299" s="90"/>
      <c r="C1299" s="90" t="s">
        <v>1227</v>
      </c>
      <c r="D1299" s="165" t="s">
        <v>16</v>
      </c>
      <c r="E1299" s="189">
        <v>42653</v>
      </c>
      <c r="F1299" s="88" t="s">
        <v>1049</v>
      </c>
      <c r="G1299" s="87" t="s">
        <v>1053</v>
      </c>
      <c r="H1299" s="87" t="s">
        <v>1048</v>
      </c>
      <c r="I1299" s="87"/>
      <c r="J1299" s="85" t="str">
        <f>IFERROR(VLOOKUP(H1299,REFERENCES!R:S,2,FALSE),"")</f>
        <v>Nombre</v>
      </c>
      <c r="K1299" s="168">
        <v>1</v>
      </c>
      <c r="L1299" s="167"/>
      <c r="M1299" s="167"/>
      <c r="N1299" s="167"/>
      <c r="O1299" s="84" t="s">
        <v>1902</v>
      </c>
      <c r="P1299" s="82">
        <v>200</v>
      </c>
      <c r="Q1299" s="89"/>
      <c r="R1299" s="165" t="s">
        <v>153</v>
      </c>
      <c r="S1299" s="87" t="s">
        <v>293</v>
      </c>
      <c r="T1299" s="101"/>
      <c r="U1299" s="165"/>
      <c r="V1299" s="86"/>
      <c r="W1299" s="97"/>
      <c r="X1299" s="87"/>
      <c r="Y1299" s="165" t="str">
        <f t="shared" si="65"/>
        <v>MER20161010NIL'</v>
      </c>
      <c r="Z1299" s="165">
        <f t="shared" si="66"/>
        <v>4</v>
      </c>
      <c r="AA1299" s="165" t="str">
        <f>VLOOKUP(R1299,NIVEAUXADMIN!A:B,2,FALSE)</f>
        <v>HT10</v>
      </c>
      <c r="AB1299" s="165" t="str">
        <f>VLOOKUP(S1299,NIVEAUXADMIN!E:F,2,FALSE)</f>
        <v>HT101023</v>
      </c>
      <c r="AC1299" s="165" t="e">
        <f>VLOOKUP(T1299,NIVEAUXADMIN!I:J,2,FALSE)</f>
        <v>#N/A</v>
      </c>
      <c r="AD1299" s="87">
        <f>IF(SUMPRODUCT(($A$4:$A1299=A1299)*($S$4:$S1299=S1299))&gt;1,0,1)</f>
        <v>1</v>
      </c>
    </row>
    <row r="1300" spans="1:30" ht="15" customHeight="1">
      <c r="A1300" s="87" t="s">
        <v>1087</v>
      </c>
      <c r="B1300" s="90"/>
      <c r="C1300" s="90" t="s">
        <v>1227</v>
      </c>
      <c r="D1300" s="165" t="s">
        <v>16</v>
      </c>
      <c r="E1300" s="189">
        <v>42653</v>
      </c>
      <c r="F1300" s="88" t="s">
        <v>1051</v>
      </c>
      <c r="G1300" s="87" t="s">
        <v>1052</v>
      </c>
      <c r="H1300" s="87" t="s">
        <v>1056</v>
      </c>
      <c r="I1300" s="87"/>
      <c r="J1300" s="85" t="str">
        <f>IFERROR(VLOOKUP(H1300,REFERENCES!R:S,2,FALSE),"")</f>
        <v>Nombre</v>
      </c>
      <c r="K1300" s="168">
        <v>2</v>
      </c>
      <c r="L1300" s="167"/>
      <c r="M1300" s="167"/>
      <c r="N1300" s="167"/>
      <c r="O1300" s="84" t="s">
        <v>1902</v>
      </c>
      <c r="P1300" s="82">
        <v>200</v>
      </c>
      <c r="Q1300" s="89"/>
      <c r="R1300" s="165" t="s">
        <v>153</v>
      </c>
      <c r="S1300" s="87" t="s">
        <v>293</v>
      </c>
      <c r="T1300" s="101"/>
      <c r="U1300" s="165"/>
      <c r="V1300" s="86"/>
      <c r="W1300" s="97"/>
      <c r="X1300" s="87"/>
      <c r="Y1300" s="165" t="str">
        <f t="shared" si="65"/>
        <v>MER20161010NIL'</v>
      </c>
      <c r="Z1300" s="165">
        <f t="shared" si="66"/>
        <v>4</v>
      </c>
      <c r="AA1300" s="165" t="str">
        <f>VLOOKUP(R1300,NIVEAUXADMIN!A:B,2,FALSE)</f>
        <v>HT10</v>
      </c>
      <c r="AB1300" s="165" t="str">
        <f>VLOOKUP(S1300,NIVEAUXADMIN!E:F,2,FALSE)</f>
        <v>HT101023</v>
      </c>
      <c r="AC1300" s="165" t="e">
        <f>VLOOKUP(T1300,NIVEAUXADMIN!I:J,2,FALSE)</f>
        <v>#N/A</v>
      </c>
      <c r="AD1300" s="87">
        <f>IF(SUMPRODUCT(($A$4:$A1300=A1300)*($S$4:$S1300=S1300))&gt;1,0,1)</f>
        <v>0</v>
      </c>
    </row>
    <row r="1301" spans="1:30" ht="15" customHeight="1">
      <c r="A1301" s="87" t="s">
        <v>1087</v>
      </c>
      <c r="B1301" s="90"/>
      <c r="C1301" s="90" t="s">
        <v>1227</v>
      </c>
      <c r="D1301" s="165" t="s">
        <v>16</v>
      </c>
      <c r="E1301" s="189">
        <v>42653</v>
      </c>
      <c r="F1301" s="95" t="s">
        <v>1051</v>
      </c>
      <c r="G1301" s="165" t="s">
        <v>1052</v>
      </c>
      <c r="H1301" s="165" t="s">
        <v>1054</v>
      </c>
      <c r="I1301" s="87"/>
      <c r="J1301" s="85" t="str">
        <f>IFERROR(VLOOKUP(H1301,REFERENCES!R:S,2,FALSE),"")</f>
        <v>Nombre</v>
      </c>
      <c r="K1301" s="168">
        <v>1</v>
      </c>
      <c r="L1301" s="167"/>
      <c r="M1301" s="167"/>
      <c r="N1301" s="167"/>
      <c r="O1301" s="84" t="s">
        <v>1902</v>
      </c>
      <c r="P1301" s="82">
        <v>200</v>
      </c>
      <c r="Q1301" s="89"/>
      <c r="R1301" s="165" t="s">
        <v>153</v>
      </c>
      <c r="S1301" s="87" t="s">
        <v>293</v>
      </c>
      <c r="T1301" s="101"/>
      <c r="U1301" s="165"/>
      <c r="V1301" s="86"/>
      <c r="W1301" s="97"/>
      <c r="X1301" s="87"/>
      <c r="Y1301" s="165" t="str">
        <f t="shared" ref="Y1301:Y1332" si="67">UPPER(LEFT(A1301,3)&amp;YEAR(E1301)&amp;MONTH(E1301)&amp;DAY((E1301))&amp;LEFT(R1301,2)&amp;LEFT(S1301,2)&amp;LEFT(T1301,2))</f>
        <v>MER20161010NIL'</v>
      </c>
      <c r="Z1301" s="165">
        <f t="shared" ref="Z1301:Z1332" si="68">COUNTIF($Y$4:$Y$1907,Y1301)</f>
        <v>4</v>
      </c>
      <c r="AA1301" s="165" t="str">
        <f>VLOOKUP(R1301,NIVEAUXADMIN!A:B,2,FALSE)</f>
        <v>HT10</v>
      </c>
      <c r="AB1301" s="165" t="str">
        <f>VLOOKUP(S1301,NIVEAUXADMIN!E:F,2,FALSE)</f>
        <v>HT101023</v>
      </c>
      <c r="AC1301" s="165" t="e">
        <f>VLOOKUP(T1301,NIVEAUXADMIN!I:J,2,FALSE)</f>
        <v>#N/A</v>
      </c>
      <c r="AD1301" s="87">
        <f>IF(SUMPRODUCT(($A$4:$A1301=A1301)*($S$4:$S1301=S1301))&gt;1,0,1)</f>
        <v>0</v>
      </c>
    </row>
    <row r="1302" spans="1:30" ht="15" customHeight="1">
      <c r="A1302" s="91" t="s">
        <v>1087</v>
      </c>
      <c r="B1302" s="90"/>
      <c r="C1302" s="90" t="s">
        <v>1227</v>
      </c>
      <c r="D1302" s="165" t="s">
        <v>16</v>
      </c>
      <c r="E1302" s="189">
        <v>42653</v>
      </c>
      <c r="F1302" s="95" t="s">
        <v>1051</v>
      </c>
      <c r="G1302" s="165" t="s">
        <v>1052</v>
      </c>
      <c r="H1302" s="165" t="s">
        <v>1061</v>
      </c>
      <c r="I1302" s="87"/>
      <c r="J1302" s="85" t="str">
        <f>IFERROR(VLOOKUP(H1302,REFERENCES!R:S,2,FALSE),"")</f>
        <v>Nombre</v>
      </c>
      <c r="K1302" s="168">
        <v>1</v>
      </c>
      <c r="L1302" s="167"/>
      <c r="M1302" s="167"/>
      <c r="N1302" s="167"/>
      <c r="O1302" s="84" t="s">
        <v>1902</v>
      </c>
      <c r="P1302" s="82">
        <v>200</v>
      </c>
      <c r="Q1302" s="89"/>
      <c r="R1302" s="165" t="s">
        <v>153</v>
      </c>
      <c r="S1302" s="87" t="s">
        <v>293</v>
      </c>
      <c r="T1302" s="101"/>
      <c r="U1302" s="165"/>
      <c r="V1302" s="86"/>
      <c r="W1302" s="97"/>
      <c r="X1302" s="87"/>
      <c r="Y1302" s="165" t="str">
        <f t="shared" si="67"/>
        <v>MER20161010NIL'</v>
      </c>
      <c r="Z1302" s="165">
        <f t="shared" si="68"/>
        <v>4</v>
      </c>
      <c r="AA1302" s="165" t="str">
        <f>VLOOKUP(R1302,NIVEAUXADMIN!A:B,2,FALSE)</f>
        <v>HT10</v>
      </c>
      <c r="AB1302" s="165" t="str">
        <f>VLOOKUP(S1302,NIVEAUXADMIN!E:F,2,FALSE)</f>
        <v>HT101023</v>
      </c>
      <c r="AC1302" s="165" t="e">
        <f>VLOOKUP(T1302,NIVEAUXADMIN!I:J,2,FALSE)</f>
        <v>#N/A</v>
      </c>
      <c r="AD1302" s="87">
        <f>IF(SUMPRODUCT(($A$4:$A1302=A1302)*($S$4:$S1302=S1302))&gt;1,0,1)</f>
        <v>0</v>
      </c>
    </row>
    <row r="1303" spans="1:30" ht="15" customHeight="1">
      <c r="A1303" s="87" t="s">
        <v>1087</v>
      </c>
      <c r="B1303" s="90"/>
      <c r="C1303" s="90" t="s">
        <v>1227</v>
      </c>
      <c r="D1303" s="165" t="s">
        <v>16</v>
      </c>
      <c r="E1303" s="114" t="s">
        <v>1983</v>
      </c>
      <c r="F1303" s="88" t="s">
        <v>1049</v>
      </c>
      <c r="G1303" s="87" t="s">
        <v>1053</v>
      </c>
      <c r="H1303" s="87" t="s">
        <v>1048</v>
      </c>
      <c r="I1303" s="176"/>
      <c r="J1303" s="85" t="str">
        <f>IFERROR(VLOOKUP(H1303,REFERENCES!R:S,2,FALSE),"")</f>
        <v>Nombre</v>
      </c>
      <c r="K1303" s="168">
        <v>1</v>
      </c>
      <c r="L1303" s="167"/>
      <c r="M1303" s="167"/>
      <c r="N1303" s="167"/>
      <c r="O1303" s="84" t="s">
        <v>1902</v>
      </c>
      <c r="P1303" s="82">
        <v>200</v>
      </c>
      <c r="Q1303" s="89"/>
      <c r="R1303" s="165" t="s">
        <v>153</v>
      </c>
      <c r="S1303" s="165" t="s">
        <v>287</v>
      </c>
      <c r="T1303" s="101"/>
      <c r="U1303" s="165"/>
      <c r="V1303" s="86"/>
      <c r="W1303" s="97"/>
      <c r="X1303" s="87"/>
      <c r="Y1303" s="165" t="e">
        <f t="shared" si="67"/>
        <v>#VALUE!</v>
      </c>
      <c r="Z1303" s="165">
        <f t="shared" si="68"/>
        <v>179</v>
      </c>
      <c r="AA1303" s="165" t="str">
        <f>VLOOKUP(R1303,NIVEAUXADMIN!A:B,2,FALSE)</f>
        <v>HT10</v>
      </c>
      <c r="AB1303" s="165" t="str">
        <f>VLOOKUP(S1303,NIVEAUXADMIN!E:F,2,FALSE)</f>
        <v>HT101013</v>
      </c>
      <c r="AC1303" s="165" t="e">
        <f>VLOOKUP(T1303,NIVEAUXADMIN!I:J,2,FALSE)</f>
        <v>#N/A</v>
      </c>
      <c r="AD1303" s="87">
        <f>IF(SUMPRODUCT(($A$4:$A1303=A1303)*($S$4:$S1303=S1303))&gt;1,0,1)</f>
        <v>1</v>
      </c>
    </row>
    <row r="1304" spans="1:30" ht="15" customHeight="1">
      <c r="A1304" s="87" t="s">
        <v>1087</v>
      </c>
      <c r="B1304" s="90"/>
      <c r="C1304" s="90" t="s">
        <v>1227</v>
      </c>
      <c r="D1304" s="165" t="s">
        <v>16</v>
      </c>
      <c r="E1304" s="114" t="s">
        <v>1983</v>
      </c>
      <c r="F1304" s="95" t="s">
        <v>1051</v>
      </c>
      <c r="G1304" s="165" t="s">
        <v>1052</v>
      </c>
      <c r="H1304" s="165" t="s">
        <v>1056</v>
      </c>
      <c r="I1304" s="176"/>
      <c r="J1304" s="85" t="str">
        <f>IFERROR(VLOOKUP(H1304,REFERENCES!R:S,2,FALSE),"")</f>
        <v>Nombre</v>
      </c>
      <c r="K1304" s="168">
        <v>2</v>
      </c>
      <c r="L1304" s="167"/>
      <c r="M1304" s="167"/>
      <c r="N1304" s="167"/>
      <c r="O1304" s="84" t="s">
        <v>1902</v>
      </c>
      <c r="P1304" s="82">
        <v>200</v>
      </c>
      <c r="Q1304" s="89"/>
      <c r="R1304" s="165" t="s">
        <v>153</v>
      </c>
      <c r="S1304" s="165" t="s">
        <v>287</v>
      </c>
      <c r="T1304" s="101"/>
      <c r="U1304" s="165"/>
      <c r="V1304" s="86"/>
      <c r="W1304" s="97"/>
      <c r="X1304" s="87"/>
      <c r="Y1304" s="165" t="e">
        <f t="shared" si="67"/>
        <v>#VALUE!</v>
      </c>
      <c r="Z1304" s="165">
        <f t="shared" si="68"/>
        <v>179</v>
      </c>
      <c r="AA1304" s="165" t="str">
        <f>VLOOKUP(R1304,NIVEAUXADMIN!A:B,2,FALSE)</f>
        <v>HT10</v>
      </c>
      <c r="AB1304" s="165" t="str">
        <f>VLOOKUP(S1304,NIVEAUXADMIN!E:F,2,FALSE)</f>
        <v>HT101013</v>
      </c>
      <c r="AC1304" s="165" t="e">
        <f>VLOOKUP(T1304,NIVEAUXADMIN!I:J,2,FALSE)</f>
        <v>#N/A</v>
      </c>
      <c r="AD1304" s="87">
        <f>IF(SUMPRODUCT(($A$4:$A1304=A1304)*($S$4:$S1304=S1304))&gt;1,0,1)</f>
        <v>0</v>
      </c>
    </row>
    <row r="1305" spans="1:30" ht="15" customHeight="1">
      <c r="A1305" s="87" t="s">
        <v>1087</v>
      </c>
      <c r="B1305" s="90"/>
      <c r="C1305" s="90" t="s">
        <v>1227</v>
      </c>
      <c r="D1305" s="165" t="s">
        <v>16</v>
      </c>
      <c r="E1305" s="114" t="s">
        <v>1983</v>
      </c>
      <c r="F1305" s="95" t="s">
        <v>1051</v>
      </c>
      <c r="G1305" s="165" t="s">
        <v>1052</v>
      </c>
      <c r="H1305" s="165" t="s">
        <v>1054</v>
      </c>
      <c r="I1305" s="176"/>
      <c r="J1305" s="85" t="str">
        <f>IFERROR(VLOOKUP(H1305,REFERENCES!R:S,2,FALSE),"")</f>
        <v>Nombre</v>
      </c>
      <c r="K1305" s="168">
        <v>1</v>
      </c>
      <c r="L1305" s="167"/>
      <c r="M1305" s="167"/>
      <c r="N1305" s="167"/>
      <c r="O1305" s="84" t="s">
        <v>1902</v>
      </c>
      <c r="P1305" s="82">
        <v>200</v>
      </c>
      <c r="Q1305" s="89"/>
      <c r="R1305" s="165" t="s">
        <v>153</v>
      </c>
      <c r="S1305" s="165" t="s">
        <v>287</v>
      </c>
      <c r="T1305" s="101"/>
      <c r="U1305" s="165"/>
      <c r="V1305" s="86"/>
      <c r="W1305" s="97"/>
      <c r="X1305" s="87"/>
      <c r="Y1305" s="165" t="e">
        <f t="shared" si="67"/>
        <v>#VALUE!</v>
      </c>
      <c r="Z1305" s="165">
        <f t="shared" si="68"/>
        <v>179</v>
      </c>
      <c r="AA1305" s="165" t="str">
        <f>VLOOKUP(R1305,NIVEAUXADMIN!A:B,2,FALSE)</f>
        <v>HT10</v>
      </c>
      <c r="AB1305" s="165" t="str">
        <f>VLOOKUP(S1305,NIVEAUXADMIN!E:F,2,FALSE)</f>
        <v>HT101013</v>
      </c>
      <c r="AC1305" s="165" t="e">
        <f>VLOOKUP(T1305,NIVEAUXADMIN!I:J,2,FALSE)</f>
        <v>#N/A</v>
      </c>
      <c r="AD1305" s="87">
        <f>IF(SUMPRODUCT(($A$4:$A1305=A1305)*($S$4:$S1305=S1305))&gt;1,0,1)</f>
        <v>0</v>
      </c>
    </row>
    <row r="1306" spans="1:30" ht="15" customHeight="1">
      <c r="A1306" s="91" t="s">
        <v>1087</v>
      </c>
      <c r="B1306" s="90"/>
      <c r="C1306" s="90" t="s">
        <v>1227</v>
      </c>
      <c r="D1306" s="165" t="s">
        <v>16</v>
      </c>
      <c r="E1306" s="114" t="s">
        <v>1983</v>
      </c>
      <c r="F1306" s="95" t="s">
        <v>1051</v>
      </c>
      <c r="G1306" s="165" t="s">
        <v>1052</v>
      </c>
      <c r="H1306" s="165" t="s">
        <v>1061</v>
      </c>
      <c r="I1306" s="176"/>
      <c r="J1306" s="85" t="str">
        <f>IFERROR(VLOOKUP(H1306,REFERENCES!R:S,2,FALSE),"")</f>
        <v>Nombre</v>
      </c>
      <c r="K1306" s="168">
        <v>1</v>
      </c>
      <c r="L1306" s="167"/>
      <c r="M1306" s="167"/>
      <c r="N1306" s="167"/>
      <c r="O1306" s="84" t="s">
        <v>1902</v>
      </c>
      <c r="P1306" s="82">
        <v>200</v>
      </c>
      <c r="Q1306" s="89"/>
      <c r="R1306" s="165" t="s">
        <v>153</v>
      </c>
      <c r="S1306" s="165" t="s">
        <v>287</v>
      </c>
      <c r="T1306" s="101"/>
      <c r="U1306" s="165"/>
      <c r="V1306" s="86"/>
      <c r="W1306" s="97"/>
      <c r="X1306" s="87"/>
      <c r="Y1306" s="165" t="e">
        <f t="shared" si="67"/>
        <v>#VALUE!</v>
      </c>
      <c r="Z1306" s="165">
        <f t="shared" si="68"/>
        <v>179</v>
      </c>
      <c r="AA1306" s="165" t="str">
        <f>VLOOKUP(R1306,NIVEAUXADMIN!A:B,2,FALSE)</f>
        <v>HT10</v>
      </c>
      <c r="AB1306" s="165" t="str">
        <f>VLOOKUP(S1306,NIVEAUXADMIN!E:F,2,FALSE)</f>
        <v>HT101013</v>
      </c>
      <c r="AC1306" s="165" t="e">
        <f>VLOOKUP(T1306,NIVEAUXADMIN!I:J,2,FALSE)</f>
        <v>#N/A</v>
      </c>
      <c r="AD1306" s="87">
        <f>IF(SUMPRODUCT(($A$4:$A1306=A1306)*($S$4:$S1306=S1306))&gt;1,0,1)</f>
        <v>0</v>
      </c>
    </row>
    <row r="1307" spans="1:30" ht="15" customHeight="1">
      <c r="A1307" s="87" t="s">
        <v>1087</v>
      </c>
      <c r="B1307" s="90"/>
      <c r="C1307" s="90" t="s">
        <v>48</v>
      </c>
      <c r="D1307" s="87" t="s">
        <v>29</v>
      </c>
      <c r="E1307" s="114" t="s">
        <v>1980</v>
      </c>
      <c r="F1307" s="88" t="s">
        <v>1049</v>
      </c>
      <c r="G1307" s="87" t="s">
        <v>1053</v>
      </c>
      <c r="H1307" s="87" t="s">
        <v>1048</v>
      </c>
      <c r="I1307" s="176"/>
      <c r="J1307" s="85" t="str">
        <f>IFERROR(VLOOKUP(H1307,REFERENCES!R:S,2,FALSE),"")</f>
        <v>Nombre</v>
      </c>
      <c r="K1307" s="168">
        <v>1</v>
      </c>
      <c r="L1307" s="167"/>
      <c r="M1307" s="167"/>
      <c r="N1307" s="167"/>
      <c r="O1307" s="84" t="s">
        <v>1902</v>
      </c>
      <c r="P1307" s="82">
        <v>750</v>
      </c>
      <c r="Q1307" s="89"/>
      <c r="R1307" s="165" t="s">
        <v>153</v>
      </c>
      <c r="S1307" s="166" t="s">
        <v>226</v>
      </c>
      <c r="T1307" s="101"/>
      <c r="U1307" s="165"/>
      <c r="V1307" s="86"/>
      <c r="W1307" s="97"/>
      <c r="X1307" s="87" t="s">
        <v>1133</v>
      </c>
      <c r="Y1307" s="165" t="e">
        <f t="shared" si="67"/>
        <v>#VALUE!</v>
      </c>
      <c r="Z1307" s="165">
        <f t="shared" si="68"/>
        <v>179</v>
      </c>
      <c r="AA1307" s="165" t="str">
        <f>VLOOKUP(R1307,NIVEAUXADMIN!A:B,2,FALSE)</f>
        <v>HT10</v>
      </c>
      <c r="AB1307" s="165" t="str">
        <f>VLOOKUP(S1307,NIVEAUXADMIN!E:F,2,FALSE)</f>
        <v>HT101021</v>
      </c>
      <c r="AC1307" s="165" t="e">
        <f>VLOOKUP(T1307,NIVEAUXADMIN!I:J,2,FALSE)</f>
        <v>#N/A</v>
      </c>
      <c r="AD1307" s="87">
        <f>IF(SUMPRODUCT(($A$4:$A1307=A1307)*($S$4:$S1307=S1307))&gt;1,0,1)</f>
        <v>1</v>
      </c>
    </row>
    <row r="1308" spans="1:30" s="165" customFormat="1" ht="15" customHeight="1">
      <c r="A1308" s="87" t="s">
        <v>1087</v>
      </c>
      <c r="B1308" s="90"/>
      <c r="C1308" s="90" t="s">
        <v>1227</v>
      </c>
      <c r="D1308" s="87" t="s">
        <v>29</v>
      </c>
      <c r="E1308" s="114" t="s">
        <v>1980</v>
      </c>
      <c r="F1308" s="88" t="s">
        <v>1049</v>
      </c>
      <c r="G1308" s="87" t="s">
        <v>1053</v>
      </c>
      <c r="H1308" s="87" t="s">
        <v>1048</v>
      </c>
      <c r="I1308" s="176"/>
      <c r="J1308" s="85" t="str">
        <f>IFERROR(VLOOKUP(H1308,REFERENCES!R:S,2,FALSE),"")</f>
        <v>Nombre</v>
      </c>
      <c r="K1308" s="168">
        <v>1</v>
      </c>
      <c r="L1308" s="167"/>
      <c r="M1308" s="167"/>
      <c r="N1308" s="167"/>
      <c r="O1308" s="84" t="s">
        <v>1902</v>
      </c>
      <c r="P1308" s="82">
        <v>550</v>
      </c>
      <c r="Q1308" s="89"/>
      <c r="R1308" s="165" t="s">
        <v>153</v>
      </c>
      <c r="S1308" s="166" t="s">
        <v>226</v>
      </c>
      <c r="T1308" s="101"/>
      <c r="V1308" s="86"/>
      <c r="W1308" s="97"/>
      <c r="X1308" s="87" t="s">
        <v>1134</v>
      </c>
      <c r="Y1308" s="165" t="e">
        <f t="shared" si="67"/>
        <v>#VALUE!</v>
      </c>
      <c r="Z1308" s="165">
        <f t="shared" si="68"/>
        <v>179</v>
      </c>
      <c r="AA1308" s="165" t="str">
        <f>VLOOKUP(R1308,NIVEAUXADMIN!A:B,2,FALSE)</f>
        <v>HT10</v>
      </c>
      <c r="AB1308" s="165" t="str">
        <f>VLOOKUP(S1308,NIVEAUXADMIN!E:F,2,FALSE)</f>
        <v>HT101021</v>
      </c>
      <c r="AC1308" s="165" t="e">
        <f>VLOOKUP(T1308,NIVEAUXADMIN!I:J,2,FALSE)</f>
        <v>#N/A</v>
      </c>
      <c r="AD1308" s="87">
        <f>IF(SUMPRODUCT(($A$4:$A1308=A1308)*($S$4:$S1308=S1308))&gt;1,0,1)</f>
        <v>0</v>
      </c>
    </row>
    <row r="1309" spans="1:30" s="165" customFormat="1" ht="15" customHeight="1">
      <c r="A1309" s="87" t="s">
        <v>1087</v>
      </c>
      <c r="B1309" s="90"/>
      <c r="C1309" s="90" t="s">
        <v>1227</v>
      </c>
      <c r="D1309" s="87" t="s">
        <v>19</v>
      </c>
      <c r="E1309" s="114" t="s">
        <v>1980</v>
      </c>
      <c r="F1309" s="88" t="s">
        <v>1049</v>
      </c>
      <c r="G1309" s="87" t="s">
        <v>1053</v>
      </c>
      <c r="H1309" s="87" t="s">
        <v>1048</v>
      </c>
      <c r="I1309" s="176"/>
      <c r="J1309" s="85" t="str">
        <f>IFERROR(VLOOKUP(H1309,REFERENCES!R:S,2,FALSE),"")</f>
        <v>Nombre</v>
      </c>
      <c r="K1309" s="168">
        <v>1</v>
      </c>
      <c r="L1309" s="167"/>
      <c r="M1309" s="167"/>
      <c r="N1309" s="167"/>
      <c r="O1309" s="84" t="s">
        <v>1902</v>
      </c>
      <c r="P1309" s="82">
        <v>500</v>
      </c>
      <c r="Q1309" s="89"/>
      <c r="R1309" s="165" t="s">
        <v>153</v>
      </c>
      <c r="S1309" s="166" t="s">
        <v>280</v>
      </c>
      <c r="T1309" s="101"/>
      <c r="V1309" s="86"/>
      <c r="W1309" s="97"/>
      <c r="X1309" s="87" t="s">
        <v>1135</v>
      </c>
      <c r="Y1309" s="165" t="e">
        <f t="shared" si="67"/>
        <v>#VALUE!</v>
      </c>
      <c r="Z1309" s="165">
        <f t="shared" si="68"/>
        <v>179</v>
      </c>
      <c r="AA1309" s="165" t="str">
        <f>VLOOKUP(R1309,NIVEAUXADMIN!A:B,2,FALSE)</f>
        <v>HT10</v>
      </c>
      <c r="AB1309" s="165" t="str">
        <f>VLOOKUP(S1309,NIVEAUXADMIN!E:F,2,FALSE)</f>
        <v>HT101024</v>
      </c>
      <c r="AC1309" s="165" t="e">
        <f>VLOOKUP(T1309,NIVEAUXADMIN!I:J,2,FALSE)</f>
        <v>#N/A</v>
      </c>
      <c r="AD1309" s="87">
        <f>IF(SUMPRODUCT(($A$4:$A1309=A1309)*($S$4:$S1309=S1309))&gt;1,0,1)</f>
        <v>1</v>
      </c>
    </row>
    <row r="1310" spans="1:30" s="165" customFormat="1" ht="15" customHeight="1">
      <c r="A1310" s="87" t="s">
        <v>1087</v>
      </c>
      <c r="B1310" s="90"/>
      <c r="C1310" s="90" t="s">
        <v>48</v>
      </c>
      <c r="D1310" s="87" t="s">
        <v>29</v>
      </c>
      <c r="E1310" s="114" t="s">
        <v>1980</v>
      </c>
      <c r="F1310" s="88" t="s">
        <v>1049</v>
      </c>
      <c r="G1310" s="87" t="s">
        <v>1053</v>
      </c>
      <c r="H1310" s="87" t="s">
        <v>1048</v>
      </c>
      <c r="I1310" s="176"/>
      <c r="J1310" s="85" t="str">
        <f>IFERROR(VLOOKUP(H1310,REFERENCES!R:S,2,FALSE),"")</f>
        <v>Nombre</v>
      </c>
      <c r="K1310" s="168">
        <v>1</v>
      </c>
      <c r="L1310" s="167"/>
      <c r="M1310" s="167"/>
      <c r="N1310" s="167"/>
      <c r="O1310" s="84" t="s">
        <v>1902</v>
      </c>
      <c r="P1310" s="167">
        <v>750</v>
      </c>
      <c r="Q1310" s="89"/>
      <c r="R1310" s="165" t="s">
        <v>153</v>
      </c>
      <c r="S1310" s="165" t="s">
        <v>302</v>
      </c>
      <c r="T1310" s="101"/>
      <c r="V1310" s="86"/>
      <c r="W1310" s="97"/>
      <c r="X1310" s="87" t="s">
        <v>1133</v>
      </c>
      <c r="Y1310" s="165" t="e">
        <f t="shared" si="67"/>
        <v>#VALUE!</v>
      </c>
      <c r="Z1310" s="165">
        <f t="shared" si="68"/>
        <v>179</v>
      </c>
      <c r="AA1310" s="165" t="str">
        <f>VLOOKUP(R1310,NIVEAUXADMIN!A:B,2,FALSE)</f>
        <v>HT10</v>
      </c>
      <c r="AB1310" s="165" t="str">
        <f>VLOOKUP(S1310,NIVEAUXADMIN!E:F,2,FALSE)</f>
        <v>HT101022</v>
      </c>
      <c r="AC1310" s="165" t="e">
        <f>VLOOKUP(T1310,NIVEAUXADMIN!I:J,2,FALSE)</f>
        <v>#N/A</v>
      </c>
      <c r="AD1310" s="87">
        <f>IF(SUMPRODUCT(($A$4:$A1310=A1310)*($S$4:$S1310=S1310))&gt;1,0,1)</f>
        <v>1</v>
      </c>
    </row>
    <row r="1311" spans="1:30" s="165" customFormat="1" ht="15" customHeight="1">
      <c r="A1311" s="87" t="s">
        <v>1087</v>
      </c>
      <c r="B1311" s="90"/>
      <c r="C1311" s="90" t="s">
        <v>1227</v>
      </c>
      <c r="D1311" s="87" t="s">
        <v>29</v>
      </c>
      <c r="E1311" s="114" t="s">
        <v>1980</v>
      </c>
      <c r="F1311" s="88" t="s">
        <v>1049</v>
      </c>
      <c r="G1311" s="87" t="s">
        <v>1053</v>
      </c>
      <c r="H1311" s="87" t="s">
        <v>1048</v>
      </c>
      <c r="I1311" s="176"/>
      <c r="J1311" s="85" t="str">
        <f>IFERROR(VLOOKUP(H1311,REFERENCES!R:S,2,FALSE),"")</f>
        <v>Nombre</v>
      </c>
      <c r="K1311" s="168">
        <v>1</v>
      </c>
      <c r="L1311" s="167"/>
      <c r="M1311" s="167"/>
      <c r="N1311" s="167"/>
      <c r="O1311" s="84" t="s">
        <v>1902</v>
      </c>
      <c r="P1311" s="82">
        <v>550</v>
      </c>
      <c r="Q1311" s="89"/>
      <c r="R1311" s="165" t="s">
        <v>153</v>
      </c>
      <c r="S1311" s="165" t="s">
        <v>302</v>
      </c>
      <c r="T1311" s="101"/>
      <c r="V1311" s="86"/>
      <c r="W1311" s="97"/>
      <c r="X1311" s="87" t="s">
        <v>1134</v>
      </c>
      <c r="Y1311" s="165" t="e">
        <f t="shared" si="67"/>
        <v>#VALUE!</v>
      </c>
      <c r="Z1311" s="165">
        <f t="shared" si="68"/>
        <v>179</v>
      </c>
      <c r="AA1311" s="165" t="str">
        <f>VLOOKUP(R1311,NIVEAUXADMIN!A:B,2,FALSE)</f>
        <v>HT10</v>
      </c>
      <c r="AB1311" s="165" t="str">
        <f>VLOOKUP(S1311,NIVEAUXADMIN!E:F,2,FALSE)</f>
        <v>HT101022</v>
      </c>
      <c r="AC1311" s="165" t="e">
        <f>VLOOKUP(T1311,NIVEAUXADMIN!I:J,2,FALSE)</f>
        <v>#N/A</v>
      </c>
      <c r="AD1311" s="87">
        <f>IF(SUMPRODUCT(($A$4:$A1311=A1311)*($S$4:$S1311=S1311))&gt;1,0,1)</f>
        <v>0</v>
      </c>
    </row>
    <row r="1312" spans="1:30" s="165" customFormat="1" ht="15" customHeight="1">
      <c r="A1312" s="87" t="s">
        <v>1087</v>
      </c>
      <c r="B1312" s="90"/>
      <c r="C1312" s="90" t="s">
        <v>1227</v>
      </c>
      <c r="D1312" s="87" t="s">
        <v>19</v>
      </c>
      <c r="E1312" s="114" t="s">
        <v>1980</v>
      </c>
      <c r="F1312" s="88" t="s">
        <v>1049</v>
      </c>
      <c r="G1312" s="87" t="s">
        <v>1053</v>
      </c>
      <c r="H1312" s="87" t="s">
        <v>1048</v>
      </c>
      <c r="I1312" s="176"/>
      <c r="J1312" s="85" t="str">
        <f>IFERROR(VLOOKUP(H1312,REFERENCES!R:S,2,FALSE),"")</f>
        <v>Nombre</v>
      </c>
      <c r="K1312" s="168">
        <v>1</v>
      </c>
      <c r="L1312" s="167"/>
      <c r="M1312" s="167"/>
      <c r="N1312" s="167"/>
      <c r="O1312" s="84" t="s">
        <v>1902</v>
      </c>
      <c r="P1312" s="82">
        <v>500</v>
      </c>
      <c r="Q1312" s="89"/>
      <c r="R1312" s="165" t="s">
        <v>153</v>
      </c>
      <c r="S1312" s="87" t="s">
        <v>308</v>
      </c>
      <c r="T1312" s="101"/>
      <c r="V1312" s="86"/>
      <c r="W1312" s="97"/>
      <c r="X1312" s="87" t="s">
        <v>1135</v>
      </c>
      <c r="Y1312" s="165" t="e">
        <f t="shared" si="67"/>
        <v>#VALUE!</v>
      </c>
      <c r="Z1312" s="165">
        <f t="shared" si="68"/>
        <v>179</v>
      </c>
      <c r="AA1312" s="165" t="str">
        <f>VLOOKUP(R1312,NIVEAUXADMIN!A:B,2,FALSE)</f>
        <v>HT10</v>
      </c>
      <c r="AB1312" s="165" t="str">
        <f>VLOOKUP(S1312,NIVEAUXADMIN!E:F,2,FALSE)</f>
        <v>HT101025</v>
      </c>
      <c r="AC1312" s="165" t="e">
        <f>VLOOKUP(T1312,NIVEAUXADMIN!I:J,2,FALSE)</f>
        <v>#N/A</v>
      </c>
      <c r="AD1312" s="87">
        <f>IF(SUMPRODUCT(($A$4:$A1312=A1312)*($S$4:$S1312=S1312))&gt;1,0,1)</f>
        <v>1</v>
      </c>
    </row>
    <row r="1313" spans="1:30" s="165" customFormat="1" ht="15" customHeight="1">
      <c r="A1313" s="87" t="s">
        <v>1087</v>
      </c>
      <c r="B1313" s="90"/>
      <c r="C1313" s="90" t="s">
        <v>48</v>
      </c>
      <c r="D1313" s="87" t="s">
        <v>29</v>
      </c>
      <c r="E1313" s="114" t="s">
        <v>1980</v>
      </c>
      <c r="F1313" s="95" t="s">
        <v>1051</v>
      </c>
      <c r="G1313" s="165" t="s">
        <v>1052</v>
      </c>
      <c r="H1313" s="165" t="s">
        <v>1056</v>
      </c>
      <c r="I1313" s="176"/>
      <c r="J1313" s="85" t="str">
        <f>IFERROR(VLOOKUP(H1313,REFERENCES!R:S,2,FALSE),"")</f>
        <v>Nombre</v>
      </c>
      <c r="K1313" s="168">
        <v>2</v>
      </c>
      <c r="L1313" s="167"/>
      <c r="M1313" s="167"/>
      <c r="N1313" s="167"/>
      <c r="O1313" s="84" t="s">
        <v>1902</v>
      </c>
      <c r="P1313" s="82">
        <v>750</v>
      </c>
      <c r="Q1313" s="89"/>
      <c r="R1313" s="165" t="s">
        <v>153</v>
      </c>
      <c r="S1313" s="166" t="s">
        <v>226</v>
      </c>
      <c r="T1313" s="101"/>
      <c r="V1313" s="86"/>
      <c r="W1313" s="97"/>
      <c r="X1313" s="87" t="s">
        <v>1133</v>
      </c>
      <c r="Y1313" s="165" t="e">
        <f t="shared" si="67"/>
        <v>#VALUE!</v>
      </c>
      <c r="Z1313" s="165">
        <f t="shared" si="68"/>
        <v>179</v>
      </c>
      <c r="AA1313" s="165" t="str">
        <f>VLOOKUP(R1313,NIVEAUXADMIN!A:B,2,FALSE)</f>
        <v>HT10</v>
      </c>
      <c r="AB1313" s="165" t="str">
        <f>VLOOKUP(S1313,NIVEAUXADMIN!E:F,2,FALSE)</f>
        <v>HT101021</v>
      </c>
      <c r="AC1313" s="165" t="e">
        <f>VLOOKUP(T1313,NIVEAUXADMIN!I:J,2,FALSE)</f>
        <v>#N/A</v>
      </c>
      <c r="AD1313" s="87">
        <f>IF(SUMPRODUCT(($A$4:$A1313=A1313)*($S$4:$S1313=S1313))&gt;1,0,1)</f>
        <v>0</v>
      </c>
    </row>
    <row r="1314" spans="1:30" s="165" customFormat="1" ht="15" customHeight="1">
      <c r="A1314" s="87" t="s">
        <v>1087</v>
      </c>
      <c r="B1314" s="90"/>
      <c r="C1314" s="90" t="s">
        <v>1227</v>
      </c>
      <c r="D1314" s="87" t="s">
        <v>29</v>
      </c>
      <c r="E1314" s="114" t="s">
        <v>1980</v>
      </c>
      <c r="F1314" s="95" t="s">
        <v>1051</v>
      </c>
      <c r="G1314" s="165" t="s">
        <v>1052</v>
      </c>
      <c r="H1314" s="165" t="s">
        <v>1056</v>
      </c>
      <c r="I1314" s="176"/>
      <c r="J1314" s="85" t="str">
        <f>IFERROR(VLOOKUP(H1314,REFERENCES!R:S,2,FALSE),"")</f>
        <v>Nombre</v>
      </c>
      <c r="K1314" s="168">
        <v>2</v>
      </c>
      <c r="L1314" s="167"/>
      <c r="M1314" s="167"/>
      <c r="N1314" s="167"/>
      <c r="O1314" s="84" t="s">
        <v>1902</v>
      </c>
      <c r="P1314" s="82">
        <v>550</v>
      </c>
      <c r="Q1314" s="89"/>
      <c r="R1314" s="165" t="s">
        <v>153</v>
      </c>
      <c r="S1314" s="166" t="s">
        <v>226</v>
      </c>
      <c r="T1314" s="101"/>
      <c r="V1314" s="86"/>
      <c r="W1314" s="97"/>
      <c r="X1314" s="87" t="s">
        <v>1134</v>
      </c>
      <c r="Y1314" s="165" t="e">
        <f t="shared" si="67"/>
        <v>#VALUE!</v>
      </c>
      <c r="Z1314" s="165">
        <f t="shared" si="68"/>
        <v>179</v>
      </c>
      <c r="AA1314" s="165" t="str">
        <f>VLOOKUP(R1314,NIVEAUXADMIN!A:B,2,FALSE)</f>
        <v>HT10</v>
      </c>
      <c r="AB1314" s="165" t="str">
        <f>VLOOKUP(S1314,NIVEAUXADMIN!E:F,2,FALSE)</f>
        <v>HT101021</v>
      </c>
      <c r="AC1314" s="165" t="e">
        <f>VLOOKUP(T1314,NIVEAUXADMIN!I:J,2,FALSE)</f>
        <v>#N/A</v>
      </c>
      <c r="AD1314" s="87">
        <f>IF(SUMPRODUCT(($A$4:$A1314=A1314)*($S$4:$S1314=S1314))&gt;1,0,1)</f>
        <v>0</v>
      </c>
    </row>
    <row r="1315" spans="1:30" s="165" customFormat="1" ht="15" customHeight="1">
      <c r="A1315" s="87" t="s">
        <v>1087</v>
      </c>
      <c r="B1315" s="90"/>
      <c r="C1315" s="90" t="s">
        <v>1227</v>
      </c>
      <c r="D1315" s="87" t="s">
        <v>19</v>
      </c>
      <c r="E1315" s="114" t="s">
        <v>1980</v>
      </c>
      <c r="F1315" s="95" t="s">
        <v>1051</v>
      </c>
      <c r="G1315" s="165" t="s">
        <v>1052</v>
      </c>
      <c r="H1315" s="165" t="s">
        <v>1056</v>
      </c>
      <c r="I1315" s="176"/>
      <c r="J1315" s="85" t="str">
        <f>IFERROR(VLOOKUP(H1315,REFERENCES!R:S,2,FALSE),"")</f>
        <v>Nombre</v>
      </c>
      <c r="K1315" s="168">
        <v>2</v>
      </c>
      <c r="L1315" s="167"/>
      <c r="M1315" s="167"/>
      <c r="N1315" s="167"/>
      <c r="O1315" s="84" t="s">
        <v>1902</v>
      </c>
      <c r="P1315" s="82">
        <v>500</v>
      </c>
      <c r="Q1315" s="89"/>
      <c r="R1315" s="165" t="s">
        <v>153</v>
      </c>
      <c r="S1315" s="166" t="s">
        <v>280</v>
      </c>
      <c r="T1315" s="101"/>
      <c r="V1315" s="86"/>
      <c r="W1315" s="97"/>
      <c r="X1315" s="87" t="s">
        <v>1135</v>
      </c>
      <c r="Y1315" s="165" t="e">
        <f t="shared" si="67"/>
        <v>#VALUE!</v>
      </c>
      <c r="Z1315" s="165">
        <f t="shared" si="68"/>
        <v>179</v>
      </c>
      <c r="AA1315" s="165" t="str">
        <f>VLOOKUP(R1315,NIVEAUXADMIN!A:B,2,FALSE)</f>
        <v>HT10</v>
      </c>
      <c r="AB1315" s="165" t="str">
        <f>VLOOKUP(S1315,NIVEAUXADMIN!E:F,2,FALSE)</f>
        <v>HT101024</v>
      </c>
      <c r="AC1315" s="165" t="e">
        <f>VLOOKUP(T1315,NIVEAUXADMIN!I:J,2,FALSE)</f>
        <v>#N/A</v>
      </c>
      <c r="AD1315" s="87">
        <f>IF(SUMPRODUCT(($A$4:$A1315=A1315)*($S$4:$S1315=S1315))&gt;1,0,1)</f>
        <v>0</v>
      </c>
    </row>
    <row r="1316" spans="1:30" s="165" customFormat="1" ht="15" customHeight="1">
      <c r="A1316" s="87" t="s">
        <v>1087</v>
      </c>
      <c r="B1316" s="90"/>
      <c r="C1316" s="90" t="s">
        <v>48</v>
      </c>
      <c r="D1316" s="87" t="s">
        <v>29</v>
      </c>
      <c r="E1316" s="114" t="s">
        <v>1980</v>
      </c>
      <c r="F1316" s="95" t="s">
        <v>1051</v>
      </c>
      <c r="G1316" s="165" t="s">
        <v>1052</v>
      </c>
      <c r="H1316" s="165" t="s">
        <v>1056</v>
      </c>
      <c r="I1316" s="176"/>
      <c r="J1316" s="85" t="str">
        <f>IFERROR(VLOOKUP(H1316,REFERENCES!R:S,2,FALSE),"")</f>
        <v>Nombre</v>
      </c>
      <c r="K1316" s="168">
        <v>2</v>
      </c>
      <c r="L1316" s="167"/>
      <c r="M1316" s="167"/>
      <c r="N1316" s="167"/>
      <c r="O1316" s="84" t="s">
        <v>1902</v>
      </c>
      <c r="P1316" s="82">
        <v>750</v>
      </c>
      <c r="Q1316" s="89"/>
      <c r="R1316" s="165" t="s">
        <v>153</v>
      </c>
      <c r="S1316" s="165" t="s">
        <v>302</v>
      </c>
      <c r="T1316" s="101"/>
      <c r="V1316" s="86"/>
      <c r="W1316" s="97"/>
      <c r="X1316" s="87" t="s">
        <v>1133</v>
      </c>
      <c r="Y1316" s="165" t="e">
        <f t="shared" si="67"/>
        <v>#VALUE!</v>
      </c>
      <c r="Z1316" s="165">
        <f t="shared" si="68"/>
        <v>179</v>
      </c>
      <c r="AA1316" s="165" t="str">
        <f>VLOOKUP(R1316,NIVEAUXADMIN!A:B,2,FALSE)</f>
        <v>HT10</v>
      </c>
      <c r="AB1316" s="165" t="str">
        <f>VLOOKUP(S1316,NIVEAUXADMIN!E:F,2,FALSE)</f>
        <v>HT101022</v>
      </c>
      <c r="AC1316" s="165" t="e">
        <f>VLOOKUP(T1316,NIVEAUXADMIN!I:J,2,FALSE)</f>
        <v>#N/A</v>
      </c>
      <c r="AD1316" s="87">
        <f>IF(SUMPRODUCT(($A$4:$A1316=A1316)*($S$4:$S1316=S1316))&gt;1,0,1)</f>
        <v>0</v>
      </c>
    </row>
    <row r="1317" spans="1:30" s="165" customFormat="1" ht="15" customHeight="1">
      <c r="A1317" s="87" t="s">
        <v>1087</v>
      </c>
      <c r="B1317" s="90"/>
      <c r="C1317" s="90" t="s">
        <v>1227</v>
      </c>
      <c r="D1317" s="87" t="s">
        <v>29</v>
      </c>
      <c r="E1317" s="114" t="s">
        <v>1980</v>
      </c>
      <c r="F1317" s="95" t="s">
        <v>1051</v>
      </c>
      <c r="G1317" s="165" t="s">
        <v>1052</v>
      </c>
      <c r="H1317" s="165" t="s">
        <v>1056</v>
      </c>
      <c r="I1317" s="176"/>
      <c r="J1317" s="85" t="str">
        <f>IFERROR(VLOOKUP(H1317,REFERENCES!R:S,2,FALSE),"")</f>
        <v>Nombre</v>
      </c>
      <c r="K1317" s="168">
        <v>2</v>
      </c>
      <c r="L1317" s="167"/>
      <c r="M1317" s="167"/>
      <c r="N1317" s="167"/>
      <c r="O1317" s="84" t="s">
        <v>1902</v>
      </c>
      <c r="P1317" s="82">
        <v>550</v>
      </c>
      <c r="Q1317" s="89"/>
      <c r="R1317" s="165" t="s">
        <v>153</v>
      </c>
      <c r="S1317" s="165" t="s">
        <v>302</v>
      </c>
      <c r="T1317" s="101"/>
      <c r="V1317" s="86"/>
      <c r="W1317" s="97"/>
      <c r="X1317" s="87" t="s">
        <v>1134</v>
      </c>
      <c r="Y1317" s="165" t="e">
        <f t="shared" si="67"/>
        <v>#VALUE!</v>
      </c>
      <c r="Z1317" s="165">
        <f t="shared" si="68"/>
        <v>179</v>
      </c>
      <c r="AA1317" s="165" t="str">
        <f>VLOOKUP(R1317,NIVEAUXADMIN!A:B,2,FALSE)</f>
        <v>HT10</v>
      </c>
      <c r="AB1317" s="165" t="str">
        <f>VLOOKUP(S1317,NIVEAUXADMIN!E:F,2,FALSE)</f>
        <v>HT101022</v>
      </c>
      <c r="AC1317" s="165" t="e">
        <f>VLOOKUP(T1317,NIVEAUXADMIN!I:J,2,FALSE)</f>
        <v>#N/A</v>
      </c>
      <c r="AD1317" s="87">
        <f>IF(SUMPRODUCT(($A$4:$A1317=A1317)*($S$4:$S1317=S1317))&gt;1,0,1)</f>
        <v>0</v>
      </c>
    </row>
    <row r="1318" spans="1:30" s="165" customFormat="1" ht="15" customHeight="1">
      <c r="A1318" s="87" t="s">
        <v>1087</v>
      </c>
      <c r="B1318" s="90"/>
      <c r="C1318" s="90" t="s">
        <v>1227</v>
      </c>
      <c r="D1318" s="87" t="s">
        <v>19</v>
      </c>
      <c r="E1318" s="114" t="s">
        <v>1980</v>
      </c>
      <c r="F1318" s="95" t="s">
        <v>1051</v>
      </c>
      <c r="G1318" s="165" t="s">
        <v>1052</v>
      </c>
      <c r="H1318" s="165" t="s">
        <v>1056</v>
      </c>
      <c r="I1318" s="176"/>
      <c r="J1318" s="85" t="str">
        <f>IFERROR(VLOOKUP(H1318,REFERENCES!R:S,2,FALSE),"")</f>
        <v>Nombre</v>
      </c>
      <c r="K1318" s="168">
        <v>2</v>
      </c>
      <c r="L1318" s="167"/>
      <c r="M1318" s="167"/>
      <c r="N1318" s="167"/>
      <c r="O1318" s="84" t="s">
        <v>1902</v>
      </c>
      <c r="P1318" s="82">
        <v>500</v>
      </c>
      <c r="Q1318" s="89"/>
      <c r="R1318" s="165" t="s">
        <v>153</v>
      </c>
      <c r="S1318" s="87" t="s">
        <v>308</v>
      </c>
      <c r="T1318" s="101"/>
      <c r="V1318" s="86"/>
      <c r="W1318" s="97"/>
      <c r="X1318" s="87" t="s">
        <v>1135</v>
      </c>
      <c r="Y1318" s="165" t="e">
        <f t="shared" si="67"/>
        <v>#VALUE!</v>
      </c>
      <c r="Z1318" s="165">
        <f t="shared" si="68"/>
        <v>179</v>
      </c>
      <c r="AA1318" s="165" t="str">
        <f>VLOOKUP(R1318,NIVEAUXADMIN!A:B,2,FALSE)</f>
        <v>HT10</v>
      </c>
      <c r="AB1318" s="165" t="str">
        <f>VLOOKUP(S1318,NIVEAUXADMIN!E:F,2,FALSE)</f>
        <v>HT101025</v>
      </c>
      <c r="AC1318" s="165" t="e">
        <f>VLOOKUP(T1318,NIVEAUXADMIN!I:J,2,FALSE)</f>
        <v>#N/A</v>
      </c>
      <c r="AD1318" s="87">
        <f>IF(SUMPRODUCT(($A$4:$A1318=A1318)*($S$4:$S1318=S1318))&gt;1,0,1)</f>
        <v>0</v>
      </c>
    </row>
    <row r="1319" spans="1:30" s="165" customFormat="1" ht="15" customHeight="1">
      <c r="A1319" s="87" t="s">
        <v>1087</v>
      </c>
      <c r="B1319" s="90"/>
      <c r="C1319" s="90" t="s">
        <v>48</v>
      </c>
      <c r="D1319" s="87" t="s">
        <v>29</v>
      </c>
      <c r="E1319" s="114" t="s">
        <v>1980</v>
      </c>
      <c r="F1319" s="95" t="s">
        <v>1051</v>
      </c>
      <c r="G1319" s="165" t="s">
        <v>1052</v>
      </c>
      <c r="H1319" s="165" t="s">
        <v>1054</v>
      </c>
      <c r="I1319" s="176"/>
      <c r="J1319" s="85" t="str">
        <f>IFERROR(VLOOKUP(H1319,REFERENCES!R:S,2,FALSE),"")</f>
        <v>Nombre</v>
      </c>
      <c r="K1319" s="168">
        <v>1</v>
      </c>
      <c r="L1319" s="167"/>
      <c r="M1319" s="167"/>
      <c r="N1319" s="167"/>
      <c r="O1319" s="84" t="s">
        <v>1902</v>
      </c>
      <c r="P1319" s="82">
        <v>750</v>
      </c>
      <c r="Q1319" s="89"/>
      <c r="R1319" s="165" t="s">
        <v>153</v>
      </c>
      <c r="S1319" s="166" t="s">
        <v>226</v>
      </c>
      <c r="T1319" s="101"/>
      <c r="V1319" s="86"/>
      <c r="W1319" s="97"/>
      <c r="X1319" s="87" t="s">
        <v>1133</v>
      </c>
      <c r="Y1319" s="165" t="e">
        <f t="shared" si="67"/>
        <v>#VALUE!</v>
      </c>
      <c r="Z1319" s="165">
        <f t="shared" si="68"/>
        <v>179</v>
      </c>
      <c r="AA1319" s="165" t="str">
        <f>VLOOKUP(R1319,NIVEAUXADMIN!A:B,2,FALSE)</f>
        <v>HT10</v>
      </c>
      <c r="AB1319" s="165" t="str">
        <f>VLOOKUP(S1319,NIVEAUXADMIN!E:F,2,FALSE)</f>
        <v>HT101021</v>
      </c>
      <c r="AC1319" s="165" t="e">
        <f>VLOOKUP(T1319,NIVEAUXADMIN!I:J,2,FALSE)</f>
        <v>#N/A</v>
      </c>
      <c r="AD1319" s="87">
        <f>IF(SUMPRODUCT(($A$4:$A1319=A1319)*($S$4:$S1319=S1319))&gt;1,0,1)</f>
        <v>0</v>
      </c>
    </row>
    <row r="1320" spans="1:30" s="165" customFormat="1" ht="15" customHeight="1">
      <c r="A1320" s="87" t="s">
        <v>1087</v>
      </c>
      <c r="B1320" s="90"/>
      <c r="C1320" s="90" t="s">
        <v>1227</v>
      </c>
      <c r="D1320" s="87" t="s">
        <v>29</v>
      </c>
      <c r="E1320" s="114" t="s">
        <v>1980</v>
      </c>
      <c r="F1320" s="95" t="s">
        <v>1051</v>
      </c>
      <c r="G1320" s="165" t="s">
        <v>1052</v>
      </c>
      <c r="H1320" s="165" t="s">
        <v>1054</v>
      </c>
      <c r="I1320" s="176"/>
      <c r="J1320" s="85" t="str">
        <f>IFERROR(VLOOKUP(H1320,REFERENCES!R:S,2,FALSE),"")</f>
        <v>Nombre</v>
      </c>
      <c r="K1320" s="168">
        <v>1</v>
      </c>
      <c r="L1320" s="167"/>
      <c r="M1320" s="167"/>
      <c r="N1320" s="167"/>
      <c r="O1320" s="84" t="s">
        <v>1902</v>
      </c>
      <c r="P1320" s="82">
        <v>550</v>
      </c>
      <c r="Q1320" s="89"/>
      <c r="R1320" s="165" t="s">
        <v>153</v>
      </c>
      <c r="S1320" s="166" t="s">
        <v>226</v>
      </c>
      <c r="T1320" s="101"/>
      <c r="V1320" s="86"/>
      <c r="W1320" s="97"/>
      <c r="X1320" s="87" t="s">
        <v>1134</v>
      </c>
      <c r="Y1320" s="165" t="e">
        <f t="shared" si="67"/>
        <v>#VALUE!</v>
      </c>
      <c r="Z1320" s="165">
        <f t="shared" si="68"/>
        <v>179</v>
      </c>
      <c r="AA1320" s="165" t="str">
        <f>VLOOKUP(R1320,NIVEAUXADMIN!A:B,2,FALSE)</f>
        <v>HT10</v>
      </c>
      <c r="AB1320" s="165" t="str">
        <f>VLOOKUP(S1320,NIVEAUXADMIN!E:F,2,FALSE)</f>
        <v>HT101021</v>
      </c>
      <c r="AC1320" s="165" t="e">
        <f>VLOOKUP(T1320,NIVEAUXADMIN!I:J,2,FALSE)</f>
        <v>#N/A</v>
      </c>
      <c r="AD1320" s="87">
        <f>IF(SUMPRODUCT(($A$4:$A1320=A1320)*($S$4:$S1320=S1320))&gt;1,0,1)</f>
        <v>0</v>
      </c>
    </row>
    <row r="1321" spans="1:30" s="165" customFormat="1" ht="15" customHeight="1">
      <c r="A1321" s="87" t="s">
        <v>1087</v>
      </c>
      <c r="B1321" s="90"/>
      <c r="C1321" s="90" t="s">
        <v>1227</v>
      </c>
      <c r="D1321" s="87" t="s">
        <v>19</v>
      </c>
      <c r="E1321" s="114" t="s">
        <v>1980</v>
      </c>
      <c r="F1321" s="95" t="s">
        <v>1051</v>
      </c>
      <c r="G1321" s="165" t="s">
        <v>1052</v>
      </c>
      <c r="H1321" s="165" t="s">
        <v>1054</v>
      </c>
      <c r="I1321" s="176"/>
      <c r="J1321" s="85" t="str">
        <f>IFERROR(VLOOKUP(H1321,REFERENCES!R:S,2,FALSE),"")</f>
        <v>Nombre</v>
      </c>
      <c r="K1321" s="168">
        <v>1</v>
      </c>
      <c r="L1321" s="167"/>
      <c r="M1321" s="167"/>
      <c r="N1321" s="167"/>
      <c r="O1321" s="84" t="s">
        <v>1902</v>
      </c>
      <c r="P1321" s="82">
        <v>500</v>
      </c>
      <c r="Q1321" s="89"/>
      <c r="R1321" s="165" t="s">
        <v>153</v>
      </c>
      <c r="S1321" s="166" t="s">
        <v>280</v>
      </c>
      <c r="T1321" s="101"/>
      <c r="V1321" s="86"/>
      <c r="W1321" s="97"/>
      <c r="X1321" s="87" t="s">
        <v>1135</v>
      </c>
      <c r="Y1321" s="165" t="e">
        <f t="shared" si="67"/>
        <v>#VALUE!</v>
      </c>
      <c r="Z1321" s="165">
        <f t="shared" si="68"/>
        <v>179</v>
      </c>
      <c r="AA1321" s="165" t="str">
        <f>VLOOKUP(R1321,NIVEAUXADMIN!A:B,2,FALSE)</f>
        <v>HT10</v>
      </c>
      <c r="AB1321" s="165" t="str">
        <f>VLOOKUP(S1321,NIVEAUXADMIN!E:F,2,FALSE)</f>
        <v>HT101024</v>
      </c>
      <c r="AC1321" s="165" t="e">
        <f>VLOOKUP(T1321,NIVEAUXADMIN!I:J,2,FALSE)</f>
        <v>#N/A</v>
      </c>
      <c r="AD1321" s="87">
        <f>IF(SUMPRODUCT(($A$4:$A1321=A1321)*($S$4:$S1321=S1321))&gt;1,0,1)</f>
        <v>0</v>
      </c>
    </row>
    <row r="1322" spans="1:30" s="165" customFormat="1" ht="15" customHeight="1">
      <c r="A1322" s="87" t="s">
        <v>1087</v>
      </c>
      <c r="B1322" s="90"/>
      <c r="C1322" s="90" t="s">
        <v>48</v>
      </c>
      <c r="D1322" s="87" t="s">
        <v>29</v>
      </c>
      <c r="E1322" s="114" t="s">
        <v>1980</v>
      </c>
      <c r="F1322" s="95" t="s">
        <v>1051</v>
      </c>
      <c r="G1322" s="165" t="s">
        <v>1052</v>
      </c>
      <c r="H1322" s="165" t="s">
        <v>1054</v>
      </c>
      <c r="I1322" s="176"/>
      <c r="J1322" s="85" t="str">
        <f>IFERROR(VLOOKUP(H1322,REFERENCES!R:S,2,FALSE),"")</f>
        <v>Nombre</v>
      </c>
      <c r="K1322" s="168">
        <v>1</v>
      </c>
      <c r="L1322" s="167"/>
      <c r="M1322" s="167"/>
      <c r="N1322" s="167"/>
      <c r="O1322" s="84" t="s">
        <v>1902</v>
      </c>
      <c r="P1322" s="167">
        <v>750</v>
      </c>
      <c r="Q1322" s="89"/>
      <c r="R1322" s="165" t="s">
        <v>153</v>
      </c>
      <c r="S1322" s="165" t="s">
        <v>302</v>
      </c>
      <c r="T1322" s="101"/>
      <c r="V1322" s="86"/>
      <c r="W1322" s="97"/>
      <c r="X1322" s="87" t="s">
        <v>1133</v>
      </c>
      <c r="Y1322" s="165" t="e">
        <f t="shared" si="67"/>
        <v>#VALUE!</v>
      </c>
      <c r="Z1322" s="165">
        <f t="shared" si="68"/>
        <v>179</v>
      </c>
      <c r="AA1322" s="165" t="str">
        <f>VLOOKUP(R1322,NIVEAUXADMIN!A:B,2,FALSE)</f>
        <v>HT10</v>
      </c>
      <c r="AB1322" s="165" t="str">
        <f>VLOOKUP(S1322,NIVEAUXADMIN!E:F,2,FALSE)</f>
        <v>HT101022</v>
      </c>
      <c r="AC1322" s="165" t="e">
        <f>VLOOKUP(T1322,NIVEAUXADMIN!I:J,2,FALSE)</f>
        <v>#N/A</v>
      </c>
      <c r="AD1322" s="87">
        <f>IF(SUMPRODUCT(($A$4:$A1322=A1322)*($S$4:$S1322=S1322))&gt;1,0,1)</f>
        <v>0</v>
      </c>
    </row>
    <row r="1323" spans="1:30" s="165" customFormat="1" ht="15" customHeight="1">
      <c r="A1323" s="87" t="s">
        <v>1087</v>
      </c>
      <c r="B1323" s="90"/>
      <c r="C1323" s="90" t="s">
        <v>1227</v>
      </c>
      <c r="D1323" s="87" t="s">
        <v>29</v>
      </c>
      <c r="E1323" s="114" t="s">
        <v>1980</v>
      </c>
      <c r="F1323" s="95" t="s">
        <v>1051</v>
      </c>
      <c r="G1323" s="165" t="s">
        <v>1052</v>
      </c>
      <c r="H1323" s="165" t="s">
        <v>1054</v>
      </c>
      <c r="I1323" s="176"/>
      <c r="J1323" s="85" t="str">
        <f>IFERROR(VLOOKUP(H1323,REFERENCES!R:S,2,FALSE),"")</f>
        <v>Nombre</v>
      </c>
      <c r="K1323" s="168">
        <v>1</v>
      </c>
      <c r="L1323" s="167"/>
      <c r="M1323" s="167"/>
      <c r="N1323" s="167"/>
      <c r="O1323" s="84" t="s">
        <v>1902</v>
      </c>
      <c r="P1323" s="82">
        <v>550</v>
      </c>
      <c r="Q1323" s="89"/>
      <c r="R1323" s="165" t="s">
        <v>153</v>
      </c>
      <c r="S1323" s="165" t="s">
        <v>302</v>
      </c>
      <c r="T1323" s="101"/>
      <c r="V1323" s="86"/>
      <c r="W1323" s="97"/>
      <c r="X1323" s="87" t="s">
        <v>1134</v>
      </c>
      <c r="Y1323" s="165" t="e">
        <f t="shared" si="67"/>
        <v>#VALUE!</v>
      </c>
      <c r="Z1323" s="165">
        <f t="shared" si="68"/>
        <v>179</v>
      </c>
      <c r="AA1323" s="165" t="str">
        <f>VLOOKUP(R1323,NIVEAUXADMIN!A:B,2,FALSE)</f>
        <v>HT10</v>
      </c>
      <c r="AB1323" s="165" t="str">
        <f>VLOOKUP(S1323,NIVEAUXADMIN!E:F,2,FALSE)</f>
        <v>HT101022</v>
      </c>
      <c r="AC1323" s="165" t="e">
        <f>VLOOKUP(T1323,NIVEAUXADMIN!I:J,2,FALSE)</f>
        <v>#N/A</v>
      </c>
      <c r="AD1323" s="87">
        <f>IF(SUMPRODUCT(($A$4:$A1323=A1323)*($S$4:$S1323=S1323))&gt;1,0,1)</f>
        <v>0</v>
      </c>
    </row>
    <row r="1324" spans="1:30" s="165" customFormat="1" ht="15" customHeight="1">
      <c r="A1324" s="87" t="s">
        <v>1087</v>
      </c>
      <c r="B1324" s="90"/>
      <c r="C1324" s="90" t="s">
        <v>1227</v>
      </c>
      <c r="D1324" s="87" t="s">
        <v>19</v>
      </c>
      <c r="E1324" s="114" t="s">
        <v>1980</v>
      </c>
      <c r="F1324" s="95" t="s">
        <v>1051</v>
      </c>
      <c r="G1324" s="165" t="s">
        <v>1052</v>
      </c>
      <c r="H1324" s="165" t="s">
        <v>1054</v>
      </c>
      <c r="I1324" s="176"/>
      <c r="J1324" s="85" t="str">
        <f>IFERROR(VLOOKUP(H1324,REFERENCES!R:S,2,FALSE),"")</f>
        <v>Nombre</v>
      </c>
      <c r="K1324" s="168">
        <v>1</v>
      </c>
      <c r="L1324" s="167"/>
      <c r="M1324" s="167"/>
      <c r="N1324" s="167"/>
      <c r="O1324" s="84" t="s">
        <v>1902</v>
      </c>
      <c r="P1324" s="82">
        <v>500</v>
      </c>
      <c r="Q1324" s="89"/>
      <c r="R1324" s="165" t="s">
        <v>153</v>
      </c>
      <c r="S1324" s="87" t="s">
        <v>308</v>
      </c>
      <c r="T1324" s="101"/>
      <c r="V1324" s="86"/>
      <c r="W1324" s="97"/>
      <c r="X1324" s="87" t="s">
        <v>1135</v>
      </c>
      <c r="Y1324" s="165" t="e">
        <f t="shared" si="67"/>
        <v>#VALUE!</v>
      </c>
      <c r="Z1324" s="165">
        <f t="shared" si="68"/>
        <v>179</v>
      </c>
      <c r="AA1324" s="165" t="str">
        <f>VLOOKUP(R1324,NIVEAUXADMIN!A:B,2,FALSE)</f>
        <v>HT10</v>
      </c>
      <c r="AB1324" s="165" t="str">
        <f>VLOOKUP(S1324,NIVEAUXADMIN!E:F,2,FALSE)</f>
        <v>HT101025</v>
      </c>
      <c r="AC1324" s="165" t="e">
        <f>VLOOKUP(T1324,NIVEAUXADMIN!I:J,2,FALSE)</f>
        <v>#N/A</v>
      </c>
      <c r="AD1324" s="87">
        <f>IF(SUMPRODUCT(($A$4:$A1324=A1324)*($S$4:$S1324=S1324))&gt;1,0,1)</f>
        <v>0</v>
      </c>
    </row>
    <row r="1325" spans="1:30" s="165" customFormat="1" ht="15" customHeight="1">
      <c r="A1325" s="91" t="s">
        <v>1087</v>
      </c>
      <c r="B1325" s="90"/>
      <c r="C1325" s="90" t="s">
        <v>48</v>
      </c>
      <c r="D1325" s="87" t="s">
        <v>29</v>
      </c>
      <c r="E1325" s="114" t="s">
        <v>1980</v>
      </c>
      <c r="F1325" s="95" t="s">
        <v>1051</v>
      </c>
      <c r="G1325" s="165" t="s">
        <v>1052</v>
      </c>
      <c r="H1325" s="165" t="s">
        <v>1061</v>
      </c>
      <c r="I1325" s="176"/>
      <c r="J1325" s="85" t="str">
        <f>IFERROR(VLOOKUP(H1325,REFERENCES!R:S,2,FALSE),"")</f>
        <v>Nombre</v>
      </c>
      <c r="K1325" s="168">
        <v>1</v>
      </c>
      <c r="L1325" s="167"/>
      <c r="M1325" s="167"/>
      <c r="N1325" s="167"/>
      <c r="O1325" s="84" t="s">
        <v>1902</v>
      </c>
      <c r="P1325" s="82">
        <v>750</v>
      </c>
      <c r="Q1325" s="89"/>
      <c r="R1325" s="165" t="s">
        <v>153</v>
      </c>
      <c r="S1325" s="166" t="s">
        <v>226</v>
      </c>
      <c r="T1325" s="101"/>
      <c r="V1325" s="86"/>
      <c r="W1325" s="97"/>
      <c r="X1325" s="87" t="s">
        <v>1133</v>
      </c>
      <c r="Y1325" s="165" t="e">
        <f t="shared" si="67"/>
        <v>#VALUE!</v>
      </c>
      <c r="Z1325" s="165">
        <f t="shared" si="68"/>
        <v>179</v>
      </c>
      <c r="AA1325" s="165" t="str">
        <f>VLOOKUP(R1325,NIVEAUXADMIN!A:B,2,FALSE)</f>
        <v>HT10</v>
      </c>
      <c r="AB1325" s="165" t="str">
        <f>VLOOKUP(S1325,NIVEAUXADMIN!E:F,2,FALSE)</f>
        <v>HT101021</v>
      </c>
      <c r="AC1325" s="165" t="e">
        <f>VLOOKUP(T1325,NIVEAUXADMIN!I:J,2,FALSE)</f>
        <v>#N/A</v>
      </c>
      <c r="AD1325" s="87">
        <f>IF(SUMPRODUCT(($A$4:$A1325=A1325)*($S$4:$S1325=S1325))&gt;1,0,1)</f>
        <v>0</v>
      </c>
    </row>
    <row r="1326" spans="1:30" s="165" customFormat="1" ht="15" customHeight="1">
      <c r="A1326" s="91" t="s">
        <v>1087</v>
      </c>
      <c r="B1326" s="90"/>
      <c r="C1326" s="90" t="s">
        <v>1227</v>
      </c>
      <c r="D1326" s="87" t="s">
        <v>29</v>
      </c>
      <c r="E1326" s="114" t="s">
        <v>1980</v>
      </c>
      <c r="F1326" s="95" t="s">
        <v>1051</v>
      </c>
      <c r="G1326" s="165" t="s">
        <v>1052</v>
      </c>
      <c r="H1326" s="165" t="s">
        <v>1061</v>
      </c>
      <c r="I1326" s="176"/>
      <c r="J1326" s="85" t="str">
        <f>IFERROR(VLOOKUP(H1326,REFERENCES!R:S,2,FALSE),"")</f>
        <v>Nombre</v>
      </c>
      <c r="K1326" s="168">
        <v>1</v>
      </c>
      <c r="L1326" s="167"/>
      <c r="M1326" s="167"/>
      <c r="N1326" s="167"/>
      <c r="O1326" s="84" t="s">
        <v>1902</v>
      </c>
      <c r="P1326" s="82">
        <v>550</v>
      </c>
      <c r="Q1326" s="89"/>
      <c r="R1326" s="165" t="s">
        <v>153</v>
      </c>
      <c r="S1326" s="166" t="s">
        <v>226</v>
      </c>
      <c r="T1326" s="101"/>
      <c r="V1326" s="86"/>
      <c r="W1326" s="97"/>
      <c r="X1326" s="87" t="s">
        <v>1134</v>
      </c>
      <c r="Y1326" s="165" t="e">
        <f t="shared" si="67"/>
        <v>#VALUE!</v>
      </c>
      <c r="Z1326" s="165">
        <f t="shared" si="68"/>
        <v>179</v>
      </c>
      <c r="AA1326" s="165" t="str">
        <f>VLOOKUP(R1326,NIVEAUXADMIN!A:B,2,FALSE)</f>
        <v>HT10</v>
      </c>
      <c r="AB1326" s="165" t="str">
        <f>VLOOKUP(S1326,NIVEAUXADMIN!E:F,2,FALSE)</f>
        <v>HT101021</v>
      </c>
      <c r="AC1326" s="165" t="e">
        <f>VLOOKUP(T1326,NIVEAUXADMIN!I:J,2,FALSE)</f>
        <v>#N/A</v>
      </c>
      <c r="AD1326" s="87">
        <f>IF(SUMPRODUCT(($A$4:$A1326=A1326)*($S$4:$S1326=S1326))&gt;1,0,1)</f>
        <v>0</v>
      </c>
    </row>
    <row r="1327" spans="1:30" s="165" customFormat="1" ht="15" customHeight="1">
      <c r="A1327" s="91" t="s">
        <v>1087</v>
      </c>
      <c r="B1327" s="90"/>
      <c r="C1327" s="90" t="s">
        <v>1227</v>
      </c>
      <c r="D1327" s="87" t="s">
        <v>19</v>
      </c>
      <c r="E1327" s="114" t="s">
        <v>1980</v>
      </c>
      <c r="F1327" s="95" t="s">
        <v>1051</v>
      </c>
      <c r="G1327" s="165" t="s">
        <v>1052</v>
      </c>
      <c r="H1327" s="165" t="s">
        <v>1061</v>
      </c>
      <c r="I1327" s="176"/>
      <c r="J1327" s="85" t="str">
        <f>IFERROR(VLOOKUP(H1327,REFERENCES!R:S,2,FALSE),"")</f>
        <v>Nombre</v>
      </c>
      <c r="K1327" s="168">
        <v>1</v>
      </c>
      <c r="L1327" s="167"/>
      <c r="M1327" s="167"/>
      <c r="N1327" s="167"/>
      <c r="O1327" s="84" t="s">
        <v>1902</v>
      </c>
      <c r="P1327" s="82">
        <v>500</v>
      </c>
      <c r="Q1327" s="89"/>
      <c r="R1327" s="165" t="s">
        <v>153</v>
      </c>
      <c r="S1327" s="166" t="s">
        <v>280</v>
      </c>
      <c r="T1327" s="101"/>
      <c r="V1327" s="86"/>
      <c r="W1327" s="97"/>
      <c r="X1327" s="87" t="s">
        <v>1135</v>
      </c>
      <c r="Y1327" s="165" t="e">
        <f t="shared" si="67"/>
        <v>#VALUE!</v>
      </c>
      <c r="Z1327" s="165">
        <f t="shared" si="68"/>
        <v>179</v>
      </c>
      <c r="AA1327" s="165" t="str">
        <f>VLOOKUP(R1327,NIVEAUXADMIN!A:B,2,FALSE)</f>
        <v>HT10</v>
      </c>
      <c r="AB1327" s="165" t="str">
        <f>VLOOKUP(S1327,NIVEAUXADMIN!E:F,2,FALSE)</f>
        <v>HT101024</v>
      </c>
      <c r="AC1327" s="165" t="e">
        <f>VLOOKUP(T1327,NIVEAUXADMIN!I:J,2,FALSE)</f>
        <v>#N/A</v>
      </c>
      <c r="AD1327" s="87">
        <f>IF(SUMPRODUCT(($A$4:$A1327=A1327)*($S$4:$S1327=S1327))&gt;1,0,1)</f>
        <v>0</v>
      </c>
    </row>
    <row r="1328" spans="1:30" s="165" customFormat="1" ht="15" customHeight="1">
      <c r="A1328" s="91" t="s">
        <v>1087</v>
      </c>
      <c r="B1328" s="90"/>
      <c r="C1328" s="90" t="s">
        <v>48</v>
      </c>
      <c r="D1328" s="87" t="s">
        <v>29</v>
      </c>
      <c r="E1328" s="114" t="s">
        <v>1980</v>
      </c>
      <c r="F1328" s="95" t="s">
        <v>1051</v>
      </c>
      <c r="G1328" s="165" t="s">
        <v>1052</v>
      </c>
      <c r="H1328" s="165" t="s">
        <v>1061</v>
      </c>
      <c r="I1328" s="176"/>
      <c r="J1328" s="85" t="str">
        <f>IFERROR(VLOOKUP(H1328,REFERENCES!R:S,2,FALSE),"")</f>
        <v>Nombre</v>
      </c>
      <c r="K1328" s="168">
        <v>1</v>
      </c>
      <c r="L1328" s="167"/>
      <c r="M1328" s="167"/>
      <c r="N1328" s="167"/>
      <c r="O1328" s="84" t="s">
        <v>1902</v>
      </c>
      <c r="P1328" s="167">
        <v>750</v>
      </c>
      <c r="Q1328" s="89"/>
      <c r="R1328" s="165" t="s">
        <v>153</v>
      </c>
      <c r="S1328" s="165" t="s">
        <v>302</v>
      </c>
      <c r="T1328" s="101"/>
      <c r="V1328" s="86"/>
      <c r="W1328" s="97"/>
      <c r="X1328" s="87" t="s">
        <v>1133</v>
      </c>
      <c r="Y1328" s="165" t="e">
        <f t="shared" si="67"/>
        <v>#VALUE!</v>
      </c>
      <c r="Z1328" s="165">
        <f t="shared" si="68"/>
        <v>179</v>
      </c>
      <c r="AA1328" s="165" t="str">
        <f>VLOOKUP(R1328,NIVEAUXADMIN!A:B,2,FALSE)</f>
        <v>HT10</v>
      </c>
      <c r="AB1328" s="165" t="str">
        <f>VLOOKUP(S1328,NIVEAUXADMIN!E:F,2,FALSE)</f>
        <v>HT101022</v>
      </c>
      <c r="AC1328" s="165" t="e">
        <f>VLOOKUP(T1328,NIVEAUXADMIN!I:J,2,FALSE)</f>
        <v>#N/A</v>
      </c>
      <c r="AD1328" s="87">
        <f>IF(SUMPRODUCT(($A$4:$A1328=A1328)*($S$4:$S1328=S1328))&gt;1,0,1)</f>
        <v>0</v>
      </c>
    </row>
    <row r="1329" spans="1:30" s="165" customFormat="1" ht="15" customHeight="1">
      <c r="A1329" s="91" t="s">
        <v>1087</v>
      </c>
      <c r="B1329" s="90"/>
      <c r="C1329" s="90" t="s">
        <v>1227</v>
      </c>
      <c r="D1329" s="87" t="s">
        <v>29</v>
      </c>
      <c r="E1329" s="114" t="s">
        <v>1980</v>
      </c>
      <c r="F1329" s="95" t="s">
        <v>1051</v>
      </c>
      <c r="G1329" s="165" t="s">
        <v>1052</v>
      </c>
      <c r="H1329" s="165" t="s">
        <v>1061</v>
      </c>
      <c r="I1329" s="176"/>
      <c r="J1329" s="85" t="str">
        <f>IFERROR(VLOOKUP(H1329,REFERENCES!R:S,2,FALSE),"")</f>
        <v>Nombre</v>
      </c>
      <c r="K1329" s="168">
        <v>1</v>
      </c>
      <c r="L1329" s="167"/>
      <c r="M1329" s="167"/>
      <c r="N1329" s="167"/>
      <c r="O1329" s="84" t="s">
        <v>1902</v>
      </c>
      <c r="P1329" s="82">
        <v>550</v>
      </c>
      <c r="Q1329" s="89"/>
      <c r="R1329" s="165" t="s">
        <v>153</v>
      </c>
      <c r="S1329" s="165" t="s">
        <v>302</v>
      </c>
      <c r="T1329" s="101"/>
      <c r="V1329" s="86"/>
      <c r="W1329" s="97"/>
      <c r="X1329" s="87" t="s">
        <v>1134</v>
      </c>
      <c r="Y1329" s="165" t="e">
        <f t="shared" si="67"/>
        <v>#VALUE!</v>
      </c>
      <c r="Z1329" s="165">
        <f t="shared" si="68"/>
        <v>179</v>
      </c>
      <c r="AA1329" s="165" t="str">
        <f>VLOOKUP(R1329,NIVEAUXADMIN!A:B,2,FALSE)</f>
        <v>HT10</v>
      </c>
      <c r="AB1329" s="165" t="str">
        <f>VLOOKUP(S1329,NIVEAUXADMIN!E:F,2,FALSE)</f>
        <v>HT101022</v>
      </c>
      <c r="AC1329" s="165" t="e">
        <f>VLOOKUP(T1329,NIVEAUXADMIN!I:J,2,FALSE)</f>
        <v>#N/A</v>
      </c>
      <c r="AD1329" s="87">
        <f>IF(SUMPRODUCT(($A$4:$A1329=A1329)*($S$4:$S1329=S1329))&gt;1,0,1)</f>
        <v>0</v>
      </c>
    </row>
    <row r="1330" spans="1:30" s="165" customFormat="1" ht="15" customHeight="1">
      <c r="A1330" s="91" t="s">
        <v>1087</v>
      </c>
      <c r="B1330" s="90"/>
      <c r="C1330" s="90" t="s">
        <v>1227</v>
      </c>
      <c r="D1330" s="87" t="s">
        <v>19</v>
      </c>
      <c r="E1330" s="114" t="s">
        <v>1980</v>
      </c>
      <c r="F1330" s="95" t="s">
        <v>1051</v>
      </c>
      <c r="G1330" s="165" t="s">
        <v>1052</v>
      </c>
      <c r="H1330" s="165" t="s">
        <v>1061</v>
      </c>
      <c r="I1330" s="176"/>
      <c r="J1330" s="85" t="str">
        <f>IFERROR(VLOOKUP(H1330,REFERENCES!R:S,2,FALSE),"")</f>
        <v>Nombre</v>
      </c>
      <c r="K1330" s="168">
        <v>1</v>
      </c>
      <c r="L1330" s="167"/>
      <c r="M1330" s="167"/>
      <c r="N1330" s="167"/>
      <c r="O1330" s="84" t="s">
        <v>1902</v>
      </c>
      <c r="P1330" s="82">
        <v>500</v>
      </c>
      <c r="Q1330" s="89"/>
      <c r="R1330" s="165" t="s">
        <v>153</v>
      </c>
      <c r="S1330" s="87" t="s">
        <v>308</v>
      </c>
      <c r="T1330" s="101"/>
      <c r="V1330" s="86"/>
      <c r="W1330" s="97"/>
      <c r="X1330" s="87" t="s">
        <v>1135</v>
      </c>
      <c r="Y1330" s="165" t="e">
        <f t="shared" si="67"/>
        <v>#VALUE!</v>
      </c>
      <c r="Z1330" s="165">
        <f t="shared" si="68"/>
        <v>179</v>
      </c>
      <c r="AA1330" s="165" t="str">
        <f>VLOOKUP(R1330,NIVEAUXADMIN!A:B,2,FALSE)</f>
        <v>HT10</v>
      </c>
      <c r="AB1330" s="165" t="str">
        <f>VLOOKUP(S1330,NIVEAUXADMIN!E:F,2,FALSE)</f>
        <v>HT101025</v>
      </c>
      <c r="AC1330" s="165" t="e">
        <f>VLOOKUP(T1330,NIVEAUXADMIN!I:J,2,FALSE)</f>
        <v>#N/A</v>
      </c>
      <c r="AD1330" s="87">
        <f>IF(SUMPRODUCT(($A$4:$A1330=A1330)*($S$4:$S1330=S1330))&gt;1,0,1)</f>
        <v>0</v>
      </c>
    </row>
    <row r="1331" spans="1:30" s="165" customFormat="1" ht="15" customHeight="1">
      <c r="A1331" s="87" t="s">
        <v>1087</v>
      </c>
      <c r="B1331" s="90"/>
      <c r="C1331" s="90" t="s">
        <v>1087</v>
      </c>
      <c r="D1331" s="87" t="s">
        <v>19</v>
      </c>
      <c r="E1331" s="114" t="s">
        <v>1980</v>
      </c>
      <c r="F1331" s="88" t="s">
        <v>1049</v>
      </c>
      <c r="G1331" s="87" t="s">
        <v>1083</v>
      </c>
      <c r="H1331" s="87" t="s">
        <v>1025</v>
      </c>
      <c r="I1331" s="176"/>
      <c r="J1331" s="85" t="str">
        <f>IFERROR(VLOOKUP(H1331,REFERENCES!R:S,2,FALSE),"")</f>
        <v>Valeur en HTG</v>
      </c>
      <c r="K1331" s="168">
        <v>50</v>
      </c>
      <c r="L1331" s="167"/>
      <c r="M1331" s="167"/>
      <c r="N1331" s="167"/>
      <c r="O1331" s="84" t="s">
        <v>1902</v>
      </c>
      <c r="P1331" s="82">
        <v>750</v>
      </c>
      <c r="Q1331" s="89"/>
      <c r="R1331" s="165" t="s">
        <v>153</v>
      </c>
      <c r="S1331" s="166" t="s">
        <v>226</v>
      </c>
      <c r="T1331" s="101"/>
      <c r="V1331" s="86"/>
      <c r="W1331" s="97"/>
      <c r="X1331" s="87" t="s">
        <v>1089</v>
      </c>
      <c r="Y1331" s="165" t="e">
        <f t="shared" si="67"/>
        <v>#VALUE!</v>
      </c>
      <c r="Z1331" s="165">
        <f t="shared" si="68"/>
        <v>179</v>
      </c>
      <c r="AA1331" s="165" t="str">
        <f>VLOOKUP(R1331,NIVEAUXADMIN!A:B,2,FALSE)</f>
        <v>HT10</v>
      </c>
      <c r="AB1331" s="165" t="str">
        <f>VLOOKUP(S1331,NIVEAUXADMIN!E:F,2,FALSE)</f>
        <v>HT101021</v>
      </c>
      <c r="AC1331" s="165" t="e">
        <f>VLOOKUP(T1331,NIVEAUXADMIN!I:J,2,FALSE)</f>
        <v>#N/A</v>
      </c>
      <c r="AD1331" s="87">
        <f>IF(SUMPRODUCT(($A$4:$A1331=A1331)*($S$4:$S1331=S1331))&gt;1,0,1)</f>
        <v>0</v>
      </c>
    </row>
    <row r="1332" spans="1:30" s="165" customFormat="1" ht="15" customHeight="1">
      <c r="A1332" s="87" t="s">
        <v>1087</v>
      </c>
      <c r="B1332" s="90"/>
      <c r="C1332" s="90" t="s">
        <v>1087</v>
      </c>
      <c r="D1332" s="87" t="s">
        <v>19</v>
      </c>
      <c r="E1332" s="114" t="s">
        <v>1980</v>
      </c>
      <c r="F1332" s="88" t="s">
        <v>1049</v>
      </c>
      <c r="G1332" s="87" t="s">
        <v>1083</v>
      </c>
      <c r="H1332" s="87" t="s">
        <v>1025</v>
      </c>
      <c r="I1332" s="176"/>
      <c r="J1332" s="85" t="str">
        <f>IFERROR(VLOOKUP(H1332,REFERENCES!R:S,2,FALSE),"")</f>
        <v>Valeur en HTG</v>
      </c>
      <c r="K1332" s="168">
        <v>50</v>
      </c>
      <c r="L1332" s="167"/>
      <c r="M1332" s="167"/>
      <c r="N1332" s="167"/>
      <c r="O1332" s="84" t="s">
        <v>1902</v>
      </c>
      <c r="P1332" s="167">
        <v>750</v>
      </c>
      <c r="Q1332" s="89"/>
      <c r="R1332" s="165" t="s">
        <v>153</v>
      </c>
      <c r="S1332" s="165" t="s">
        <v>302</v>
      </c>
      <c r="T1332" s="101"/>
      <c r="V1332" s="86"/>
      <c r="W1332" s="97"/>
      <c r="X1332" s="87" t="s">
        <v>1089</v>
      </c>
      <c r="Y1332" s="165" t="e">
        <f t="shared" si="67"/>
        <v>#VALUE!</v>
      </c>
      <c r="Z1332" s="165">
        <f t="shared" si="68"/>
        <v>179</v>
      </c>
      <c r="AA1332" s="165" t="str">
        <f>VLOOKUP(R1332,NIVEAUXADMIN!A:B,2,FALSE)</f>
        <v>HT10</v>
      </c>
      <c r="AB1332" s="165" t="str">
        <f>VLOOKUP(S1332,NIVEAUXADMIN!E:F,2,FALSE)</f>
        <v>HT101022</v>
      </c>
      <c r="AC1332" s="165" t="e">
        <f>VLOOKUP(T1332,NIVEAUXADMIN!I:J,2,FALSE)</f>
        <v>#N/A</v>
      </c>
      <c r="AD1332" s="87">
        <f>IF(SUMPRODUCT(($A$4:$A1332=A1332)*($S$4:$S1332=S1332))&gt;1,0,1)</f>
        <v>0</v>
      </c>
    </row>
    <row r="1333" spans="1:30" s="165" customFormat="1" ht="15" customHeight="1">
      <c r="A1333" s="87" t="s">
        <v>2660</v>
      </c>
      <c r="B1333" s="87"/>
      <c r="C1333" s="87"/>
      <c r="D1333" s="87" t="s">
        <v>16</v>
      </c>
      <c r="E1333" s="114" t="s">
        <v>2661</v>
      </c>
      <c r="F1333" s="88" t="s">
        <v>1049</v>
      </c>
      <c r="G1333" s="87" t="s">
        <v>1053</v>
      </c>
      <c r="H1333" s="87" t="s">
        <v>1048</v>
      </c>
      <c r="I1333" s="176"/>
      <c r="J1333" s="85" t="str">
        <f>IFERROR(VLOOKUP(H1333,REFERENCES!R:S,2,FALSE),"")</f>
        <v>Nombre</v>
      </c>
      <c r="K1333" s="168">
        <v>5000</v>
      </c>
      <c r="L1333" s="167"/>
      <c r="M1333" s="167"/>
      <c r="N1333" s="167"/>
      <c r="O1333" s="84" t="s">
        <v>1902</v>
      </c>
      <c r="P1333" s="167">
        <v>5000</v>
      </c>
      <c r="Q1333" s="89"/>
      <c r="R1333" s="165" t="s">
        <v>17</v>
      </c>
      <c r="S1333" s="165" t="s">
        <v>236</v>
      </c>
      <c r="T1333" s="101"/>
      <c r="V1333" s="86"/>
      <c r="W1333" s="97"/>
      <c r="X1333" s="87" t="s">
        <v>1089</v>
      </c>
      <c r="Y1333" s="87"/>
      <c r="Z1333" s="87"/>
      <c r="AA1333" s="87"/>
      <c r="AB1333" s="87"/>
      <c r="AC1333" s="87"/>
      <c r="AD1333" s="87"/>
    </row>
    <row r="1334" spans="1:30" s="165" customFormat="1" ht="15" customHeight="1">
      <c r="A1334" s="87" t="s">
        <v>100</v>
      </c>
      <c r="B1334" s="90"/>
      <c r="C1334" s="90" t="s">
        <v>48</v>
      </c>
      <c r="D1334" s="165" t="s">
        <v>16</v>
      </c>
      <c r="E1334" s="189">
        <v>42656</v>
      </c>
      <c r="F1334" s="88" t="s">
        <v>1049</v>
      </c>
      <c r="G1334" s="87" t="s">
        <v>1053</v>
      </c>
      <c r="H1334" s="87" t="s">
        <v>1048</v>
      </c>
      <c r="I1334" s="176"/>
      <c r="J1334" s="85" t="str">
        <f>IFERROR(VLOOKUP(H1334,REFERENCES!R:S,2,FALSE),"")</f>
        <v>Nombre</v>
      </c>
      <c r="K1334" s="168">
        <v>2639</v>
      </c>
      <c r="L1334" s="167"/>
      <c r="M1334" s="167"/>
      <c r="N1334" s="167"/>
      <c r="O1334" s="84" t="s">
        <v>1902</v>
      </c>
      <c r="P1334" s="82">
        <v>2639</v>
      </c>
      <c r="Q1334" s="89"/>
      <c r="R1334" s="165" t="s">
        <v>20</v>
      </c>
      <c r="S1334" s="165" t="s">
        <v>22</v>
      </c>
      <c r="T1334" s="86" t="s">
        <v>1384</v>
      </c>
      <c r="V1334" s="86"/>
      <c r="W1334" s="97"/>
      <c r="X1334" s="87"/>
      <c r="Y1334" s="165" t="str">
        <f>UPPER(LEFT(A1334,3)&amp;YEAR(E1334)&amp;MONTH(E1334)&amp;DAY((E1334))&amp;LEFT(R1334,2)&amp;LEFT(S1334,2)&amp;LEFT(T1334,2))</f>
        <v>MIS20161013SUMA1È</v>
      </c>
      <c r="Z1334" s="165">
        <f>COUNTIF($Y$4:$Y$1907,Y1334)</f>
        <v>1</v>
      </c>
      <c r="AA1334" s="165" t="str">
        <f>VLOOKUP(R1334,NIVEAUXADMIN!A:B,2,FALSE)</f>
        <v>HT07</v>
      </c>
      <c r="AB1334" s="165" t="str">
        <f>VLOOKUP(S1334,NIVEAUXADMIN!E:F,2,FALSE)</f>
        <v>HT07715</v>
      </c>
      <c r="AC1334" s="165" t="str">
        <f>VLOOKUP(T1334,NIVEAUXADMIN!I:J,2,FALSE)</f>
        <v>HT07715-01</v>
      </c>
      <c r="AD1334" s="87">
        <f>IF(SUMPRODUCT(($A$4:$A1334=A1334)*($S$4:$S1334=S1334))&gt;1,0,1)</f>
        <v>1</v>
      </c>
    </row>
    <row r="1335" spans="1:30" s="165" customFormat="1" ht="15" customHeight="1">
      <c r="A1335" s="87" t="s">
        <v>100</v>
      </c>
      <c r="B1335" s="90"/>
      <c r="C1335" s="90" t="s">
        <v>48</v>
      </c>
      <c r="D1335" s="165" t="s">
        <v>16</v>
      </c>
      <c r="E1335" s="114" t="s">
        <v>1980</v>
      </c>
      <c r="F1335" s="95" t="s">
        <v>1051</v>
      </c>
      <c r="G1335" s="165" t="s">
        <v>1052</v>
      </c>
      <c r="H1335" s="165" t="s">
        <v>1054</v>
      </c>
      <c r="I1335" s="176"/>
      <c r="J1335" s="85" t="str">
        <f>IFERROR(VLOOKUP(H1335,REFERENCES!R:S,2,FALSE),"")</f>
        <v>Nombre</v>
      </c>
      <c r="K1335" s="168">
        <v>2000</v>
      </c>
      <c r="L1335" s="167"/>
      <c r="M1335" s="167"/>
      <c r="N1335" s="167"/>
      <c r="O1335" s="84" t="s">
        <v>1902</v>
      </c>
      <c r="P1335" s="82">
        <v>2000</v>
      </c>
      <c r="Q1335" s="89"/>
      <c r="R1335" s="87" t="s">
        <v>17</v>
      </c>
      <c r="S1335" s="100"/>
      <c r="T1335" s="101"/>
      <c r="U1335" s="165" t="s">
        <v>2662</v>
      </c>
      <c r="V1335" s="86"/>
      <c r="W1335" s="97"/>
      <c r="X1335" s="87"/>
      <c r="Y1335" s="165" t="e">
        <f>UPPER(LEFT(A1335,3)&amp;YEAR(E1335)&amp;MONTH(E1335)&amp;DAY((E1335))&amp;LEFT(R1335,2)&amp;LEFT(S1335,2)&amp;LEFT(T1335,2))</f>
        <v>#VALUE!</v>
      </c>
      <c r="Z1335" s="165">
        <f>COUNTIF($Y$4:$Y$1907,Y1335)</f>
        <v>179</v>
      </c>
      <c r="AA1335" s="165" t="str">
        <f>VLOOKUP(R1335,NIVEAUXADMIN!A:B,2,FALSE)</f>
        <v>HT08</v>
      </c>
      <c r="AB1335" s="165" t="e">
        <f>VLOOKUP(S1335,NIVEAUXADMIN!E:F,2,FALSE)</f>
        <v>#N/A</v>
      </c>
      <c r="AC1335" s="165" t="e">
        <f>VLOOKUP(T1335,NIVEAUXADMIN!I:J,2,FALSE)</f>
        <v>#N/A</v>
      </c>
      <c r="AD1335" s="87">
        <f>IF(SUMPRODUCT(($A$4:$A1335=A1335)*($S$4:$S1335=S1335))&gt;1,0,1)</f>
        <v>1</v>
      </c>
    </row>
    <row r="1336" spans="1:30" s="165" customFormat="1" ht="15" customHeight="1">
      <c r="A1336" s="87" t="s">
        <v>100</v>
      </c>
      <c r="B1336" s="90"/>
      <c r="C1336" s="90" t="s">
        <v>48</v>
      </c>
      <c r="D1336" s="165" t="s">
        <v>16</v>
      </c>
      <c r="E1336" s="189">
        <v>42654</v>
      </c>
      <c r="F1336" s="88" t="s">
        <v>1051</v>
      </c>
      <c r="G1336" s="87" t="s">
        <v>1052</v>
      </c>
      <c r="H1336" s="87" t="s">
        <v>1062</v>
      </c>
      <c r="I1336" s="176"/>
      <c r="J1336" s="85" t="str">
        <f>IFERROR(VLOOKUP(H1336,REFERENCES!R:S,2,FALSE),"")</f>
        <v>Nombre</v>
      </c>
      <c r="K1336" s="168">
        <v>2000</v>
      </c>
      <c r="L1336" s="167"/>
      <c r="M1336" s="167"/>
      <c r="N1336" s="167"/>
      <c r="O1336" s="84" t="s">
        <v>1902</v>
      </c>
      <c r="P1336" s="82">
        <v>2000</v>
      </c>
      <c r="Q1336" s="89"/>
      <c r="R1336" s="87" t="s">
        <v>17</v>
      </c>
      <c r="S1336" s="165" t="s">
        <v>251</v>
      </c>
      <c r="T1336" s="101"/>
      <c r="V1336" s="86"/>
      <c r="W1336" s="97"/>
      <c r="X1336" s="87"/>
      <c r="Y1336" s="165" t="str">
        <f>UPPER(LEFT(A1336,3)&amp;YEAR(E1336)&amp;MONTH(E1336)&amp;DAY((E1336))&amp;LEFT(R1336,2)&amp;LEFT(S1336,2)&amp;LEFT(T1336,2))</f>
        <v>MIS20161011GRBO</v>
      </c>
      <c r="Z1336" s="165">
        <f>COUNTIF($Y$4:$Y$1907,Y1336)</f>
        <v>1</v>
      </c>
      <c r="AA1336" s="165" t="str">
        <f>VLOOKUP(R1336,NIVEAUXADMIN!A:B,2,FALSE)</f>
        <v>HT08</v>
      </c>
      <c r="AB1336" s="165" t="str">
        <f>VLOOKUP(S1336,NIVEAUXADMIN!E:F,2,FALSE)</f>
        <v>HT08813</v>
      </c>
      <c r="AC1336" s="165" t="e">
        <f>VLOOKUP(T1336,NIVEAUXADMIN!I:J,2,FALSE)</f>
        <v>#N/A</v>
      </c>
      <c r="AD1336" s="87">
        <f>IF(SUMPRODUCT(($A$4:$A1336=A1336)*($S$4:$S1336=S1336))&gt;1,0,1)</f>
        <v>1</v>
      </c>
    </row>
    <row r="1337" spans="1:30" s="165" customFormat="1" ht="15" customHeight="1">
      <c r="A1337" s="87" t="s">
        <v>100</v>
      </c>
      <c r="B1337" s="90"/>
      <c r="C1337" s="90" t="s">
        <v>48</v>
      </c>
      <c r="D1337" s="165" t="s">
        <v>16</v>
      </c>
      <c r="E1337" s="189">
        <v>42654</v>
      </c>
      <c r="F1337" s="88" t="s">
        <v>1051</v>
      </c>
      <c r="G1337" s="87" t="s">
        <v>1052</v>
      </c>
      <c r="H1337" s="87" t="s">
        <v>1062</v>
      </c>
      <c r="I1337" s="176"/>
      <c r="J1337" s="85" t="str">
        <f>IFERROR(VLOOKUP(H1337,REFERENCES!R:S,2,FALSE),"")</f>
        <v>Nombre</v>
      </c>
      <c r="K1337" s="168">
        <v>3500</v>
      </c>
      <c r="L1337" s="167"/>
      <c r="M1337" s="167"/>
      <c r="N1337" s="167"/>
      <c r="O1337" s="84" t="s">
        <v>1902</v>
      </c>
      <c r="P1337" s="82">
        <v>3500</v>
      </c>
      <c r="Q1337" s="89"/>
      <c r="R1337" s="87" t="s">
        <v>17</v>
      </c>
      <c r="S1337" s="165" t="s">
        <v>142</v>
      </c>
      <c r="T1337" s="101"/>
      <c r="V1337" s="86"/>
      <c r="W1337" s="97"/>
      <c r="X1337" s="87"/>
      <c r="Y1337" s="87"/>
      <c r="Z1337" s="87"/>
      <c r="AA1337" s="87"/>
      <c r="AB1337" s="87"/>
      <c r="AC1337" s="87"/>
      <c r="AD1337" s="87"/>
    </row>
    <row r="1338" spans="1:30" s="165" customFormat="1" ht="15" customHeight="1">
      <c r="A1338" s="87" t="s">
        <v>1199</v>
      </c>
      <c r="B1338" s="90"/>
      <c r="C1338" s="90" t="s">
        <v>42</v>
      </c>
      <c r="D1338" s="165" t="s">
        <v>16</v>
      </c>
      <c r="E1338" s="189">
        <v>42702</v>
      </c>
      <c r="F1338" s="95" t="s">
        <v>1051</v>
      </c>
      <c r="G1338" s="165" t="s">
        <v>1052</v>
      </c>
      <c r="H1338" s="165" t="s">
        <v>1054</v>
      </c>
      <c r="I1338" s="176"/>
      <c r="J1338" s="85" t="str">
        <f>IFERROR(VLOOKUP(H1338,REFERENCES!R:S,2,FALSE),"")</f>
        <v>Nombre</v>
      </c>
      <c r="K1338" s="168">
        <v>2500</v>
      </c>
      <c r="L1338" s="167"/>
      <c r="M1338" s="167"/>
      <c r="N1338" s="167"/>
      <c r="O1338" s="84" t="s">
        <v>1902</v>
      </c>
      <c r="P1338" s="82">
        <v>2500</v>
      </c>
      <c r="Q1338" s="89"/>
      <c r="R1338" s="165" t="s">
        <v>153</v>
      </c>
      <c r="S1338" s="87" t="s">
        <v>308</v>
      </c>
      <c r="T1338" s="86" t="s">
        <v>1764</v>
      </c>
      <c r="V1338" s="86"/>
      <c r="W1338" s="97"/>
      <c r="X1338" s="87" t="s">
        <v>1200</v>
      </c>
      <c r="Y1338" s="165" t="str">
        <f t="shared" ref="Y1338:Y1345" si="69">UPPER(LEFT(A1338,3)&amp;YEAR(E1338)&amp;MONTH(E1338)&amp;DAY((E1338))&amp;LEFT(R1338,2)&amp;LEFT(S1338,2)&amp;LEFT(T1338,2))</f>
        <v>MOF20161128NIPL6È</v>
      </c>
      <c r="Z1338" s="165">
        <f t="shared" ref="Z1338:Z1345" si="70">COUNTIF($Y$4:$Y$1907,Y1338)</f>
        <v>4</v>
      </c>
      <c r="AA1338" s="165" t="str">
        <f>VLOOKUP(R1338,NIVEAUXADMIN!A:B,2,FALSE)</f>
        <v>HT10</v>
      </c>
      <c r="AB1338" s="165" t="str">
        <f>VLOOKUP(S1338,NIVEAUXADMIN!E:F,2,FALSE)</f>
        <v>HT101025</v>
      </c>
      <c r="AC1338" s="165" t="str">
        <f>VLOOKUP(T1338,NIVEAUXADMIN!I:J,2,FALSE)</f>
        <v>HT101025-01</v>
      </c>
      <c r="AD1338" s="87">
        <f>IF(SUMPRODUCT(($A$4:$A1338=A1338)*($S$4:$S1338=S1338))&gt;1,0,1)</f>
        <v>1</v>
      </c>
    </row>
    <row r="1339" spans="1:30" s="165" customFormat="1" ht="15" customHeight="1">
      <c r="A1339" s="87" t="s">
        <v>1199</v>
      </c>
      <c r="B1339" s="90"/>
      <c r="C1339" s="90" t="s">
        <v>42</v>
      </c>
      <c r="D1339" s="165" t="s">
        <v>16</v>
      </c>
      <c r="E1339" s="189">
        <v>42702</v>
      </c>
      <c r="F1339" s="88" t="s">
        <v>1051</v>
      </c>
      <c r="G1339" s="87" t="s">
        <v>1052</v>
      </c>
      <c r="H1339" s="87" t="s">
        <v>1063</v>
      </c>
      <c r="I1339" s="176"/>
      <c r="J1339" s="85" t="str">
        <f>IFERROR(VLOOKUP(H1339,REFERENCES!R:S,2,FALSE),"")</f>
        <v>Nombre</v>
      </c>
      <c r="K1339" s="168">
        <v>2500</v>
      </c>
      <c r="L1339" s="167"/>
      <c r="M1339" s="167"/>
      <c r="N1339" s="167"/>
      <c r="O1339" s="84" t="s">
        <v>1902</v>
      </c>
      <c r="P1339" s="82">
        <v>2500</v>
      </c>
      <c r="Q1339" s="89"/>
      <c r="R1339" s="165" t="s">
        <v>153</v>
      </c>
      <c r="S1339" s="87" t="s">
        <v>308</v>
      </c>
      <c r="T1339" s="86" t="s">
        <v>1764</v>
      </c>
      <c r="V1339" s="86"/>
      <c r="W1339" s="97"/>
      <c r="X1339" s="87" t="s">
        <v>1200</v>
      </c>
      <c r="Y1339" s="165" t="str">
        <f t="shared" si="69"/>
        <v>MOF20161128NIPL6È</v>
      </c>
      <c r="Z1339" s="165">
        <f t="shared" si="70"/>
        <v>4</v>
      </c>
      <c r="AA1339" s="165" t="str">
        <f>VLOOKUP(R1339,NIVEAUXADMIN!A:B,2,FALSE)</f>
        <v>HT10</v>
      </c>
      <c r="AB1339" s="165" t="str">
        <f>VLOOKUP(S1339,NIVEAUXADMIN!E:F,2,FALSE)</f>
        <v>HT101025</v>
      </c>
      <c r="AC1339" s="165" t="str">
        <f>VLOOKUP(T1339,NIVEAUXADMIN!I:J,2,FALSE)</f>
        <v>HT101025-01</v>
      </c>
      <c r="AD1339" s="87">
        <f>IF(SUMPRODUCT(($A$4:$A1339=A1339)*($S$4:$S1339=S1339))&gt;1,0,1)</f>
        <v>0</v>
      </c>
    </row>
    <row r="1340" spans="1:30" s="165" customFormat="1" ht="15" customHeight="1">
      <c r="A1340" s="87" t="s">
        <v>1199</v>
      </c>
      <c r="B1340" s="90"/>
      <c r="C1340" s="90" t="s">
        <v>42</v>
      </c>
      <c r="D1340" s="165" t="s">
        <v>16</v>
      </c>
      <c r="E1340" s="189">
        <v>42702</v>
      </c>
      <c r="F1340" s="88" t="s">
        <v>1051</v>
      </c>
      <c r="G1340" s="87" t="s">
        <v>1052</v>
      </c>
      <c r="H1340" s="87" t="s">
        <v>1062</v>
      </c>
      <c r="I1340" s="176"/>
      <c r="J1340" s="85" t="str">
        <f>IFERROR(VLOOKUP(H1340,REFERENCES!R:S,2,FALSE),"")</f>
        <v>Nombre</v>
      </c>
      <c r="K1340" s="168">
        <v>2500</v>
      </c>
      <c r="L1340" s="167"/>
      <c r="M1340" s="167"/>
      <c r="N1340" s="167"/>
      <c r="O1340" s="84" t="s">
        <v>1902</v>
      </c>
      <c r="P1340" s="82">
        <v>2500</v>
      </c>
      <c r="Q1340" s="89"/>
      <c r="R1340" s="165" t="s">
        <v>153</v>
      </c>
      <c r="S1340" s="87" t="s">
        <v>308</v>
      </c>
      <c r="T1340" s="86" t="s">
        <v>1764</v>
      </c>
      <c r="V1340" s="86"/>
      <c r="W1340" s="97"/>
      <c r="X1340" s="87" t="s">
        <v>1200</v>
      </c>
      <c r="Y1340" s="165" t="str">
        <f t="shared" si="69"/>
        <v>MOF20161128NIPL6È</v>
      </c>
      <c r="Z1340" s="165">
        <f t="shared" si="70"/>
        <v>4</v>
      </c>
      <c r="AA1340" s="165" t="str">
        <f>VLOOKUP(R1340,NIVEAUXADMIN!A:B,2,FALSE)</f>
        <v>HT10</v>
      </c>
      <c r="AB1340" s="165" t="str">
        <f>VLOOKUP(S1340,NIVEAUXADMIN!E:F,2,FALSE)</f>
        <v>HT101025</v>
      </c>
      <c r="AC1340" s="165" t="str">
        <f>VLOOKUP(T1340,NIVEAUXADMIN!I:J,2,FALSE)</f>
        <v>HT101025-01</v>
      </c>
      <c r="AD1340" s="87">
        <f>IF(SUMPRODUCT(($A$4:$A1340=A1340)*($S$4:$S1340=S1340))&gt;1,0,1)</f>
        <v>0</v>
      </c>
    </row>
    <row r="1341" spans="1:30" s="165" customFormat="1" ht="15" customHeight="1">
      <c r="A1341" s="87" t="s">
        <v>1199</v>
      </c>
      <c r="B1341" s="90"/>
      <c r="C1341" s="90" t="s">
        <v>42</v>
      </c>
      <c r="D1341" s="165" t="s">
        <v>16</v>
      </c>
      <c r="E1341" s="189">
        <v>42702</v>
      </c>
      <c r="F1341" s="88" t="s">
        <v>1051</v>
      </c>
      <c r="G1341" s="87" t="s">
        <v>1052</v>
      </c>
      <c r="H1341" s="87" t="s">
        <v>1057</v>
      </c>
      <c r="I1341" s="176"/>
      <c r="J1341" s="85" t="str">
        <f>IFERROR(VLOOKUP(H1341,REFERENCES!R:S,2,FALSE),"")</f>
        <v>Nombre</v>
      </c>
      <c r="K1341" s="168">
        <v>2500</v>
      </c>
      <c r="L1341" s="167"/>
      <c r="M1341" s="167"/>
      <c r="N1341" s="167"/>
      <c r="O1341" s="84" t="s">
        <v>1902</v>
      </c>
      <c r="P1341" s="82">
        <v>2500</v>
      </c>
      <c r="Q1341" s="89"/>
      <c r="R1341" s="165" t="s">
        <v>153</v>
      </c>
      <c r="S1341" s="87" t="s">
        <v>308</v>
      </c>
      <c r="T1341" s="86" t="s">
        <v>1764</v>
      </c>
      <c r="V1341" s="86"/>
      <c r="W1341" s="97"/>
      <c r="X1341" s="87" t="s">
        <v>1200</v>
      </c>
      <c r="Y1341" s="165" t="str">
        <f t="shared" si="69"/>
        <v>MOF20161128NIPL6È</v>
      </c>
      <c r="Z1341" s="165">
        <f t="shared" si="70"/>
        <v>4</v>
      </c>
      <c r="AA1341" s="165" t="str">
        <f>VLOOKUP(R1341,NIVEAUXADMIN!A:B,2,FALSE)</f>
        <v>HT10</v>
      </c>
      <c r="AB1341" s="165" t="str">
        <f>VLOOKUP(S1341,NIVEAUXADMIN!E:F,2,FALSE)</f>
        <v>HT101025</v>
      </c>
      <c r="AC1341" s="165" t="str">
        <f>VLOOKUP(T1341,NIVEAUXADMIN!I:J,2,FALSE)</f>
        <v>HT101025-01</v>
      </c>
      <c r="AD1341" s="87">
        <f>IF(SUMPRODUCT(($A$4:$A1341=A1341)*($S$4:$S1341=S1341))&gt;1,0,1)</f>
        <v>0</v>
      </c>
    </row>
    <row r="1342" spans="1:30" s="165" customFormat="1" ht="15" customHeight="1">
      <c r="A1342" s="98" t="s">
        <v>1199</v>
      </c>
      <c r="B1342" s="165" t="s">
        <v>68</v>
      </c>
      <c r="C1342" s="165" t="s">
        <v>48</v>
      </c>
      <c r="D1342" s="165" t="s">
        <v>16</v>
      </c>
      <c r="E1342" s="189">
        <v>42704</v>
      </c>
      <c r="F1342" s="95" t="s">
        <v>1051</v>
      </c>
      <c r="G1342" s="165" t="s">
        <v>1052</v>
      </c>
      <c r="H1342" s="165" t="s">
        <v>1054</v>
      </c>
      <c r="I1342" s="165" t="s">
        <v>2526</v>
      </c>
      <c r="J1342" s="85" t="str">
        <f>IFERROR(VLOOKUP(H1342,REFERENCES!R:S,2,FALSE),"")</f>
        <v>Nombre</v>
      </c>
      <c r="K1342" s="79">
        <v>2500</v>
      </c>
      <c r="L1342" s="79"/>
      <c r="M1342" s="79"/>
      <c r="N1342" s="79"/>
      <c r="O1342" s="84"/>
      <c r="P1342" s="207"/>
      <c r="Q1342" s="96"/>
      <c r="R1342" s="165" t="s">
        <v>153</v>
      </c>
      <c r="S1342" s="165" t="s">
        <v>308</v>
      </c>
      <c r="T1342" s="98" t="s">
        <v>1690</v>
      </c>
      <c r="Y1342" s="165" t="str">
        <f t="shared" si="69"/>
        <v>MOF20161130NIPL4È</v>
      </c>
      <c r="Z1342" s="165">
        <f t="shared" si="70"/>
        <v>2</v>
      </c>
      <c r="AA1342" s="165" t="str">
        <f>VLOOKUP(R1342,NIVEAUXADMIN!A:B,2,FALSE)</f>
        <v>HT10</v>
      </c>
      <c r="AB1342" s="165" t="str">
        <f>VLOOKUP(S1342,NIVEAUXADMIN!E:F,2,FALSE)</f>
        <v>HT101025</v>
      </c>
      <c r="AC1342" s="165" t="str">
        <f>VLOOKUP(T1342,NIVEAUXADMIN!I:J,2,FALSE)</f>
        <v>HT101025-03</v>
      </c>
      <c r="AD1342" s="165">
        <f>IF(SUMPRODUCT(($A$4:$A1342=A1342)*($S$4:$S1342=S1342))&gt;1,0,1)</f>
        <v>0</v>
      </c>
    </row>
    <row r="1343" spans="1:30" s="165" customFormat="1" ht="15" customHeight="1">
      <c r="A1343" s="98" t="s">
        <v>1199</v>
      </c>
      <c r="B1343" s="165" t="s">
        <v>68</v>
      </c>
      <c r="C1343" s="165" t="s">
        <v>48</v>
      </c>
      <c r="D1343" s="165" t="s">
        <v>16</v>
      </c>
      <c r="E1343" s="189">
        <v>42704</v>
      </c>
      <c r="F1343" s="95" t="s">
        <v>1051</v>
      </c>
      <c r="G1343" s="165" t="s">
        <v>1052</v>
      </c>
      <c r="H1343" s="165" t="s">
        <v>1063</v>
      </c>
      <c r="I1343" s="165" t="s">
        <v>2530</v>
      </c>
      <c r="J1343" s="85" t="str">
        <f>IFERROR(VLOOKUP(H1343,REFERENCES!R:S,2,FALSE),"")</f>
        <v>Nombre</v>
      </c>
      <c r="K1343" s="79">
        <v>2500</v>
      </c>
      <c r="L1343" s="79"/>
      <c r="M1343" s="79"/>
      <c r="N1343" s="79"/>
      <c r="O1343" s="84"/>
      <c r="P1343" s="207"/>
      <c r="Q1343" s="96"/>
      <c r="R1343" s="165" t="s">
        <v>153</v>
      </c>
      <c r="S1343" s="165" t="s">
        <v>308</v>
      </c>
      <c r="T1343" s="98" t="s">
        <v>1695</v>
      </c>
      <c r="Y1343" s="165" t="str">
        <f t="shared" si="69"/>
        <v>MOF20161130NIPL5È</v>
      </c>
      <c r="Z1343" s="165">
        <f t="shared" si="70"/>
        <v>2</v>
      </c>
      <c r="AA1343" s="165" t="str">
        <f>VLOOKUP(R1343,NIVEAUXADMIN!A:B,2,FALSE)</f>
        <v>HT10</v>
      </c>
      <c r="AB1343" s="165" t="str">
        <f>VLOOKUP(S1343,NIVEAUXADMIN!E:F,2,FALSE)</f>
        <v>HT101025</v>
      </c>
      <c r="AC1343" s="165" t="str">
        <f>VLOOKUP(T1343,NIVEAUXADMIN!I:J,2,FALSE)</f>
        <v>HT101025-02</v>
      </c>
      <c r="AD1343" s="165">
        <f>IF(SUMPRODUCT(($A$4:$A1343=A1343)*($S$4:$S1343=S1343))&gt;1,0,1)</f>
        <v>0</v>
      </c>
    </row>
    <row r="1344" spans="1:30" s="165" customFormat="1" ht="15" customHeight="1">
      <c r="A1344" s="98" t="s">
        <v>1199</v>
      </c>
      <c r="B1344" s="165" t="s">
        <v>68</v>
      </c>
      <c r="C1344" s="165" t="s">
        <v>48</v>
      </c>
      <c r="D1344" s="165" t="s">
        <v>16</v>
      </c>
      <c r="E1344" s="189">
        <v>42704</v>
      </c>
      <c r="F1344" s="95" t="s">
        <v>1051</v>
      </c>
      <c r="G1344" s="165" t="s">
        <v>1052</v>
      </c>
      <c r="H1344" s="165" t="s">
        <v>1062</v>
      </c>
      <c r="I1344" s="165" t="s">
        <v>2527</v>
      </c>
      <c r="J1344" s="85" t="str">
        <f>IFERROR(VLOOKUP(H1344,REFERENCES!R:S,2,FALSE),"")</f>
        <v>Nombre</v>
      </c>
      <c r="K1344" s="79">
        <v>2500</v>
      </c>
      <c r="L1344" s="79"/>
      <c r="M1344" s="79"/>
      <c r="N1344" s="79"/>
      <c r="O1344" s="84"/>
      <c r="P1344" s="207"/>
      <c r="Q1344" s="96"/>
      <c r="R1344" s="165" t="s">
        <v>153</v>
      </c>
      <c r="S1344" s="165" t="s">
        <v>308</v>
      </c>
      <c r="T1344" s="98" t="s">
        <v>1690</v>
      </c>
      <c r="Y1344" s="165" t="str">
        <f t="shared" si="69"/>
        <v>MOF20161130NIPL4È</v>
      </c>
      <c r="Z1344" s="165">
        <f t="shared" si="70"/>
        <v>2</v>
      </c>
      <c r="AA1344" s="165" t="str">
        <f>VLOOKUP(R1344,NIVEAUXADMIN!A:B,2,FALSE)</f>
        <v>HT10</v>
      </c>
      <c r="AB1344" s="165" t="str">
        <f>VLOOKUP(S1344,NIVEAUXADMIN!E:F,2,FALSE)</f>
        <v>HT101025</v>
      </c>
      <c r="AC1344" s="165" t="str">
        <f>VLOOKUP(T1344,NIVEAUXADMIN!I:J,2,FALSE)</f>
        <v>HT101025-03</v>
      </c>
      <c r="AD1344" s="165">
        <f>IF(SUMPRODUCT(($A$4:$A1344=A1344)*($S$4:$S1344=S1344))&gt;1,0,1)</f>
        <v>0</v>
      </c>
    </row>
    <row r="1345" spans="1:30" s="165" customFormat="1" ht="15" customHeight="1">
      <c r="A1345" s="98" t="s">
        <v>1199</v>
      </c>
      <c r="B1345" s="165" t="s">
        <v>68</v>
      </c>
      <c r="C1345" s="165" t="s">
        <v>48</v>
      </c>
      <c r="D1345" s="165" t="s">
        <v>16</v>
      </c>
      <c r="E1345" s="189">
        <v>42704</v>
      </c>
      <c r="F1345" s="95" t="s">
        <v>1051</v>
      </c>
      <c r="G1345" s="165" t="s">
        <v>1052</v>
      </c>
      <c r="H1345" s="165" t="s">
        <v>1057</v>
      </c>
      <c r="I1345" s="165" t="s">
        <v>2526</v>
      </c>
      <c r="J1345" s="85" t="str">
        <f>IFERROR(VLOOKUP(H1345,REFERENCES!R:S,2,FALSE),"")</f>
        <v>Nombre</v>
      </c>
      <c r="K1345" s="79">
        <v>2500</v>
      </c>
      <c r="L1345" s="79"/>
      <c r="M1345" s="79"/>
      <c r="N1345" s="79"/>
      <c r="O1345" s="84"/>
      <c r="P1345" s="207"/>
      <c r="Q1345" s="96"/>
      <c r="R1345" s="165" t="s">
        <v>153</v>
      </c>
      <c r="S1345" s="165" t="s">
        <v>308</v>
      </c>
      <c r="T1345" s="98" t="s">
        <v>1695</v>
      </c>
      <c r="Y1345" s="165" t="str">
        <f t="shared" si="69"/>
        <v>MOF20161130NIPL5È</v>
      </c>
      <c r="Z1345" s="165">
        <f t="shared" si="70"/>
        <v>2</v>
      </c>
      <c r="AA1345" s="165" t="str">
        <f>VLOOKUP(R1345,NIVEAUXADMIN!A:B,2,FALSE)</f>
        <v>HT10</v>
      </c>
      <c r="AB1345" s="165" t="str">
        <f>VLOOKUP(S1345,NIVEAUXADMIN!E:F,2,FALSE)</f>
        <v>HT101025</v>
      </c>
      <c r="AC1345" s="165" t="str">
        <f>VLOOKUP(T1345,NIVEAUXADMIN!I:J,2,FALSE)</f>
        <v>HT101025-02</v>
      </c>
      <c r="AD1345" s="165">
        <f>IF(SUMPRODUCT(($A$4:$A1345=A1345)*($S$4:$S1345=S1345))&gt;1,0,1)</f>
        <v>0</v>
      </c>
    </row>
    <row r="1346" spans="1:30" s="165" customFormat="1" ht="15" customHeight="1">
      <c r="A1346" s="87" t="s">
        <v>1199</v>
      </c>
      <c r="B1346" s="87"/>
      <c r="C1346" s="87"/>
      <c r="D1346" s="165" t="s">
        <v>16</v>
      </c>
      <c r="E1346" s="114" t="s">
        <v>2592</v>
      </c>
      <c r="F1346" s="95" t="s">
        <v>1049</v>
      </c>
      <c r="G1346" s="165" t="s">
        <v>1053</v>
      </c>
      <c r="H1346" s="165" t="s">
        <v>1048</v>
      </c>
      <c r="I1346" s="87"/>
      <c r="J1346" s="85" t="str">
        <f>IFERROR(VLOOKUP(H1346,REFERENCES!R:S,2,FALSE),"")</f>
        <v>Nombre</v>
      </c>
      <c r="K1346" s="81">
        <v>1000</v>
      </c>
      <c r="L1346" s="81"/>
      <c r="M1346" s="81"/>
      <c r="N1346" s="81"/>
      <c r="O1346" s="84"/>
      <c r="P1346" s="81">
        <v>1000</v>
      </c>
      <c r="Q1346" s="87"/>
      <c r="R1346" s="165" t="s">
        <v>153</v>
      </c>
      <c r="S1346" s="165" t="s">
        <v>308</v>
      </c>
      <c r="T1346" s="191"/>
      <c r="U1346" s="92"/>
      <c r="V1346" s="87"/>
      <c r="W1346" s="87"/>
      <c r="X1346" s="87"/>
      <c r="Y1346" s="87"/>
      <c r="Z1346" s="87"/>
      <c r="AA1346" s="87"/>
      <c r="AB1346" s="87"/>
      <c r="AC1346" s="87"/>
      <c r="AD1346" s="87"/>
    </row>
    <row r="1347" spans="1:30" s="165" customFormat="1" ht="15" customHeight="1">
      <c r="A1347" s="98" t="s">
        <v>2553</v>
      </c>
      <c r="B1347" s="165" t="s">
        <v>68</v>
      </c>
      <c r="C1347" s="165" t="s">
        <v>48</v>
      </c>
      <c r="D1347" s="165" t="s">
        <v>16</v>
      </c>
      <c r="E1347" s="189">
        <v>42716</v>
      </c>
      <c r="F1347" s="95" t="s">
        <v>1049</v>
      </c>
      <c r="G1347" s="165" t="s">
        <v>1053</v>
      </c>
      <c r="H1347" s="165" t="s">
        <v>1048</v>
      </c>
      <c r="I1347" s="165" t="s">
        <v>2526</v>
      </c>
      <c r="J1347" s="85" t="str">
        <f>IFERROR(VLOOKUP(H1347,REFERENCES!R:S,2,FALSE),"")</f>
        <v>Nombre</v>
      </c>
      <c r="K1347" s="79">
        <v>250</v>
      </c>
      <c r="L1347" s="79"/>
      <c r="M1347" s="79"/>
      <c r="N1347" s="79"/>
      <c r="O1347" s="79"/>
      <c r="P1347" s="207"/>
      <c r="Q1347" s="96"/>
      <c r="R1347" s="165" t="s">
        <v>17</v>
      </c>
      <c r="S1347" s="165" t="s">
        <v>18</v>
      </c>
      <c r="T1347" s="98" t="s">
        <v>1499</v>
      </c>
      <c r="U1347" s="165" t="s">
        <v>2554</v>
      </c>
      <c r="Y1347" s="165" t="str">
        <f t="shared" ref="Y1347:Y1360" si="71">UPPER(LEFT(A1347,3)&amp;YEAR(E1347)&amp;MONTH(E1347)&amp;DAY((E1347))&amp;LEFT(R1347,2)&amp;LEFT(S1347,2)&amp;LEFT(T1347,2))</f>
        <v>MOR20161212GRJE2È</v>
      </c>
      <c r="Z1347" s="165">
        <f t="shared" ref="Z1347:Z1360" si="72">COUNTIF($Y$4:$Y$1907,Y1347)</f>
        <v>4</v>
      </c>
      <c r="AA1347" s="165" t="str">
        <f>VLOOKUP(R1347,NIVEAUXADMIN!A:B,2,FALSE)</f>
        <v>HT08</v>
      </c>
      <c r="AB1347" s="165" t="str">
        <f>VLOOKUP(S1347,NIVEAUXADMIN!E:F,2,FALSE)</f>
        <v>HT08811</v>
      </c>
      <c r="AC1347" s="165" t="str">
        <f>VLOOKUP(T1347,NIVEAUXADMIN!I:J,2,FALSE)</f>
        <v>HT08811-02</v>
      </c>
      <c r="AD1347" s="165">
        <f>IF(SUMPRODUCT(($A$4:$A1347=A1347)*($S$4:$S1347=S1347))&gt;1,0,1)</f>
        <v>1</v>
      </c>
    </row>
    <row r="1348" spans="1:30" s="165" customFormat="1" ht="15" customHeight="1">
      <c r="A1348" s="98" t="s">
        <v>2553</v>
      </c>
      <c r="B1348" s="165" t="s">
        <v>68</v>
      </c>
      <c r="C1348" s="165" t="s">
        <v>48</v>
      </c>
      <c r="D1348" s="165" t="s">
        <v>16</v>
      </c>
      <c r="E1348" s="189">
        <v>42716</v>
      </c>
      <c r="F1348" s="95" t="s">
        <v>1051</v>
      </c>
      <c r="G1348" s="165" t="s">
        <v>1052</v>
      </c>
      <c r="H1348" s="165" t="s">
        <v>1056</v>
      </c>
      <c r="I1348" s="165" t="s">
        <v>2526</v>
      </c>
      <c r="J1348" s="85" t="str">
        <f>IFERROR(VLOOKUP(H1348,REFERENCES!R:S,2,FALSE),"")</f>
        <v>Nombre</v>
      </c>
      <c r="K1348" s="79">
        <v>250</v>
      </c>
      <c r="L1348" s="79"/>
      <c r="M1348" s="79"/>
      <c r="N1348" s="79"/>
      <c r="O1348" s="79"/>
      <c r="P1348" s="207"/>
      <c r="Q1348" s="96"/>
      <c r="R1348" s="165" t="s">
        <v>17</v>
      </c>
      <c r="S1348" s="165" t="s">
        <v>18</v>
      </c>
      <c r="T1348" s="98" t="s">
        <v>1499</v>
      </c>
      <c r="U1348" s="165" t="s">
        <v>2554</v>
      </c>
      <c r="Y1348" s="165" t="str">
        <f t="shared" si="71"/>
        <v>MOR20161212GRJE2È</v>
      </c>
      <c r="Z1348" s="165">
        <f t="shared" si="72"/>
        <v>4</v>
      </c>
      <c r="AA1348" s="165" t="str">
        <f>VLOOKUP(R1348,NIVEAUXADMIN!A:B,2,FALSE)</f>
        <v>HT08</v>
      </c>
      <c r="AB1348" s="165" t="str">
        <f>VLOOKUP(S1348,NIVEAUXADMIN!E:F,2,FALSE)</f>
        <v>HT08811</v>
      </c>
      <c r="AC1348" s="165" t="str">
        <f>VLOOKUP(T1348,NIVEAUXADMIN!I:J,2,FALSE)</f>
        <v>HT08811-02</v>
      </c>
      <c r="AD1348" s="165">
        <f>IF(SUMPRODUCT(($A$4:$A1348=A1348)*($S$4:$S1348=S1348))&gt;1,0,1)</f>
        <v>0</v>
      </c>
    </row>
    <row r="1349" spans="1:30" s="165" customFormat="1" ht="15" customHeight="1">
      <c r="A1349" s="98" t="s">
        <v>2553</v>
      </c>
      <c r="B1349" s="165" t="s">
        <v>68</v>
      </c>
      <c r="C1349" s="165" t="s">
        <v>48</v>
      </c>
      <c r="D1349" s="165" t="s">
        <v>16</v>
      </c>
      <c r="E1349" s="189">
        <v>42716</v>
      </c>
      <c r="F1349" s="95" t="s">
        <v>1051</v>
      </c>
      <c r="G1349" s="165" t="s">
        <v>1052</v>
      </c>
      <c r="H1349" s="165" t="s">
        <v>1054</v>
      </c>
      <c r="I1349" s="165" t="s">
        <v>2526</v>
      </c>
      <c r="J1349" s="85" t="str">
        <f>IFERROR(VLOOKUP(H1349,REFERENCES!R:S,2,FALSE),"")</f>
        <v>Nombre</v>
      </c>
      <c r="K1349" s="79">
        <v>250</v>
      </c>
      <c r="L1349" s="79"/>
      <c r="M1349" s="79"/>
      <c r="N1349" s="79"/>
      <c r="O1349" s="79"/>
      <c r="P1349" s="207"/>
      <c r="Q1349" s="96"/>
      <c r="R1349" s="165" t="s">
        <v>17</v>
      </c>
      <c r="S1349" s="165" t="s">
        <v>18</v>
      </c>
      <c r="T1349" s="98" t="s">
        <v>1499</v>
      </c>
      <c r="U1349" s="165" t="s">
        <v>2554</v>
      </c>
      <c r="Y1349" s="165" t="str">
        <f t="shared" si="71"/>
        <v>MOR20161212GRJE2È</v>
      </c>
      <c r="Z1349" s="165">
        <f t="shared" si="72"/>
        <v>4</v>
      </c>
      <c r="AA1349" s="165" t="str">
        <f>VLOOKUP(R1349,NIVEAUXADMIN!A:B,2,FALSE)</f>
        <v>HT08</v>
      </c>
      <c r="AB1349" s="165" t="str">
        <f>VLOOKUP(S1349,NIVEAUXADMIN!E:F,2,FALSE)</f>
        <v>HT08811</v>
      </c>
      <c r="AC1349" s="165" t="str">
        <f>VLOOKUP(T1349,NIVEAUXADMIN!I:J,2,FALSE)</f>
        <v>HT08811-02</v>
      </c>
      <c r="AD1349" s="165">
        <f>IF(SUMPRODUCT(($A$4:$A1349=A1349)*($S$4:$S1349=S1349))&gt;1,0,1)</f>
        <v>0</v>
      </c>
    </row>
    <row r="1350" spans="1:30" s="165" customFormat="1" ht="15" customHeight="1">
      <c r="A1350" s="98" t="s">
        <v>2553</v>
      </c>
      <c r="B1350" s="165" t="s">
        <v>68</v>
      </c>
      <c r="C1350" s="165" t="s">
        <v>48</v>
      </c>
      <c r="D1350" s="165" t="s">
        <v>16</v>
      </c>
      <c r="E1350" s="189">
        <v>42716</v>
      </c>
      <c r="F1350" s="95" t="s">
        <v>1051</v>
      </c>
      <c r="G1350" s="165" t="s">
        <v>1052</v>
      </c>
      <c r="H1350" s="165" t="s">
        <v>1062</v>
      </c>
      <c r="I1350" s="165" t="s">
        <v>2527</v>
      </c>
      <c r="J1350" s="85" t="str">
        <f>IFERROR(VLOOKUP(H1350,REFERENCES!R:S,2,FALSE),"")</f>
        <v>Nombre</v>
      </c>
      <c r="K1350" s="79">
        <v>250</v>
      </c>
      <c r="L1350" s="79"/>
      <c r="M1350" s="79"/>
      <c r="N1350" s="79"/>
      <c r="O1350" s="79"/>
      <c r="P1350" s="207"/>
      <c r="Q1350" s="96"/>
      <c r="R1350" s="165" t="s">
        <v>17</v>
      </c>
      <c r="S1350" s="165" t="s">
        <v>18</v>
      </c>
      <c r="T1350" s="98" t="s">
        <v>1499</v>
      </c>
      <c r="U1350" s="165" t="s">
        <v>2554</v>
      </c>
      <c r="Y1350" s="165" t="str">
        <f t="shared" si="71"/>
        <v>MOR20161212GRJE2È</v>
      </c>
      <c r="Z1350" s="165">
        <f t="shared" si="72"/>
        <v>4</v>
      </c>
      <c r="AA1350" s="165" t="str">
        <f>VLOOKUP(R1350,NIVEAUXADMIN!A:B,2,FALSE)</f>
        <v>HT08</v>
      </c>
      <c r="AB1350" s="165" t="str">
        <f>VLOOKUP(S1350,NIVEAUXADMIN!E:F,2,FALSE)</f>
        <v>HT08811</v>
      </c>
      <c r="AC1350" s="165" t="str">
        <f>VLOOKUP(T1350,NIVEAUXADMIN!I:J,2,FALSE)</f>
        <v>HT08811-02</v>
      </c>
      <c r="AD1350" s="165">
        <f>IF(SUMPRODUCT(($A$4:$A1350=A1350)*($S$4:$S1350=S1350))&gt;1,0,1)</f>
        <v>0</v>
      </c>
    </row>
    <row r="1351" spans="1:30" s="165" customFormat="1" ht="15" customHeight="1">
      <c r="A1351" s="98" t="s">
        <v>1095</v>
      </c>
      <c r="B1351" s="165" t="s">
        <v>68</v>
      </c>
      <c r="C1351" s="165" t="s">
        <v>48</v>
      </c>
      <c r="D1351" s="165" t="s">
        <v>16</v>
      </c>
      <c r="E1351" s="189">
        <v>42661</v>
      </c>
      <c r="F1351" s="95" t="s">
        <v>1049</v>
      </c>
      <c r="G1351" s="165" t="s">
        <v>1053</v>
      </c>
      <c r="H1351" s="165" t="s">
        <v>1048</v>
      </c>
      <c r="J1351" s="85" t="str">
        <f>IFERROR(VLOOKUP(H1351,REFERENCES!R:S,2,FALSE),"")</f>
        <v>Nombre</v>
      </c>
      <c r="K1351" s="79">
        <v>1500</v>
      </c>
      <c r="L1351" s="79"/>
      <c r="M1351" s="79"/>
      <c r="N1351" s="79"/>
      <c r="O1351" s="79"/>
      <c r="P1351" s="207"/>
      <c r="Q1351" s="96"/>
      <c r="R1351" s="165" t="s">
        <v>169</v>
      </c>
      <c r="S1351" s="165" t="s">
        <v>328</v>
      </c>
      <c r="T1351" s="191"/>
      <c r="X1351" s="165" t="s">
        <v>2533</v>
      </c>
      <c r="Y1351" s="165" t="str">
        <f t="shared" si="71"/>
        <v>OIH20161018NOBA</v>
      </c>
      <c r="Z1351" s="165">
        <f t="shared" si="72"/>
        <v>2</v>
      </c>
      <c r="AA1351" s="165" t="str">
        <f>VLOOKUP(R1351,NIVEAUXADMIN!A:B,2,FALSE)</f>
        <v>HT09</v>
      </c>
      <c r="AB1351" s="165" t="str">
        <f>VLOOKUP(S1351,NIVEAUXADMIN!E:F,2,FALSE)</f>
        <v>HT09932</v>
      </c>
      <c r="AC1351" s="165" t="e">
        <f>VLOOKUP(T1351,NIVEAUXADMIN!I:J,2,FALSE)</f>
        <v>#N/A</v>
      </c>
      <c r="AD1351" s="165">
        <f>IF(SUMPRODUCT(($A$4:$A1351=A1351)*($S$4:$S1351=S1351))&gt;1,0,1)</f>
        <v>1</v>
      </c>
    </row>
    <row r="1352" spans="1:30" s="165" customFormat="1" ht="15" customHeight="1">
      <c r="A1352" s="98" t="s">
        <v>1095</v>
      </c>
      <c r="B1352" s="165" t="s">
        <v>68</v>
      </c>
      <c r="C1352" s="165" t="s">
        <v>48</v>
      </c>
      <c r="D1352" s="165" t="s">
        <v>16</v>
      </c>
      <c r="E1352" s="189">
        <v>42661</v>
      </c>
      <c r="F1352" s="95" t="s">
        <v>1051</v>
      </c>
      <c r="G1352" s="165" t="s">
        <v>1052</v>
      </c>
      <c r="H1352" s="165" t="s">
        <v>1056</v>
      </c>
      <c r="J1352" s="85" t="str">
        <f>IFERROR(VLOOKUP(H1352,REFERENCES!R:S,2,FALSE),"")</f>
        <v>Nombre</v>
      </c>
      <c r="K1352" s="79">
        <v>1500</v>
      </c>
      <c r="L1352" s="79"/>
      <c r="M1352" s="79"/>
      <c r="N1352" s="79"/>
      <c r="O1352" s="79"/>
      <c r="P1352" s="207"/>
      <c r="Q1352" s="96"/>
      <c r="R1352" s="165" t="s">
        <v>169</v>
      </c>
      <c r="S1352" s="165" t="s">
        <v>427</v>
      </c>
      <c r="T1352" s="191"/>
      <c r="Y1352" s="165" t="str">
        <f t="shared" si="71"/>
        <v>OIH20161018NOBO</v>
      </c>
      <c r="Z1352" s="165">
        <f t="shared" si="72"/>
        <v>1</v>
      </c>
      <c r="AA1352" s="165" t="str">
        <f>VLOOKUP(R1352,NIVEAUXADMIN!A:B,2,FALSE)</f>
        <v>HT09</v>
      </c>
      <c r="AB1352" s="165" t="str">
        <f>VLOOKUP(S1352,NIVEAUXADMIN!E:F,2,FALSE)</f>
        <v>HT09933</v>
      </c>
      <c r="AC1352" s="165" t="e">
        <f>VLOOKUP(T1352,NIVEAUXADMIN!I:J,2,FALSE)</f>
        <v>#N/A</v>
      </c>
      <c r="AD1352" s="165">
        <f>IF(SUMPRODUCT(($A$4:$A1352=A1352)*($S$4:$S1352=S1352))&gt;1,0,1)</f>
        <v>1</v>
      </c>
    </row>
    <row r="1353" spans="1:30" s="165" customFormat="1" ht="15" customHeight="1">
      <c r="A1353" s="98" t="s">
        <v>1095</v>
      </c>
      <c r="B1353" s="165" t="s">
        <v>68</v>
      </c>
      <c r="C1353" s="165" t="s">
        <v>48</v>
      </c>
      <c r="D1353" s="165" t="s">
        <v>16</v>
      </c>
      <c r="E1353" s="189">
        <v>42661</v>
      </c>
      <c r="F1353" s="95" t="s">
        <v>1051</v>
      </c>
      <c r="G1353" s="165" t="s">
        <v>1052</v>
      </c>
      <c r="H1353" s="165" t="s">
        <v>1054</v>
      </c>
      <c r="I1353" s="165" t="s">
        <v>2526</v>
      </c>
      <c r="J1353" s="85" t="str">
        <f>IFERROR(VLOOKUP(H1353,REFERENCES!R:S,2,FALSE),"")</f>
        <v>Nombre</v>
      </c>
      <c r="K1353" s="79">
        <v>1500</v>
      </c>
      <c r="L1353" s="79"/>
      <c r="M1353" s="79"/>
      <c r="N1353" s="79"/>
      <c r="O1353" s="79"/>
      <c r="P1353" s="207"/>
      <c r="Q1353" s="96"/>
      <c r="R1353" s="165" t="s">
        <v>169</v>
      </c>
      <c r="S1353" s="165" t="s">
        <v>328</v>
      </c>
      <c r="T1353" s="191"/>
      <c r="Y1353" s="165" t="str">
        <f t="shared" si="71"/>
        <v>OIH20161018NOBA</v>
      </c>
      <c r="Z1353" s="165">
        <f t="shared" si="72"/>
        <v>2</v>
      </c>
      <c r="AA1353" s="165" t="str">
        <f>VLOOKUP(R1353,NIVEAUXADMIN!A:B,2,FALSE)</f>
        <v>HT09</v>
      </c>
      <c r="AB1353" s="165" t="str">
        <f>VLOOKUP(S1353,NIVEAUXADMIN!E:F,2,FALSE)</f>
        <v>HT09932</v>
      </c>
      <c r="AC1353" s="165" t="e">
        <f>VLOOKUP(T1353,NIVEAUXADMIN!I:J,2,FALSE)</f>
        <v>#N/A</v>
      </c>
      <c r="AD1353" s="165">
        <f>IF(SUMPRODUCT(($A$4:$A1353=A1353)*($S$4:$S1353=S1353))&gt;1,0,1)</f>
        <v>0</v>
      </c>
    </row>
    <row r="1354" spans="1:30" s="165" customFormat="1" ht="15" customHeight="1">
      <c r="A1354" s="98" t="s">
        <v>1095</v>
      </c>
      <c r="B1354" s="165" t="s">
        <v>68</v>
      </c>
      <c r="C1354" s="165" t="s">
        <v>48</v>
      </c>
      <c r="D1354" s="165" t="s">
        <v>16</v>
      </c>
      <c r="E1354" s="189">
        <v>42661</v>
      </c>
      <c r="F1354" s="95" t="s">
        <v>1051</v>
      </c>
      <c r="G1354" s="165" t="s">
        <v>1052</v>
      </c>
      <c r="H1354" s="165" t="s">
        <v>1063</v>
      </c>
      <c r="I1354" s="165" t="s">
        <v>2530</v>
      </c>
      <c r="J1354" s="85" t="str">
        <f>IFERROR(VLOOKUP(H1354,REFERENCES!R:S,2,FALSE),"")</f>
        <v>Nombre</v>
      </c>
      <c r="K1354" s="79">
        <v>500</v>
      </c>
      <c r="L1354" s="79"/>
      <c r="M1354" s="79"/>
      <c r="N1354" s="79"/>
      <c r="O1354" s="79"/>
      <c r="P1354" s="207"/>
      <c r="Q1354" s="96"/>
      <c r="R1354" s="165" t="s">
        <v>169</v>
      </c>
      <c r="S1354" s="165" t="s">
        <v>433</v>
      </c>
      <c r="T1354" s="191"/>
      <c r="Y1354" s="165" t="str">
        <f t="shared" si="71"/>
        <v>OIH20161018NOJE</v>
      </c>
      <c r="Z1354" s="165">
        <f t="shared" si="72"/>
        <v>1</v>
      </c>
      <c r="AA1354" s="165" t="str">
        <f>VLOOKUP(R1354,NIVEAUXADMIN!A:B,2,FALSE)</f>
        <v>HT09</v>
      </c>
      <c r="AB1354" s="165" t="str">
        <f>VLOOKUP(S1354,NIVEAUXADMIN!E:F,2,FALSE)</f>
        <v>HT09934</v>
      </c>
      <c r="AC1354" s="165" t="e">
        <f>VLOOKUP(T1354,NIVEAUXADMIN!I:J,2,FALSE)</f>
        <v>#N/A</v>
      </c>
      <c r="AD1354" s="165">
        <f>IF(SUMPRODUCT(($A$4:$A1354=A1354)*($S$4:$S1354=S1354))&gt;1,0,1)</f>
        <v>1</v>
      </c>
    </row>
    <row r="1355" spans="1:30" s="165" customFormat="1" ht="15" customHeight="1">
      <c r="A1355" s="98" t="s">
        <v>1095</v>
      </c>
      <c r="B1355" s="165" t="s">
        <v>68</v>
      </c>
      <c r="C1355" s="165" t="s">
        <v>48</v>
      </c>
      <c r="D1355" s="165" t="s">
        <v>16</v>
      </c>
      <c r="E1355" s="189">
        <v>42661</v>
      </c>
      <c r="F1355" s="95" t="s">
        <v>1051</v>
      </c>
      <c r="G1355" s="165" t="s">
        <v>1052</v>
      </c>
      <c r="H1355" s="165" t="s">
        <v>1062</v>
      </c>
      <c r="I1355" s="165" t="s">
        <v>2527</v>
      </c>
      <c r="J1355" s="85" t="str">
        <f>IFERROR(VLOOKUP(H1355,REFERENCES!R:S,2,FALSE),"")</f>
        <v>Nombre</v>
      </c>
      <c r="K1355" s="79">
        <v>293</v>
      </c>
      <c r="L1355" s="79"/>
      <c r="M1355" s="79"/>
      <c r="N1355" s="79"/>
      <c r="O1355" s="79"/>
      <c r="P1355" s="207"/>
      <c r="Q1355" s="96"/>
      <c r="R1355" s="165" t="s">
        <v>169</v>
      </c>
      <c r="S1355" s="165" t="s">
        <v>439</v>
      </c>
      <c r="T1355" s="191"/>
      <c r="Y1355" s="165" t="str">
        <f t="shared" si="71"/>
        <v>OIH20161018NOMO</v>
      </c>
      <c r="Z1355" s="165">
        <f t="shared" si="72"/>
        <v>1</v>
      </c>
      <c r="AA1355" s="165" t="str">
        <f>VLOOKUP(R1355,NIVEAUXADMIN!A:B,2,FALSE)</f>
        <v>HT09</v>
      </c>
      <c r="AB1355" s="165" t="str">
        <f>VLOOKUP(S1355,NIVEAUXADMIN!E:F,2,FALSE)</f>
        <v>HT09931</v>
      </c>
      <c r="AC1355" s="165" t="e">
        <f>VLOOKUP(T1355,NIVEAUXADMIN!I:J,2,FALSE)</f>
        <v>#N/A</v>
      </c>
      <c r="AD1355" s="165">
        <f>IF(SUMPRODUCT(($A$4:$A1355=A1355)*($S$4:$S1355=S1355))&gt;1,0,1)</f>
        <v>1</v>
      </c>
    </row>
    <row r="1356" spans="1:30" s="165" customFormat="1" ht="15" customHeight="1">
      <c r="A1356" s="87" t="s">
        <v>1095</v>
      </c>
      <c r="B1356" s="90"/>
      <c r="C1356" s="90" t="s">
        <v>48</v>
      </c>
      <c r="D1356" s="165" t="s">
        <v>16</v>
      </c>
      <c r="E1356" s="114" t="s">
        <v>1980</v>
      </c>
      <c r="F1356" s="88" t="s">
        <v>1049</v>
      </c>
      <c r="G1356" s="87" t="s">
        <v>1053</v>
      </c>
      <c r="H1356" s="87" t="s">
        <v>1048</v>
      </c>
      <c r="I1356" s="176"/>
      <c r="J1356" s="85" t="str">
        <f>IFERROR(VLOOKUP(H1356,REFERENCES!R:S,2,FALSE),"")</f>
        <v>Nombre</v>
      </c>
      <c r="K1356" s="168">
        <v>1500</v>
      </c>
      <c r="L1356" s="167"/>
      <c r="M1356" s="167"/>
      <c r="N1356" s="167"/>
      <c r="O1356" s="84" t="s">
        <v>1902</v>
      </c>
      <c r="P1356" s="82">
        <v>1500</v>
      </c>
      <c r="Q1356" s="89"/>
      <c r="R1356" s="87" t="s">
        <v>169</v>
      </c>
      <c r="S1356" s="100"/>
      <c r="T1356" s="101"/>
      <c r="V1356" s="86"/>
      <c r="W1356" s="97"/>
      <c r="X1356" s="87"/>
      <c r="Y1356" s="165" t="e">
        <f t="shared" si="71"/>
        <v>#VALUE!</v>
      </c>
      <c r="Z1356" s="165">
        <f t="shared" si="72"/>
        <v>179</v>
      </c>
      <c r="AA1356" s="165" t="str">
        <f>VLOOKUP(R1356,NIVEAUXADMIN!A:B,2,FALSE)</f>
        <v>HT09</v>
      </c>
      <c r="AB1356" s="165" t="e">
        <f>VLOOKUP(S1356,NIVEAUXADMIN!E:F,2,FALSE)</f>
        <v>#N/A</v>
      </c>
      <c r="AC1356" s="165" t="e">
        <f>VLOOKUP(T1356,NIVEAUXADMIN!I:J,2,FALSE)</f>
        <v>#N/A</v>
      </c>
      <c r="AD1356" s="87">
        <f>IF(SUMPRODUCT(($A$4:$A1356=A1356)*($S$4:$S1356=S1356))&gt;1,0,1)</f>
        <v>1</v>
      </c>
    </row>
    <row r="1357" spans="1:30" s="165" customFormat="1" ht="15" customHeight="1">
      <c r="A1357" s="87" t="s">
        <v>1095</v>
      </c>
      <c r="B1357" s="90"/>
      <c r="C1357" s="90" t="s">
        <v>48</v>
      </c>
      <c r="D1357" s="165" t="s">
        <v>16</v>
      </c>
      <c r="E1357" s="114" t="s">
        <v>1980</v>
      </c>
      <c r="F1357" s="95" t="s">
        <v>1051</v>
      </c>
      <c r="G1357" s="165" t="s">
        <v>1052</v>
      </c>
      <c r="H1357" s="165" t="s">
        <v>1056</v>
      </c>
      <c r="I1357" s="176"/>
      <c r="J1357" s="85" t="str">
        <f>IFERROR(VLOOKUP(H1357,REFERENCES!R:S,2,FALSE),"")</f>
        <v>Nombre</v>
      </c>
      <c r="K1357" s="168">
        <v>500</v>
      </c>
      <c r="L1357" s="167"/>
      <c r="M1357" s="167"/>
      <c r="N1357" s="167"/>
      <c r="O1357" s="84" t="s">
        <v>1902</v>
      </c>
      <c r="P1357" s="82">
        <v>1500</v>
      </c>
      <c r="Q1357" s="89"/>
      <c r="R1357" s="87" t="s">
        <v>169</v>
      </c>
      <c r="S1357" s="100"/>
      <c r="T1357" s="101"/>
      <c r="V1357" s="86"/>
      <c r="W1357" s="97"/>
      <c r="X1357" s="87"/>
      <c r="Y1357" s="165" t="e">
        <f t="shared" si="71"/>
        <v>#VALUE!</v>
      </c>
      <c r="Z1357" s="165">
        <f t="shared" si="72"/>
        <v>179</v>
      </c>
      <c r="AA1357" s="165" t="str">
        <f>VLOOKUP(R1357,NIVEAUXADMIN!A:B,2,FALSE)</f>
        <v>HT09</v>
      </c>
      <c r="AB1357" s="165" t="e">
        <f>VLOOKUP(S1357,NIVEAUXADMIN!E:F,2,FALSE)</f>
        <v>#N/A</v>
      </c>
      <c r="AC1357" s="165" t="e">
        <f>VLOOKUP(T1357,NIVEAUXADMIN!I:J,2,FALSE)</f>
        <v>#N/A</v>
      </c>
      <c r="AD1357" s="87">
        <f>IF(SUMPRODUCT(($A$4:$A1357=A1357)*($S$4:$S1357=S1357))&gt;1,0,1)</f>
        <v>0</v>
      </c>
    </row>
    <row r="1358" spans="1:30" s="165" customFormat="1" ht="15" customHeight="1">
      <c r="A1358" s="87" t="s">
        <v>1095</v>
      </c>
      <c r="B1358" s="90"/>
      <c r="C1358" s="90" t="s">
        <v>48</v>
      </c>
      <c r="D1358" s="165" t="s">
        <v>16</v>
      </c>
      <c r="E1358" s="114" t="s">
        <v>1980</v>
      </c>
      <c r="F1358" s="95" t="s">
        <v>1051</v>
      </c>
      <c r="G1358" s="165" t="s">
        <v>1052</v>
      </c>
      <c r="H1358" s="165" t="s">
        <v>1054</v>
      </c>
      <c r="I1358" s="176"/>
      <c r="J1358" s="85" t="str">
        <f>IFERROR(VLOOKUP(H1358,REFERENCES!R:S,2,FALSE),"")</f>
        <v>Nombre</v>
      </c>
      <c r="K1358" s="168">
        <v>1500</v>
      </c>
      <c r="L1358" s="167"/>
      <c r="M1358" s="167"/>
      <c r="N1358" s="167"/>
      <c r="O1358" s="84" t="s">
        <v>1902</v>
      </c>
      <c r="P1358" s="82">
        <v>1500</v>
      </c>
      <c r="Q1358" s="89"/>
      <c r="R1358" s="87" t="s">
        <v>169</v>
      </c>
      <c r="S1358" s="100"/>
      <c r="T1358" s="101"/>
      <c r="V1358" s="86"/>
      <c r="W1358" s="97"/>
      <c r="X1358" s="87"/>
      <c r="Y1358" s="165" t="e">
        <f t="shared" si="71"/>
        <v>#VALUE!</v>
      </c>
      <c r="Z1358" s="165">
        <f t="shared" si="72"/>
        <v>179</v>
      </c>
      <c r="AA1358" s="165" t="str">
        <f>VLOOKUP(R1358,NIVEAUXADMIN!A:B,2,FALSE)</f>
        <v>HT09</v>
      </c>
      <c r="AB1358" s="165" t="e">
        <f>VLOOKUP(S1358,NIVEAUXADMIN!E:F,2,FALSE)</f>
        <v>#N/A</v>
      </c>
      <c r="AC1358" s="165" t="e">
        <f>VLOOKUP(T1358,NIVEAUXADMIN!I:J,2,FALSE)</f>
        <v>#N/A</v>
      </c>
      <c r="AD1358" s="87">
        <f>IF(SUMPRODUCT(($A$4:$A1358=A1358)*($S$4:$S1358=S1358))&gt;1,0,1)</f>
        <v>0</v>
      </c>
    </row>
    <row r="1359" spans="1:30" s="165" customFormat="1" ht="15" customHeight="1">
      <c r="A1359" s="87" t="s">
        <v>1095</v>
      </c>
      <c r="B1359" s="90"/>
      <c r="C1359" s="90" t="s">
        <v>48</v>
      </c>
      <c r="D1359" s="165" t="s">
        <v>16</v>
      </c>
      <c r="E1359" s="114" t="s">
        <v>1980</v>
      </c>
      <c r="F1359" s="88" t="s">
        <v>1051</v>
      </c>
      <c r="G1359" s="87" t="s">
        <v>1052</v>
      </c>
      <c r="H1359" s="87" t="s">
        <v>1063</v>
      </c>
      <c r="I1359" s="176"/>
      <c r="J1359" s="85" t="str">
        <f>IFERROR(VLOOKUP(H1359,REFERENCES!R:S,2,FALSE),"")</f>
        <v>Nombre</v>
      </c>
      <c r="K1359" s="168">
        <v>293</v>
      </c>
      <c r="L1359" s="167"/>
      <c r="M1359" s="167"/>
      <c r="N1359" s="167"/>
      <c r="O1359" s="84" t="s">
        <v>1902</v>
      </c>
      <c r="P1359" s="82">
        <v>1500</v>
      </c>
      <c r="Q1359" s="89"/>
      <c r="R1359" s="87" t="s">
        <v>169</v>
      </c>
      <c r="S1359" s="100"/>
      <c r="T1359" s="101"/>
      <c r="V1359" s="86"/>
      <c r="W1359" s="97"/>
      <c r="X1359" s="87"/>
      <c r="Y1359" s="165" t="e">
        <f t="shared" si="71"/>
        <v>#VALUE!</v>
      </c>
      <c r="Z1359" s="165">
        <f t="shared" si="72"/>
        <v>179</v>
      </c>
      <c r="AA1359" s="165" t="str">
        <f>VLOOKUP(R1359,NIVEAUXADMIN!A:B,2,FALSE)</f>
        <v>HT09</v>
      </c>
      <c r="AB1359" s="165" t="e">
        <f>VLOOKUP(S1359,NIVEAUXADMIN!E:F,2,FALSE)</f>
        <v>#N/A</v>
      </c>
      <c r="AC1359" s="165" t="e">
        <f>VLOOKUP(T1359,NIVEAUXADMIN!I:J,2,FALSE)</f>
        <v>#N/A</v>
      </c>
      <c r="AD1359" s="87">
        <f>IF(SUMPRODUCT(($A$4:$A1359=A1359)*($S$4:$S1359=S1359))&gt;1,0,1)</f>
        <v>0</v>
      </c>
    </row>
    <row r="1360" spans="1:30" s="165" customFormat="1" ht="15" customHeight="1">
      <c r="A1360" s="87" t="s">
        <v>1095</v>
      </c>
      <c r="B1360" s="90"/>
      <c r="C1360" s="90" t="s">
        <v>48</v>
      </c>
      <c r="D1360" s="165" t="s">
        <v>16</v>
      </c>
      <c r="E1360" s="114" t="s">
        <v>1980</v>
      </c>
      <c r="F1360" s="88" t="s">
        <v>1051</v>
      </c>
      <c r="G1360" s="87" t="s">
        <v>1052</v>
      </c>
      <c r="H1360" s="87" t="s">
        <v>1062</v>
      </c>
      <c r="I1360" s="176"/>
      <c r="J1360" s="85" t="str">
        <f>IFERROR(VLOOKUP(H1360,REFERENCES!R:S,2,FALSE),"")</f>
        <v>Nombre</v>
      </c>
      <c r="K1360" s="168">
        <v>1500</v>
      </c>
      <c r="L1360" s="167"/>
      <c r="M1360" s="167"/>
      <c r="N1360" s="167"/>
      <c r="O1360" s="84" t="s">
        <v>1902</v>
      </c>
      <c r="P1360" s="82">
        <v>1500</v>
      </c>
      <c r="Q1360" s="89"/>
      <c r="R1360" s="87" t="s">
        <v>169</v>
      </c>
      <c r="S1360" s="100"/>
      <c r="T1360" s="101"/>
      <c r="V1360" s="86"/>
      <c r="W1360" s="97"/>
      <c r="X1360" s="87"/>
      <c r="Y1360" s="165" t="e">
        <f t="shared" si="71"/>
        <v>#VALUE!</v>
      </c>
      <c r="Z1360" s="165">
        <f t="shared" si="72"/>
        <v>179</v>
      </c>
      <c r="AA1360" s="165" t="str">
        <f>VLOOKUP(R1360,NIVEAUXADMIN!A:B,2,FALSE)</f>
        <v>HT09</v>
      </c>
      <c r="AB1360" s="165" t="e">
        <f>VLOOKUP(S1360,NIVEAUXADMIN!E:F,2,FALSE)</f>
        <v>#N/A</v>
      </c>
      <c r="AC1360" s="165" t="e">
        <f>VLOOKUP(T1360,NIVEAUXADMIN!I:J,2,FALSE)</f>
        <v>#N/A</v>
      </c>
      <c r="AD1360" s="87">
        <f>IF(SUMPRODUCT(($A$4:$A1360=A1360)*($S$4:$S1360=S1360))&gt;1,0,1)</f>
        <v>0</v>
      </c>
    </row>
    <row r="1361" spans="1:30" s="165" customFormat="1" ht="15" customHeight="1">
      <c r="A1361" s="87" t="s">
        <v>106</v>
      </c>
      <c r="B1361" s="87"/>
      <c r="C1361" s="87"/>
      <c r="D1361" s="165" t="s">
        <v>16</v>
      </c>
      <c r="E1361" s="189">
        <v>42672</v>
      </c>
      <c r="F1361" s="88" t="s">
        <v>1049</v>
      </c>
      <c r="G1361" s="87" t="s">
        <v>1053</v>
      </c>
      <c r="H1361" s="87" t="s">
        <v>1048</v>
      </c>
      <c r="I1361" s="176"/>
      <c r="J1361" s="85" t="str">
        <f>IFERROR(VLOOKUP(H1361,REFERENCES!R:S,2,FALSE),"")</f>
        <v>Nombre</v>
      </c>
      <c r="K1361" s="168">
        <v>217</v>
      </c>
      <c r="L1361" s="167"/>
      <c r="M1361" s="167"/>
      <c r="N1361" s="167"/>
      <c r="O1361" s="84" t="s">
        <v>1902</v>
      </c>
      <c r="P1361" s="82">
        <v>217</v>
      </c>
      <c r="Q1361" s="89"/>
      <c r="R1361" s="87" t="s">
        <v>20</v>
      </c>
      <c r="S1361" s="165" t="s">
        <v>499</v>
      </c>
      <c r="T1361" s="101"/>
      <c r="V1361" s="86"/>
      <c r="W1361" s="97"/>
      <c r="X1361" s="87"/>
      <c r="Y1361" s="87"/>
      <c r="Z1361" s="87"/>
      <c r="AA1361" s="87"/>
      <c r="AB1361" s="87"/>
      <c r="AC1361" s="87"/>
      <c r="AD1361" s="87"/>
    </row>
    <row r="1362" spans="1:30" s="165" customFormat="1" ht="15" customHeight="1">
      <c r="A1362" s="87" t="s">
        <v>106</v>
      </c>
      <c r="B1362" s="87"/>
      <c r="C1362" s="87"/>
      <c r="D1362" s="165" t="s">
        <v>16</v>
      </c>
      <c r="E1362" s="189">
        <v>42672</v>
      </c>
      <c r="F1362" s="88" t="s">
        <v>1051</v>
      </c>
      <c r="G1362" s="87" t="s">
        <v>1052</v>
      </c>
      <c r="H1362" s="87" t="s">
        <v>1054</v>
      </c>
      <c r="I1362" s="176"/>
      <c r="J1362" s="85" t="str">
        <f>IFERROR(VLOOKUP(H1362,REFERENCES!R:S,2,FALSE),"")</f>
        <v>Nombre</v>
      </c>
      <c r="K1362" s="168">
        <v>217</v>
      </c>
      <c r="L1362" s="167"/>
      <c r="M1362" s="167"/>
      <c r="N1362" s="167"/>
      <c r="O1362" s="84" t="s">
        <v>1902</v>
      </c>
      <c r="P1362" s="82">
        <v>217</v>
      </c>
      <c r="Q1362" s="89"/>
      <c r="R1362" s="87" t="s">
        <v>20</v>
      </c>
      <c r="S1362" s="165" t="s">
        <v>499</v>
      </c>
      <c r="T1362" s="101"/>
      <c r="V1362" s="86"/>
      <c r="W1362" s="97"/>
      <c r="X1362" s="87"/>
      <c r="Y1362" s="87"/>
      <c r="Z1362" s="87"/>
      <c r="AA1362" s="87"/>
      <c r="AB1362" s="87"/>
      <c r="AC1362" s="87"/>
      <c r="AD1362" s="87"/>
    </row>
    <row r="1363" spans="1:30" s="165" customFormat="1" ht="15" customHeight="1">
      <c r="A1363" s="87" t="s">
        <v>106</v>
      </c>
      <c r="B1363" s="87"/>
      <c r="C1363" s="87"/>
      <c r="D1363" s="165" t="s">
        <v>16</v>
      </c>
      <c r="E1363" s="189">
        <v>42672</v>
      </c>
      <c r="F1363" s="88" t="s">
        <v>1051</v>
      </c>
      <c r="G1363" s="87" t="s">
        <v>1052</v>
      </c>
      <c r="H1363" s="87" t="s">
        <v>1056</v>
      </c>
      <c r="I1363" s="176"/>
      <c r="J1363" s="85" t="str">
        <f>IFERROR(VLOOKUP(H1363,REFERENCES!R:S,2,FALSE),"")</f>
        <v>Nombre</v>
      </c>
      <c r="K1363" s="168">
        <v>217</v>
      </c>
      <c r="L1363" s="167"/>
      <c r="M1363" s="167"/>
      <c r="N1363" s="167"/>
      <c r="O1363" s="84" t="s">
        <v>1902</v>
      </c>
      <c r="P1363" s="82">
        <v>217</v>
      </c>
      <c r="Q1363" s="89"/>
      <c r="R1363" s="87" t="s">
        <v>20</v>
      </c>
      <c r="S1363" s="165" t="s">
        <v>499</v>
      </c>
      <c r="T1363" s="101"/>
      <c r="V1363" s="86"/>
      <c r="W1363" s="97"/>
      <c r="X1363" s="87"/>
      <c r="Y1363" s="87"/>
      <c r="Z1363" s="87"/>
      <c r="AA1363" s="87"/>
      <c r="AB1363" s="87"/>
      <c r="AC1363" s="87"/>
      <c r="AD1363" s="87"/>
    </row>
    <row r="1364" spans="1:30" s="165" customFormat="1" ht="15" customHeight="1">
      <c r="A1364" s="87" t="s">
        <v>106</v>
      </c>
      <c r="B1364" s="87"/>
      <c r="C1364" s="87"/>
      <c r="D1364" s="165" t="s">
        <v>16</v>
      </c>
      <c r="E1364" s="189">
        <v>42672</v>
      </c>
      <c r="F1364" s="88" t="s">
        <v>1051</v>
      </c>
      <c r="G1364" s="87" t="s">
        <v>1052</v>
      </c>
      <c r="H1364" s="87" t="s">
        <v>1062</v>
      </c>
      <c r="I1364" s="176"/>
      <c r="J1364" s="85" t="str">
        <f>IFERROR(VLOOKUP(H1364,REFERENCES!R:S,2,FALSE),"")</f>
        <v>Nombre</v>
      </c>
      <c r="K1364" s="168">
        <v>217</v>
      </c>
      <c r="L1364" s="167"/>
      <c r="M1364" s="167"/>
      <c r="N1364" s="167"/>
      <c r="O1364" s="84" t="s">
        <v>1902</v>
      </c>
      <c r="P1364" s="82">
        <v>217</v>
      </c>
      <c r="Q1364" s="89"/>
      <c r="R1364" s="87" t="s">
        <v>20</v>
      </c>
      <c r="S1364" s="165" t="s">
        <v>499</v>
      </c>
      <c r="T1364" s="101"/>
      <c r="V1364" s="86"/>
      <c r="W1364" s="97"/>
      <c r="X1364" s="87"/>
      <c r="Y1364" s="87"/>
      <c r="Z1364" s="87"/>
      <c r="AA1364" s="87"/>
      <c r="AB1364" s="87"/>
      <c r="AC1364" s="87"/>
      <c r="AD1364" s="87"/>
    </row>
    <row r="1365" spans="1:30" s="165" customFormat="1" ht="15" customHeight="1">
      <c r="A1365" s="87" t="s">
        <v>106</v>
      </c>
      <c r="B1365" s="87"/>
      <c r="C1365" s="87"/>
      <c r="D1365" s="165" t="s">
        <v>16</v>
      </c>
      <c r="E1365" s="189">
        <v>42672</v>
      </c>
      <c r="F1365" s="88" t="s">
        <v>1051</v>
      </c>
      <c r="G1365" s="87" t="s">
        <v>1052</v>
      </c>
      <c r="H1365" s="87" t="s">
        <v>1063</v>
      </c>
      <c r="I1365" s="176"/>
      <c r="J1365" s="85" t="str">
        <f>IFERROR(VLOOKUP(H1365,REFERENCES!R:S,2,FALSE),"")</f>
        <v>Nombre</v>
      </c>
      <c r="K1365" s="168">
        <v>217</v>
      </c>
      <c r="L1365" s="167"/>
      <c r="M1365" s="167"/>
      <c r="N1365" s="167"/>
      <c r="O1365" s="84" t="s">
        <v>1902</v>
      </c>
      <c r="P1365" s="82">
        <v>217</v>
      </c>
      <c r="Q1365" s="89"/>
      <c r="R1365" s="87" t="s">
        <v>20</v>
      </c>
      <c r="S1365" s="165" t="s">
        <v>499</v>
      </c>
      <c r="T1365" s="101"/>
      <c r="V1365" s="86"/>
      <c r="W1365" s="97"/>
      <c r="X1365" s="87"/>
      <c r="Y1365" s="87"/>
      <c r="Z1365" s="87"/>
      <c r="AA1365" s="87"/>
      <c r="AB1365" s="87"/>
      <c r="AC1365" s="87"/>
      <c r="AD1365" s="87"/>
    </row>
    <row r="1366" spans="1:30" s="165" customFormat="1" ht="15" customHeight="1">
      <c r="A1366" s="165" t="s">
        <v>1903</v>
      </c>
      <c r="C1366" s="90" t="s">
        <v>1217</v>
      </c>
      <c r="D1366" s="165" t="s">
        <v>16</v>
      </c>
      <c r="E1366" s="189">
        <v>42645</v>
      </c>
      <c r="F1366" s="95" t="s">
        <v>1049</v>
      </c>
      <c r="G1366" s="165" t="s">
        <v>1053</v>
      </c>
      <c r="H1366" s="165" t="s">
        <v>1185</v>
      </c>
      <c r="J1366" s="85" t="str">
        <f>IFERROR(VLOOKUP(H1366,REFERENCES!R:S,2,FALSE),"")</f>
        <v>Nombre</v>
      </c>
      <c r="K1366" s="168">
        <v>43</v>
      </c>
      <c r="L1366" s="167"/>
      <c r="M1366" s="167"/>
      <c r="N1366" s="167"/>
      <c r="O1366" s="84" t="s">
        <v>1902</v>
      </c>
      <c r="P1366" s="79">
        <v>43</v>
      </c>
      <c r="Q1366" s="96" t="s">
        <v>1040</v>
      </c>
      <c r="R1366" s="165" t="s">
        <v>20</v>
      </c>
      <c r="S1366" s="165" t="s">
        <v>21</v>
      </c>
      <c r="T1366" s="86" t="s">
        <v>1788</v>
      </c>
      <c r="U1366" s="165" t="s">
        <v>1907</v>
      </c>
      <c r="V1366" s="86"/>
      <c r="W1366" s="97"/>
      <c r="X1366" s="164" t="s">
        <v>1906</v>
      </c>
      <c r="Y1366" s="165" t="str">
        <f t="shared" ref="Y1366:Y1373" si="73">UPPER(LEFT(A1366,3)&amp;YEAR(E1366)&amp;MONTH(E1366)&amp;DAY((E1366))&amp;LEFT(R1366,2)&amp;LEFT(S1366,2)&amp;LEFT(T1366,2))</f>
        <v>PAD2016102SULE7È</v>
      </c>
      <c r="Z1366" s="165">
        <f t="shared" ref="Z1366:Z1373" si="74">COUNTIF($Y$4:$Y$1907,Y1366)</f>
        <v>1</v>
      </c>
      <c r="AA1366" s="165" t="str">
        <f>VLOOKUP(R1366,NIVEAUXADMIN!A:B,2,FALSE)</f>
        <v>HT07</v>
      </c>
      <c r="AB1366" s="165" t="str">
        <f>VLOOKUP(S1366,NIVEAUXADMIN!E:F,2,FALSE)</f>
        <v>HT07711</v>
      </c>
      <c r="AC1366" s="165" t="str">
        <f>VLOOKUP(T1366,NIVEAUXADMIN!I:J,2,FALSE)</f>
        <v>HT07711-04</v>
      </c>
      <c r="AD1366" s="87">
        <f>IF(SUMPRODUCT(($A$4:$A1366=A1366)*($S$4:$S1366=S1366))&gt;1,0,1)</f>
        <v>1</v>
      </c>
    </row>
    <row r="1367" spans="1:30" s="165" customFormat="1" ht="15" customHeight="1">
      <c r="A1367" s="162" t="s">
        <v>1903</v>
      </c>
      <c r="C1367" s="90" t="s">
        <v>1217</v>
      </c>
      <c r="D1367" s="165" t="s">
        <v>16</v>
      </c>
      <c r="E1367" s="189">
        <v>42653</v>
      </c>
      <c r="F1367" s="95" t="s">
        <v>1051</v>
      </c>
      <c r="G1367" s="165" t="s">
        <v>1052</v>
      </c>
      <c r="H1367" s="165" t="s">
        <v>1059</v>
      </c>
      <c r="I1367" s="87"/>
      <c r="J1367" s="85" t="str">
        <f>IFERROR(VLOOKUP(H1367,REFERENCES!R:S,2,FALSE),"")</f>
        <v>Nombre</v>
      </c>
      <c r="K1367" s="168">
        <v>3500</v>
      </c>
      <c r="L1367" s="167"/>
      <c r="M1367" s="167"/>
      <c r="N1367" s="167"/>
      <c r="O1367" s="84" t="s">
        <v>1902</v>
      </c>
      <c r="P1367" s="163">
        <v>1750</v>
      </c>
      <c r="Q1367" s="89" t="s">
        <v>30</v>
      </c>
      <c r="R1367" s="165" t="s">
        <v>20</v>
      </c>
      <c r="S1367" s="87" t="s">
        <v>517</v>
      </c>
      <c r="T1367" s="101"/>
      <c r="V1367" s="86"/>
      <c r="W1367" s="97"/>
      <c r="X1367" s="164" t="s">
        <v>1992</v>
      </c>
      <c r="Y1367" s="165" t="str">
        <f t="shared" si="73"/>
        <v>PAD20161010SUCH</v>
      </c>
      <c r="Z1367" s="165">
        <f t="shared" si="74"/>
        <v>1</v>
      </c>
      <c r="AA1367" s="165" t="str">
        <f>VLOOKUP(R1367,NIVEAUXADMIN!A:B,2,FALSE)</f>
        <v>HT07</v>
      </c>
      <c r="AB1367" s="165" t="str">
        <f>VLOOKUP(S1367,NIVEAUXADMIN!E:F,2,FALSE)</f>
        <v>HT07713</v>
      </c>
      <c r="AC1367" s="165" t="e">
        <f>VLOOKUP(T1367,NIVEAUXADMIN!I:J,2,FALSE)</f>
        <v>#N/A</v>
      </c>
      <c r="AD1367" s="87">
        <f>IF(SUMPRODUCT(($A$4:$A1367=A1367)*($S$4:$S1367=S1367))&gt;1,0,1)</f>
        <v>1</v>
      </c>
    </row>
    <row r="1368" spans="1:30" s="165" customFormat="1" ht="15" customHeight="1">
      <c r="A1368" s="162" t="s">
        <v>1903</v>
      </c>
      <c r="C1368" s="90" t="s">
        <v>1217</v>
      </c>
      <c r="D1368" s="165" t="s">
        <v>16</v>
      </c>
      <c r="E1368" s="189">
        <v>42653</v>
      </c>
      <c r="F1368" s="95" t="s">
        <v>1051</v>
      </c>
      <c r="G1368" s="165" t="s">
        <v>1052</v>
      </c>
      <c r="H1368" s="165" t="s">
        <v>1059</v>
      </c>
      <c r="I1368" s="87"/>
      <c r="J1368" s="85" t="str">
        <f>IFERROR(VLOOKUP(H1368,REFERENCES!R:S,2,FALSE),"")</f>
        <v>Nombre</v>
      </c>
      <c r="K1368" s="168">
        <v>1500</v>
      </c>
      <c r="L1368" s="167"/>
      <c r="M1368" s="167"/>
      <c r="N1368" s="167"/>
      <c r="O1368" s="84" t="s">
        <v>1902</v>
      </c>
      <c r="P1368" s="163">
        <v>750</v>
      </c>
      <c r="Q1368" s="89" t="s">
        <v>30</v>
      </c>
      <c r="R1368" s="165" t="s">
        <v>20</v>
      </c>
      <c r="S1368" s="164" t="s">
        <v>22</v>
      </c>
      <c r="T1368" s="101"/>
      <c r="V1368" s="86"/>
      <c r="W1368" s="97"/>
      <c r="X1368" s="164" t="s">
        <v>1904</v>
      </c>
      <c r="Y1368" s="165" t="str">
        <f t="shared" si="73"/>
        <v>PAD20161010SUMA</v>
      </c>
      <c r="Z1368" s="165">
        <f t="shared" si="74"/>
        <v>1</v>
      </c>
      <c r="AA1368" s="165" t="str">
        <f>VLOOKUP(R1368,NIVEAUXADMIN!A:B,2,FALSE)</f>
        <v>HT07</v>
      </c>
      <c r="AB1368" s="165" t="str">
        <f>VLOOKUP(S1368,NIVEAUXADMIN!E:F,2,FALSE)</f>
        <v>HT07715</v>
      </c>
      <c r="AC1368" s="165" t="e">
        <f>VLOOKUP(T1368,NIVEAUXADMIN!I:J,2,FALSE)</f>
        <v>#N/A</v>
      </c>
      <c r="AD1368" s="87">
        <f>IF(SUMPRODUCT(($A$4:$A1368=A1368)*($S$4:$S1368=S1368))&gt;1,0,1)</f>
        <v>1</v>
      </c>
    </row>
    <row r="1369" spans="1:30" s="165" customFormat="1" ht="15" customHeight="1">
      <c r="A1369" s="165" t="s">
        <v>1903</v>
      </c>
      <c r="C1369" s="90" t="s">
        <v>1217</v>
      </c>
      <c r="D1369" s="165" t="s">
        <v>16</v>
      </c>
      <c r="E1369" s="189">
        <v>42655</v>
      </c>
      <c r="F1369" s="95" t="s">
        <v>1049</v>
      </c>
      <c r="G1369" s="165" t="s">
        <v>1053</v>
      </c>
      <c r="H1369" s="165" t="s">
        <v>1185</v>
      </c>
      <c r="I1369" s="87"/>
      <c r="J1369" s="85" t="str">
        <f>IFERROR(VLOOKUP(H1369,REFERENCES!R:S,2,FALSE),"")</f>
        <v>Nombre</v>
      </c>
      <c r="K1369" s="168">
        <v>110</v>
      </c>
      <c r="L1369" s="167"/>
      <c r="M1369" s="167"/>
      <c r="N1369" s="167"/>
      <c r="O1369" s="84" t="s">
        <v>1902</v>
      </c>
      <c r="P1369" s="207"/>
      <c r="Q1369" s="96" t="s">
        <v>1040</v>
      </c>
      <c r="R1369" s="87" t="s">
        <v>17</v>
      </c>
      <c r="S1369" s="100"/>
      <c r="T1369" s="101"/>
      <c r="U1369" s="165" t="s">
        <v>1908</v>
      </c>
      <c r="V1369" s="86"/>
      <c r="W1369" s="97"/>
      <c r="X1369" s="164" t="s">
        <v>1906</v>
      </c>
      <c r="Y1369" s="165" t="str">
        <f t="shared" si="73"/>
        <v>PAD20161012GR</v>
      </c>
      <c r="Z1369" s="165">
        <f t="shared" si="74"/>
        <v>1</v>
      </c>
      <c r="AA1369" s="165" t="str">
        <f>VLOOKUP(R1369,NIVEAUXADMIN!A:B,2,FALSE)</f>
        <v>HT08</v>
      </c>
      <c r="AB1369" s="165" t="e">
        <f>VLOOKUP(S1369,NIVEAUXADMIN!E:F,2,FALSE)</f>
        <v>#N/A</v>
      </c>
      <c r="AC1369" s="165" t="e">
        <f>VLOOKUP(T1369,NIVEAUXADMIN!I:J,2,FALSE)</f>
        <v>#N/A</v>
      </c>
      <c r="AD1369" s="87">
        <f>IF(SUMPRODUCT(($A$4:$A1369=A1369)*($S$4:$S1369=S1369))&gt;1,0,1)</f>
        <v>1</v>
      </c>
    </row>
    <row r="1370" spans="1:30" s="165" customFormat="1" ht="15" customHeight="1">
      <c r="A1370" s="162" t="s">
        <v>1903</v>
      </c>
      <c r="C1370" s="90" t="s">
        <v>1217</v>
      </c>
      <c r="D1370" s="165" t="s">
        <v>16</v>
      </c>
      <c r="E1370" s="189">
        <v>42659</v>
      </c>
      <c r="F1370" s="95" t="s">
        <v>1051</v>
      </c>
      <c r="G1370" s="165" t="s">
        <v>1052</v>
      </c>
      <c r="H1370" s="165" t="s">
        <v>1059</v>
      </c>
      <c r="I1370" s="176"/>
      <c r="J1370" s="85" t="str">
        <f>IFERROR(VLOOKUP(H1370,REFERENCES!R:S,2,FALSE),"")</f>
        <v>Nombre</v>
      </c>
      <c r="K1370" s="168">
        <v>130</v>
      </c>
      <c r="L1370" s="167"/>
      <c r="M1370" s="167"/>
      <c r="N1370" s="167"/>
      <c r="O1370" s="84" t="s">
        <v>1902</v>
      </c>
      <c r="P1370" s="163">
        <v>260</v>
      </c>
      <c r="Q1370" s="89" t="s">
        <v>30</v>
      </c>
      <c r="R1370" s="165" t="s">
        <v>20</v>
      </c>
      <c r="S1370" s="164" t="s">
        <v>22</v>
      </c>
      <c r="T1370" s="101"/>
      <c r="V1370" s="86"/>
      <c r="W1370" s="97"/>
      <c r="X1370" s="164" t="s">
        <v>1904</v>
      </c>
      <c r="Y1370" s="165" t="str">
        <f t="shared" si="73"/>
        <v>PAD20161016SUMA</v>
      </c>
      <c r="Z1370" s="165">
        <f t="shared" si="74"/>
        <v>1</v>
      </c>
      <c r="AA1370" s="165" t="str">
        <f>VLOOKUP(R1370,NIVEAUXADMIN!A:B,2,FALSE)</f>
        <v>HT07</v>
      </c>
      <c r="AB1370" s="165" t="str">
        <f>VLOOKUP(S1370,NIVEAUXADMIN!E:F,2,FALSE)</f>
        <v>HT07715</v>
      </c>
      <c r="AC1370" s="165" t="e">
        <f>VLOOKUP(T1370,NIVEAUXADMIN!I:J,2,FALSE)</f>
        <v>#N/A</v>
      </c>
      <c r="AD1370" s="87">
        <f>IF(SUMPRODUCT(($A$4:$A1370=A1370)*($S$4:$S1370=S1370))&gt;1,0,1)</f>
        <v>0</v>
      </c>
    </row>
    <row r="1371" spans="1:30" s="165" customFormat="1" ht="15" customHeight="1">
      <c r="A1371" s="162" t="s">
        <v>1903</v>
      </c>
      <c r="C1371" s="90" t="s">
        <v>1217</v>
      </c>
      <c r="D1371" s="165" t="s">
        <v>16</v>
      </c>
      <c r="E1371" s="189">
        <v>42684</v>
      </c>
      <c r="F1371" s="95" t="s">
        <v>1051</v>
      </c>
      <c r="G1371" s="165" t="s">
        <v>1052</v>
      </c>
      <c r="H1371" s="165" t="s">
        <v>1059</v>
      </c>
      <c r="I1371" s="176"/>
      <c r="J1371" s="85" t="str">
        <f>IFERROR(VLOOKUP(H1371,REFERENCES!R:S,2,FALSE),"")</f>
        <v>Nombre</v>
      </c>
      <c r="K1371" s="168">
        <v>410</v>
      </c>
      <c r="L1371" s="167"/>
      <c r="M1371" s="167"/>
      <c r="N1371" s="167"/>
      <c r="O1371" s="84" t="s">
        <v>1902</v>
      </c>
      <c r="P1371" s="163">
        <v>820</v>
      </c>
      <c r="Q1371" s="89" t="s">
        <v>30</v>
      </c>
      <c r="R1371" s="165" t="s">
        <v>20</v>
      </c>
      <c r="S1371" s="87" t="s">
        <v>517</v>
      </c>
      <c r="T1371" s="101"/>
      <c r="V1371" s="86"/>
      <c r="W1371" s="97"/>
      <c r="X1371" s="164" t="s">
        <v>1904</v>
      </c>
      <c r="Y1371" s="165" t="str">
        <f t="shared" si="73"/>
        <v>PAD20161110SUCH</v>
      </c>
      <c r="Z1371" s="165">
        <f t="shared" si="74"/>
        <v>1</v>
      </c>
      <c r="AA1371" s="165" t="str">
        <f>VLOOKUP(R1371,NIVEAUXADMIN!A:B,2,FALSE)</f>
        <v>HT07</v>
      </c>
      <c r="AB1371" s="165" t="str">
        <f>VLOOKUP(S1371,NIVEAUXADMIN!E:F,2,FALSE)</f>
        <v>HT07713</v>
      </c>
      <c r="AC1371" s="165" t="e">
        <f>VLOOKUP(T1371,NIVEAUXADMIN!I:J,2,FALSE)</f>
        <v>#N/A</v>
      </c>
      <c r="AD1371" s="87">
        <f>IF(SUMPRODUCT(($A$4:$A1371=A1371)*($S$4:$S1371=S1371))&gt;1,0,1)</f>
        <v>0</v>
      </c>
    </row>
    <row r="1372" spans="1:30" s="165" customFormat="1" ht="15" customHeight="1">
      <c r="A1372" s="165" t="s">
        <v>1903</v>
      </c>
      <c r="C1372" s="90" t="s">
        <v>1217</v>
      </c>
      <c r="D1372" s="165" t="s">
        <v>16</v>
      </c>
      <c r="E1372" s="189">
        <v>42685</v>
      </c>
      <c r="F1372" s="88" t="s">
        <v>1051</v>
      </c>
      <c r="G1372" s="87" t="s">
        <v>1052</v>
      </c>
      <c r="H1372" s="87" t="s">
        <v>1062</v>
      </c>
      <c r="I1372" s="176"/>
      <c r="J1372" s="85" t="str">
        <f>IFERROR(VLOOKUP(H1372,REFERENCES!R:S,2,FALSE),"")</f>
        <v>Nombre</v>
      </c>
      <c r="K1372" s="168">
        <v>700</v>
      </c>
      <c r="L1372" s="167"/>
      <c r="M1372" s="167"/>
      <c r="N1372" s="167"/>
      <c r="O1372" s="84" t="s">
        <v>1902</v>
      </c>
      <c r="P1372" s="79">
        <v>1500</v>
      </c>
      <c r="Q1372" s="89" t="s">
        <v>30</v>
      </c>
      <c r="R1372" s="87" t="s">
        <v>17</v>
      </c>
      <c r="S1372" s="87" t="s">
        <v>275</v>
      </c>
      <c r="T1372" s="101"/>
      <c r="V1372" s="86"/>
      <c r="W1372" s="97"/>
      <c r="X1372" s="163"/>
      <c r="Y1372" s="165" t="str">
        <f t="shared" si="73"/>
        <v>PAD20161111GRRO</v>
      </c>
      <c r="Z1372" s="165">
        <f t="shared" si="74"/>
        <v>1</v>
      </c>
      <c r="AA1372" s="165" t="str">
        <f>VLOOKUP(R1372,NIVEAUXADMIN!A:B,2,FALSE)</f>
        <v>HT08</v>
      </c>
      <c r="AB1372" s="165" t="str">
        <f>VLOOKUP(S1372,NIVEAUXADMIN!E:F,2,FALSE)</f>
        <v>HT08832</v>
      </c>
      <c r="AC1372" s="165" t="e">
        <f>VLOOKUP(T1372,NIVEAUXADMIN!I:J,2,FALSE)</f>
        <v>#N/A</v>
      </c>
      <c r="AD1372" s="87">
        <f>IF(SUMPRODUCT(($A$4:$A1372=A1372)*($S$4:$S1372=S1372))&gt;1,0,1)</f>
        <v>1</v>
      </c>
    </row>
    <row r="1373" spans="1:30" s="165" customFormat="1" ht="15" customHeight="1">
      <c r="A1373" s="165" t="s">
        <v>1903</v>
      </c>
      <c r="C1373" s="90" t="s">
        <v>1217</v>
      </c>
      <c r="D1373" s="165" t="s">
        <v>16</v>
      </c>
      <c r="E1373" s="189">
        <v>42706</v>
      </c>
      <c r="F1373" s="95" t="s">
        <v>1049</v>
      </c>
      <c r="G1373" s="165" t="s">
        <v>1053</v>
      </c>
      <c r="H1373" s="165" t="s">
        <v>1185</v>
      </c>
      <c r="I1373" s="176"/>
      <c r="J1373" s="85" t="str">
        <f>IFERROR(VLOOKUP(H1373,REFERENCES!R:S,2,FALSE),"")</f>
        <v>Nombre</v>
      </c>
      <c r="K1373" s="168">
        <v>74</v>
      </c>
      <c r="L1373" s="167"/>
      <c r="M1373" s="167"/>
      <c r="N1373" s="167"/>
      <c r="O1373" s="84" t="s">
        <v>1902</v>
      </c>
      <c r="P1373" s="79">
        <v>74</v>
      </c>
      <c r="Q1373" s="96" t="s">
        <v>1040</v>
      </c>
      <c r="R1373" s="165" t="s">
        <v>20</v>
      </c>
      <c r="S1373" s="165" t="s">
        <v>21</v>
      </c>
      <c r="T1373" s="86" t="s">
        <v>1788</v>
      </c>
      <c r="U1373" s="165" t="s">
        <v>1905</v>
      </c>
      <c r="V1373" s="86"/>
      <c r="W1373" s="97"/>
      <c r="X1373" s="164" t="s">
        <v>1906</v>
      </c>
      <c r="Y1373" s="165" t="str">
        <f t="shared" si="73"/>
        <v>PAD2016122SULE7È</v>
      </c>
      <c r="Z1373" s="165">
        <f t="shared" si="74"/>
        <v>1</v>
      </c>
      <c r="AA1373" s="165" t="str">
        <f>VLOOKUP(R1373,NIVEAUXADMIN!A:B,2,FALSE)</f>
        <v>HT07</v>
      </c>
      <c r="AB1373" s="165" t="str">
        <f>VLOOKUP(S1373,NIVEAUXADMIN!E:F,2,FALSE)</f>
        <v>HT07711</v>
      </c>
      <c r="AC1373" s="165" t="str">
        <f>VLOOKUP(T1373,NIVEAUXADMIN!I:J,2,FALSE)</f>
        <v>HT07711-04</v>
      </c>
      <c r="AD1373" s="87">
        <f>IF(SUMPRODUCT(($A$4:$A1373=A1373)*($S$4:$S1373=S1373))&gt;1,0,1)</f>
        <v>0</v>
      </c>
    </row>
    <row r="1374" spans="1:30" s="165" customFormat="1" ht="15" customHeight="1">
      <c r="A1374" s="196" t="s">
        <v>109</v>
      </c>
      <c r="B1374" s="197"/>
      <c r="C1374" s="197" t="s">
        <v>1225</v>
      </c>
      <c r="D1374" s="198" t="s">
        <v>32</v>
      </c>
      <c r="E1374" s="114" t="s">
        <v>2621</v>
      </c>
      <c r="F1374" s="95" t="s">
        <v>1049</v>
      </c>
      <c r="G1374" s="198" t="s">
        <v>1053</v>
      </c>
      <c r="H1374" s="198" t="s">
        <v>1064</v>
      </c>
      <c r="I1374" s="198" t="s">
        <v>2622</v>
      </c>
      <c r="J1374" s="85" t="str">
        <f>IFERROR(VLOOKUP(H1374,REFERENCES!R:S,2,FALSE),"")</f>
        <v>Nombre</v>
      </c>
      <c r="K1374" s="200">
        <v>1068</v>
      </c>
      <c r="L1374" s="200"/>
      <c r="M1374" s="200"/>
      <c r="N1374" s="200"/>
      <c r="O1374" s="84"/>
      <c r="P1374" s="209"/>
      <c r="Q1374" s="198"/>
      <c r="R1374" s="198" t="s">
        <v>20</v>
      </c>
      <c r="S1374" s="198" t="s">
        <v>545</v>
      </c>
      <c r="T1374" s="201" t="s">
        <v>1476</v>
      </c>
      <c r="U1374" s="198"/>
      <c r="V1374" s="198"/>
      <c r="W1374" s="198" t="s">
        <v>2623</v>
      </c>
      <c r="X1374" s="198"/>
      <c r="Y1374" s="87"/>
      <c r="Z1374" s="87"/>
      <c r="AA1374" s="87"/>
      <c r="AB1374" s="87"/>
      <c r="AC1374" s="87"/>
      <c r="AD1374" s="87"/>
    </row>
    <row r="1375" spans="1:30" s="165" customFormat="1" ht="15" customHeight="1">
      <c r="A1375" s="196" t="s">
        <v>109</v>
      </c>
      <c r="B1375" s="198"/>
      <c r="C1375" s="197" t="s">
        <v>1225</v>
      </c>
      <c r="D1375" s="198" t="s">
        <v>16</v>
      </c>
      <c r="E1375" s="189">
        <v>42758</v>
      </c>
      <c r="F1375" s="95" t="s">
        <v>1049</v>
      </c>
      <c r="G1375" s="198" t="s">
        <v>1053</v>
      </c>
      <c r="H1375" s="198" t="s">
        <v>1064</v>
      </c>
      <c r="I1375" s="198" t="s">
        <v>2622</v>
      </c>
      <c r="J1375" s="85" t="str">
        <f>IFERROR(VLOOKUP(H1375,REFERENCES!R:S,2,FALSE),"")</f>
        <v>Nombre</v>
      </c>
      <c r="K1375" s="200">
        <v>170</v>
      </c>
      <c r="L1375" s="200"/>
      <c r="M1375" s="200"/>
      <c r="N1375" s="200"/>
      <c r="O1375" s="84"/>
      <c r="P1375" s="209"/>
      <c r="Q1375" s="198"/>
      <c r="R1375" s="198" t="s">
        <v>20</v>
      </c>
      <c r="S1375" s="198" t="s">
        <v>310</v>
      </c>
      <c r="T1375" s="201" t="s">
        <v>1379</v>
      </c>
      <c r="U1375" s="198" t="s">
        <v>1855</v>
      </c>
      <c r="V1375" s="198"/>
      <c r="W1375" s="198" t="s">
        <v>2623</v>
      </c>
      <c r="X1375" s="198"/>
      <c r="Y1375" s="87"/>
      <c r="Z1375" s="87"/>
      <c r="AA1375" s="87"/>
      <c r="AB1375" s="87"/>
      <c r="AC1375" s="87"/>
      <c r="AD1375" s="87"/>
    </row>
    <row r="1376" spans="1:30" s="165" customFormat="1" ht="15" customHeight="1">
      <c r="A1376" s="196" t="s">
        <v>109</v>
      </c>
      <c r="B1376" s="198"/>
      <c r="C1376" s="197" t="s">
        <v>1225</v>
      </c>
      <c r="D1376" s="198" t="s">
        <v>19</v>
      </c>
      <c r="E1376" s="199"/>
      <c r="F1376" s="95" t="s">
        <v>1049</v>
      </c>
      <c r="G1376" s="198" t="s">
        <v>1053</v>
      </c>
      <c r="H1376" s="198" t="s">
        <v>1064</v>
      </c>
      <c r="I1376" s="198" t="s">
        <v>2622</v>
      </c>
      <c r="J1376" s="85" t="str">
        <f>IFERROR(VLOOKUP(H1376,REFERENCES!R:S,2,FALSE),"")</f>
        <v>Nombre</v>
      </c>
      <c r="K1376" s="200">
        <v>362</v>
      </c>
      <c r="L1376" s="200"/>
      <c r="M1376" s="200"/>
      <c r="N1376" s="200"/>
      <c r="O1376" s="84"/>
      <c r="P1376" s="209"/>
      <c r="Q1376" s="198"/>
      <c r="R1376" s="198" t="s">
        <v>20</v>
      </c>
      <c r="S1376" s="198" t="s">
        <v>545</v>
      </c>
      <c r="T1376" s="201" t="s">
        <v>1629</v>
      </c>
      <c r="U1376" s="198"/>
      <c r="V1376" s="198"/>
      <c r="W1376" s="198" t="s">
        <v>2623</v>
      </c>
      <c r="X1376" s="198"/>
      <c r="Y1376" s="87"/>
      <c r="Z1376" s="87"/>
      <c r="AA1376" s="87"/>
      <c r="AB1376" s="87"/>
      <c r="AC1376" s="87"/>
      <c r="AD1376" s="87"/>
    </row>
    <row r="1377" spans="1:30" s="165" customFormat="1" ht="15" customHeight="1">
      <c r="A1377" s="196" t="s">
        <v>109</v>
      </c>
      <c r="B1377" s="198"/>
      <c r="C1377" s="197" t="s">
        <v>1225</v>
      </c>
      <c r="D1377" s="198" t="s">
        <v>16</v>
      </c>
      <c r="E1377" s="189">
        <v>42674</v>
      </c>
      <c r="F1377" s="95" t="s">
        <v>1049</v>
      </c>
      <c r="G1377" s="198" t="s">
        <v>1053</v>
      </c>
      <c r="H1377" s="198" t="s">
        <v>1064</v>
      </c>
      <c r="I1377" s="198" t="s">
        <v>2624</v>
      </c>
      <c r="J1377" s="85" t="str">
        <f>IFERROR(VLOOKUP(H1377,REFERENCES!R:S,2,FALSE),"")</f>
        <v>Nombre</v>
      </c>
      <c r="K1377" s="200">
        <v>500</v>
      </c>
      <c r="L1377" s="200"/>
      <c r="M1377" s="200"/>
      <c r="N1377" s="200"/>
      <c r="O1377" s="84"/>
      <c r="P1377" s="209"/>
      <c r="Q1377" s="198"/>
      <c r="R1377" s="198" t="s">
        <v>20</v>
      </c>
      <c r="S1377" s="198" t="s">
        <v>554</v>
      </c>
      <c r="T1377" s="201" t="s">
        <v>1678</v>
      </c>
      <c r="U1377" s="198"/>
      <c r="V1377" s="198"/>
      <c r="W1377" s="198"/>
      <c r="X1377" s="198"/>
      <c r="Y1377" s="87"/>
      <c r="Z1377" s="87"/>
      <c r="AA1377" s="87"/>
      <c r="AB1377" s="87"/>
      <c r="AC1377" s="87"/>
      <c r="AD1377" s="87"/>
    </row>
    <row r="1378" spans="1:30" s="165" customFormat="1" ht="15" customHeight="1">
      <c r="A1378" s="98" t="s">
        <v>2535</v>
      </c>
      <c r="B1378" s="165" t="s">
        <v>68</v>
      </c>
      <c r="C1378" s="165" t="s">
        <v>48</v>
      </c>
      <c r="D1378" s="165" t="s">
        <v>16</v>
      </c>
      <c r="E1378" s="189">
        <v>42684</v>
      </c>
      <c r="F1378" s="95" t="s">
        <v>1051</v>
      </c>
      <c r="G1378" s="165" t="s">
        <v>1052</v>
      </c>
      <c r="H1378" s="165" t="s">
        <v>1054</v>
      </c>
      <c r="I1378" s="165" t="s">
        <v>2526</v>
      </c>
      <c r="J1378" s="85" t="str">
        <f>IFERROR(VLOOKUP(H1378,REFERENCES!R:S,2,FALSE),"")</f>
        <v>Nombre</v>
      </c>
      <c r="K1378" s="79">
        <v>1000</v>
      </c>
      <c r="L1378" s="79"/>
      <c r="M1378" s="79"/>
      <c r="N1378" s="79"/>
      <c r="O1378" s="84"/>
      <c r="P1378" s="207"/>
      <c r="Q1378" s="96"/>
      <c r="R1378" s="165" t="s">
        <v>17</v>
      </c>
      <c r="S1378" s="165" t="s">
        <v>269</v>
      </c>
      <c r="T1378" s="98" t="s">
        <v>1303</v>
      </c>
      <c r="Y1378" s="165" t="str">
        <f t="shared" ref="Y1378:Y1388" si="75">UPPER(LEFT(A1378,3)&amp;YEAR(E1378)&amp;MONTH(E1378)&amp;DAY((E1378))&amp;LEFT(R1378,2)&amp;LEFT(S1378,2)&amp;LEFT(T1378,2))</f>
        <v>PRO20161110GRMO1E</v>
      </c>
      <c r="Z1378" s="165">
        <f t="shared" ref="Z1378:Z1388" si="76">COUNTIF($Y$4:$Y$1907,Y1378)</f>
        <v>1</v>
      </c>
      <c r="AA1378" s="165" t="str">
        <f>VLOOKUP(R1378,NIVEAUXADMIN!A:B,2,FALSE)</f>
        <v>HT08</v>
      </c>
      <c r="AB1378" s="165" t="str">
        <f>VLOOKUP(S1378,NIVEAUXADMIN!E:F,2,FALSE)</f>
        <v>HT08814</v>
      </c>
      <c r="AC1378" s="165" t="str">
        <f>VLOOKUP(T1378,NIVEAUXADMIN!I:J,2,FALSE)</f>
        <v>HT08814-01</v>
      </c>
      <c r="AD1378" s="165">
        <f>IF(SUMPRODUCT(($A$4:$A1378=A1378)*($S$4:$S1378=S1378))&gt;1,0,1)</f>
        <v>1</v>
      </c>
    </row>
    <row r="1379" spans="1:30" s="165" customFormat="1" ht="15" customHeight="1">
      <c r="A1379" s="98" t="s">
        <v>2535</v>
      </c>
      <c r="B1379" s="165" t="s">
        <v>68</v>
      </c>
      <c r="C1379" s="165" t="s">
        <v>48</v>
      </c>
      <c r="D1379" s="165" t="s">
        <v>16</v>
      </c>
      <c r="E1379" s="189">
        <v>42685</v>
      </c>
      <c r="F1379" s="95" t="s">
        <v>1051</v>
      </c>
      <c r="G1379" s="165" t="s">
        <v>1052</v>
      </c>
      <c r="H1379" s="165" t="s">
        <v>1056</v>
      </c>
      <c r="J1379" s="85" t="str">
        <f>IFERROR(VLOOKUP(H1379,REFERENCES!R:S,2,FALSE),"")</f>
        <v>Nombre</v>
      </c>
      <c r="K1379" s="79">
        <v>1000</v>
      </c>
      <c r="L1379" s="79"/>
      <c r="M1379" s="79"/>
      <c r="N1379" s="79"/>
      <c r="O1379" s="84"/>
      <c r="P1379" s="207"/>
      <c r="Q1379" s="96"/>
      <c r="R1379" s="165" t="s">
        <v>17</v>
      </c>
      <c r="S1379" s="165" t="s">
        <v>275</v>
      </c>
      <c r="T1379" s="98" t="s">
        <v>1543</v>
      </c>
      <c r="Y1379" s="165" t="str">
        <f t="shared" si="75"/>
        <v>PRO20161111GRRO3E</v>
      </c>
      <c r="Z1379" s="165">
        <f t="shared" si="76"/>
        <v>1</v>
      </c>
      <c r="AA1379" s="165" t="str">
        <f>VLOOKUP(R1379,NIVEAUXADMIN!A:B,2,FALSE)</f>
        <v>HT08</v>
      </c>
      <c r="AB1379" s="165" t="str">
        <f>VLOOKUP(S1379,NIVEAUXADMIN!E:F,2,FALSE)</f>
        <v>HT08832</v>
      </c>
      <c r="AC1379" s="165" t="str">
        <f>VLOOKUP(T1379,NIVEAUXADMIN!I:J,2,FALSE)</f>
        <v>HT08832-03</v>
      </c>
      <c r="AD1379" s="165">
        <f>IF(SUMPRODUCT(($A$4:$A1379=A1379)*($S$4:$S1379=S1379))&gt;1,0,1)</f>
        <v>1</v>
      </c>
    </row>
    <row r="1380" spans="1:30" s="165" customFormat="1" ht="15" customHeight="1">
      <c r="A1380" s="98" t="s">
        <v>2535</v>
      </c>
      <c r="B1380" s="165" t="s">
        <v>68</v>
      </c>
      <c r="C1380" s="165" t="s">
        <v>48</v>
      </c>
      <c r="D1380" s="165" t="s">
        <v>16</v>
      </c>
      <c r="E1380" s="189">
        <v>42685</v>
      </c>
      <c r="F1380" s="95" t="s">
        <v>1051</v>
      </c>
      <c r="G1380" s="165" t="s">
        <v>1052</v>
      </c>
      <c r="H1380" s="165" t="s">
        <v>1056</v>
      </c>
      <c r="J1380" s="85" t="str">
        <f>IFERROR(VLOOKUP(H1380,REFERENCES!R:S,2,FALSE),"")</f>
        <v>Nombre</v>
      </c>
      <c r="K1380" s="79">
        <v>1000</v>
      </c>
      <c r="L1380" s="79"/>
      <c r="M1380" s="79"/>
      <c r="N1380" s="79"/>
      <c r="O1380" s="84"/>
      <c r="P1380" s="207"/>
      <c r="Q1380" s="96"/>
      <c r="R1380" s="165" t="s">
        <v>20</v>
      </c>
      <c r="S1380" s="165" t="s">
        <v>514</v>
      </c>
      <c r="T1380" s="98" t="s">
        <v>1510</v>
      </c>
      <c r="U1380" s="165" t="s">
        <v>2537</v>
      </c>
      <c r="Y1380" s="165" t="str">
        <f t="shared" si="75"/>
        <v>PRO20161111SUCA2È</v>
      </c>
      <c r="Z1380" s="165">
        <f t="shared" si="76"/>
        <v>1</v>
      </c>
      <c r="AA1380" s="165" t="str">
        <f>VLOOKUP(R1380,NIVEAUXADMIN!A:B,2,FALSE)</f>
        <v>HT07</v>
      </c>
      <c r="AB1380" s="165" t="str">
        <f>VLOOKUP(S1380,NIVEAUXADMIN!E:F,2,FALSE)</f>
        <v>HT07733</v>
      </c>
      <c r="AC1380" s="165" t="str">
        <f>VLOOKUP(T1380,NIVEAUXADMIN!I:J,2,FALSE)</f>
        <v>HT07733-02</v>
      </c>
      <c r="AD1380" s="165">
        <f>IF(SUMPRODUCT(($A$4:$A1380=A1380)*($S$4:$S1380=S1380))&gt;1,0,1)</f>
        <v>1</v>
      </c>
    </row>
    <row r="1381" spans="1:30" s="165" customFormat="1" ht="15" customHeight="1">
      <c r="A1381" s="98" t="s">
        <v>2535</v>
      </c>
      <c r="B1381" s="165" t="s">
        <v>68</v>
      </c>
      <c r="C1381" s="165" t="s">
        <v>48</v>
      </c>
      <c r="D1381" s="165" t="s">
        <v>16</v>
      </c>
      <c r="E1381" s="189">
        <v>42685</v>
      </c>
      <c r="F1381" s="95" t="s">
        <v>1051</v>
      </c>
      <c r="G1381" s="165" t="s">
        <v>1052</v>
      </c>
      <c r="H1381" s="165" t="s">
        <v>1054</v>
      </c>
      <c r="I1381" s="165" t="s">
        <v>2526</v>
      </c>
      <c r="J1381" s="85" t="str">
        <f>IFERROR(VLOOKUP(H1381,REFERENCES!R:S,2,FALSE),"")</f>
        <v>Nombre</v>
      </c>
      <c r="K1381" s="79">
        <v>1000</v>
      </c>
      <c r="L1381" s="79"/>
      <c r="M1381" s="79"/>
      <c r="N1381" s="79"/>
      <c r="O1381" s="84"/>
      <c r="P1381" s="207"/>
      <c r="Q1381" s="96"/>
      <c r="R1381" s="165" t="s">
        <v>20</v>
      </c>
      <c r="S1381" s="165" t="s">
        <v>514</v>
      </c>
      <c r="T1381" s="98" t="s">
        <v>1325</v>
      </c>
      <c r="U1381" s="165" t="s">
        <v>2536</v>
      </c>
      <c r="Y1381" s="165" t="str">
        <f t="shared" si="75"/>
        <v>PRO20161111SUCA1È</v>
      </c>
      <c r="Z1381" s="165">
        <f t="shared" si="76"/>
        <v>1</v>
      </c>
      <c r="AA1381" s="165" t="str">
        <f>VLOOKUP(R1381,NIVEAUXADMIN!A:B,2,FALSE)</f>
        <v>HT07</v>
      </c>
      <c r="AB1381" s="165" t="str">
        <f>VLOOKUP(S1381,NIVEAUXADMIN!E:F,2,FALSE)</f>
        <v>HT07733</v>
      </c>
      <c r="AC1381" s="165" t="str">
        <f>VLOOKUP(T1381,NIVEAUXADMIN!I:J,2,FALSE)</f>
        <v>HT07733-01</v>
      </c>
      <c r="AD1381" s="165">
        <f>IF(SUMPRODUCT(($A$4:$A1381=A1381)*($S$4:$S1381=S1381))&gt;1,0,1)</f>
        <v>0</v>
      </c>
    </row>
    <row r="1382" spans="1:30" s="165" customFormat="1" ht="15" customHeight="1">
      <c r="A1382" s="98" t="s">
        <v>2535</v>
      </c>
      <c r="B1382" s="165" t="s">
        <v>68</v>
      </c>
      <c r="C1382" s="165" t="s">
        <v>48</v>
      </c>
      <c r="D1382" s="165" t="s">
        <v>16</v>
      </c>
      <c r="E1382" s="189">
        <v>42685</v>
      </c>
      <c r="F1382" s="95" t="s">
        <v>1051</v>
      </c>
      <c r="G1382" s="165" t="s">
        <v>1052</v>
      </c>
      <c r="H1382" s="165" t="s">
        <v>1063</v>
      </c>
      <c r="I1382" s="165" t="s">
        <v>2530</v>
      </c>
      <c r="J1382" s="85" t="str">
        <f>IFERROR(VLOOKUP(H1382,REFERENCES!R:S,2,FALSE),"")</f>
        <v>Nombre</v>
      </c>
      <c r="K1382" s="79">
        <v>1000</v>
      </c>
      <c r="L1382" s="79"/>
      <c r="M1382" s="79"/>
      <c r="N1382" s="79"/>
      <c r="O1382" s="84"/>
      <c r="P1382" s="207"/>
      <c r="Q1382" s="96"/>
      <c r="R1382" s="165" t="s">
        <v>20</v>
      </c>
      <c r="S1382" s="165" t="s">
        <v>514</v>
      </c>
      <c r="T1382" s="98" t="s">
        <v>1589</v>
      </c>
      <c r="U1382" s="165" t="s">
        <v>2538</v>
      </c>
      <c r="Y1382" s="165" t="str">
        <f t="shared" si="75"/>
        <v>PRO20161111SUCA3È</v>
      </c>
      <c r="Z1382" s="165">
        <f t="shared" si="76"/>
        <v>1</v>
      </c>
      <c r="AA1382" s="165" t="str">
        <f>VLOOKUP(R1382,NIVEAUXADMIN!A:B,2,FALSE)</f>
        <v>HT07</v>
      </c>
      <c r="AB1382" s="165" t="str">
        <f>VLOOKUP(S1382,NIVEAUXADMIN!E:F,2,FALSE)</f>
        <v>HT07733</v>
      </c>
      <c r="AC1382" s="165" t="str">
        <f>VLOOKUP(T1382,NIVEAUXADMIN!I:J,2,FALSE)</f>
        <v>HT07733-03</v>
      </c>
      <c r="AD1382" s="165">
        <f>IF(SUMPRODUCT(($A$4:$A1382=A1382)*($S$4:$S1382=S1382))&gt;1,0,1)</f>
        <v>0</v>
      </c>
    </row>
    <row r="1383" spans="1:30" s="165" customFormat="1" ht="15" customHeight="1">
      <c r="A1383" s="98" t="s">
        <v>2535</v>
      </c>
      <c r="B1383" s="165" t="s">
        <v>68</v>
      </c>
      <c r="C1383" s="165" t="s">
        <v>48</v>
      </c>
      <c r="D1383" s="165" t="s">
        <v>16</v>
      </c>
      <c r="E1383" s="189">
        <v>42686</v>
      </c>
      <c r="F1383" s="95" t="s">
        <v>1051</v>
      </c>
      <c r="G1383" s="165" t="s">
        <v>1052</v>
      </c>
      <c r="H1383" s="165" t="s">
        <v>1062</v>
      </c>
      <c r="I1383" s="165" t="s">
        <v>2527</v>
      </c>
      <c r="J1383" s="85" t="str">
        <f>IFERROR(VLOOKUP(H1383,REFERENCES!R:S,2,FALSE),"")</f>
        <v>Nombre</v>
      </c>
      <c r="K1383" s="79">
        <v>1000</v>
      </c>
      <c r="L1383" s="79"/>
      <c r="M1383" s="79"/>
      <c r="N1383" s="79"/>
      <c r="O1383" s="84"/>
      <c r="P1383" s="207"/>
      <c r="Q1383" s="96"/>
      <c r="R1383" s="165" t="s">
        <v>17</v>
      </c>
      <c r="S1383" s="165" t="s">
        <v>251</v>
      </c>
      <c r="T1383" s="98" t="s">
        <v>1270</v>
      </c>
      <c r="Y1383" s="165" t="str">
        <f t="shared" si="75"/>
        <v>PRO20161112GRBO10</v>
      </c>
      <c r="Z1383" s="165">
        <f t="shared" si="76"/>
        <v>1</v>
      </c>
      <c r="AA1383" s="165" t="str">
        <f>VLOOKUP(R1383,NIVEAUXADMIN!A:B,2,FALSE)</f>
        <v>HT08</v>
      </c>
      <c r="AB1383" s="165" t="str">
        <f>VLOOKUP(S1383,NIVEAUXADMIN!E:F,2,FALSE)</f>
        <v>HT08813</v>
      </c>
      <c r="AC1383" s="165" t="str">
        <f>VLOOKUP(T1383,NIVEAUXADMIN!I:J,2,FALSE)</f>
        <v>HT08813-01</v>
      </c>
      <c r="AD1383" s="165">
        <f>IF(SUMPRODUCT(($A$4:$A1383=A1383)*($S$4:$S1383=S1383))&gt;1,0,1)</f>
        <v>1</v>
      </c>
    </row>
    <row r="1384" spans="1:30" s="165" customFormat="1" ht="15" customHeight="1">
      <c r="A1384" s="98" t="s">
        <v>2535</v>
      </c>
      <c r="B1384" s="165" t="s">
        <v>68</v>
      </c>
      <c r="C1384" s="165" t="s">
        <v>48</v>
      </c>
      <c r="D1384" s="165" t="s">
        <v>16</v>
      </c>
      <c r="E1384" s="189">
        <v>42687</v>
      </c>
      <c r="F1384" s="95" t="s">
        <v>1051</v>
      </c>
      <c r="G1384" s="165" t="s">
        <v>1052</v>
      </c>
      <c r="H1384" s="165" t="s">
        <v>1063</v>
      </c>
      <c r="I1384" s="165" t="s">
        <v>2530</v>
      </c>
      <c r="J1384" s="85" t="str">
        <f>IFERROR(VLOOKUP(H1384,REFERENCES!R:S,2,FALSE),"")</f>
        <v>Nombre</v>
      </c>
      <c r="K1384" s="79">
        <v>1000</v>
      </c>
      <c r="L1384" s="79"/>
      <c r="M1384" s="79"/>
      <c r="N1384" s="79"/>
      <c r="O1384" s="84"/>
      <c r="P1384" s="207"/>
      <c r="Q1384" s="96"/>
      <c r="R1384" s="165" t="s">
        <v>17</v>
      </c>
      <c r="S1384" s="165" t="s">
        <v>142</v>
      </c>
      <c r="T1384" s="98" t="s">
        <v>1304</v>
      </c>
      <c r="Y1384" s="165" t="str">
        <f t="shared" si="75"/>
        <v>PRO20161113GRAB1E</v>
      </c>
      <c r="Z1384" s="165">
        <f t="shared" si="76"/>
        <v>1</v>
      </c>
      <c r="AA1384" s="165" t="str">
        <f>VLOOKUP(R1384,NIVEAUXADMIN!A:B,2,FALSE)</f>
        <v>HT08</v>
      </c>
      <c r="AB1384" s="165" t="str">
        <f>VLOOKUP(S1384,NIVEAUXADMIN!E:F,2,FALSE)</f>
        <v>HT08812</v>
      </c>
      <c r="AC1384" s="165" t="str">
        <f>VLOOKUP(T1384,NIVEAUXADMIN!I:J,2,FALSE)</f>
        <v>HT08812-01</v>
      </c>
      <c r="AD1384" s="165">
        <f>IF(SUMPRODUCT(($A$4:$A1384=A1384)*($S$4:$S1384=S1384))&gt;1,0,1)</f>
        <v>1</v>
      </c>
    </row>
    <row r="1385" spans="1:30" s="165" customFormat="1" ht="15" customHeight="1">
      <c r="A1385" s="98" t="s">
        <v>2549</v>
      </c>
      <c r="B1385" s="165" t="s">
        <v>68</v>
      </c>
      <c r="C1385" s="165" t="s">
        <v>48</v>
      </c>
      <c r="D1385" s="165" t="s">
        <v>16</v>
      </c>
      <c r="E1385" s="189">
        <v>42713</v>
      </c>
      <c r="F1385" s="95" t="s">
        <v>1049</v>
      </c>
      <c r="G1385" s="165" t="s">
        <v>1053</v>
      </c>
      <c r="H1385" s="165" t="s">
        <v>1048</v>
      </c>
      <c r="I1385" s="165" t="s">
        <v>2526</v>
      </c>
      <c r="J1385" s="85" t="str">
        <f>IFERROR(VLOOKUP(H1385,REFERENCES!R:S,2,FALSE),"")</f>
        <v>Nombre</v>
      </c>
      <c r="K1385" s="79">
        <v>1500</v>
      </c>
      <c r="L1385" s="79"/>
      <c r="M1385" s="79"/>
      <c r="N1385" s="79"/>
      <c r="O1385" s="84"/>
      <c r="P1385" s="79">
        <v>1500</v>
      </c>
      <c r="Q1385" s="96"/>
      <c r="R1385" s="165" t="s">
        <v>20</v>
      </c>
      <c r="S1385" s="165" t="s">
        <v>545</v>
      </c>
      <c r="T1385" s="98" t="s">
        <v>1629</v>
      </c>
      <c r="U1385" s="165" t="s">
        <v>2663</v>
      </c>
      <c r="Y1385" s="165" t="str">
        <f t="shared" si="75"/>
        <v>REU2016129SUST3È</v>
      </c>
      <c r="Z1385" s="165">
        <f t="shared" si="76"/>
        <v>4</v>
      </c>
      <c r="AA1385" s="165" t="str">
        <f>VLOOKUP(R1385,NIVEAUXADMIN!A:B,2,FALSE)</f>
        <v>HT07</v>
      </c>
      <c r="AB1385" s="165" t="str">
        <f>VLOOKUP(S1385,NIVEAUXADMIN!E:F,2,FALSE)</f>
        <v>HT07722</v>
      </c>
      <c r="AC1385" s="165" t="str">
        <f>VLOOKUP(T1385,NIVEAUXADMIN!I:J,2,FALSE)</f>
        <v>HT07722-03</v>
      </c>
      <c r="AD1385" s="165">
        <f>IF(SUMPRODUCT(($A$4:$A1385=A1385)*($S$4:$S1385=S1385))&gt;1,0,1)</f>
        <v>1</v>
      </c>
    </row>
    <row r="1386" spans="1:30" s="165" customFormat="1" ht="15" customHeight="1">
      <c r="A1386" s="98" t="s">
        <v>2549</v>
      </c>
      <c r="B1386" s="165" t="s">
        <v>68</v>
      </c>
      <c r="C1386" s="165" t="s">
        <v>48</v>
      </c>
      <c r="D1386" s="165" t="s">
        <v>16</v>
      </c>
      <c r="E1386" s="189">
        <v>42713</v>
      </c>
      <c r="F1386" s="95" t="s">
        <v>1051</v>
      </c>
      <c r="G1386" s="165" t="s">
        <v>1052</v>
      </c>
      <c r="H1386" s="165" t="s">
        <v>1054</v>
      </c>
      <c r="I1386" s="165" t="s">
        <v>2526</v>
      </c>
      <c r="J1386" s="85" t="str">
        <f>IFERROR(VLOOKUP(H1386,REFERENCES!R:S,2,FALSE),"")</f>
        <v>Nombre</v>
      </c>
      <c r="K1386" s="79">
        <v>1500</v>
      </c>
      <c r="L1386" s="79"/>
      <c r="M1386" s="79"/>
      <c r="N1386" s="79"/>
      <c r="O1386" s="84"/>
      <c r="P1386" s="79">
        <v>1500</v>
      </c>
      <c r="Q1386" s="96"/>
      <c r="R1386" s="165" t="s">
        <v>20</v>
      </c>
      <c r="S1386" s="165" t="s">
        <v>545</v>
      </c>
      <c r="T1386" s="98" t="s">
        <v>1629</v>
      </c>
      <c r="U1386" s="165" t="s">
        <v>2663</v>
      </c>
      <c r="Y1386" s="165" t="str">
        <f t="shared" si="75"/>
        <v>REU2016129SUST3È</v>
      </c>
      <c r="Z1386" s="165">
        <f t="shared" si="76"/>
        <v>4</v>
      </c>
      <c r="AA1386" s="165" t="str">
        <f>VLOOKUP(R1386,NIVEAUXADMIN!A:B,2,FALSE)</f>
        <v>HT07</v>
      </c>
      <c r="AB1386" s="165" t="str">
        <f>VLOOKUP(S1386,NIVEAUXADMIN!E:F,2,FALSE)</f>
        <v>HT07722</v>
      </c>
      <c r="AC1386" s="165" t="str">
        <f>VLOOKUP(T1386,NIVEAUXADMIN!I:J,2,FALSE)</f>
        <v>HT07722-03</v>
      </c>
      <c r="AD1386" s="165">
        <f>IF(SUMPRODUCT(($A$4:$A1386=A1386)*($S$4:$S1386=S1386))&gt;1,0,1)</f>
        <v>0</v>
      </c>
    </row>
    <row r="1387" spans="1:30" s="165" customFormat="1" ht="15" customHeight="1">
      <c r="A1387" s="98" t="s">
        <v>2549</v>
      </c>
      <c r="B1387" s="165" t="s">
        <v>68</v>
      </c>
      <c r="C1387" s="165" t="s">
        <v>48</v>
      </c>
      <c r="D1387" s="165" t="s">
        <v>16</v>
      </c>
      <c r="E1387" s="189">
        <v>42713</v>
      </c>
      <c r="F1387" s="95" t="s">
        <v>1051</v>
      </c>
      <c r="G1387" s="165" t="s">
        <v>1052</v>
      </c>
      <c r="H1387" s="165" t="s">
        <v>1063</v>
      </c>
      <c r="I1387" s="165" t="s">
        <v>2530</v>
      </c>
      <c r="J1387" s="85" t="str">
        <f>IFERROR(VLOOKUP(H1387,REFERENCES!R:S,2,FALSE),"")</f>
        <v>Nombre</v>
      </c>
      <c r="K1387" s="79">
        <v>1500</v>
      </c>
      <c r="L1387" s="79"/>
      <c r="M1387" s="79"/>
      <c r="N1387" s="79"/>
      <c r="O1387" s="84"/>
      <c r="P1387" s="79">
        <v>1500</v>
      </c>
      <c r="Q1387" s="96"/>
      <c r="R1387" s="165" t="s">
        <v>20</v>
      </c>
      <c r="S1387" s="165" t="s">
        <v>545</v>
      </c>
      <c r="T1387" s="98" t="s">
        <v>1629</v>
      </c>
      <c r="U1387" s="165" t="s">
        <v>2663</v>
      </c>
      <c r="Y1387" s="165" t="str">
        <f t="shared" si="75"/>
        <v>REU2016129SUST3È</v>
      </c>
      <c r="Z1387" s="165">
        <f t="shared" si="76"/>
        <v>4</v>
      </c>
      <c r="AA1387" s="165" t="str">
        <f>VLOOKUP(R1387,NIVEAUXADMIN!A:B,2,FALSE)</f>
        <v>HT07</v>
      </c>
      <c r="AB1387" s="165" t="str">
        <f>VLOOKUP(S1387,NIVEAUXADMIN!E:F,2,FALSE)</f>
        <v>HT07722</v>
      </c>
      <c r="AC1387" s="165" t="str">
        <f>VLOOKUP(T1387,NIVEAUXADMIN!I:J,2,FALSE)</f>
        <v>HT07722-03</v>
      </c>
      <c r="AD1387" s="165">
        <f>IF(SUMPRODUCT(($A$4:$A1387=A1387)*($S$4:$S1387=S1387))&gt;1,0,1)</f>
        <v>0</v>
      </c>
    </row>
    <row r="1388" spans="1:30" s="165" customFormat="1" ht="15" customHeight="1">
      <c r="A1388" s="98" t="s">
        <v>2549</v>
      </c>
      <c r="B1388" s="165" t="s">
        <v>68</v>
      </c>
      <c r="C1388" s="165" t="s">
        <v>48</v>
      </c>
      <c r="D1388" s="165" t="s">
        <v>16</v>
      </c>
      <c r="E1388" s="189">
        <v>42713</v>
      </c>
      <c r="F1388" s="95" t="s">
        <v>1051</v>
      </c>
      <c r="G1388" s="165" t="s">
        <v>1052</v>
      </c>
      <c r="H1388" s="165" t="s">
        <v>1062</v>
      </c>
      <c r="I1388" s="165" t="s">
        <v>2527</v>
      </c>
      <c r="J1388" s="85" t="str">
        <f>IFERROR(VLOOKUP(H1388,REFERENCES!R:S,2,FALSE),"")</f>
        <v>Nombre</v>
      </c>
      <c r="K1388" s="79">
        <v>1500</v>
      </c>
      <c r="L1388" s="79"/>
      <c r="M1388" s="79"/>
      <c r="N1388" s="79"/>
      <c r="O1388" s="84"/>
      <c r="P1388" s="79">
        <v>1500</v>
      </c>
      <c r="Q1388" s="96"/>
      <c r="R1388" s="165" t="s">
        <v>20</v>
      </c>
      <c r="S1388" s="165" t="s">
        <v>545</v>
      </c>
      <c r="T1388" s="98" t="s">
        <v>1629</v>
      </c>
      <c r="U1388" s="165" t="s">
        <v>2663</v>
      </c>
      <c r="Y1388" s="165" t="str">
        <f t="shared" si="75"/>
        <v>REU2016129SUST3È</v>
      </c>
      <c r="Z1388" s="165">
        <f t="shared" si="76"/>
        <v>4</v>
      </c>
      <c r="AA1388" s="165" t="str">
        <f>VLOOKUP(R1388,NIVEAUXADMIN!A:B,2,FALSE)</f>
        <v>HT07</v>
      </c>
      <c r="AB1388" s="165" t="str">
        <f>VLOOKUP(S1388,NIVEAUXADMIN!E:F,2,FALSE)</f>
        <v>HT07722</v>
      </c>
      <c r="AC1388" s="165" t="str">
        <f>VLOOKUP(T1388,NIVEAUXADMIN!I:J,2,FALSE)</f>
        <v>HT07722-03</v>
      </c>
      <c r="AD1388" s="165">
        <f>IF(SUMPRODUCT(($A$4:$A1388=A1388)*($S$4:$S1388=S1388))&gt;1,0,1)</f>
        <v>0</v>
      </c>
    </row>
    <row r="1389" spans="1:30" s="165" customFormat="1" ht="15" customHeight="1">
      <c r="A1389" s="98" t="s">
        <v>2549</v>
      </c>
      <c r="B1389" s="165" t="s">
        <v>68</v>
      </c>
      <c r="C1389" s="165" t="s">
        <v>48</v>
      </c>
      <c r="D1389" s="165" t="s">
        <v>16</v>
      </c>
      <c r="E1389" s="189">
        <v>42713</v>
      </c>
      <c r="F1389" s="95" t="s">
        <v>1049</v>
      </c>
      <c r="G1389" s="165" t="s">
        <v>1053</v>
      </c>
      <c r="H1389" s="165" t="s">
        <v>1048</v>
      </c>
      <c r="I1389" s="165" t="s">
        <v>2526</v>
      </c>
      <c r="J1389" s="85" t="str">
        <f>IFERROR(VLOOKUP(H1389,REFERENCES!R:S,2,FALSE),"")</f>
        <v>Nombre</v>
      </c>
      <c r="K1389" s="79">
        <v>1012</v>
      </c>
      <c r="L1389" s="79"/>
      <c r="M1389" s="79"/>
      <c r="N1389" s="79"/>
      <c r="O1389" s="84"/>
      <c r="P1389" s="79">
        <v>1012</v>
      </c>
      <c r="Q1389" s="96"/>
      <c r="R1389" s="165" t="s">
        <v>20</v>
      </c>
      <c r="S1389" s="165" t="s">
        <v>539</v>
      </c>
      <c r="T1389" s="98" t="s">
        <v>1711</v>
      </c>
      <c r="U1389" s="165" t="s">
        <v>2664</v>
      </c>
      <c r="Y1389" s="87"/>
      <c r="Z1389" s="87"/>
      <c r="AA1389" s="87"/>
      <c r="AB1389" s="87"/>
      <c r="AC1389" s="87"/>
      <c r="AD1389" s="87"/>
    </row>
    <row r="1390" spans="1:30" s="165" customFormat="1" ht="15" customHeight="1">
      <c r="A1390" s="98" t="s">
        <v>2549</v>
      </c>
      <c r="B1390" s="165" t="s">
        <v>68</v>
      </c>
      <c r="C1390" s="165" t="s">
        <v>48</v>
      </c>
      <c r="D1390" s="165" t="s">
        <v>16</v>
      </c>
      <c r="E1390" s="189">
        <v>42713</v>
      </c>
      <c r="F1390" s="95" t="s">
        <v>1051</v>
      </c>
      <c r="G1390" s="165" t="s">
        <v>1052</v>
      </c>
      <c r="H1390" s="165" t="s">
        <v>1054</v>
      </c>
      <c r="I1390" s="165" t="s">
        <v>2526</v>
      </c>
      <c r="J1390" s="85" t="str">
        <f>IFERROR(VLOOKUP(H1390,REFERENCES!R:S,2,FALSE),"")</f>
        <v>Nombre</v>
      </c>
      <c r="K1390" s="79">
        <v>1012</v>
      </c>
      <c r="L1390" s="79"/>
      <c r="M1390" s="79"/>
      <c r="N1390" s="79"/>
      <c r="O1390" s="84"/>
      <c r="P1390" s="79">
        <v>1012</v>
      </c>
      <c r="Q1390" s="96"/>
      <c r="R1390" s="165" t="s">
        <v>20</v>
      </c>
      <c r="S1390" s="165" t="s">
        <v>539</v>
      </c>
      <c r="T1390" s="98" t="s">
        <v>1711</v>
      </c>
      <c r="U1390" s="165" t="s">
        <v>2664</v>
      </c>
      <c r="Y1390" s="87"/>
      <c r="Z1390" s="87"/>
      <c r="AA1390" s="87"/>
      <c r="AB1390" s="87"/>
      <c r="AC1390" s="87"/>
      <c r="AD1390" s="87"/>
    </row>
    <row r="1391" spans="1:30" s="165" customFormat="1" ht="15" customHeight="1">
      <c r="A1391" s="98" t="s">
        <v>2549</v>
      </c>
      <c r="B1391" s="165" t="s">
        <v>68</v>
      </c>
      <c r="C1391" s="165" t="s">
        <v>48</v>
      </c>
      <c r="D1391" s="165" t="s">
        <v>16</v>
      </c>
      <c r="E1391" s="189">
        <v>42713</v>
      </c>
      <c r="F1391" s="95" t="s">
        <v>1051</v>
      </c>
      <c r="G1391" s="165" t="s">
        <v>1052</v>
      </c>
      <c r="H1391" s="165" t="s">
        <v>1063</v>
      </c>
      <c r="I1391" s="165" t="s">
        <v>2530</v>
      </c>
      <c r="J1391" s="85" t="str">
        <f>IFERROR(VLOOKUP(H1391,REFERENCES!R:S,2,FALSE),"")</f>
        <v>Nombre</v>
      </c>
      <c r="K1391" s="79">
        <v>1012</v>
      </c>
      <c r="L1391" s="79"/>
      <c r="M1391" s="79"/>
      <c r="N1391" s="79"/>
      <c r="O1391" s="84"/>
      <c r="P1391" s="79">
        <v>1012</v>
      </c>
      <c r="Q1391" s="96"/>
      <c r="R1391" s="165" t="s">
        <v>20</v>
      </c>
      <c r="S1391" s="165" t="s">
        <v>539</v>
      </c>
      <c r="T1391" s="98" t="s">
        <v>1711</v>
      </c>
      <c r="U1391" s="165" t="s">
        <v>2664</v>
      </c>
      <c r="Y1391" s="87"/>
      <c r="Z1391" s="87"/>
      <c r="AA1391" s="87"/>
      <c r="AB1391" s="87"/>
      <c r="AC1391" s="87"/>
      <c r="AD1391" s="87"/>
    </row>
    <row r="1392" spans="1:30" s="165" customFormat="1" ht="15" customHeight="1">
      <c r="A1392" s="98" t="s">
        <v>2549</v>
      </c>
      <c r="B1392" s="165" t="s">
        <v>68</v>
      </c>
      <c r="C1392" s="165" t="s">
        <v>48</v>
      </c>
      <c r="D1392" s="165" t="s">
        <v>16</v>
      </c>
      <c r="E1392" s="189">
        <v>42713</v>
      </c>
      <c r="F1392" s="95" t="s">
        <v>1051</v>
      </c>
      <c r="G1392" s="165" t="s">
        <v>1052</v>
      </c>
      <c r="H1392" s="165" t="s">
        <v>1062</v>
      </c>
      <c r="I1392" s="165" t="s">
        <v>2527</v>
      </c>
      <c r="J1392" s="85" t="str">
        <f>IFERROR(VLOOKUP(H1392,REFERENCES!R:S,2,FALSE),"")</f>
        <v>Nombre</v>
      </c>
      <c r="K1392" s="79">
        <v>1012</v>
      </c>
      <c r="L1392" s="79"/>
      <c r="M1392" s="79"/>
      <c r="N1392" s="79"/>
      <c r="O1392" s="84"/>
      <c r="P1392" s="79">
        <v>1012</v>
      </c>
      <c r="Q1392" s="96"/>
      <c r="R1392" s="165" t="s">
        <v>20</v>
      </c>
      <c r="S1392" s="165" t="s">
        <v>539</v>
      </c>
      <c r="T1392" s="98" t="s">
        <v>1711</v>
      </c>
      <c r="U1392" s="165" t="s">
        <v>2664</v>
      </c>
      <c r="Y1392" s="87"/>
      <c r="Z1392" s="87"/>
      <c r="AA1392" s="87"/>
      <c r="AB1392" s="87"/>
      <c r="AC1392" s="87"/>
      <c r="AD1392" s="87"/>
    </row>
    <row r="1393" spans="1:30" s="165" customFormat="1" ht="15" customHeight="1">
      <c r="A1393" s="87" t="s">
        <v>112</v>
      </c>
      <c r="B1393" s="90"/>
      <c r="C1393" s="90"/>
      <c r="D1393" s="165" t="s">
        <v>16</v>
      </c>
      <c r="E1393" s="189">
        <v>42676</v>
      </c>
      <c r="F1393" s="88" t="s">
        <v>1051</v>
      </c>
      <c r="G1393" s="87" t="s">
        <v>1052</v>
      </c>
      <c r="H1393" s="87" t="s">
        <v>1062</v>
      </c>
      <c r="I1393" s="176"/>
      <c r="J1393" s="85" t="str">
        <f>IFERROR(VLOOKUP(H1393,REFERENCES!R:S,2,FALSE),"")</f>
        <v>Nombre</v>
      </c>
      <c r="K1393" s="168">
        <v>300</v>
      </c>
      <c r="L1393" s="167"/>
      <c r="M1393" s="167"/>
      <c r="N1393" s="167"/>
      <c r="O1393" s="84" t="s">
        <v>1902</v>
      </c>
      <c r="P1393" s="82">
        <v>300</v>
      </c>
      <c r="Q1393" s="89" t="s">
        <v>30</v>
      </c>
      <c r="R1393" s="165" t="s">
        <v>20</v>
      </c>
      <c r="S1393" s="87" t="s">
        <v>520</v>
      </c>
      <c r="T1393" s="101"/>
      <c r="U1393" s="165" t="s">
        <v>1171</v>
      </c>
      <c r="V1393" s="86"/>
      <c r="W1393" s="97"/>
      <c r="X1393" s="87"/>
      <c r="Y1393" s="165" t="str">
        <f t="shared" ref="Y1393:Y1424" si="77">UPPER(LEFT(A1393,3)&amp;YEAR(E1393)&amp;MONTH(E1393)&amp;DAY((E1393))&amp;LEFT(R1393,2)&amp;LEFT(S1393,2)&amp;LEFT(T1393,2))</f>
        <v>SAM2016112SUCH</v>
      </c>
      <c r="Z1393" s="165">
        <f t="shared" ref="Z1393:Z1424" si="78">COUNTIF($Y$4:$Y$1907,Y1393)</f>
        <v>1</v>
      </c>
      <c r="AA1393" s="165" t="str">
        <f>VLOOKUP(R1393,NIVEAUXADMIN!A:B,2,FALSE)</f>
        <v>HT07</v>
      </c>
      <c r="AB1393" s="165" t="str">
        <f>VLOOKUP(S1393,NIVEAUXADMIN!E:F,2,FALSE)</f>
        <v>HT07751</v>
      </c>
      <c r="AC1393" s="165" t="e">
        <f>VLOOKUP(T1393,NIVEAUXADMIN!I:J,2,FALSE)</f>
        <v>#N/A</v>
      </c>
      <c r="AD1393" s="87">
        <f>IF(SUMPRODUCT(($A$4:$A1393=A1393)*($S$4:$S1393=S1393))&gt;1,0,1)</f>
        <v>1</v>
      </c>
    </row>
    <row r="1394" spans="1:30" s="165" customFormat="1" ht="15" customHeight="1">
      <c r="A1394" s="87" t="s">
        <v>112</v>
      </c>
      <c r="B1394" s="90"/>
      <c r="C1394" s="90" t="s">
        <v>48</v>
      </c>
      <c r="D1394" s="165" t="s">
        <v>19</v>
      </c>
      <c r="E1394" s="189">
        <v>42714</v>
      </c>
      <c r="F1394" s="88" t="s">
        <v>1049</v>
      </c>
      <c r="G1394" s="87" t="s">
        <v>1053</v>
      </c>
      <c r="H1394" s="87" t="s">
        <v>1048</v>
      </c>
      <c r="I1394" s="176"/>
      <c r="J1394" s="85" t="str">
        <f>IFERROR(VLOOKUP(H1394,REFERENCES!R:S,2,FALSE),"")</f>
        <v>Nombre</v>
      </c>
      <c r="K1394" s="168">
        <v>800</v>
      </c>
      <c r="L1394" s="167"/>
      <c r="M1394" s="167"/>
      <c r="N1394" s="167"/>
      <c r="O1394" s="84" t="s">
        <v>1902</v>
      </c>
      <c r="P1394" s="82">
        <v>800</v>
      </c>
      <c r="Q1394" s="96" t="s">
        <v>1040</v>
      </c>
      <c r="R1394" s="87" t="s">
        <v>17</v>
      </c>
      <c r="S1394" s="87" t="s">
        <v>269</v>
      </c>
      <c r="T1394" s="86" t="s">
        <v>1303</v>
      </c>
      <c r="V1394" s="86"/>
      <c r="W1394" s="97"/>
      <c r="X1394" s="87"/>
      <c r="Y1394" s="165" t="str">
        <f t="shared" si="77"/>
        <v>SAM20161210GRMO1E</v>
      </c>
      <c r="Z1394" s="165">
        <f t="shared" si="78"/>
        <v>4</v>
      </c>
      <c r="AA1394" s="165" t="str">
        <f>VLOOKUP(R1394,NIVEAUXADMIN!A:B,2,FALSE)</f>
        <v>HT08</v>
      </c>
      <c r="AB1394" s="165" t="str">
        <f>VLOOKUP(S1394,NIVEAUXADMIN!E:F,2,FALSE)</f>
        <v>HT08814</v>
      </c>
      <c r="AC1394" s="165" t="str">
        <f>VLOOKUP(T1394,NIVEAUXADMIN!I:J,2,FALSE)</f>
        <v>HT08814-01</v>
      </c>
      <c r="AD1394" s="87">
        <f>IF(SUMPRODUCT(($A$4:$A1394=A1394)*($S$4:$S1394=S1394))&gt;1,0,1)</f>
        <v>1</v>
      </c>
    </row>
    <row r="1395" spans="1:30" s="165" customFormat="1" ht="15" customHeight="1">
      <c r="A1395" s="87" t="s">
        <v>112</v>
      </c>
      <c r="B1395" s="90"/>
      <c r="C1395" s="90" t="s">
        <v>48</v>
      </c>
      <c r="D1395" s="87" t="s">
        <v>19</v>
      </c>
      <c r="E1395" s="189">
        <v>42714</v>
      </c>
      <c r="F1395" s="88" t="s">
        <v>1050</v>
      </c>
      <c r="G1395" s="87" t="s">
        <v>1029</v>
      </c>
      <c r="H1395" s="165" t="s">
        <v>1029</v>
      </c>
      <c r="I1395" s="176"/>
      <c r="J1395" s="85" t="str">
        <f>IFERROR(VLOOKUP(H1395,REFERENCES!R:S,2,FALSE),"")</f>
        <v/>
      </c>
      <c r="K1395" s="168">
        <v>800</v>
      </c>
      <c r="L1395" s="167"/>
      <c r="M1395" s="167"/>
      <c r="N1395" s="167"/>
      <c r="O1395" s="84" t="s">
        <v>1902</v>
      </c>
      <c r="P1395" s="82">
        <v>800</v>
      </c>
      <c r="Q1395" s="96" t="s">
        <v>1040</v>
      </c>
      <c r="R1395" s="87" t="s">
        <v>17</v>
      </c>
      <c r="S1395" s="87" t="s">
        <v>269</v>
      </c>
      <c r="T1395" s="86" t="s">
        <v>1303</v>
      </c>
      <c r="V1395" s="86"/>
      <c r="W1395" s="97"/>
      <c r="X1395" s="87"/>
      <c r="Y1395" s="165" t="str">
        <f t="shared" si="77"/>
        <v>SAM20161210GRMO1E</v>
      </c>
      <c r="Z1395" s="165">
        <f t="shared" si="78"/>
        <v>4</v>
      </c>
      <c r="AA1395" s="165" t="str">
        <f>VLOOKUP(R1395,NIVEAUXADMIN!A:B,2,FALSE)</f>
        <v>HT08</v>
      </c>
      <c r="AB1395" s="165" t="str">
        <f>VLOOKUP(S1395,NIVEAUXADMIN!E:F,2,FALSE)</f>
        <v>HT08814</v>
      </c>
      <c r="AC1395" s="165" t="str">
        <f>VLOOKUP(T1395,NIVEAUXADMIN!I:J,2,FALSE)</f>
        <v>HT08814-01</v>
      </c>
      <c r="AD1395" s="87">
        <f>IF(SUMPRODUCT(($A$4:$A1395=A1395)*($S$4:$S1395=S1395))&gt;1,0,1)</f>
        <v>0</v>
      </c>
    </row>
    <row r="1396" spans="1:30" s="165" customFormat="1" ht="15" customHeight="1">
      <c r="A1396" s="87" t="s">
        <v>112</v>
      </c>
      <c r="B1396" s="90"/>
      <c r="C1396" s="90" t="s">
        <v>48</v>
      </c>
      <c r="D1396" s="165" t="s">
        <v>19</v>
      </c>
      <c r="E1396" s="189">
        <v>42714</v>
      </c>
      <c r="F1396" s="88" t="s">
        <v>1049</v>
      </c>
      <c r="G1396" s="87" t="s">
        <v>1053</v>
      </c>
      <c r="H1396" s="87" t="s">
        <v>1064</v>
      </c>
      <c r="I1396" s="176"/>
      <c r="J1396" s="85" t="str">
        <f>IFERROR(VLOOKUP(H1396,REFERENCES!R:S,2,FALSE),"")</f>
        <v>Nombre</v>
      </c>
      <c r="K1396" s="168">
        <v>800</v>
      </c>
      <c r="L1396" s="167"/>
      <c r="M1396" s="167"/>
      <c r="N1396" s="167"/>
      <c r="O1396" s="84" t="s">
        <v>1902</v>
      </c>
      <c r="P1396" s="82">
        <v>800</v>
      </c>
      <c r="Q1396" s="96" t="s">
        <v>1040</v>
      </c>
      <c r="R1396" s="87" t="s">
        <v>17</v>
      </c>
      <c r="S1396" s="87" t="s">
        <v>269</v>
      </c>
      <c r="T1396" s="86" t="s">
        <v>1303</v>
      </c>
      <c r="V1396" s="86"/>
      <c r="W1396" s="97"/>
      <c r="X1396" s="87"/>
      <c r="Y1396" s="165" t="str">
        <f t="shared" si="77"/>
        <v>SAM20161210GRMO1E</v>
      </c>
      <c r="Z1396" s="165">
        <f t="shared" si="78"/>
        <v>4</v>
      </c>
      <c r="AA1396" s="165" t="str">
        <f>VLOOKUP(R1396,NIVEAUXADMIN!A:B,2,FALSE)</f>
        <v>HT08</v>
      </c>
      <c r="AB1396" s="165" t="str">
        <f>VLOOKUP(S1396,NIVEAUXADMIN!E:F,2,FALSE)</f>
        <v>HT08814</v>
      </c>
      <c r="AC1396" s="165" t="str">
        <f>VLOOKUP(T1396,NIVEAUXADMIN!I:J,2,FALSE)</f>
        <v>HT08814-01</v>
      </c>
      <c r="AD1396" s="87">
        <f>IF(SUMPRODUCT(($A$4:$A1396=A1396)*($S$4:$S1396=S1396))&gt;1,0,1)</f>
        <v>0</v>
      </c>
    </row>
    <row r="1397" spans="1:30" s="165" customFormat="1" ht="15" customHeight="1">
      <c r="A1397" s="87" t="s">
        <v>112</v>
      </c>
      <c r="B1397" s="90"/>
      <c r="C1397" s="90" t="s">
        <v>48</v>
      </c>
      <c r="D1397" s="165" t="s">
        <v>19</v>
      </c>
      <c r="E1397" s="189">
        <v>42714</v>
      </c>
      <c r="F1397" s="88" t="s">
        <v>1049</v>
      </c>
      <c r="G1397" s="87" t="s">
        <v>1053</v>
      </c>
      <c r="H1397" s="87" t="s">
        <v>1196</v>
      </c>
      <c r="I1397" s="176"/>
      <c r="J1397" s="85" t="str">
        <f>IFERROR(VLOOKUP(H1397,REFERENCES!R:S,2,FALSE),"")</f>
        <v>Nombre</v>
      </c>
      <c r="K1397" s="168">
        <v>160</v>
      </c>
      <c r="L1397" s="167"/>
      <c r="M1397" s="167"/>
      <c r="N1397" s="167"/>
      <c r="O1397" s="84" t="s">
        <v>1902</v>
      </c>
      <c r="P1397" s="82">
        <v>800</v>
      </c>
      <c r="Q1397" s="96" t="s">
        <v>1040</v>
      </c>
      <c r="R1397" s="87" t="s">
        <v>17</v>
      </c>
      <c r="S1397" s="87" t="s">
        <v>269</v>
      </c>
      <c r="T1397" s="86" t="s">
        <v>1303</v>
      </c>
      <c r="V1397" s="86"/>
      <c r="W1397" s="97"/>
      <c r="X1397" s="87"/>
      <c r="Y1397" s="165" t="str">
        <f t="shared" si="77"/>
        <v>SAM20161210GRMO1E</v>
      </c>
      <c r="Z1397" s="165">
        <f t="shared" si="78"/>
        <v>4</v>
      </c>
      <c r="AA1397" s="165" t="str">
        <f>VLOOKUP(R1397,NIVEAUXADMIN!A:B,2,FALSE)</f>
        <v>HT08</v>
      </c>
      <c r="AB1397" s="165" t="str">
        <f>VLOOKUP(S1397,NIVEAUXADMIN!E:F,2,FALSE)</f>
        <v>HT08814</v>
      </c>
      <c r="AC1397" s="165" t="str">
        <f>VLOOKUP(T1397,NIVEAUXADMIN!I:J,2,FALSE)</f>
        <v>HT08814-01</v>
      </c>
      <c r="AD1397" s="87">
        <f>IF(SUMPRODUCT(($A$4:$A1397=A1397)*($S$4:$S1397=S1397))&gt;1,0,1)</f>
        <v>0</v>
      </c>
    </row>
    <row r="1398" spans="1:30" s="165" customFormat="1" ht="15" customHeight="1">
      <c r="A1398" s="87" t="s">
        <v>112</v>
      </c>
      <c r="B1398" s="90"/>
      <c r="C1398" s="90"/>
      <c r="D1398" s="165" t="s">
        <v>16</v>
      </c>
      <c r="E1398" s="189">
        <v>42673</v>
      </c>
      <c r="F1398" s="88" t="s">
        <v>1049</v>
      </c>
      <c r="G1398" s="87" t="s">
        <v>1053</v>
      </c>
      <c r="H1398" s="87" t="s">
        <v>1048</v>
      </c>
      <c r="I1398" s="176"/>
      <c r="J1398" s="85" t="str">
        <f>IFERROR(VLOOKUP(H1398,REFERENCES!R:S,2,FALSE),"")</f>
        <v>Nombre</v>
      </c>
      <c r="K1398" s="168">
        <v>1400</v>
      </c>
      <c r="L1398" s="167"/>
      <c r="M1398" s="167"/>
      <c r="N1398" s="167"/>
      <c r="O1398" s="84" t="s">
        <v>1902</v>
      </c>
      <c r="P1398" s="82">
        <v>1400</v>
      </c>
      <c r="Q1398" s="89"/>
      <c r="R1398" s="87" t="s">
        <v>17</v>
      </c>
      <c r="S1398" s="87" t="s">
        <v>18</v>
      </c>
      <c r="T1398" s="101"/>
      <c r="U1398" s="165" t="s">
        <v>1118</v>
      </c>
      <c r="V1398" s="86"/>
      <c r="W1398" s="97"/>
      <c r="X1398" s="87"/>
      <c r="Y1398" s="165" t="str">
        <f t="shared" si="77"/>
        <v>SAM20161030GRJE</v>
      </c>
      <c r="Z1398" s="165">
        <f t="shared" si="78"/>
        <v>1</v>
      </c>
      <c r="AA1398" s="165" t="str">
        <f>VLOOKUP(R1398,NIVEAUXADMIN!A:B,2,FALSE)</f>
        <v>HT08</v>
      </c>
      <c r="AB1398" s="165" t="str">
        <f>VLOOKUP(S1398,NIVEAUXADMIN!E:F,2,FALSE)</f>
        <v>HT08811</v>
      </c>
      <c r="AC1398" s="165" t="e">
        <f>VLOOKUP(T1398,NIVEAUXADMIN!I:J,2,FALSE)</f>
        <v>#N/A</v>
      </c>
      <c r="AD1398" s="87">
        <f>IF(SUMPRODUCT(($A$4:$A1398=A1398)*($S$4:$S1398=S1398))&gt;1,0,1)</f>
        <v>1</v>
      </c>
    </row>
    <row r="1399" spans="1:30" s="165" customFormat="1" ht="15" customHeight="1">
      <c r="A1399" s="87" t="s">
        <v>112</v>
      </c>
      <c r="B1399" s="90"/>
      <c r="C1399" s="90"/>
      <c r="D1399" s="165" t="s">
        <v>16</v>
      </c>
      <c r="E1399" s="189">
        <v>42673</v>
      </c>
      <c r="F1399" s="88" t="s">
        <v>1049</v>
      </c>
      <c r="G1399" s="87" t="s">
        <v>1053</v>
      </c>
      <c r="H1399" s="87" t="s">
        <v>1048</v>
      </c>
      <c r="I1399" s="176"/>
      <c r="J1399" s="85" t="str">
        <f>IFERROR(VLOOKUP(H1399,REFERENCES!R:S,2,FALSE),"")</f>
        <v>Nombre</v>
      </c>
      <c r="K1399" s="168">
        <v>100</v>
      </c>
      <c r="L1399" s="167"/>
      <c r="M1399" s="167"/>
      <c r="N1399" s="167"/>
      <c r="O1399" s="84" t="s">
        <v>1902</v>
      </c>
      <c r="P1399" s="82">
        <v>100</v>
      </c>
      <c r="Q1399" s="89"/>
      <c r="R1399" s="165" t="s">
        <v>20</v>
      </c>
      <c r="S1399" s="87" t="s">
        <v>539</v>
      </c>
      <c r="T1399" s="86" t="s">
        <v>1641</v>
      </c>
      <c r="V1399" s="86"/>
      <c r="W1399" s="97"/>
      <c r="X1399" s="87"/>
      <c r="Y1399" s="165" t="str">
        <f t="shared" si="77"/>
        <v>SAM20161030SUPO4È</v>
      </c>
      <c r="Z1399" s="165">
        <f t="shared" si="78"/>
        <v>1</v>
      </c>
      <c r="AA1399" s="165" t="str">
        <f>VLOOKUP(R1399,NIVEAUXADMIN!A:B,2,FALSE)</f>
        <v>HT07</v>
      </c>
      <c r="AB1399" s="165" t="str">
        <f>VLOOKUP(S1399,NIVEAUXADMIN!E:F,2,FALSE)</f>
        <v>HT07721</v>
      </c>
      <c r="AC1399" s="165" t="str">
        <f>VLOOKUP(T1399,NIVEAUXADMIN!I:J,2,FALSE)</f>
        <v>HT07721-01</v>
      </c>
      <c r="AD1399" s="87">
        <f>IF(SUMPRODUCT(($A$4:$A1399=A1399)*($S$4:$S1399=S1399))&gt;1,0,1)</f>
        <v>1</v>
      </c>
    </row>
    <row r="1400" spans="1:30" s="165" customFormat="1" ht="15" customHeight="1">
      <c r="A1400" s="87" t="s">
        <v>112</v>
      </c>
      <c r="B1400" s="90"/>
      <c r="C1400" s="90"/>
      <c r="D1400" s="165" t="s">
        <v>16</v>
      </c>
      <c r="E1400" s="189">
        <v>42656</v>
      </c>
      <c r="F1400" s="88" t="s">
        <v>1049</v>
      </c>
      <c r="G1400" s="87" t="s">
        <v>1053</v>
      </c>
      <c r="H1400" s="87" t="s">
        <v>1048</v>
      </c>
      <c r="I1400" s="87"/>
      <c r="J1400" s="85" t="str">
        <f>IFERROR(VLOOKUP(H1400,REFERENCES!R:S,2,FALSE),"")</f>
        <v>Nombre</v>
      </c>
      <c r="K1400" s="168">
        <v>735</v>
      </c>
      <c r="L1400" s="167"/>
      <c r="M1400" s="167"/>
      <c r="N1400" s="167"/>
      <c r="O1400" s="84" t="s">
        <v>1902</v>
      </c>
      <c r="P1400" s="82">
        <v>850</v>
      </c>
      <c r="Q1400" s="89"/>
      <c r="R1400" s="165" t="s">
        <v>20</v>
      </c>
      <c r="S1400" s="87" t="s">
        <v>542</v>
      </c>
      <c r="T1400" s="86" t="s">
        <v>1320</v>
      </c>
      <c r="V1400" s="86"/>
      <c r="W1400" s="97"/>
      <c r="X1400" s="87"/>
      <c r="Y1400" s="165" t="str">
        <f t="shared" si="77"/>
        <v>SAM20161013SURO1È</v>
      </c>
      <c r="Z1400" s="165">
        <f t="shared" si="78"/>
        <v>3</v>
      </c>
      <c r="AA1400" s="165" t="str">
        <f>VLOOKUP(R1400,NIVEAUXADMIN!A:B,2,FALSE)</f>
        <v>HT07</v>
      </c>
      <c r="AB1400" s="165" t="str">
        <f>VLOOKUP(S1400,NIVEAUXADMIN!E:F,2,FALSE)</f>
        <v>HT07743</v>
      </c>
      <c r="AC1400" s="165" t="str">
        <f>VLOOKUP(T1400,NIVEAUXADMIN!I:J,2,FALSE)</f>
        <v>HT07743-01</v>
      </c>
      <c r="AD1400" s="87">
        <f>IF(SUMPRODUCT(($A$4:$A1400=A1400)*($S$4:$S1400=S1400))&gt;1,0,1)</f>
        <v>1</v>
      </c>
    </row>
    <row r="1401" spans="1:30" s="165" customFormat="1" ht="15" customHeight="1">
      <c r="A1401" s="87" t="s">
        <v>112</v>
      </c>
      <c r="B1401" s="90"/>
      <c r="C1401" s="90"/>
      <c r="D1401" s="165" t="s">
        <v>16</v>
      </c>
      <c r="E1401" s="189">
        <v>42656</v>
      </c>
      <c r="F1401" s="95" t="s">
        <v>1051</v>
      </c>
      <c r="G1401" s="165" t="s">
        <v>1052</v>
      </c>
      <c r="H1401" s="165" t="s">
        <v>1054</v>
      </c>
      <c r="I1401" s="87"/>
      <c r="J1401" s="85" t="str">
        <f>IFERROR(VLOOKUP(H1401,REFERENCES!R:S,2,FALSE),"")</f>
        <v>Nombre</v>
      </c>
      <c r="K1401" s="168">
        <v>300</v>
      </c>
      <c r="L1401" s="167"/>
      <c r="M1401" s="167"/>
      <c r="N1401" s="167"/>
      <c r="O1401" s="84" t="s">
        <v>1902</v>
      </c>
      <c r="P1401" s="82">
        <v>850</v>
      </c>
      <c r="Q1401" s="89" t="s">
        <v>30</v>
      </c>
      <c r="R1401" s="165" t="s">
        <v>20</v>
      </c>
      <c r="S1401" s="87" t="s">
        <v>542</v>
      </c>
      <c r="T1401" s="86" t="s">
        <v>1320</v>
      </c>
      <c r="V1401" s="86"/>
      <c r="W1401" s="97"/>
      <c r="X1401" s="87"/>
      <c r="Y1401" s="165" t="str">
        <f t="shared" si="77"/>
        <v>SAM20161013SURO1È</v>
      </c>
      <c r="Z1401" s="165">
        <f t="shared" si="78"/>
        <v>3</v>
      </c>
      <c r="AA1401" s="165" t="str">
        <f>VLOOKUP(R1401,NIVEAUXADMIN!A:B,2,FALSE)</f>
        <v>HT07</v>
      </c>
      <c r="AB1401" s="165" t="str">
        <f>VLOOKUP(S1401,NIVEAUXADMIN!E:F,2,FALSE)</f>
        <v>HT07743</v>
      </c>
      <c r="AC1401" s="165" t="str">
        <f>VLOOKUP(T1401,NIVEAUXADMIN!I:J,2,FALSE)</f>
        <v>HT07743-01</v>
      </c>
      <c r="AD1401" s="87">
        <f>IF(SUMPRODUCT(($A$4:$A1401=A1401)*($S$4:$S1401=S1401))&gt;1,0,1)</f>
        <v>0</v>
      </c>
    </row>
    <row r="1402" spans="1:30" s="165" customFormat="1" ht="15" customHeight="1">
      <c r="A1402" s="87" t="s">
        <v>112</v>
      </c>
      <c r="B1402" s="90"/>
      <c r="C1402" s="90"/>
      <c r="D1402" s="165" t="s">
        <v>16</v>
      </c>
      <c r="E1402" s="189">
        <v>42656</v>
      </c>
      <c r="F1402" s="88" t="s">
        <v>1051</v>
      </c>
      <c r="G1402" s="87" t="s">
        <v>1052</v>
      </c>
      <c r="H1402" s="87" t="s">
        <v>1062</v>
      </c>
      <c r="I1402" s="87"/>
      <c r="J1402" s="85" t="str">
        <f>IFERROR(VLOOKUP(H1402,REFERENCES!R:S,2,FALSE),"")</f>
        <v>Nombre</v>
      </c>
      <c r="K1402" s="168">
        <v>300</v>
      </c>
      <c r="L1402" s="167"/>
      <c r="M1402" s="167"/>
      <c r="N1402" s="167"/>
      <c r="O1402" s="84" t="s">
        <v>1902</v>
      </c>
      <c r="P1402" s="82">
        <v>850</v>
      </c>
      <c r="Q1402" s="89" t="s">
        <v>30</v>
      </c>
      <c r="R1402" s="165" t="s">
        <v>20</v>
      </c>
      <c r="S1402" s="87" t="s">
        <v>542</v>
      </c>
      <c r="T1402" s="86" t="s">
        <v>1320</v>
      </c>
      <c r="V1402" s="86"/>
      <c r="W1402" s="97"/>
      <c r="X1402" s="87"/>
      <c r="Y1402" s="165" t="str">
        <f t="shared" si="77"/>
        <v>SAM20161013SURO1È</v>
      </c>
      <c r="Z1402" s="165">
        <f t="shared" si="78"/>
        <v>3</v>
      </c>
      <c r="AA1402" s="165" t="str">
        <f>VLOOKUP(R1402,NIVEAUXADMIN!A:B,2,FALSE)</f>
        <v>HT07</v>
      </c>
      <c r="AB1402" s="165" t="str">
        <f>VLOOKUP(S1402,NIVEAUXADMIN!E:F,2,FALSE)</f>
        <v>HT07743</v>
      </c>
      <c r="AC1402" s="165" t="str">
        <f>VLOOKUP(T1402,NIVEAUXADMIN!I:J,2,FALSE)</f>
        <v>HT07743-01</v>
      </c>
      <c r="AD1402" s="87">
        <f>IF(SUMPRODUCT(($A$4:$A1402=A1402)*($S$4:$S1402=S1402))&gt;1,0,1)</f>
        <v>0</v>
      </c>
    </row>
    <row r="1403" spans="1:30" s="165" customFormat="1" ht="15" customHeight="1">
      <c r="A1403" s="87" t="s">
        <v>112</v>
      </c>
      <c r="B1403" s="90"/>
      <c r="C1403" s="90"/>
      <c r="D1403" s="165" t="s">
        <v>16</v>
      </c>
      <c r="E1403" s="189">
        <v>42680</v>
      </c>
      <c r="F1403" s="88" t="s">
        <v>1049</v>
      </c>
      <c r="G1403" s="87" t="s">
        <v>1053</v>
      </c>
      <c r="H1403" s="87" t="s">
        <v>1048</v>
      </c>
      <c r="I1403" s="176"/>
      <c r="J1403" s="85" t="str">
        <f>IFERROR(VLOOKUP(H1403,REFERENCES!R:S,2,FALSE),"")</f>
        <v>Nombre</v>
      </c>
      <c r="K1403" s="168">
        <v>48</v>
      </c>
      <c r="L1403" s="167"/>
      <c r="M1403" s="167"/>
      <c r="N1403" s="167"/>
      <c r="O1403" s="84" t="s">
        <v>1902</v>
      </c>
      <c r="P1403" s="82">
        <v>48</v>
      </c>
      <c r="Q1403" s="89"/>
      <c r="R1403" s="165" t="s">
        <v>20</v>
      </c>
      <c r="S1403" s="87" t="s">
        <v>514</v>
      </c>
      <c r="T1403" s="86" t="s">
        <v>1325</v>
      </c>
      <c r="V1403" s="86"/>
      <c r="W1403" s="97"/>
      <c r="X1403" s="87"/>
      <c r="Y1403" s="165" t="str">
        <f t="shared" si="77"/>
        <v>SAM2016116SUCA1È</v>
      </c>
      <c r="Z1403" s="165">
        <f t="shared" si="78"/>
        <v>1</v>
      </c>
      <c r="AA1403" s="165" t="str">
        <f>VLOOKUP(R1403,NIVEAUXADMIN!A:B,2,FALSE)</f>
        <v>HT07</v>
      </c>
      <c r="AB1403" s="165" t="str">
        <f>VLOOKUP(S1403,NIVEAUXADMIN!E:F,2,FALSE)</f>
        <v>HT07733</v>
      </c>
      <c r="AC1403" s="165" t="str">
        <f>VLOOKUP(T1403,NIVEAUXADMIN!I:J,2,FALSE)</f>
        <v>HT07733-01</v>
      </c>
      <c r="AD1403" s="87">
        <f>IF(SUMPRODUCT(($A$4:$A1403=A1403)*($S$4:$S1403=S1403))&gt;1,0,1)</f>
        <v>1</v>
      </c>
    </row>
    <row r="1404" spans="1:30" s="165" customFormat="1" ht="15" customHeight="1">
      <c r="A1404" s="87" t="s">
        <v>112</v>
      </c>
      <c r="B1404" s="90"/>
      <c r="C1404" s="90"/>
      <c r="D1404" s="165" t="s">
        <v>16</v>
      </c>
      <c r="E1404" s="189">
        <v>42674</v>
      </c>
      <c r="F1404" s="88" t="s">
        <v>1051</v>
      </c>
      <c r="G1404" s="87" t="s">
        <v>1052</v>
      </c>
      <c r="H1404" s="87" t="s">
        <v>1062</v>
      </c>
      <c r="I1404" s="176"/>
      <c r="J1404" s="85" t="str">
        <f>IFERROR(VLOOKUP(H1404,REFERENCES!R:S,2,FALSE),"")</f>
        <v>Nombre</v>
      </c>
      <c r="K1404" s="168">
        <v>150</v>
      </c>
      <c r="L1404" s="167"/>
      <c r="M1404" s="167"/>
      <c r="N1404" s="167"/>
      <c r="O1404" s="84" t="s">
        <v>1902</v>
      </c>
      <c r="P1404" s="82">
        <v>150</v>
      </c>
      <c r="Q1404" s="89" t="s">
        <v>30</v>
      </c>
      <c r="R1404" s="165" t="s">
        <v>20</v>
      </c>
      <c r="S1404" s="165" t="s">
        <v>21</v>
      </c>
      <c r="T1404" s="101"/>
      <c r="V1404" s="86"/>
      <c r="W1404" s="97"/>
      <c r="X1404" s="87"/>
      <c r="Y1404" s="165" t="str">
        <f t="shared" si="77"/>
        <v>SAM20161031SULE</v>
      </c>
      <c r="Z1404" s="165">
        <f t="shared" si="78"/>
        <v>1</v>
      </c>
      <c r="AA1404" s="165" t="str">
        <f>VLOOKUP(R1404,NIVEAUXADMIN!A:B,2,FALSE)</f>
        <v>HT07</v>
      </c>
      <c r="AB1404" s="165" t="str">
        <f>VLOOKUP(S1404,NIVEAUXADMIN!E:F,2,FALSE)</f>
        <v>HT07711</v>
      </c>
      <c r="AC1404" s="165" t="e">
        <f>VLOOKUP(T1404,NIVEAUXADMIN!I:J,2,FALSE)</f>
        <v>#N/A</v>
      </c>
      <c r="AD1404" s="87">
        <f>IF(SUMPRODUCT(($A$4:$A1404=A1404)*($S$4:$S1404=S1404))&gt;1,0,1)</f>
        <v>1</v>
      </c>
    </row>
    <row r="1405" spans="1:30" s="165" customFormat="1" ht="15" customHeight="1">
      <c r="A1405" s="87" t="s">
        <v>112</v>
      </c>
      <c r="B1405" s="90"/>
      <c r="C1405" s="90"/>
      <c r="D1405" s="165" t="s">
        <v>16</v>
      </c>
      <c r="E1405" s="189">
        <v>42677</v>
      </c>
      <c r="F1405" s="88" t="s">
        <v>1049</v>
      </c>
      <c r="G1405" s="87" t="s">
        <v>1053</v>
      </c>
      <c r="H1405" s="87" t="s">
        <v>1048</v>
      </c>
      <c r="I1405" s="176"/>
      <c r="J1405" s="85" t="str">
        <f>IFERROR(VLOOKUP(H1405,REFERENCES!R:S,2,FALSE),"")</f>
        <v>Nombre</v>
      </c>
      <c r="K1405" s="168">
        <v>140</v>
      </c>
      <c r="L1405" s="167"/>
      <c r="M1405" s="167"/>
      <c r="N1405" s="167"/>
      <c r="O1405" s="84" t="s">
        <v>1902</v>
      </c>
      <c r="P1405" s="82">
        <v>140</v>
      </c>
      <c r="Q1405" s="89"/>
      <c r="R1405" s="165" t="s">
        <v>20</v>
      </c>
      <c r="S1405" s="165" t="s">
        <v>21</v>
      </c>
      <c r="T1405" s="101"/>
      <c r="V1405" s="86"/>
      <c r="W1405" s="97"/>
      <c r="X1405" s="87"/>
      <c r="Y1405" s="165" t="str">
        <f t="shared" si="77"/>
        <v>SAM2016113SULE</v>
      </c>
      <c r="Z1405" s="165">
        <f t="shared" si="78"/>
        <v>1</v>
      </c>
      <c r="AA1405" s="165" t="str">
        <f>VLOOKUP(R1405,NIVEAUXADMIN!A:B,2,FALSE)</f>
        <v>HT07</v>
      </c>
      <c r="AB1405" s="165" t="str">
        <f>VLOOKUP(S1405,NIVEAUXADMIN!E:F,2,FALSE)</f>
        <v>HT07711</v>
      </c>
      <c r="AC1405" s="165" t="e">
        <f>VLOOKUP(T1405,NIVEAUXADMIN!I:J,2,FALSE)</f>
        <v>#N/A</v>
      </c>
      <c r="AD1405" s="87">
        <f>IF(SUMPRODUCT(($A$4:$A1405=A1405)*($S$4:$S1405=S1405))&gt;1,0,1)</f>
        <v>0</v>
      </c>
    </row>
    <row r="1406" spans="1:30" s="165" customFormat="1" ht="15" customHeight="1">
      <c r="A1406" s="87" t="s">
        <v>112</v>
      </c>
      <c r="B1406" s="90"/>
      <c r="C1406" s="90"/>
      <c r="D1406" s="165" t="s">
        <v>16</v>
      </c>
      <c r="E1406" s="189">
        <v>42669</v>
      </c>
      <c r="F1406" s="88" t="s">
        <v>1049</v>
      </c>
      <c r="G1406" s="87" t="s">
        <v>1053</v>
      </c>
      <c r="H1406" s="87" t="s">
        <v>1048</v>
      </c>
      <c r="I1406" s="176"/>
      <c r="J1406" s="85" t="str">
        <f>IFERROR(VLOOKUP(H1406,REFERENCES!R:S,2,FALSE),"")</f>
        <v>Nombre</v>
      </c>
      <c r="K1406" s="168">
        <v>630</v>
      </c>
      <c r="L1406" s="167"/>
      <c r="M1406" s="167"/>
      <c r="N1406" s="167"/>
      <c r="O1406" s="84" t="s">
        <v>1902</v>
      </c>
      <c r="P1406" s="82">
        <v>630</v>
      </c>
      <c r="Q1406" s="89"/>
      <c r="R1406" s="165" t="s">
        <v>20</v>
      </c>
      <c r="S1406" s="87" t="s">
        <v>520</v>
      </c>
      <c r="T1406" s="101"/>
      <c r="V1406" s="86"/>
      <c r="W1406" s="97"/>
      <c r="X1406" s="87"/>
      <c r="Y1406" s="165" t="str">
        <f t="shared" si="77"/>
        <v>SAM20161026SUCH</v>
      </c>
      <c r="Z1406" s="165">
        <f t="shared" si="78"/>
        <v>1</v>
      </c>
      <c r="AA1406" s="165" t="str">
        <f>VLOOKUP(R1406,NIVEAUXADMIN!A:B,2,FALSE)</f>
        <v>HT07</v>
      </c>
      <c r="AB1406" s="165" t="str">
        <f>VLOOKUP(S1406,NIVEAUXADMIN!E:F,2,FALSE)</f>
        <v>HT07751</v>
      </c>
      <c r="AC1406" s="165" t="e">
        <f>VLOOKUP(T1406,NIVEAUXADMIN!I:J,2,FALSE)</f>
        <v>#N/A</v>
      </c>
      <c r="AD1406" s="87">
        <f>IF(SUMPRODUCT(($A$4:$A1406=A1406)*($S$4:$S1406=S1406))&gt;1,0,1)</f>
        <v>0</v>
      </c>
    </row>
    <row r="1407" spans="1:30" s="165" customFormat="1" ht="15" customHeight="1">
      <c r="A1407" s="87" t="s">
        <v>112</v>
      </c>
      <c r="B1407" s="90"/>
      <c r="C1407" s="90"/>
      <c r="D1407" s="165" t="s">
        <v>16</v>
      </c>
      <c r="E1407" s="189">
        <v>42674</v>
      </c>
      <c r="F1407" s="88" t="s">
        <v>1049</v>
      </c>
      <c r="G1407" s="87" t="s">
        <v>1053</v>
      </c>
      <c r="H1407" s="87" t="s">
        <v>1048</v>
      </c>
      <c r="I1407" s="176"/>
      <c r="J1407" s="85" t="str">
        <f>IFERROR(VLOOKUP(H1407,REFERENCES!R:S,2,FALSE),"")</f>
        <v>Nombre</v>
      </c>
      <c r="K1407" s="168">
        <v>180</v>
      </c>
      <c r="L1407" s="167"/>
      <c r="M1407" s="167"/>
      <c r="N1407" s="167"/>
      <c r="O1407" s="84" t="s">
        <v>1902</v>
      </c>
      <c r="P1407" s="82">
        <v>180</v>
      </c>
      <c r="Q1407" s="89"/>
      <c r="R1407" s="165" t="s">
        <v>20</v>
      </c>
      <c r="S1407" s="165" t="s">
        <v>517</v>
      </c>
      <c r="T1407" s="101"/>
      <c r="V1407" s="86"/>
      <c r="W1407" s="97"/>
      <c r="X1407" s="87"/>
      <c r="Y1407" s="165" t="str">
        <f t="shared" si="77"/>
        <v>SAM20161031SUCH</v>
      </c>
      <c r="Z1407" s="165">
        <f t="shared" si="78"/>
        <v>1</v>
      </c>
      <c r="AA1407" s="165" t="str">
        <f>VLOOKUP(R1407,NIVEAUXADMIN!A:B,2,FALSE)</f>
        <v>HT07</v>
      </c>
      <c r="AB1407" s="165" t="str">
        <f>VLOOKUP(S1407,NIVEAUXADMIN!E:F,2,FALSE)</f>
        <v>HT07713</v>
      </c>
      <c r="AC1407" s="165" t="e">
        <f>VLOOKUP(T1407,NIVEAUXADMIN!I:J,2,FALSE)</f>
        <v>#N/A</v>
      </c>
      <c r="AD1407" s="87">
        <f>IF(SUMPRODUCT(($A$4:$A1407=A1407)*($S$4:$S1407=S1407))&gt;1,0,1)</f>
        <v>1</v>
      </c>
    </row>
    <row r="1408" spans="1:30" s="165" customFormat="1" ht="15" customHeight="1">
      <c r="A1408" s="87" t="s">
        <v>112</v>
      </c>
      <c r="B1408" s="90"/>
      <c r="C1408" s="90"/>
      <c r="D1408" s="165" t="s">
        <v>16</v>
      </c>
      <c r="E1408" s="189">
        <v>42670</v>
      </c>
      <c r="F1408" s="88" t="s">
        <v>1049</v>
      </c>
      <c r="G1408" s="87" t="s">
        <v>1053</v>
      </c>
      <c r="H1408" s="87" t="s">
        <v>1048</v>
      </c>
      <c r="I1408" s="176"/>
      <c r="J1408" s="85" t="str">
        <f>IFERROR(VLOOKUP(H1408,REFERENCES!R:S,2,FALSE),"")</f>
        <v>Nombre</v>
      </c>
      <c r="K1408" s="168">
        <v>1572</v>
      </c>
      <c r="L1408" s="167"/>
      <c r="M1408" s="167"/>
      <c r="N1408" s="167"/>
      <c r="O1408" s="84" t="s">
        <v>1902</v>
      </c>
      <c r="P1408" s="82">
        <v>1572</v>
      </c>
      <c r="Q1408" s="89"/>
      <c r="R1408" s="165" t="s">
        <v>20</v>
      </c>
      <c r="S1408" s="165" t="s">
        <v>21</v>
      </c>
      <c r="T1408" s="101"/>
      <c r="V1408" s="86"/>
      <c r="W1408" s="97"/>
      <c r="X1408" s="87"/>
      <c r="Y1408" s="165" t="str">
        <f t="shared" si="77"/>
        <v>SAM20161027SULE</v>
      </c>
      <c r="Z1408" s="165">
        <f t="shared" si="78"/>
        <v>2</v>
      </c>
      <c r="AA1408" s="165" t="str">
        <f>VLOOKUP(R1408,NIVEAUXADMIN!A:B,2,FALSE)</f>
        <v>HT07</v>
      </c>
      <c r="AB1408" s="165" t="str">
        <f>VLOOKUP(S1408,NIVEAUXADMIN!E:F,2,FALSE)</f>
        <v>HT07711</v>
      </c>
      <c r="AC1408" s="165" t="e">
        <f>VLOOKUP(T1408,NIVEAUXADMIN!I:J,2,FALSE)</f>
        <v>#N/A</v>
      </c>
      <c r="AD1408" s="87">
        <f>IF(SUMPRODUCT(($A$4:$A1408=A1408)*($S$4:$S1408=S1408))&gt;1,0,1)</f>
        <v>0</v>
      </c>
    </row>
    <row r="1409" spans="1:30" s="165" customFormat="1" ht="15" customHeight="1">
      <c r="A1409" s="87" t="s">
        <v>112</v>
      </c>
      <c r="B1409" s="90"/>
      <c r="C1409" s="90"/>
      <c r="D1409" s="165" t="s">
        <v>16</v>
      </c>
      <c r="E1409" s="189">
        <v>42670</v>
      </c>
      <c r="F1409" s="95" t="s">
        <v>1051</v>
      </c>
      <c r="G1409" s="165" t="s">
        <v>1052</v>
      </c>
      <c r="H1409" s="165" t="s">
        <v>1054</v>
      </c>
      <c r="I1409" s="176"/>
      <c r="J1409" s="85" t="str">
        <f>IFERROR(VLOOKUP(H1409,REFERENCES!R:S,2,FALSE),"")</f>
        <v>Nombre</v>
      </c>
      <c r="K1409" s="168">
        <v>400</v>
      </c>
      <c r="L1409" s="167"/>
      <c r="M1409" s="167"/>
      <c r="N1409" s="167"/>
      <c r="O1409" s="84" t="s">
        <v>1902</v>
      </c>
      <c r="P1409" s="82">
        <v>1572</v>
      </c>
      <c r="Q1409" s="89" t="s">
        <v>30</v>
      </c>
      <c r="R1409" s="165" t="s">
        <v>20</v>
      </c>
      <c r="S1409" s="165" t="s">
        <v>21</v>
      </c>
      <c r="T1409" s="101"/>
      <c r="V1409" s="86"/>
      <c r="W1409" s="97"/>
      <c r="X1409" s="87"/>
      <c r="Y1409" s="165" t="str">
        <f t="shared" si="77"/>
        <v>SAM20161027SULE</v>
      </c>
      <c r="Z1409" s="165">
        <f t="shared" si="78"/>
        <v>2</v>
      </c>
      <c r="AA1409" s="165" t="str">
        <f>VLOOKUP(R1409,NIVEAUXADMIN!A:B,2,FALSE)</f>
        <v>HT07</v>
      </c>
      <c r="AB1409" s="165" t="str">
        <f>VLOOKUP(S1409,NIVEAUXADMIN!E:F,2,FALSE)</f>
        <v>HT07711</v>
      </c>
      <c r="AC1409" s="165" t="e">
        <f>VLOOKUP(T1409,NIVEAUXADMIN!I:J,2,FALSE)</f>
        <v>#N/A</v>
      </c>
      <c r="AD1409" s="87">
        <f>IF(SUMPRODUCT(($A$4:$A1409=A1409)*($S$4:$S1409=S1409))&gt;1,0,1)</f>
        <v>0</v>
      </c>
    </row>
    <row r="1410" spans="1:30" s="165" customFormat="1" ht="15" customHeight="1">
      <c r="A1410" s="87" t="s">
        <v>112</v>
      </c>
      <c r="B1410" s="90"/>
      <c r="C1410" s="90"/>
      <c r="D1410" s="165" t="s">
        <v>16</v>
      </c>
      <c r="E1410" s="189">
        <v>42671</v>
      </c>
      <c r="F1410" s="88" t="s">
        <v>1049</v>
      </c>
      <c r="G1410" s="87" t="s">
        <v>1053</v>
      </c>
      <c r="H1410" s="87" t="s">
        <v>1048</v>
      </c>
      <c r="I1410" s="176"/>
      <c r="J1410" s="85" t="str">
        <f>IFERROR(VLOOKUP(H1410,REFERENCES!R:S,2,FALSE),"")</f>
        <v>Nombre</v>
      </c>
      <c r="K1410" s="168">
        <v>2550</v>
      </c>
      <c r="L1410" s="167"/>
      <c r="M1410" s="167"/>
      <c r="N1410" s="167"/>
      <c r="O1410" s="84" t="s">
        <v>1902</v>
      </c>
      <c r="P1410" s="82">
        <v>2550</v>
      </c>
      <c r="Q1410" s="89"/>
      <c r="R1410" s="165" t="s">
        <v>20</v>
      </c>
      <c r="S1410" s="87" t="s">
        <v>520</v>
      </c>
      <c r="T1410" s="101"/>
      <c r="V1410" s="86"/>
      <c r="W1410" s="97"/>
      <c r="X1410" s="87"/>
      <c r="Y1410" s="165" t="str">
        <f t="shared" si="77"/>
        <v>SAM20161028SUCH</v>
      </c>
      <c r="Z1410" s="165">
        <f t="shared" si="78"/>
        <v>1</v>
      </c>
      <c r="AA1410" s="165" t="str">
        <f>VLOOKUP(R1410,NIVEAUXADMIN!A:B,2,FALSE)</f>
        <v>HT07</v>
      </c>
      <c r="AB1410" s="165" t="str">
        <f>VLOOKUP(S1410,NIVEAUXADMIN!E:F,2,FALSE)</f>
        <v>HT07751</v>
      </c>
      <c r="AC1410" s="165" t="e">
        <f>VLOOKUP(T1410,NIVEAUXADMIN!I:J,2,FALSE)</f>
        <v>#N/A</v>
      </c>
      <c r="AD1410" s="87">
        <f>IF(SUMPRODUCT(($A$4:$A1410=A1410)*($S$4:$S1410=S1410))&gt;1,0,1)</f>
        <v>0</v>
      </c>
    </row>
    <row r="1411" spans="1:30" s="165" customFormat="1" ht="15" customHeight="1">
      <c r="A1411" s="87" t="s">
        <v>112</v>
      </c>
      <c r="B1411" s="90"/>
      <c r="C1411" s="90"/>
      <c r="D1411" s="165" t="s">
        <v>16</v>
      </c>
      <c r="E1411" s="189">
        <v>42672</v>
      </c>
      <c r="F1411" s="88" t="s">
        <v>1049</v>
      </c>
      <c r="G1411" s="87" t="s">
        <v>1053</v>
      </c>
      <c r="H1411" s="87" t="s">
        <v>1048</v>
      </c>
      <c r="I1411" s="176"/>
      <c r="J1411" s="85" t="str">
        <f>IFERROR(VLOOKUP(H1411,REFERENCES!R:S,2,FALSE),"")</f>
        <v>Nombre</v>
      </c>
      <c r="K1411" s="168">
        <v>120</v>
      </c>
      <c r="L1411" s="167"/>
      <c r="M1411" s="167"/>
      <c r="N1411" s="167"/>
      <c r="O1411" s="84" t="s">
        <v>1902</v>
      </c>
      <c r="P1411" s="82">
        <v>120</v>
      </c>
      <c r="Q1411" s="89"/>
      <c r="R1411" s="165" t="s">
        <v>20</v>
      </c>
      <c r="S1411" s="165" t="s">
        <v>21</v>
      </c>
      <c r="T1411" s="101"/>
      <c r="U1411" s="165" t="s">
        <v>1115</v>
      </c>
      <c r="V1411" s="86"/>
      <c r="W1411" s="97"/>
      <c r="X1411" s="87"/>
      <c r="Y1411" s="165" t="str">
        <f t="shared" si="77"/>
        <v>SAM20161029SULE</v>
      </c>
      <c r="Z1411" s="165">
        <f t="shared" si="78"/>
        <v>2</v>
      </c>
      <c r="AA1411" s="165" t="str">
        <f>VLOOKUP(R1411,NIVEAUXADMIN!A:B,2,FALSE)</f>
        <v>HT07</v>
      </c>
      <c r="AB1411" s="165" t="str">
        <f>VLOOKUP(S1411,NIVEAUXADMIN!E:F,2,FALSE)</f>
        <v>HT07711</v>
      </c>
      <c r="AC1411" s="165" t="e">
        <f>VLOOKUP(T1411,NIVEAUXADMIN!I:J,2,FALSE)</f>
        <v>#N/A</v>
      </c>
      <c r="AD1411" s="87">
        <f>IF(SUMPRODUCT(($A$4:$A1411=A1411)*($S$4:$S1411=S1411))&gt;1,0,1)</f>
        <v>0</v>
      </c>
    </row>
    <row r="1412" spans="1:30" s="165" customFormat="1" ht="15" customHeight="1">
      <c r="A1412" s="87" t="s">
        <v>112</v>
      </c>
      <c r="B1412" s="90"/>
      <c r="C1412" s="90" t="s">
        <v>1887</v>
      </c>
      <c r="D1412" s="165" t="s">
        <v>16</v>
      </c>
      <c r="E1412" s="189">
        <v>42671</v>
      </c>
      <c r="F1412" s="88" t="s">
        <v>1049</v>
      </c>
      <c r="G1412" s="87" t="s">
        <v>1053</v>
      </c>
      <c r="H1412" s="87" t="s">
        <v>1048</v>
      </c>
      <c r="I1412" s="176"/>
      <c r="J1412" s="85" t="str">
        <f>IFERROR(VLOOKUP(H1412,REFERENCES!R:S,2,FALSE),"")</f>
        <v>Nombre</v>
      </c>
      <c r="K1412" s="168">
        <v>49</v>
      </c>
      <c r="L1412" s="167"/>
      <c r="M1412" s="167"/>
      <c r="N1412" s="167"/>
      <c r="O1412" s="84" t="s">
        <v>1902</v>
      </c>
      <c r="P1412" s="82">
        <v>249</v>
      </c>
      <c r="Q1412" s="89"/>
      <c r="R1412" s="87" t="s">
        <v>17</v>
      </c>
      <c r="S1412" s="87" t="s">
        <v>18</v>
      </c>
      <c r="T1412" s="86" t="s">
        <v>1816</v>
      </c>
      <c r="V1412" s="86"/>
      <c r="W1412" s="97"/>
      <c r="X1412" s="87"/>
      <c r="Y1412" s="165" t="str">
        <f t="shared" si="77"/>
        <v>SAM20161028GRJE9E</v>
      </c>
      <c r="Z1412" s="165">
        <f t="shared" si="78"/>
        <v>3</v>
      </c>
      <c r="AA1412" s="165" t="str">
        <f>VLOOKUP(R1412,NIVEAUXADMIN!A:B,2,FALSE)</f>
        <v>HT08</v>
      </c>
      <c r="AB1412" s="165" t="str">
        <f>VLOOKUP(S1412,NIVEAUXADMIN!E:F,2,FALSE)</f>
        <v>HT08811</v>
      </c>
      <c r="AC1412" s="165" t="str">
        <f>VLOOKUP(T1412,NIVEAUXADMIN!I:J,2,FALSE)</f>
        <v>HT08811-09</v>
      </c>
      <c r="AD1412" s="87">
        <f>IF(SUMPRODUCT(($A$4:$A1412=A1412)*($S$4:$S1412=S1412))&gt;1,0,1)</f>
        <v>0</v>
      </c>
    </row>
    <row r="1413" spans="1:30" s="165" customFormat="1" ht="15" customHeight="1">
      <c r="A1413" s="87" t="s">
        <v>112</v>
      </c>
      <c r="B1413" s="90"/>
      <c r="C1413" s="90"/>
      <c r="D1413" s="165" t="s">
        <v>16</v>
      </c>
      <c r="E1413" s="189">
        <v>42671</v>
      </c>
      <c r="F1413" s="95" t="s">
        <v>1051</v>
      </c>
      <c r="G1413" s="165" t="s">
        <v>1052</v>
      </c>
      <c r="H1413" s="165" t="s">
        <v>1054</v>
      </c>
      <c r="I1413" s="176"/>
      <c r="J1413" s="85" t="str">
        <f>IFERROR(VLOOKUP(H1413,REFERENCES!R:S,2,FALSE),"")</f>
        <v>Nombre</v>
      </c>
      <c r="K1413" s="168">
        <v>200</v>
      </c>
      <c r="L1413" s="167"/>
      <c r="M1413" s="167"/>
      <c r="N1413" s="167"/>
      <c r="O1413" s="84" t="s">
        <v>1902</v>
      </c>
      <c r="P1413" s="82">
        <v>249</v>
      </c>
      <c r="Q1413" s="89" t="s">
        <v>30</v>
      </c>
      <c r="R1413" s="87" t="s">
        <v>17</v>
      </c>
      <c r="S1413" s="87" t="s">
        <v>18</v>
      </c>
      <c r="T1413" s="86" t="s">
        <v>1816</v>
      </c>
      <c r="V1413" s="86"/>
      <c r="W1413" s="97"/>
      <c r="X1413" s="87"/>
      <c r="Y1413" s="165" t="str">
        <f t="shared" si="77"/>
        <v>SAM20161028GRJE9E</v>
      </c>
      <c r="Z1413" s="165">
        <f t="shared" si="78"/>
        <v>3</v>
      </c>
      <c r="AA1413" s="165" t="str">
        <f>VLOOKUP(R1413,NIVEAUXADMIN!A:B,2,FALSE)</f>
        <v>HT08</v>
      </c>
      <c r="AB1413" s="165" t="str">
        <f>VLOOKUP(S1413,NIVEAUXADMIN!E:F,2,FALSE)</f>
        <v>HT08811</v>
      </c>
      <c r="AC1413" s="165" t="str">
        <f>VLOOKUP(T1413,NIVEAUXADMIN!I:J,2,FALSE)</f>
        <v>HT08811-09</v>
      </c>
      <c r="AD1413" s="87">
        <f>IF(SUMPRODUCT(($A$4:$A1413=A1413)*($S$4:$S1413=S1413))&gt;1,0,1)</f>
        <v>0</v>
      </c>
    </row>
    <row r="1414" spans="1:30" s="165" customFormat="1" ht="15" customHeight="1">
      <c r="A1414" s="87" t="s">
        <v>112</v>
      </c>
      <c r="B1414" s="90"/>
      <c r="C1414" s="90"/>
      <c r="D1414" s="165" t="s">
        <v>16</v>
      </c>
      <c r="E1414" s="189">
        <v>42671</v>
      </c>
      <c r="F1414" s="88" t="s">
        <v>1051</v>
      </c>
      <c r="G1414" s="87" t="s">
        <v>1052</v>
      </c>
      <c r="H1414" s="87" t="s">
        <v>1062</v>
      </c>
      <c r="I1414" s="176"/>
      <c r="J1414" s="85" t="str">
        <f>IFERROR(VLOOKUP(H1414,REFERENCES!R:S,2,FALSE),"")</f>
        <v>Nombre</v>
      </c>
      <c r="K1414" s="168">
        <v>49</v>
      </c>
      <c r="L1414" s="167"/>
      <c r="M1414" s="167"/>
      <c r="N1414" s="167"/>
      <c r="O1414" s="84" t="s">
        <v>1902</v>
      </c>
      <c r="P1414" s="82">
        <v>249</v>
      </c>
      <c r="Q1414" s="89" t="s">
        <v>30</v>
      </c>
      <c r="R1414" s="87" t="s">
        <v>17</v>
      </c>
      <c r="S1414" s="87" t="s">
        <v>18</v>
      </c>
      <c r="T1414" s="86" t="s">
        <v>1816</v>
      </c>
      <c r="V1414" s="86"/>
      <c r="W1414" s="97"/>
      <c r="X1414" s="87"/>
      <c r="Y1414" s="165" t="str">
        <f t="shared" si="77"/>
        <v>SAM20161028GRJE9E</v>
      </c>
      <c r="Z1414" s="165">
        <f t="shared" si="78"/>
        <v>3</v>
      </c>
      <c r="AA1414" s="165" t="str">
        <f>VLOOKUP(R1414,NIVEAUXADMIN!A:B,2,FALSE)</f>
        <v>HT08</v>
      </c>
      <c r="AB1414" s="165" t="str">
        <f>VLOOKUP(S1414,NIVEAUXADMIN!E:F,2,FALSE)</f>
        <v>HT08811</v>
      </c>
      <c r="AC1414" s="165" t="str">
        <f>VLOOKUP(T1414,NIVEAUXADMIN!I:J,2,FALSE)</f>
        <v>HT08811-09</v>
      </c>
      <c r="AD1414" s="87">
        <f>IF(SUMPRODUCT(($A$4:$A1414=A1414)*($S$4:$S1414=S1414))&gt;1,0,1)</f>
        <v>0</v>
      </c>
    </row>
    <row r="1415" spans="1:30" s="165" customFormat="1" ht="15" customHeight="1">
      <c r="A1415" s="87" t="s">
        <v>112</v>
      </c>
      <c r="B1415" s="90"/>
      <c r="C1415" s="90" t="s">
        <v>48</v>
      </c>
      <c r="D1415" s="165" t="s">
        <v>19</v>
      </c>
      <c r="E1415" s="189">
        <v>42714</v>
      </c>
      <c r="F1415" s="88" t="s">
        <v>1049</v>
      </c>
      <c r="G1415" s="87" t="s">
        <v>1053</v>
      </c>
      <c r="H1415" s="87" t="s">
        <v>1048</v>
      </c>
      <c r="I1415" s="176"/>
      <c r="J1415" s="85" t="str">
        <f>IFERROR(VLOOKUP(H1415,REFERENCES!R:S,2,FALSE),"")</f>
        <v>Nombre</v>
      </c>
      <c r="K1415" s="168">
        <v>200</v>
      </c>
      <c r="L1415" s="167"/>
      <c r="M1415" s="167"/>
      <c r="N1415" s="167"/>
      <c r="O1415" s="84" t="s">
        <v>1902</v>
      </c>
      <c r="P1415" s="82">
        <v>200</v>
      </c>
      <c r="Q1415" s="96" t="s">
        <v>1040</v>
      </c>
      <c r="R1415" s="87" t="s">
        <v>17</v>
      </c>
      <c r="S1415" s="87" t="s">
        <v>269</v>
      </c>
      <c r="T1415" s="86" t="s">
        <v>1547</v>
      </c>
      <c r="U1415" s="165" t="s">
        <v>2676</v>
      </c>
      <c r="V1415" s="86"/>
      <c r="W1415" s="97"/>
      <c r="X1415" s="87"/>
      <c r="Y1415" s="165" t="str">
        <f t="shared" si="77"/>
        <v>SAM20161210GRMO3E</v>
      </c>
      <c r="Z1415" s="165">
        <f t="shared" si="78"/>
        <v>4</v>
      </c>
      <c r="AA1415" s="165" t="str">
        <f>VLOOKUP(R1415,NIVEAUXADMIN!A:B,2,FALSE)</f>
        <v>HT08</v>
      </c>
      <c r="AB1415" s="165" t="str">
        <f>VLOOKUP(S1415,NIVEAUXADMIN!E:F,2,FALSE)</f>
        <v>HT08814</v>
      </c>
      <c r="AC1415" s="165" t="str">
        <f>VLOOKUP(T1415,NIVEAUXADMIN!I:J,2,FALSE)</f>
        <v>HT08814-03</v>
      </c>
      <c r="AD1415" s="87">
        <f>IF(SUMPRODUCT(($A$4:$A1415=A1415)*($S$4:$S1415=S1415))&gt;1,0,1)</f>
        <v>0</v>
      </c>
    </row>
    <row r="1416" spans="1:30" s="165" customFormat="1" ht="15" customHeight="1">
      <c r="A1416" s="87" t="s">
        <v>112</v>
      </c>
      <c r="B1416" s="90"/>
      <c r="C1416" s="90" t="s">
        <v>48</v>
      </c>
      <c r="D1416" s="87" t="s">
        <v>19</v>
      </c>
      <c r="E1416" s="189">
        <v>42714</v>
      </c>
      <c r="F1416" s="88" t="s">
        <v>1050</v>
      </c>
      <c r="G1416" s="87" t="s">
        <v>1029</v>
      </c>
      <c r="H1416" s="165" t="s">
        <v>1029</v>
      </c>
      <c r="I1416" s="176"/>
      <c r="J1416" s="85" t="str">
        <f>IFERROR(VLOOKUP(H1416,REFERENCES!R:S,2,FALSE),"")</f>
        <v/>
      </c>
      <c r="K1416" s="168">
        <v>200</v>
      </c>
      <c r="L1416" s="167"/>
      <c r="M1416" s="167"/>
      <c r="N1416" s="167"/>
      <c r="O1416" s="84" t="s">
        <v>1902</v>
      </c>
      <c r="P1416" s="82">
        <v>200</v>
      </c>
      <c r="Q1416" s="96" t="s">
        <v>1040</v>
      </c>
      <c r="R1416" s="87" t="s">
        <v>17</v>
      </c>
      <c r="S1416" s="87" t="s">
        <v>269</v>
      </c>
      <c r="T1416" s="86" t="s">
        <v>1547</v>
      </c>
      <c r="U1416" s="165" t="s">
        <v>2676</v>
      </c>
      <c r="V1416" s="86"/>
      <c r="W1416" s="97"/>
      <c r="X1416" s="87"/>
      <c r="Y1416" s="165" t="str">
        <f t="shared" si="77"/>
        <v>SAM20161210GRMO3E</v>
      </c>
      <c r="Z1416" s="165">
        <f t="shared" si="78"/>
        <v>4</v>
      </c>
      <c r="AA1416" s="165" t="str">
        <f>VLOOKUP(R1416,NIVEAUXADMIN!A:B,2,FALSE)</f>
        <v>HT08</v>
      </c>
      <c r="AB1416" s="165" t="str">
        <f>VLOOKUP(S1416,NIVEAUXADMIN!E:F,2,FALSE)</f>
        <v>HT08814</v>
      </c>
      <c r="AC1416" s="165" t="str">
        <f>VLOOKUP(T1416,NIVEAUXADMIN!I:J,2,FALSE)</f>
        <v>HT08814-03</v>
      </c>
      <c r="AD1416" s="87">
        <f>IF(SUMPRODUCT(($A$4:$A1416=A1416)*($S$4:$S1416=S1416))&gt;1,0,1)</f>
        <v>0</v>
      </c>
    </row>
    <row r="1417" spans="1:30" s="165" customFormat="1" ht="15" customHeight="1">
      <c r="A1417" s="87" t="s">
        <v>112</v>
      </c>
      <c r="B1417" s="90"/>
      <c r="C1417" s="90" t="s">
        <v>48</v>
      </c>
      <c r="D1417" s="165" t="s">
        <v>19</v>
      </c>
      <c r="E1417" s="189">
        <v>42714</v>
      </c>
      <c r="F1417" s="88" t="s">
        <v>1049</v>
      </c>
      <c r="G1417" s="87" t="s">
        <v>1053</v>
      </c>
      <c r="H1417" s="87" t="s">
        <v>1064</v>
      </c>
      <c r="I1417" s="176"/>
      <c r="J1417" s="85" t="str">
        <f>IFERROR(VLOOKUP(H1417,REFERENCES!R:S,2,FALSE),"")</f>
        <v>Nombre</v>
      </c>
      <c r="K1417" s="168">
        <v>200</v>
      </c>
      <c r="L1417" s="167"/>
      <c r="M1417" s="167"/>
      <c r="N1417" s="167"/>
      <c r="O1417" s="84" t="s">
        <v>1902</v>
      </c>
      <c r="P1417" s="82">
        <v>200</v>
      </c>
      <c r="Q1417" s="96" t="s">
        <v>1040</v>
      </c>
      <c r="R1417" s="87" t="s">
        <v>17</v>
      </c>
      <c r="S1417" s="87" t="s">
        <v>269</v>
      </c>
      <c r="T1417" s="86" t="s">
        <v>1547</v>
      </c>
      <c r="U1417" s="165" t="s">
        <v>2676</v>
      </c>
      <c r="V1417" s="86"/>
      <c r="W1417" s="97"/>
      <c r="X1417" s="87"/>
      <c r="Y1417" s="165" t="str">
        <f t="shared" si="77"/>
        <v>SAM20161210GRMO3E</v>
      </c>
      <c r="Z1417" s="165">
        <f t="shared" si="78"/>
        <v>4</v>
      </c>
      <c r="AA1417" s="165" t="str">
        <f>VLOOKUP(R1417,NIVEAUXADMIN!A:B,2,FALSE)</f>
        <v>HT08</v>
      </c>
      <c r="AB1417" s="165" t="str">
        <f>VLOOKUP(S1417,NIVEAUXADMIN!E:F,2,FALSE)</f>
        <v>HT08814</v>
      </c>
      <c r="AC1417" s="165" t="str">
        <f>VLOOKUP(T1417,NIVEAUXADMIN!I:J,2,FALSE)</f>
        <v>HT08814-03</v>
      </c>
      <c r="AD1417" s="87">
        <f>IF(SUMPRODUCT(($A$4:$A1417=A1417)*($S$4:$S1417=S1417))&gt;1,0,1)</f>
        <v>0</v>
      </c>
    </row>
    <row r="1418" spans="1:30" s="165" customFormat="1" ht="15" customHeight="1">
      <c r="A1418" s="87" t="s">
        <v>112</v>
      </c>
      <c r="B1418" s="90"/>
      <c r="C1418" s="90" t="s">
        <v>48</v>
      </c>
      <c r="D1418" s="165" t="s">
        <v>19</v>
      </c>
      <c r="E1418" s="189">
        <v>42714</v>
      </c>
      <c r="F1418" s="88" t="s">
        <v>1049</v>
      </c>
      <c r="G1418" s="87" t="s">
        <v>1053</v>
      </c>
      <c r="H1418" s="87" t="s">
        <v>1196</v>
      </c>
      <c r="I1418" s="176"/>
      <c r="J1418" s="85" t="str">
        <f>IFERROR(VLOOKUP(H1418,REFERENCES!R:S,2,FALSE),"")</f>
        <v>Nombre</v>
      </c>
      <c r="K1418" s="168">
        <v>40</v>
      </c>
      <c r="L1418" s="167"/>
      <c r="M1418" s="167"/>
      <c r="N1418" s="167"/>
      <c r="O1418" s="84" t="s">
        <v>1902</v>
      </c>
      <c r="P1418" s="82">
        <v>200</v>
      </c>
      <c r="Q1418" s="96" t="s">
        <v>1040</v>
      </c>
      <c r="R1418" s="87" t="s">
        <v>17</v>
      </c>
      <c r="S1418" s="87" t="s">
        <v>269</v>
      </c>
      <c r="T1418" s="86" t="s">
        <v>1547</v>
      </c>
      <c r="U1418" s="165" t="s">
        <v>2676</v>
      </c>
      <c r="V1418" s="86"/>
      <c r="W1418" s="97"/>
      <c r="X1418" s="87"/>
      <c r="Y1418" s="165" t="str">
        <f t="shared" si="77"/>
        <v>SAM20161210GRMO3E</v>
      </c>
      <c r="Z1418" s="165">
        <f t="shared" si="78"/>
        <v>4</v>
      </c>
      <c r="AA1418" s="165" t="str">
        <f>VLOOKUP(R1418,NIVEAUXADMIN!A:B,2,FALSE)</f>
        <v>HT08</v>
      </c>
      <c r="AB1418" s="165" t="str">
        <f>VLOOKUP(S1418,NIVEAUXADMIN!E:F,2,FALSE)</f>
        <v>HT08814</v>
      </c>
      <c r="AC1418" s="165" t="str">
        <f>VLOOKUP(T1418,NIVEAUXADMIN!I:J,2,FALSE)</f>
        <v>HT08814-03</v>
      </c>
      <c r="AD1418" s="87">
        <f>IF(SUMPRODUCT(($A$4:$A1418=A1418)*($S$4:$S1418=S1418))&gt;1,0,1)</f>
        <v>0</v>
      </c>
    </row>
    <row r="1419" spans="1:30" s="165" customFormat="1" ht="15" customHeight="1">
      <c r="A1419" s="87" t="s">
        <v>112</v>
      </c>
      <c r="B1419" s="90"/>
      <c r="C1419" s="90"/>
      <c r="D1419" s="165" t="s">
        <v>16</v>
      </c>
      <c r="E1419" s="189">
        <v>42679</v>
      </c>
      <c r="F1419" s="88" t="s">
        <v>1049</v>
      </c>
      <c r="G1419" s="87" t="s">
        <v>1053</v>
      </c>
      <c r="H1419" s="87" t="s">
        <v>1048</v>
      </c>
      <c r="I1419" s="176"/>
      <c r="J1419" s="85" t="str">
        <f>IFERROR(VLOOKUP(H1419,REFERENCES!R:S,2,FALSE),"")</f>
        <v>Nombre</v>
      </c>
      <c r="K1419" s="168">
        <v>100</v>
      </c>
      <c r="L1419" s="167"/>
      <c r="M1419" s="167"/>
      <c r="N1419" s="167"/>
      <c r="O1419" s="84" t="s">
        <v>1902</v>
      </c>
      <c r="P1419" s="82">
        <v>100</v>
      </c>
      <c r="Q1419" s="89"/>
      <c r="R1419" s="165" t="s">
        <v>20</v>
      </c>
      <c r="S1419" s="87" t="s">
        <v>499</v>
      </c>
      <c r="T1419" s="86" t="s">
        <v>1380</v>
      </c>
      <c r="V1419" s="86"/>
      <c r="W1419" s="97"/>
      <c r="X1419" s="87"/>
      <c r="Y1419" s="165" t="str">
        <f t="shared" si="77"/>
        <v>SAM2016115SUCA1È</v>
      </c>
      <c r="Z1419" s="165">
        <f t="shared" si="78"/>
        <v>1</v>
      </c>
      <c r="AA1419" s="165" t="str">
        <f>VLOOKUP(R1419,NIVEAUXADMIN!A:B,2,FALSE)</f>
        <v>HT07</v>
      </c>
      <c r="AB1419" s="165" t="str">
        <f>VLOOKUP(S1419,NIVEAUXADMIN!E:F,2,FALSE)</f>
        <v>HT07714</v>
      </c>
      <c r="AC1419" s="165" t="str">
        <f>VLOOKUP(T1419,NIVEAUXADMIN!I:J,2,FALSE)</f>
        <v>HT07714-01</v>
      </c>
      <c r="AD1419" s="87">
        <f>IF(SUMPRODUCT(($A$4:$A1419=A1419)*($S$4:$S1419=S1419))&gt;1,0,1)</f>
        <v>1</v>
      </c>
    </row>
    <row r="1420" spans="1:30" s="165" customFormat="1" ht="15" customHeight="1">
      <c r="A1420" s="87" t="s">
        <v>112</v>
      </c>
      <c r="B1420" s="90"/>
      <c r="C1420" s="90"/>
      <c r="D1420" s="165" t="s">
        <v>16</v>
      </c>
      <c r="E1420" s="189">
        <v>42650</v>
      </c>
      <c r="F1420" s="88" t="s">
        <v>1049</v>
      </c>
      <c r="G1420" s="87" t="s">
        <v>1053</v>
      </c>
      <c r="H1420" s="87" t="s">
        <v>1048</v>
      </c>
      <c r="I1420" s="87"/>
      <c r="J1420" s="85" t="str">
        <f>IFERROR(VLOOKUP(H1420,REFERENCES!R:S,2,FALSE),"")</f>
        <v>Nombre</v>
      </c>
      <c r="K1420" s="168">
        <v>17</v>
      </c>
      <c r="L1420" s="167"/>
      <c r="M1420" s="167"/>
      <c r="N1420" s="167"/>
      <c r="O1420" s="84" t="s">
        <v>1902</v>
      </c>
      <c r="P1420" s="82">
        <v>400</v>
      </c>
      <c r="Q1420" s="89"/>
      <c r="R1420" s="87"/>
      <c r="S1420" s="100"/>
      <c r="T1420" s="101"/>
      <c r="U1420" s="165" t="s">
        <v>1876</v>
      </c>
      <c r="V1420" s="86"/>
      <c r="W1420" s="97"/>
      <c r="X1420" s="87"/>
      <c r="Y1420" s="165" t="str">
        <f t="shared" si="77"/>
        <v>SAM2016107</v>
      </c>
      <c r="Z1420" s="165">
        <f t="shared" si="78"/>
        <v>1</v>
      </c>
      <c r="AA1420" s="165" t="e">
        <f>VLOOKUP(R1420,NIVEAUXADMIN!A:B,2,FALSE)</f>
        <v>#N/A</v>
      </c>
      <c r="AB1420" s="165" t="e">
        <f>VLOOKUP(S1420,NIVEAUXADMIN!E:F,2,FALSE)</f>
        <v>#N/A</v>
      </c>
      <c r="AC1420" s="165" t="e">
        <f>VLOOKUP(T1420,NIVEAUXADMIN!I:J,2,FALSE)</f>
        <v>#N/A</v>
      </c>
      <c r="AD1420" s="87">
        <f>IF(SUMPRODUCT(($A$4:$A1420=A1420)*($S$4:$S1420=S1420))&gt;1,0,1)</f>
        <v>1</v>
      </c>
    </row>
    <row r="1421" spans="1:30" s="165" customFormat="1" ht="15" customHeight="1">
      <c r="A1421" s="87" t="s">
        <v>112</v>
      </c>
      <c r="B1421" s="90"/>
      <c r="C1421" s="90"/>
      <c r="D1421" s="165" t="s">
        <v>16</v>
      </c>
      <c r="E1421" s="189">
        <v>42652</v>
      </c>
      <c r="F1421" s="88" t="s">
        <v>1049</v>
      </c>
      <c r="G1421" s="87" t="s">
        <v>1053</v>
      </c>
      <c r="H1421" s="87" t="s">
        <v>1048</v>
      </c>
      <c r="I1421" s="87"/>
      <c r="J1421" s="85" t="str">
        <f>IFERROR(VLOOKUP(H1421,REFERENCES!R:S,2,FALSE),"")</f>
        <v>Nombre</v>
      </c>
      <c r="K1421" s="168">
        <v>400</v>
      </c>
      <c r="L1421" s="167"/>
      <c r="M1421" s="167"/>
      <c r="N1421" s="167"/>
      <c r="O1421" s="84" t="s">
        <v>1902</v>
      </c>
      <c r="P1421" s="82">
        <v>400</v>
      </c>
      <c r="Q1421" s="89"/>
      <c r="R1421" s="165" t="s">
        <v>20</v>
      </c>
      <c r="S1421" s="87" t="s">
        <v>539</v>
      </c>
      <c r="T1421" s="86" t="s">
        <v>1711</v>
      </c>
      <c r="U1421" s="165" t="s">
        <v>1877</v>
      </c>
      <c r="V1421" s="86"/>
      <c r="W1421" s="97"/>
      <c r="X1421" s="87"/>
      <c r="Y1421" s="165" t="str">
        <f t="shared" si="77"/>
        <v>SAM2016109SUPO5È</v>
      </c>
      <c r="Z1421" s="165">
        <f t="shared" si="78"/>
        <v>3</v>
      </c>
      <c r="AA1421" s="165" t="str">
        <f>VLOOKUP(R1421,NIVEAUXADMIN!A:B,2,FALSE)</f>
        <v>HT07</v>
      </c>
      <c r="AB1421" s="165" t="str">
        <f>VLOOKUP(S1421,NIVEAUXADMIN!E:F,2,FALSE)</f>
        <v>HT07721</v>
      </c>
      <c r="AC1421" s="165" t="str">
        <f>VLOOKUP(T1421,NIVEAUXADMIN!I:J,2,FALSE)</f>
        <v>HT07721-02</v>
      </c>
      <c r="AD1421" s="87">
        <f>IF(SUMPRODUCT(($A$4:$A1421=A1421)*($S$4:$S1421=S1421))&gt;1,0,1)</f>
        <v>0</v>
      </c>
    </row>
    <row r="1422" spans="1:30" s="165" customFormat="1" ht="15" customHeight="1">
      <c r="A1422" s="87" t="s">
        <v>112</v>
      </c>
      <c r="B1422" s="90"/>
      <c r="C1422" s="90"/>
      <c r="D1422" s="165" t="s">
        <v>16</v>
      </c>
      <c r="E1422" s="189">
        <v>42652</v>
      </c>
      <c r="F1422" s="95" t="s">
        <v>1051</v>
      </c>
      <c r="G1422" s="165" t="s">
        <v>1052</v>
      </c>
      <c r="H1422" s="165" t="s">
        <v>1054</v>
      </c>
      <c r="I1422" s="87"/>
      <c r="J1422" s="85" t="str">
        <f>IFERROR(VLOOKUP(H1422,REFERENCES!R:S,2,FALSE),"")</f>
        <v>Nombre</v>
      </c>
      <c r="K1422" s="168">
        <v>800</v>
      </c>
      <c r="L1422" s="167"/>
      <c r="M1422" s="167"/>
      <c r="N1422" s="167"/>
      <c r="O1422" s="84" t="s">
        <v>1902</v>
      </c>
      <c r="P1422" s="82">
        <v>400</v>
      </c>
      <c r="Q1422" s="89" t="s">
        <v>30</v>
      </c>
      <c r="R1422" s="165" t="s">
        <v>20</v>
      </c>
      <c r="S1422" s="87" t="s">
        <v>539</v>
      </c>
      <c r="T1422" s="86" t="s">
        <v>1711</v>
      </c>
      <c r="U1422" s="165" t="s">
        <v>1877</v>
      </c>
      <c r="V1422" s="86"/>
      <c r="W1422" s="97"/>
      <c r="X1422" s="87"/>
      <c r="Y1422" s="165" t="str">
        <f t="shared" si="77"/>
        <v>SAM2016109SUPO5È</v>
      </c>
      <c r="Z1422" s="165">
        <f t="shared" si="78"/>
        <v>3</v>
      </c>
      <c r="AA1422" s="165" t="str">
        <f>VLOOKUP(R1422,NIVEAUXADMIN!A:B,2,FALSE)</f>
        <v>HT07</v>
      </c>
      <c r="AB1422" s="165" t="str">
        <f>VLOOKUP(S1422,NIVEAUXADMIN!E:F,2,FALSE)</f>
        <v>HT07721</v>
      </c>
      <c r="AC1422" s="165" t="str">
        <f>VLOOKUP(T1422,NIVEAUXADMIN!I:J,2,FALSE)</f>
        <v>HT07721-02</v>
      </c>
      <c r="AD1422" s="87">
        <f>IF(SUMPRODUCT(($A$4:$A1422=A1422)*($S$4:$S1422=S1422))&gt;1,0,1)</f>
        <v>0</v>
      </c>
    </row>
    <row r="1423" spans="1:30" s="165" customFormat="1" ht="15" customHeight="1">
      <c r="A1423" s="87" t="s">
        <v>112</v>
      </c>
      <c r="B1423" s="90"/>
      <c r="C1423" s="90"/>
      <c r="D1423" s="165" t="s">
        <v>16</v>
      </c>
      <c r="E1423" s="189">
        <v>42652</v>
      </c>
      <c r="F1423" s="88" t="s">
        <v>1051</v>
      </c>
      <c r="G1423" s="87" t="s">
        <v>1052</v>
      </c>
      <c r="H1423" s="87" t="s">
        <v>1062</v>
      </c>
      <c r="I1423" s="87"/>
      <c r="J1423" s="85" t="str">
        <f>IFERROR(VLOOKUP(H1423,REFERENCES!R:S,2,FALSE),"")</f>
        <v>Nombre</v>
      </c>
      <c r="K1423" s="168">
        <v>400</v>
      </c>
      <c r="L1423" s="167"/>
      <c r="M1423" s="167"/>
      <c r="N1423" s="167"/>
      <c r="O1423" s="84" t="s">
        <v>1902</v>
      </c>
      <c r="P1423" s="82">
        <v>400</v>
      </c>
      <c r="Q1423" s="89" t="s">
        <v>30</v>
      </c>
      <c r="R1423" s="165" t="s">
        <v>20</v>
      </c>
      <c r="S1423" s="87" t="s">
        <v>539</v>
      </c>
      <c r="T1423" s="86" t="s">
        <v>1711</v>
      </c>
      <c r="U1423" s="165" t="s">
        <v>1877</v>
      </c>
      <c r="V1423" s="86"/>
      <c r="W1423" s="97"/>
      <c r="X1423" s="87"/>
      <c r="Y1423" s="165" t="str">
        <f t="shared" si="77"/>
        <v>SAM2016109SUPO5È</v>
      </c>
      <c r="Z1423" s="165">
        <f t="shared" si="78"/>
        <v>3</v>
      </c>
      <c r="AA1423" s="165" t="str">
        <f>VLOOKUP(R1423,NIVEAUXADMIN!A:B,2,FALSE)</f>
        <v>HT07</v>
      </c>
      <c r="AB1423" s="165" t="str">
        <f>VLOOKUP(S1423,NIVEAUXADMIN!E:F,2,FALSE)</f>
        <v>HT07721</v>
      </c>
      <c r="AC1423" s="165" t="str">
        <f>VLOOKUP(T1423,NIVEAUXADMIN!I:J,2,FALSE)</f>
        <v>HT07721-02</v>
      </c>
      <c r="AD1423" s="87">
        <f>IF(SUMPRODUCT(($A$4:$A1423=A1423)*($S$4:$S1423=S1423))&gt;1,0,1)</f>
        <v>0</v>
      </c>
    </row>
    <row r="1424" spans="1:30" s="165" customFormat="1" ht="15" customHeight="1">
      <c r="A1424" s="87" t="s">
        <v>112</v>
      </c>
      <c r="B1424" s="90"/>
      <c r="C1424" s="90"/>
      <c r="D1424" s="165" t="s">
        <v>16</v>
      </c>
      <c r="E1424" s="189">
        <v>42653</v>
      </c>
      <c r="F1424" s="88" t="s">
        <v>1049</v>
      </c>
      <c r="G1424" s="87" t="s">
        <v>1053</v>
      </c>
      <c r="H1424" s="87" t="s">
        <v>1048</v>
      </c>
      <c r="I1424" s="87"/>
      <c r="J1424" s="85" t="str">
        <f>IFERROR(VLOOKUP(H1424,REFERENCES!R:S,2,FALSE),"")</f>
        <v>Nombre</v>
      </c>
      <c r="K1424" s="168">
        <v>520</v>
      </c>
      <c r="L1424" s="167"/>
      <c r="M1424" s="167"/>
      <c r="N1424" s="167"/>
      <c r="O1424" s="84" t="s">
        <v>1902</v>
      </c>
      <c r="P1424" s="207"/>
      <c r="Q1424" s="89"/>
      <c r="R1424" s="87" t="s">
        <v>17</v>
      </c>
      <c r="S1424" s="87" t="s">
        <v>18</v>
      </c>
      <c r="T1424" s="86" t="s">
        <v>1633</v>
      </c>
      <c r="U1424" s="165" t="s">
        <v>1878</v>
      </c>
      <c r="V1424" s="86"/>
      <c r="W1424" s="97"/>
      <c r="X1424" s="87"/>
      <c r="Y1424" s="165" t="str">
        <f t="shared" si="77"/>
        <v>SAM20161010GRJE4E</v>
      </c>
      <c r="Z1424" s="165">
        <f t="shared" si="78"/>
        <v>3</v>
      </c>
      <c r="AA1424" s="165" t="str">
        <f>VLOOKUP(R1424,NIVEAUXADMIN!A:B,2,FALSE)</f>
        <v>HT08</v>
      </c>
      <c r="AB1424" s="165" t="str">
        <f>VLOOKUP(S1424,NIVEAUXADMIN!E:F,2,FALSE)</f>
        <v>HT08811</v>
      </c>
      <c r="AC1424" s="165" t="str">
        <f>VLOOKUP(T1424,NIVEAUXADMIN!I:J,2,FALSE)</f>
        <v>HT08811-04</v>
      </c>
      <c r="AD1424" s="87">
        <f>IF(SUMPRODUCT(($A$4:$A1424=A1424)*($S$4:$S1424=S1424))&gt;1,0,1)</f>
        <v>0</v>
      </c>
    </row>
    <row r="1425" spans="1:30" s="165" customFormat="1" ht="15" customHeight="1">
      <c r="A1425" s="87" t="s">
        <v>112</v>
      </c>
      <c r="B1425" s="90"/>
      <c r="C1425" s="90"/>
      <c r="D1425" s="165" t="s">
        <v>16</v>
      </c>
      <c r="E1425" s="189">
        <v>42653</v>
      </c>
      <c r="F1425" s="95" t="s">
        <v>1051</v>
      </c>
      <c r="G1425" s="165" t="s">
        <v>1052</v>
      </c>
      <c r="H1425" s="165" t="s">
        <v>1054</v>
      </c>
      <c r="I1425" s="87"/>
      <c r="J1425" s="85" t="str">
        <f>IFERROR(VLOOKUP(H1425,REFERENCES!R:S,2,FALSE),"")</f>
        <v>Nombre</v>
      </c>
      <c r="K1425" s="168">
        <v>528</v>
      </c>
      <c r="L1425" s="167"/>
      <c r="M1425" s="167"/>
      <c r="N1425" s="167"/>
      <c r="O1425" s="84" t="s">
        <v>1902</v>
      </c>
      <c r="P1425" s="207"/>
      <c r="Q1425" s="89"/>
      <c r="R1425" s="87" t="s">
        <v>17</v>
      </c>
      <c r="S1425" s="87" t="s">
        <v>18</v>
      </c>
      <c r="T1425" s="86" t="s">
        <v>1633</v>
      </c>
      <c r="U1425" s="165" t="s">
        <v>1878</v>
      </c>
      <c r="V1425" s="86"/>
      <c r="W1425" s="97"/>
      <c r="X1425" s="87"/>
      <c r="Y1425" s="165" t="str">
        <f t="shared" ref="Y1425:Y1456" si="79">UPPER(LEFT(A1425,3)&amp;YEAR(E1425)&amp;MONTH(E1425)&amp;DAY((E1425))&amp;LEFT(R1425,2)&amp;LEFT(S1425,2)&amp;LEFT(T1425,2))</f>
        <v>SAM20161010GRJE4E</v>
      </c>
      <c r="Z1425" s="165">
        <f t="shared" ref="Z1425:Z1456" si="80">COUNTIF($Y$4:$Y$1907,Y1425)</f>
        <v>3</v>
      </c>
      <c r="AA1425" s="165" t="str">
        <f>VLOOKUP(R1425,NIVEAUXADMIN!A:B,2,FALSE)</f>
        <v>HT08</v>
      </c>
      <c r="AB1425" s="165" t="str">
        <f>VLOOKUP(S1425,NIVEAUXADMIN!E:F,2,FALSE)</f>
        <v>HT08811</v>
      </c>
      <c r="AC1425" s="165" t="str">
        <f>VLOOKUP(T1425,NIVEAUXADMIN!I:J,2,FALSE)</f>
        <v>HT08811-04</v>
      </c>
      <c r="AD1425" s="87">
        <f>IF(SUMPRODUCT(($A$4:$A1425=A1425)*($S$4:$S1425=S1425))&gt;1,0,1)</f>
        <v>0</v>
      </c>
    </row>
    <row r="1426" spans="1:30" s="165" customFormat="1" ht="15" customHeight="1">
      <c r="A1426" s="87" t="s">
        <v>112</v>
      </c>
      <c r="B1426" s="90"/>
      <c r="C1426" s="90"/>
      <c r="D1426" s="165" t="s">
        <v>16</v>
      </c>
      <c r="E1426" s="189">
        <v>42653</v>
      </c>
      <c r="F1426" s="88" t="s">
        <v>1051</v>
      </c>
      <c r="G1426" s="87" t="s">
        <v>1052</v>
      </c>
      <c r="H1426" s="87" t="s">
        <v>1062</v>
      </c>
      <c r="I1426" s="87"/>
      <c r="J1426" s="85" t="str">
        <f>IFERROR(VLOOKUP(H1426,REFERENCES!R:S,2,FALSE),"")</f>
        <v>Nombre</v>
      </c>
      <c r="K1426" s="168">
        <v>522</v>
      </c>
      <c r="L1426" s="167"/>
      <c r="M1426" s="167"/>
      <c r="N1426" s="167"/>
      <c r="O1426" s="84" t="s">
        <v>1902</v>
      </c>
      <c r="P1426" s="207"/>
      <c r="Q1426" s="89"/>
      <c r="R1426" s="87" t="s">
        <v>17</v>
      </c>
      <c r="S1426" s="87" t="s">
        <v>18</v>
      </c>
      <c r="T1426" s="86" t="s">
        <v>1633</v>
      </c>
      <c r="U1426" s="165" t="s">
        <v>1878</v>
      </c>
      <c r="V1426" s="86"/>
      <c r="W1426" s="97"/>
      <c r="X1426" s="87"/>
      <c r="Y1426" s="165" t="str">
        <f t="shared" si="79"/>
        <v>SAM20161010GRJE4E</v>
      </c>
      <c r="Z1426" s="165">
        <f t="shared" si="80"/>
        <v>3</v>
      </c>
      <c r="AA1426" s="165" t="str">
        <f>VLOOKUP(R1426,NIVEAUXADMIN!A:B,2,FALSE)</f>
        <v>HT08</v>
      </c>
      <c r="AB1426" s="165" t="str">
        <f>VLOOKUP(S1426,NIVEAUXADMIN!E:F,2,FALSE)</f>
        <v>HT08811</v>
      </c>
      <c r="AC1426" s="165" t="str">
        <f>VLOOKUP(T1426,NIVEAUXADMIN!I:J,2,FALSE)</f>
        <v>HT08811-04</v>
      </c>
      <c r="AD1426" s="87">
        <f>IF(SUMPRODUCT(($A$4:$A1426=A1426)*($S$4:$S1426=S1426))&gt;1,0,1)</f>
        <v>0</v>
      </c>
    </row>
    <row r="1427" spans="1:30" s="165" customFormat="1" ht="15" customHeight="1">
      <c r="A1427" s="87" t="s">
        <v>112</v>
      </c>
      <c r="B1427" s="90"/>
      <c r="C1427" s="90"/>
      <c r="D1427" s="165" t="s">
        <v>16</v>
      </c>
      <c r="E1427" s="189">
        <v>42654</v>
      </c>
      <c r="F1427" s="88" t="s">
        <v>1049</v>
      </c>
      <c r="G1427" s="87" t="s">
        <v>1053</v>
      </c>
      <c r="H1427" s="87" t="s">
        <v>1048</v>
      </c>
      <c r="I1427" s="87"/>
      <c r="J1427" s="85" t="str">
        <f>IFERROR(VLOOKUP(H1427,REFERENCES!R:S,2,FALSE),"")</f>
        <v>Nombre</v>
      </c>
      <c r="K1427" s="168">
        <v>325</v>
      </c>
      <c r="L1427" s="167"/>
      <c r="M1427" s="167"/>
      <c r="N1427" s="167"/>
      <c r="O1427" s="84" t="s">
        <v>1902</v>
      </c>
      <c r="P1427" s="82">
        <v>325</v>
      </c>
      <c r="Q1427" s="89"/>
      <c r="R1427" s="87" t="s">
        <v>17</v>
      </c>
      <c r="S1427" s="87" t="s">
        <v>275</v>
      </c>
      <c r="T1427" s="86" t="s">
        <v>1636</v>
      </c>
      <c r="V1427" s="86"/>
      <c r="W1427" s="97"/>
      <c r="X1427" s="87"/>
      <c r="Y1427" s="165" t="str">
        <f t="shared" si="79"/>
        <v>SAM20161011GRRO4E</v>
      </c>
      <c r="Z1427" s="165">
        <f t="shared" si="80"/>
        <v>3</v>
      </c>
      <c r="AA1427" s="165" t="str">
        <f>VLOOKUP(R1427,NIVEAUXADMIN!A:B,2,FALSE)</f>
        <v>HT08</v>
      </c>
      <c r="AB1427" s="165" t="str">
        <f>VLOOKUP(S1427,NIVEAUXADMIN!E:F,2,FALSE)</f>
        <v>HT08832</v>
      </c>
      <c r="AC1427" s="165" t="str">
        <f>VLOOKUP(T1427,NIVEAUXADMIN!I:J,2,FALSE)</f>
        <v>HT08832-04</v>
      </c>
      <c r="AD1427" s="87">
        <f>IF(SUMPRODUCT(($A$4:$A1427=A1427)*($S$4:$S1427=S1427))&gt;1,0,1)</f>
        <v>1</v>
      </c>
    </row>
    <row r="1428" spans="1:30" s="165" customFormat="1" ht="15" customHeight="1">
      <c r="A1428" s="165" t="s">
        <v>112</v>
      </c>
      <c r="B1428" s="76"/>
      <c r="C1428" s="90"/>
      <c r="D1428" s="165" t="s">
        <v>16</v>
      </c>
      <c r="E1428" s="189">
        <v>42654</v>
      </c>
      <c r="F1428" s="95" t="s">
        <v>1049</v>
      </c>
      <c r="G1428" s="165" t="s">
        <v>1053</v>
      </c>
      <c r="H1428" s="165" t="s">
        <v>1048</v>
      </c>
      <c r="I1428" s="87"/>
      <c r="J1428" s="85" t="str">
        <f>IFERROR(VLOOKUP(H1428,REFERENCES!R:S,2,FALSE),"")</f>
        <v>Nombre</v>
      </c>
      <c r="K1428" s="168">
        <v>1105</v>
      </c>
      <c r="L1428" s="167"/>
      <c r="M1428" s="167"/>
      <c r="N1428" s="167"/>
      <c r="O1428" s="84" t="s">
        <v>1902</v>
      </c>
      <c r="P1428" s="167">
        <v>1255</v>
      </c>
      <c r="Q1428" s="89"/>
      <c r="R1428" s="165" t="s">
        <v>20</v>
      </c>
      <c r="S1428" s="87" t="s">
        <v>539</v>
      </c>
      <c r="T1428" s="86" t="s">
        <v>1711</v>
      </c>
      <c r="V1428" s="86"/>
      <c r="W1428" s="97"/>
      <c r="Y1428" s="165" t="str">
        <f t="shared" si="79"/>
        <v>SAM20161011SUPO5È</v>
      </c>
      <c r="Z1428" s="165">
        <f t="shared" si="80"/>
        <v>3</v>
      </c>
      <c r="AA1428" s="165" t="str">
        <f>VLOOKUP(R1428,NIVEAUXADMIN!A:B,2,FALSE)</f>
        <v>HT07</v>
      </c>
      <c r="AB1428" s="165" t="str">
        <f>VLOOKUP(S1428,NIVEAUXADMIN!E:F,2,FALSE)</f>
        <v>HT07721</v>
      </c>
      <c r="AC1428" s="165" t="str">
        <f>VLOOKUP(T1428,NIVEAUXADMIN!I:J,2,FALSE)</f>
        <v>HT07721-02</v>
      </c>
      <c r="AD1428" s="87">
        <f>IF(SUMPRODUCT(($A$4:$A1428=A1428)*($S$4:$S1428=S1428))&gt;1,0,1)</f>
        <v>0</v>
      </c>
    </row>
    <row r="1429" spans="1:30" s="165" customFormat="1" ht="15" customHeight="1">
      <c r="A1429" s="87" t="s">
        <v>112</v>
      </c>
      <c r="B1429" s="90"/>
      <c r="C1429" s="90"/>
      <c r="D1429" s="165" t="s">
        <v>16</v>
      </c>
      <c r="E1429" s="189">
        <v>42654</v>
      </c>
      <c r="F1429" s="95" t="s">
        <v>1051</v>
      </c>
      <c r="G1429" s="165" t="s">
        <v>1052</v>
      </c>
      <c r="H1429" s="165" t="s">
        <v>1054</v>
      </c>
      <c r="I1429" s="87"/>
      <c r="J1429" s="85" t="str">
        <f>IFERROR(VLOOKUP(H1429,REFERENCES!R:S,2,FALSE),"")</f>
        <v>Nombre</v>
      </c>
      <c r="K1429" s="168">
        <v>300</v>
      </c>
      <c r="L1429" s="167"/>
      <c r="M1429" s="167"/>
      <c r="N1429" s="167"/>
      <c r="O1429" s="84" t="s">
        <v>1902</v>
      </c>
      <c r="P1429" s="82">
        <v>325</v>
      </c>
      <c r="Q1429" s="89" t="s">
        <v>30</v>
      </c>
      <c r="R1429" s="87" t="s">
        <v>17</v>
      </c>
      <c r="S1429" s="87" t="s">
        <v>275</v>
      </c>
      <c r="T1429" s="86" t="s">
        <v>1636</v>
      </c>
      <c r="V1429" s="86"/>
      <c r="W1429" s="97"/>
      <c r="X1429" s="87"/>
      <c r="Y1429" s="165" t="str">
        <f t="shared" si="79"/>
        <v>SAM20161011GRRO4E</v>
      </c>
      <c r="Z1429" s="165">
        <f t="shared" si="80"/>
        <v>3</v>
      </c>
      <c r="AA1429" s="165" t="str">
        <f>VLOOKUP(R1429,NIVEAUXADMIN!A:B,2,FALSE)</f>
        <v>HT08</v>
      </c>
      <c r="AB1429" s="165" t="str">
        <f>VLOOKUP(S1429,NIVEAUXADMIN!E:F,2,FALSE)</f>
        <v>HT08832</v>
      </c>
      <c r="AC1429" s="165" t="str">
        <f>VLOOKUP(T1429,NIVEAUXADMIN!I:J,2,FALSE)</f>
        <v>HT08832-04</v>
      </c>
      <c r="AD1429" s="87">
        <f>IF(SUMPRODUCT(($A$4:$A1429=A1429)*($S$4:$S1429=S1429))&gt;1,0,1)</f>
        <v>0</v>
      </c>
    </row>
    <row r="1430" spans="1:30" s="165" customFormat="1" ht="15" customHeight="1">
      <c r="A1430" s="87" t="s">
        <v>112</v>
      </c>
      <c r="B1430" s="90"/>
      <c r="C1430" s="90"/>
      <c r="D1430" s="165" t="s">
        <v>16</v>
      </c>
      <c r="E1430" s="189">
        <v>42654</v>
      </c>
      <c r="F1430" s="95" t="s">
        <v>1051</v>
      </c>
      <c r="G1430" s="165" t="s">
        <v>1052</v>
      </c>
      <c r="H1430" s="165" t="s">
        <v>1054</v>
      </c>
      <c r="I1430" s="87"/>
      <c r="J1430" s="85" t="str">
        <f>IFERROR(VLOOKUP(H1430,REFERENCES!R:S,2,FALSE),"")</f>
        <v>Nombre</v>
      </c>
      <c r="K1430" s="168">
        <v>1705</v>
      </c>
      <c r="L1430" s="167"/>
      <c r="M1430" s="167"/>
      <c r="N1430" s="167"/>
      <c r="O1430" s="84" t="s">
        <v>1902</v>
      </c>
      <c r="P1430" s="82">
        <v>1255</v>
      </c>
      <c r="Q1430" s="89" t="s">
        <v>30</v>
      </c>
      <c r="R1430" s="165" t="s">
        <v>20</v>
      </c>
      <c r="S1430" s="87" t="s">
        <v>539</v>
      </c>
      <c r="T1430" s="86" t="s">
        <v>1711</v>
      </c>
      <c r="V1430" s="86"/>
      <c r="W1430" s="97"/>
      <c r="X1430" s="87"/>
      <c r="Y1430" s="165" t="str">
        <f t="shared" si="79"/>
        <v>SAM20161011SUPO5È</v>
      </c>
      <c r="Z1430" s="165">
        <f t="shared" si="80"/>
        <v>3</v>
      </c>
      <c r="AA1430" s="165" t="str">
        <f>VLOOKUP(R1430,NIVEAUXADMIN!A:B,2,FALSE)</f>
        <v>HT07</v>
      </c>
      <c r="AB1430" s="165" t="str">
        <f>VLOOKUP(S1430,NIVEAUXADMIN!E:F,2,FALSE)</f>
        <v>HT07721</v>
      </c>
      <c r="AC1430" s="165" t="str">
        <f>VLOOKUP(T1430,NIVEAUXADMIN!I:J,2,FALSE)</f>
        <v>HT07721-02</v>
      </c>
      <c r="AD1430" s="87">
        <f>IF(SUMPRODUCT(($A$4:$A1430=A1430)*($S$4:$S1430=S1430))&gt;1,0,1)</f>
        <v>0</v>
      </c>
    </row>
    <row r="1431" spans="1:30" s="165" customFormat="1" ht="15" customHeight="1">
      <c r="A1431" s="87" t="s">
        <v>112</v>
      </c>
      <c r="B1431" s="90"/>
      <c r="C1431" s="90"/>
      <c r="D1431" s="165" t="s">
        <v>16</v>
      </c>
      <c r="E1431" s="189">
        <v>42654</v>
      </c>
      <c r="F1431" s="88" t="s">
        <v>1051</v>
      </c>
      <c r="G1431" s="87" t="s">
        <v>1052</v>
      </c>
      <c r="H1431" s="87" t="s">
        <v>1062</v>
      </c>
      <c r="I1431" s="87"/>
      <c r="J1431" s="85" t="str">
        <f>IFERROR(VLOOKUP(H1431,REFERENCES!R:S,2,FALSE),"")</f>
        <v>Nombre</v>
      </c>
      <c r="K1431" s="168">
        <v>318</v>
      </c>
      <c r="L1431" s="167"/>
      <c r="M1431" s="167"/>
      <c r="N1431" s="167"/>
      <c r="O1431" s="84" t="s">
        <v>1902</v>
      </c>
      <c r="P1431" s="82">
        <v>325</v>
      </c>
      <c r="Q1431" s="89" t="s">
        <v>30</v>
      </c>
      <c r="R1431" s="87" t="s">
        <v>17</v>
      </c>
      <c r="S1431" s="87" t="s">
        <v>275</v>
      </c>
      <c r="T1431" s="86" t="s">
        <v>1636</v>
      </c>
      <c r="V1431" s="86"/>
      <c r="W1431" s="97"/>
      <c r="X1431" s="87"/>
      <c r="Y1431" s="165" t="str">
        <f t="shared" si="79"/>
        <v>SAM20161011GRRO4E</v>
      </c>
      <c r="Z1431" s="165">
        <f t="shared" si="80"/>
        <v>3</v>
      </c>
      <c r="AA1431" s="165" t="str">
        <f>VLOOKUP(R1431,NIVEAUXADMIN!A:B,2,FALSE)</f>
        <v>HT08</v>
      </c>
      <c r="AB1431" s="165" t="str">
        <f>VLOOKUP(S1431,NIVEAUXADMIN!E:F,2,FALSE)</f>
        <v>HT08832</v>
      </c>
      <c r="AC1431" s="165" t="str">
        <f>VLOOKUP(T1431,NIVEAUXADMIN!I:J,2,FALSE)</f>
        <v>HT08832-04</v>
      </c>
      <c r="AD1431" s="87">
        <f>IF(SUMPRODUCT(($A$4:$A1431=A1431)*($S$4:$S1431=S1431))&gt;1,0,1)</f>
        <v>0</v>
      </c>
    </row>
    <row r="1432" spans="1:30" s="165" customFormat="1" ht="15" customHeight="1">
      <c r="A1432" s="87" t="s">
        <v>112</v>
      </c>
      <c r="B1432" s="90"/>
      <c r="C1432" s="90"/>
      <c r="D1432" s="165" t="s">
        <v>16</v>
      </c>
      <c r="E1432" s="189">
        <v>42654</v>
      </c>
      <c r="F1432" s="88" t="s">
        <v>1051</v>
      </c>
      <c r="G1432" s="87" t="s">
        <v>1052</v>
      </c>
      <c r="H1432" s="87" t="s">
        <v>1062</v>
      </c>
      <c r="I1432" s="87"/>
      <c r="J1432" s="85" t="str">
        <f>IFERROR(VLOOKUP(H1432,REFERENCES!R:S,2,FALSE),"")</f>
        <v>Nombre</v>
      </c>
      <c r="K1432" s="168">
        <v>1105</v>
      </c>
      <c r="L1432" s="167"/>
      <c r="M1432" s="167"/>
      <c r="N1432" s="167"/>
      <c r="O1432" s="84" t="s">
        <v>1902</v>
      </c>
      <c r="P1432" s="82">
        <v>1255</v>
      </c>
      <c r="Q1432" s="89" t="s">
        <v>30</v>
      </c>
      <c r="R1432" s="165" t="s">
        <v>20</v>
      </c>
      <c r="S1432" s="87" t="s">
        <v>539</v>
      </c>
      <c r="T1432" s="86" t="s">
        <v>1711</v>
      </c>
      <c r="V1432" s="86"/>
      <c r="W1432" s="97"/>
      <c r="X1432" s="87"/>
      <c r="Y1432" s="165" t="str">
        <f t="shared" si="79"/>
        <v>SAM20161011SUPO5È</v>
      </c>
      <c r="Z1432" s="165">
        <f t="shared" si="80"/>
        <v>3</v>
      </c>
      <c r="AA1432" s="165" t="str">
        <f>VLOOKUP(R1432,NIVEAUXADMIN!A:B,2,FALSE)</f>
        <v>HT07</v>
      </c>
      <c r="AB1432" s="165" t="str">
        <f>VLOOKUP(S1432,NIVEAUXADMIN!E:F,2,FALSE)</f>
        <v>HT07721</v>
      </c>
      <c r="AC1432" s="165" t="str">
        <f>VLOOKUP(T1432,NIVEAUXADMIN!I:J,2,FALSE)</f>
        <v>HT07721-02</v>
      </c>
      <c r="AD1432" s="87">
        <f>IF(SUMPRODUCT(($A$4:$A1432=A1432)*($S$4:$S1432=S1432))&gt;1,0,1)</f>
        <v>0</v>
      </c>
    </row>
    <row r="1433" spans="1:30" s="165" customFormat="1" ht="15" customHeight="1">
      <c r="A1433" s="87" t="s">
        <v>112</v>
      </c>
      <c r="B1433" s="90"/>
      <c r="C1433" s="90"/>
      <c r="D1433" s="165" t="s">
        <v>16</v>
      </c>
      <c r="E1433" s="189">
        <v>42657</v>
      </c>
      <c r="F1433" s="95" t="s">
        <v>1051</v>
      </c>
      <c r="G1433" s="165" t="s">
        <v>1052</v>
      </c>
      <c r="H1433" s="165" t="s">
        <v>1054</v>
      </c>
      <c r="I1433" s="87"/>
      <c r="J1433" s="85" t="str">
        <f>IFERROR(VLOOKUP(H1433,REFERENCES!R:S,2,FALSE),"")</f>
        <v>Nombre</v>
      </c>
      <c r="K1433" s="168">
        <v>340</v>
      </c>
      <c r="L1433" s="167"/>
      <c r="M1433" s="167"/>
      <c r="N1433" s="167"/>
      <c r="O1433" s="84" t="s">
        <v>1902</v>
      </c>
      <c r="P1433" s="82">
        <v>636</v>
      </c>
      <c r="Q1433" s="89" t="s">
        <v>30</v>
      </c>
      <c r="R1433" s="87" t="s">
        <v>17</v>
      </c>
      <c r="S1433" s="87" t="s">
        <v>18</v>
      </c>
      <c r="T1433" s="86" t="s">
        <v>1816</v>
      </c>
      <c r="V1433" s="86"/>
      <c r="W1433" s="97"/>
      <c r="X1433" s="87"/>
      <c r="Y1433" s="165" t="str">
        <f t="shared" si="79"/>
        <v>SAM20161014GRJE9E</v>
      </c>
      <c r="Z1433" s="165">
        <f t="shared" si="80"/>
        <v>2</v>
      </c>
      <c r="AA1433" s="165" t="str">
        <f>VLOOKUP(R1433,NIVEAUXADMIN!A:B,2,FALSE)</f>
        <v>HT08</v>
      </c>
      <c r="AB1433" s="165" t="str">
        <f>VLOOKUP(S1433,NIVEAUXADMIN!E:F,2,FALSE)</f>
        <v>HT08811</v>
      </c>
      <c r="AC1433" s="165" t="str">
        <f>VLOOKUP(T1433,NIVEAUXADMIN!I:J,2,FALSE)</f>
        <v>HT08811-09</v>
      </c>
      <c r="AD1433" s="87">
        <f>IF(SUMPRODUCT(($A$4:$A1433=A1433)*($S$4:$S1433=S1433))&gt;1,0,1)</f>
        <v>0</v>
      </c>
    </row>
    <row r="1434" spans="1:30" s="165" customFormat="1" ht="15" customHeight="1">
      <c r="A1434" s="87" t="s">
        <v>112</v>
      </c>
      <c r="B1434" s="90"/>
      <c r="C1434" s="90"/>
      <c r="D1434" s="165" t="s">
        <v>16</v>
      </c>
      <c r="E1434" s="189">
        <v>42657</v>
      </c>
      <c r="F1434" s="88" t="s">
        <v>1051</v>
      </c>
      <c r="G1434" s="87" t="s">
        <v>1052</v>
      </c>
      <c r="H1434" s="87" t="s">
        <v>1062</v>
      </c>
      <c r="I1434" s="87"/>
      <c r="J1434" s="85" t="str">
        <f>IFERROR(VLOOKUP(H1434,REFERENCES!R:S,2,FALSE),"")</f>
        <v>Nombre</v>
      </c>
      <c r="K1434" s="168">
        <v>340</v>
      </c>
      <c r="L1434" s="167"/>
      <c r="M1434" s="167"/>
      <c r="N1434" s="167"/>
      <c r="O1434" s="84" t="s">
        <v>1902</v>
      </c>
      <c r="P1434" s="82">
        <v>636</v>
      </c>
      <c r="Q1434" s="89" t="s">
        <v>30</v>
      </c>
      <c r="R1434" s="87" t="s">
        <v>17</v>
      </c>
      <c r="S1434" s="87" t="s">
        <v>18</v>
      </c>
      <c r="T1434" s="86" t="s">
        <v>1816</v>
      </c>
      <c r="V1434" s="86"/>
      <c r="W1434" s="97"/>
      <c r="X1434" s="87"/>
      <c r="Y1434" s="165" t="str">
        <f t="shared" si="79"/>
        <v>SAM20161014GRJE9E</v>
      </c>
      <c r="Z1434" s="165">
        <f t="shared" si="80"/>
        <v>2</v>
      </c>
      <c r="AA1434" s="165" t="str">
        <f>VLOOKUP(R1434,NIVEAUXADMIN!A:B,2,FALSE)</f>
        <v>HT08</v>
      </c>
      <c r="AB1434" s="165" t="str">
        <f>VLOOKUP(S1434,NIVEAUXADMIN!E:F,2,FALSE)</f>
        <v>HT08811</v>
      </c>
      <c r="AC1434" s="165" t="str">
        <f>VLOOKUP(T1434,NIVEAUXADMIN!I:J,2,FALSE)</f>
        <v>HT08811-09</v>
      </c>
      <c r="AD1434" s="87">
        <f>IF(SUMPRODUCT(($A$4:$A1434=A1434)*($S$4:$S1434=S1434))&gt;1,0,1)</f>
        <v>0</v>
      </c>
    </row>
    <row r="1435" spans="1:30" s="165" customFormat="1" ht="15" customHeight="1">
      <c r="A1435" s="87" t="s">
        <v>112</v>
      </c>
      <c r="B1435" s="90"/>
      <c r="C1435" s="90"/>
      <c r="D1435" s="165" t="s">
        <v>16</v>
      </c>
      <c r="E1435" s="189">
        <v>42658</v>
      </c>
      <c r="F1435" s="88" t="s">
        <v>1049</v>
      </c>
      <c r="G1435" s="87" t="s">
        <v>1053</v>
      </c>
      <c r="H1435" s="87" t="s">
        <v>1048</v>
      </c>
      <c r="I1435" s="87"/>
      <c r="J1435" s="85" t="str">
        <f>IFERROR(VLOOKUP(H1435,REFERENCES!R:S,2,FALSE),"")</f>
        <v>Nombre</v>
      </c>
      <c r="K1435" s="168">
        <v>200</v>
      </c>
      <c r="L1435" s="167"/>
      <c r="M1435" s="167"/>
      <c r="N1435" s="167"/>
      <c r="O1435" s="84" t="s">
        <v>1902</v>
      </c>
      <c r="P1435" s="82">
        <v>200</v>
      </c>
      <c r="Q1435" s="89"/>
      <c r="R1435" s="165" t="s">
        <v>20</v>
      </c>
      <c r="S1435" s="165" t="s">
        <v>21</v>
      </c>
      <c r="T1435" s="86" t="s">
        <v>1332</v>
      </c>
      <c r="V1435" s="86"/>
      <c r="W1435" s="97"/>
      <c r="X1435" s="87"/>
      <c r="Y1435" s="165" t="str">
        <f t="shared" si="79"/>
        <v>SAM20161015SULE1È</v>
      </c>
      <c r="Z1435" s="165">
        <f t="shared" si="80"/>
        <v>1</v>
      </c>
      <c r="AA1435" s="165" t="str">
        <f>VLOOKUP(R1435,NIVEAUXADMIN!A:B,2,FALSE)</f>
        <v>HT07</v>
      </c>
      <c r="AB1435" s="165" t="str">
        <f>VLOOKUP(S1435,NIVEAUXADMIN!E:F,2,FALSE)</f>
        <v>HT07711</v>
      </c>
      <c r="AC1435" s="165" t="str">
        <f>VLOOKUP(T1435,NIVEAUXADMIN!I:J,2,FALSE)</f>
        <v>HT07711-01</v>
      </c>
      <c r="AD1435" s="87">
        <f>IF(SUMPRODUCT(($A$4:$A1435=A1435)*($S$4:$S1435=S1435))&gt;1,0,1)</f>
        <v>0</v>
      </c>
    </row>
    <row r="1436" spans="1:30" s="165" customFormat="1" ht="15" customHeight="1">
      <c r="A1436" s="87" t="s">
        <v>112</v>
      </c>
      <c r="B1436" s="90"/>
      <c r="C1436" s="90"/>
      <c r="D1436" s="165" t="s">
        <v>16</v>
      </c>
      <c r="E1436" s="189">
        <v>42659</v>
      </c>
      <c r="F1436" s="88" t="s">
        <v>1049</v>
      </c>
      <c r="G1436" s="87" t="s">
        <v>1053</v>
      </c>
      <c r="H1436" s="87" t="s">
        <v>1048</v>
      </c>
      <c r="I1436" s="87"/>
      <c r="J1436" s="85" t="str">
        <f>IFERROR(VLOOKUP(H1436,REFERENCES!R:S,2,FALSE),"")</f>
        <v>Nombre</v>
      </c>
      <c r="K1436" s="168">
        <v>50</v>
      </c>
      <c r="L1436" s="167"/>
      <c r="M1436" s="167"/>
      <c r="N1436" s="167"/>
      <c r="O1436" s="84" t="s">
        <v>1902</v>
      </c>
      <c r="P1436" s="207"/>
      <c r="Q1436" s="89"/>
      <c r="R1436" s="87" t="s">
        <v>17</v>
      </c>
      <c r="S1436" s="87" t="s">
        <v>18</v>
      </c>
      <c r="T1436" s="86" t="s">
        <v>1775</v>
      </c>
      <c r="U1436" s="165" t="s">
        <v>1880</v>
      </c>
      <c r="V1436" s="86"/>
      <c r="W1436" s="97"/>
      <c r="X1436" s="87"/>
      <c r="Y1436" s="165" t="str">
        <f t="shared" si="79"/>
        <v>SAM20161016GRJE7E</v>
      </c>
      <c r="Z1436" s="165">
        <f t="shared" si="80"/>
        <v>3</v>
      </c>
      <c r="AA1436" s="165" t="str">
        <f>VLOOKUP(R1436,NIVEAUXADMIN!A:B,2,FALSE)</f>
        <v>HT08</v>
      </c>
      <c r="AB1436" s="165" t="str">
        <f>VLOOKUP(S1436,NIVEAUXADMIN!E:F,2,FALSE)</f>
        <v>HT08811</v>
      </c>
      <c r="AC1436" s="165" t="str">
        <f>VLOOKUP(T1436,NIVEAUXADMIN!I:J,2,FALSE)</f>
        <v>HT08811-07</v>
      </c>
      <c r="AD1436" s="87">
        <f>IF(SUMPRODUCT(($A$4:$A1436=A1436)*($S$4:$S1436=S1436))&gt;1,0,1)</f>
        <v>0</v>
      </c>
    </row>
    <row r="1437" spans="1:30" s="165" customFormat="1" ht="15" customHeight="1">
      <c r="A1437" s="87" t="s">
        <v>112</v>
      </c>
      <c r="B1437" s="90"/>
      <c r="C1437" s="90"/>
      <c r="D1437" s="165" t="s">
        <v>16</v>
      </c>
      <c r="E1437" s="189">
        <v>42659</v>
      </c>
      <c r="F1437" s="88" t="s">
        <v>1049</v>
      </c>
      <c r="G1437" s="87" t="s">
        <v>1053</v>
      </c>
      <c r="H1437" s="87" t="s">
        <v>1048</v>
      </c>
      <c r="I1437" s="87"/>
      <c r="J1437" s="85" t="str">
        <f>IFERROR(VLOOKUP(H1437,REFERENCES!R:S,2,FALSE),"")</f>
        <v>Nombre</v>
      </c>
      <c r="K1437" s="168">
        <v>200</v>
      </c>
      <c r="L1437" s="167"/>
      <c r="M1437" s="167"/>
      <c r="N1437" s="167"/>
      <c r="O1437" s="84" t="s">
        <v>1902</v>
      </c>
      <c r="P1437" s="207"/>
      <c r="Q1437" s="89"/>
      <c r="R1437" s="165" t="s">
        <v>20</v>
      </c>
      <c r="S1437" s="87" t="s">
        <v>542</v>
      </c>
      <c r="T1437" s="86" t="s">
        <v>1320</v>
      </c>
      <c r="V1437" s="86"/>
      <c r="W1437" s="97"/>
      <c r="X1437" s="87"/>
      <c r="Y1437" s="165" t="str">
        <f t="shared" si="79"/>
        <v>SAM20161016SURO1È</v>
      </c>
      <c r="Z1437" s="165">
        <f t="shared" si="80"/>
        <v>1</v>
      </c>
      <c r="AA1437" s="165" t="str">
        <f>VLOOKUP(R1437,NIVEAUXADMIN!A:B,2,FALSE)</f>
        <v>HT07</v>
      </c>
      <c r="AB1437" s="165" t="str">
        <f>VLOOKUP(S1437,NIVEAUXADMIN!E:F,2,FALSE)</f>
        <v>HT07743</v>
      </c>
      <c r="AC1437" s="165" t="str">
        <f>VLOOKUP(T1437,NIVEAUXADMIN!I:J,2,FALSE)</f>
        <v>HT07743-01</v>
      </c>
      <c r="AD1437" s="87">
        <f>IF(SUMPRODUCT(($A$4:$A1437=A1437)*($S$4:$S1437=S1437))&gt;1,0,1)</f>
        <v>0</v>
      </c>
    </row>
    <row r="1438" spans="1:30" s="165" customFormat="1" ht="15" customHeight="1">
      <c r="A1438" s="87" t="s">
        <v>112</v>
      </c>
      <c r="B1438" s="90"/>
      <c r="C1438" s="90"/>
      <c r="D1438" s="165" t="s">
        <v>16</v>
      </c>
      <c r="E1438" s="189">
        <v>42659</v>
      </c>
      <c r="F1438" s="88" t="s">
        <v>1049</v>
      </c>
      <c r="G1438" s="87" t="s">
        <v>1053</v>
      </c>
      <c r="H1438" s="87" t="s">
        <v>1048</v>
      </c>
      <c r="I1438" s="87"/>
      <c r="J1438" s="85" t="str">
        <f>IFERROR(VLOOKUP(H1438,REFERENCES!R:S,2,FALSE),"")</f>
        <v>Nombre</v>
      </c>
      <c r="K1438" s="168">
        <v>106</v>
      </c>
      <c r="L1438" s="167"/>
      <c r="M1438" s="167"/>
      <c r="N1438" s="167"/>
      <c r="O1438" s="84" t="s">
        <v>1902</v>
      </c>
      <c r="P1438" s="207"/>
      <c r="Q1438" s="89"/>
      <c r="R1438" s="87" t="s">
        <v>17</v>
      </c>
      <c r="S1438" s="87" t="s">
        <v>18</v>
      </c>
      <c r="T1438" s="86" t="s">
        <v>1816</v>
      </c>
      <c r="U1438" s="165" t="s">
        <v>1879</v>
      </c>
      <c r="V1438" s="86"/>
      <c r="W1438" s="97"/>
      <c r="X1438" s="87"/>
      <c r="Y1438" s="165" t="str">
        <f t="shared" si="79"/>
        <v>SAM20161016GRJE9E</v>
      </c>
      <c r="Z1438" s="165">
        <f t="shared" si="80"/>
        <v>3</v>
      </c>
      <c r="AA1438" s="165" t="str">
        <f>VLOOKUP(R1438,NIVEAUXADMIN!A:B,2,FALSE)</f>
        <v>HT08</v>
      </c>
      <c r="AB1438" s="165" t="str">
        <f>VLOOKUP(S1438,NIVEAUXADMIN!E:F,2,FALSE)</f>
        <v>HT08811</v>
      </c>
      <c r="AC1438" s="165" t="str">
        <f>VLOOKUP(T1438,NIVEAUXADMIN!I:J,2,FALSE)</f>
        <v>HT08811-09</v>
      </c>
      <c r="AD1438" s="87">
        <f>IF(SUMPRODUCT(($A$4:$A1438=A1438)*($S$4:$S1438=S1438))&gt;1,0,1)</f>
        <v>0</v>
      </c>
    </row>
    <row r="1439" spans="1:30" s="165" customFormat="1" ht="15" customHeight="1">
      <c r="A1439" s="87" t="s">
        <v>112</v>
      </c>
      <c r="B1439" s="90"/>
      <c r="C1439" s="90"/>
      <c r="D1439" s="165" t="s">
        <v>16</v>
      </c>
      <c r="E1439" s="189">
        <v>42659</v>
      </c>
      <c r="F1439" s="88" t="s">
        <v>1049</v>
      </c>
      <c r="G1439" s="87" t="s">
        <v>1053</v>
      </c>
      <c r="H1439" s="87" t="s">
        <v>1048</v>
      </c>
      <c r="I1439" s="87"/>
      <c r="J1439" s="85" t="str">
        <f>IFERROR(VLOOKUP(H1439,REFERENCES!R:S,2,FALSE),"")</f>
        <v>Nombre</v>
      </c>
      <c r="K1439" s="168">
        <v>350</v>
      </c>
      <c r="L1439" s="167"/>
      <c r="M1439" s="167"/>
      <c r="N1439" s="167"/>
      <c r="O1439" s="84" t="s">
        <v>1902</v>
      </c>
      <c r="P1439" s="207"/>
      <c r="Q1439" s="89"/>
      <c r="R1439" s="165" t="s">
        <v>20</v>
      </c>
      <c r="S1439" s="87" t="s">
        <v>542</v>
      </c>
      <c r="T1439" s="101"/>
      <c r="V1439" s="86"/>
      <c r="W1439" s="97"/>
      <c r="X1439" s="87"/>
      <c r="Y1439" s="165" t="str">
        <f t="shared" si="79"/>
        <v>SAM20161016SURO</v>
      </c>
      <c r="Z1439" s="165">
        <f t="shared" si="80"/>
        <v>1</v>
      </c>
      <c r="AA1439" s="165" t="str">
        <f>VLOOKUP(R1439,NIVEAUXADMIN!A:B,2,FALSE)</f>
        <v>HT07</v>
      </c>
      <c r="AB1439" s="165" t="str">
        <f>VLOOKUP(S1439,NIVEAUXADMIN!E:F,2,FALSE)</f>
        <v>HT07743</v>
      </c>
      <c r="AC1439" s="165" t="e">
        <f>VLOOKUP(T1439,NIVEAUXADMIN!I:J,2,FALSE)</f>
        <v>#N/A</v>
      </c>
      <c r="AD1439" s="87">
        <f>IF(SUMPRODUCT(($A$4:$A1439=A1439)*($S$4:$S1439=S1439))&gt;1,0,1)</f>
        <v>0</v>
      </c>
    </row>
    <row r="1440" spans="1:30" s="165" customFormat="1" ht="15" customHeight="1">
      <c r="A1440" s="87" t="s">
        <v>112</v>
      </c>
      <c r="B1440" s="90"/>
      <c r="C1440" s="90"/>
      <c r="D1440" s="165" t="s">
        <v>16</v>
      </c>
      <c r="E1440" s="189">
        <v>42659</v>
      </c>
      <c r="F1440" s="88" t="s">
        <v>1049</v>
      </c>
      <c r="G1440" s="87" t="s">
        <v>1053</v>
      </c>
      <c r="H1440" s="87" t="s">
        <v>1048</v>
      </c>
      <c r="I1440" s="87"/>
      <c r="J1440" s="85" t="str">
        <f>IFERROR(VLOOKUP(H1440,REFERENCES!R:S,2,FALSE),"")</f>
        <v>Nombre</v>
      </c>
      <c r="K1440" s="168">
        <v>250</v>
      </c>
      <c r="L1440" s="167"/>
      <c r="M1440" s="167"/>
      <c r="N1440" s="167"/>
      <c r="O1440" s="84" t="s">
        <v>1902</v>
      </c>
      <c r="P1440" s="82">
        <v>250</v>
      </c>
      <c r="Q1440" s="89"/>
      <c r="R1440" s="165" t="s">
        <v>20</v>
      </c>
      <c r="S1440" s="87" t="s">
        <v>542</v>
      </c>
      <c r="T1440" s="86" t="s">
        <v>1526</v>
      </c>
      <c r="V1440" s="86"/>
      <c r="W1440" s="97"/>
      <c r="X1440" s="87"/>
      <c r="Y1440" s="165" t="str">
        <f t="shared" si="79"/>
        <v>SAM20161016SURO2È</v>
      </c>
      <c r="Z1440" s="165">
        <f t="shared" si="80"/>
        <v>1</v>
      </c>
      <c r="AA1440" s="165" t="str">
        <f>VLOOKUP(R1440,NIVEAUXADMIN!A:B,2,FALSE)</f>
        <v>HT07</v>
      </c>
      <c r="AB1440" s="165" t="str">
        <f>VLOOKUP(S1440,NIVEAUXADMIN!E:F,2,FALSE)</f>
        <v>HT07743</v>
      </c>
      <c r="AC1440" s="165" t="str">
        <f>VLOOKUP(T1440,NIVEAUXADMIN!I:J,2,FALSE)</f>
        <v>HT07743-02</v>
      </c>
      <c r="AD1440" s="87">
        <f>IF(SUMPRODUCT(($A$4:$A1440=A1440)*($S$4:$S1440=S1440))&gt;1,0,1)</f>
        <v>0</v>
      </c>
    </row>
    <row r="1441" spans="1:30" s="165" customFormat="1" ht="15" customHeight="1">
      <c r="A1441" s="87" t="s">
        <v>112</v>
      </c>
      <c r="B1441" s="90"/>
      <c r="C1441" s="90"/>
      <c r="D1441" s="165" t="s">
        <v>16</v>
      </c>
      <c r="E1441" s="189">
        <v>42659</v>
      </c>
      <c r="F1441" s="95" t="s">
        <v>1051</v>
      </c>
      <c r="G1441" s="165" t="s">
        <v>1052</v>
      </c>
      <c r="H1441" s="165" t="s">
        <v>1054</v>
      </c>
      <c r="I1441" s="87"/>
      <c r="J1441" s="85" t="str">
        <f>IFERROR(VLOOKUP(H1441,REFERENCES!R:S,2,FALSE),"")</f>
        <v>Nombre</v>
      </c>
      <c r="K1441" s="168">
        <v>50</v>
      </c>
      <c r="L1441" s="167"/>
      <c r="M1441" s="167"/>
      <c r="N1441" s="167"/>
      <c r="O1441" s="84" t="s">
        <v>1902</v>
      </c>
      <c r="P1441" s="207"/>
      <c r="Q1441" s="89"/>
      <c r="R1441" s="87" t="s">
        <v>17</v>
      </c>
      <c r="S1441" s="87" t="s">
        <v>18</v>
      </c>
      <c r="T1441" s="86" t="s">
        <v>1775</v>
      </c>
      <c r="U1441" s="165" t="s">
        <v>1880</v>
      </c>
      <c r="V1441" s="86"/>
      <c r="W1441" s="97"/>
      <c r="X1441" s="87"/>
      <c r="Y1441" s="165" t="str">
        <f t="shared" si="79"/>
        <v>SAM20161016GRJE7E</v>
      </c>
      <c r="Z1441" s="165">
        <f t="shared" si="80"/>
        <v>3</v>
      </c>
      <c r="AA1441" s="165" t="str">
        <f>VLOOKUP(R1441,NIVEAUXADMIN!A:B,2,FALSE)</f>
        <v>HT08</v>
      </c>
      <c r="AB1441" s="165" t="str">
        <f>VLOOKUP(S1441,NIVEAUXADMIN!E:F,2,FALSE)</f>
        <v>HT08811</v>
      </c>
      <c r="AC1441" s="165" t="str">
        <f>VLOOKUP(T1441,NIVEAUXADMIN!I:J,2,FALSE)</f>
        <v>HT08811-07</v>
      </c>
      <c r="AD1441" s="87">
        <f>IF(SUMPRODUCT(($A$4:$A1441=A1441)*($S$4:$S1441=S1441))&gt;1,0,1)</f>
        <v>0</v>
      </c>
    </row>
    <row r="1442" spans="1:30" s="165" customFormat="1" ht="15" customHeight="1">
      <c r="A1442" s="87" t="s">
        <v>112</v>
      </c>
      <c r="B1442" s="90"/>
      <c r="C1442" s="90"/>
      <c r="D1442" s="165" t="s">
        <v>16</v>
      </c>
      <c r="E1442" s="189">
        <v>42659</v>
      </c>
      <c r="F1442" s="95" t="s">
        <v>1051</v>
      </c>
      <c r="G1442" s="165" t="s">
        <v>1052</v>
      </c>
      <c r="H1442" s="165" t="s">
        <v>1054</v>
      </c>
      <c r="I1442" s="87"/>
      <c r="J1442" s="85" t="str">
        <f>IFERROR(VLOOKUP(H1442,REFERENCES!R:S,2,FALSE),"")</f>
        <v>Nombre</v>
      </c>
      <c r="K1442" s="168">
        <v>106</v>
      </c>
      <c r="L1442" s="167"/>
      <c r="M1442" s="167"/>
      <c r="N1442" s="167"/>
      <c r="O1442" s="84" t="s">
        <v>1902</v>
      </c>
      <c r="P1442" s="207"/>
      <c r="Q1442" s="89"/>
      <c r="R1442" s="87" t="s">
        <v>17</v>
      </c>
      <c r="S1442" s="87" t="s">
        <v>18</v>
      </c>
      <c r="T1442" s="86" t="s">
        <v>1816</v>
      </c>
      <c r="U1442" s="165" t="s">
        <v>1879</v>
      </c>
      <c r="V1442" s="86"/>
      <c r="W1442" s="97"/>
      <c r="X1442" s="87"/>
      <c r="Y1442" s="165" t="str">
        <f t="shared" si="79"/>
        <v>SAM20161016GRJE9E</v>
      </c>
      <c r="Z1442" s="165">
        <f t="shared" si="80"/>
        <v>3</v>
      </c>
      <c r="AA1442" s="165" t="str">
        <f>VLOOKUP(R1442,NIVEAUXADMIN!A:B,2,FALSE)</f>
        <v>HT08</v>
      </c>
      <c r="AB1442" s="165" t="str">
        <f>VLOOKUP(S1442,NIVEAUXADMIN!E:F,2,FALSE)</f>
        <v>HT08811</v>
      </c>
      <c r="AC1442" s="165" t="str">
        <f>VLOOKUP(T1442,NIVEAUXADMIN!I:J,2,FALSE)</f>
        <v>HT08811-09</v>
      </c>
      <c r="AD1442" s="87">
        <f>IF(SUMPRODUCT(($A$4:$A1442=A1442)*($S$4:$S1442=S1442))&gt;1,0,1)</f>
        <v>0</v>
      </c>
    </row>
    <row r="1443" spans="1:30" s="165" customFormat="1" ht="15" customHeight="1">
      <c r="A1443" s="87" t="s">
        <v>112</v>
      </c>
      <c r="B1443" s="90"/>
      <c r="C1443" s="90"/>
      <c r="D1443" s="165" t="s">
        <v>16</v>
      </c>
      <c r="E1443" s="189">
        <v>42659</v>
      </c>
      <c r="F1443" s="88" t="s">
        <v>1051</v>
      </c>
      <c r="G1443" s="87" t="s">
        <v>1052</v>
      </c>
      <c r="H1443" s="87" t="s">
        <v>1062</v>
      </c>
      <c r="I1443" s="87"/>
      <c r="J1443" s="85" t="str">
        <f>IFERROR(VLOOKUP(H1443,REFERENCES!R:S,2,FALSE),"")</f>
        <v>Nombre</v>
      </c>
      <c r="K1443" s="168">
        <v>50</v>
      </c>
      <c r="L1443" s="167"/>
      <c r="M1443" s="167"/>
      <c r="N1443" s="167"/>
      <c r="O1443" s="84" t="s">
        <v>1902</v>
      </c>
      <c r="P1443" s="207"/>
      <c r="Q1443" s="89"/>
      <c r="R1443" s="87" t="s">
        <v>17</v>
      </c>
      <c r="S1443" s="87" t="s">
        <v>18</v>
      </c>
      <c r="T1443" s="86" t="s">
        <v>1775</v>
      </c>
      <c r="U1443" s="165" t="s">
        <v>1880</v>
      </c>
      <c r="V1443" s="86"/>
      <c r="W1443" s="97"/>
      <c r="X1443" s="87"/>
      <c r="Y1443" s="165" t="str">
        <f t="shared" si="79"/>
        <v>SAM20161016GRJE7E</v>
      </c>
      <c r="Z1443" s="165">
        <f t="shared" si="80"/>
        <v>3</v>
      </c>
      <c r="AA1443" s="165" t="str">
        <f>VLOOKUP(R1443,NIVEAUXADMIN!A:B,2,FALSE)</f>
        <v>HT08</v>
      </c>
      <c r="AB1443" s="165" t="str">
        <f>VLOOKUP(S1443,NIVEAUXADMIN!E:F,2,FALSE)</f>
        <v>HT08811</v>
      </c>
      <c r="AC1443" s="165" t="str">
        <f>VLOOKUP(T1443,NIVEAUXADMIN!I:J,2,FALSE)</f>
        <v>HT08811-07</v>
      </c>
      <c r="AD1443" s="87">
        <f>IF(SUMPRODUCT(($A$4:$A1443=A1443)*($S$4:$S1443=S1443))&gt;1,0,1)</f>
        <v>0</v>
      </c>
    </row>
    <row r="1444" spans="1:30" s="165" customFormat="1" ht="15" customHeight="1">
      <c r="A1444" s="87" t="s">
        <v>112</v>
      </c>
      <c r="B1444" s="90"/>
      <c r="C1444" s="90"/>
      <c r="D1444" s="165" t="s">
        <v>16</v>
      </c>
      <c r="E1444" s="189">
        <v>42659</v>
      </c>
      <c r="F1444" s="88" t="s">
        <v>1051</v>
      </c>
      <c r="G1444" s="87" t="s">
        <v>1052</v>
      </c>
      <c r="H1444" s="87" t="s">
        <v>1062</v>
      </c>
      <c r="I1444" s="87"/>
      <c r="J1444" s="85" t="str">
        <f>IFERROR(VLOOKUP(H1444,REFERENCES!R:S,2,FALSE),"")</f>
        <v>Nombre</v>
      </c>
      <c r="K1444" s="168">
        <v>106</v>
      </c>
      <c r="L1444" s="167"/>
      <c r="M1444" s="167"/>
      <c r="N1444" s="167"/>
      <c r="O1444" s="84" t="s">
        <v>1902</v>
      </c>
      <c r="P1444" s="207"/>
      <c r="Q1444" s="89"/>
      <c r="R1444" s="87" t="s">
        <v>17</v>
      </c>
      <c r="S1444" s="87" t="s">
        <v>18</v>
      </c>
      <c r="T1444" s="86" t="s">
        <v>1816</v>
      </c>
      <c r="U1444" s="165" t="s">
        <v>1879</v>
      </c>
      <c r="V1444" s="86"/>
      <c r="W1444" s="97"/>
      <c r="X1444" s="87"/>
      <c r="Y1444" s="165" t="str">
        <f t="shared" si="79"/>
        <v>SAM20161016GRJE9E</v>
      </c>
      <c r="Z1444" s="165">
        <f t="shared" si="80"/>
        <v>3</v>
      </c>
      <c r="AA1444" s="165" t="str">
        <f>VLOOKUP(R1444,NIVEAUXADMIN!A:B,2,FALSE)</f>
        <v>HT08</v>
      </c>
      <c r="AB1444" s="165" t="str">
        <f>VLOOKUP(S1444,NIVEAUXADMIN!E:F,2,FALSE)</f>
        <v>HT08811</v>
      </c>
      <c r="AC1444" s="165" t="str">
        <f>VLOOKUP(T1444,NIVEAUXADMIN!I:J,2,FALSE)</f>
        <v>HT08811-09</v>
      </c>
      <c r="AD1444" s="87">
        <f>IF(SUMPRODUCT(($A$4:$A1444=A1444)*($S$4:$S1444=S1444))&gt;1,0,1)</f>
        <v>0</v>
      </c>
    </row>
    <row r="1445" spans="1:30" s="165" customFormat="1" ht="15" customHeight="1">
      <c r="A1445" s="87" t="s">
        <v>112</v>
      </c>
      <c r="B1445" s="90"/>
      <c r="C1445" s="90"/>
      <c r="D1445" s="165" t="s">
        <v>16</v>
      </c>
      <c r="E1445" s="189">
        <v>42660</v>
      </c>
      <c r="F1445" s="88" t="s">
        <v>1049</v>
      </c>
      <c r="G1445" s="87" t="s">
        <v>1053</v>
      </c>
      <c r="H1445" s="87" t="s">
        <v>1048</v>
      </c>
      <c r="I1445" s="176"/>
      <c r="J1445" s="85" t="str">
        <f>IFERROR(VLOOKUP(H1445,REFERENCES!R:S,2,FALSE),"")</f>
        <v>Nombre</v>
      </c>
      <c r="K1445" s="168">
        <v>40</v>
      </c>
      <c r="L1445" s="167"/>
      <c r="M1445" s="167"/>
      <c r="N1445" s="167"/>
      <c r="O1445" s="84" t="s">
        <v>1902</v>
      </c>
      <c r="P1445" s="207"/>
      <c r="Q1445" s="89"/>
      <c r="R1445" s="87" t="s">
        <v>17</v>
      </c>
      <c r="S1445" s="87" t="s">
        <v>18</v>
      </c>
      <c r="T1445" s="86" t="s">
        <v>1775</v>
      </c>
      <c r="U1445" s="165" t="s">
        <v>1882</v>
      </c>
      <c r="V1445" s="86"/>
      <c r="W1445" s="97"/>
      <c r="X1445" s="87"/>
      <c r="Y1445" s="165" t="str">
        <f t="shared" si="79"/>
        <v>SAM20161017GRJE7E</v>
      </c>
      <c r="Z1445" s="165">
        <f t="shared" si="80"/>
        <v>3</v>
      </c>
      <c r="AA1445" s="165" t="str">
        <f>VLOOKUP(R1445,NIVEAUXADMIN!A:B,2,FALSE)</f>
        <v>HT08</v>
      </c>
      <c r="AB1445" s="165" t="str">
        <f>VLOOKUP(S1445,NIVEAUXADMIN!E:F,2,FALSE)</f>
        <v>HT08811</v>
      </c>
      <c r="AC1445" s="165" t="str">
        <f>VLOOKUP(T1445,NIVEAUXADMIN!I:J,2,FALSE)</f>
        <v>HT08811-07</v>
      </c>
      <c r="AD1445" s="87">
        <f>IF(SUMPRODUCT(($A$4:$A1445=A1445)*($S$4:$S1445=S1445))&gt;1,0,1)</f>
        <v>0</v>
      </c>
    </row>
    <row r="1446" spans="1:30" s="165" customFormat="1" ht="15" customHeight="1">
      <c r="A1446" s="87" t="s">
        <v>112</v>
      </c>
      <c r="B1446" s="90"/>
      <c r="C1446" s="90"/>
      <c r="D1446" s="165" t="s">
        <v>16</v>
      </c>
      <c r="E1446" s="189">
        <v>42660</v>
      </c>
      <c r="F1446" s="88" t="s">
        <v>1049</v>
      </c>
      <c r="G1446" s="87" t="s">
        <v>1053</v>
      </c>
      <c r="H1446" s="87" t="s">
        <v>1048</v>
      </c>
      <c r="I1446" s="87"/>
      <c r="J1446" s="85" t="str">
        <f>IFERROR(VLOOKUP(H1446,REFERENCES!R:S,2,FALSE),"")</f>
        <v>Nombre</v>
      </c>
      <c r="K1446" s="168">
        <v>110</v>
      </c>
      <c r="L1446" s="167"/>
      <c r="M1446" s="167"/>
      <c r="N1446" s="167"/>
      <c r="O1446" s="84" t="s">
        <v>1902</v>
      </c>
      <c r="P1446" s="207"/>
      <c r="Q1446" s="89"/>
      <c r="R1446" s="87" t="s">
        <v>17</v>
      </c>
      <c r="S1446" s="87" t="s">
        <v>18</v>
      </c>
      <c r="T1446" s="86" t="s">
        <v>1816</v>
      </c>
      <c r="U1446" s="165" t="s">
        <v>1909</v>
      </c>
      <c r="V1446" s="86"/>
      <c r="W1446" s="97"/>
      <c r="X1446" s="87"/>
      <c r="Y1446" s="165" t="str">
        <f t="shared" si="79"/>
        <v>SAM20161017GRJE9E</v>
      </c>
      <c r="Z1446" s="165">
        <f t="shared" si="80"/>
        <v>3</v>
      </c>
      <c r="AA1446" s="165" t="str">
        <f>VLOOKUP(R1446,NIVEAUXADMIN!A:B,2,FALSE)</f>
        <v>HT08</v>
      </c>
      <c r="AB1446" s="165" t="str">
        <f>VLOOKUP(S1446,NIVEAUXADMIN!E:F,2,FALSE)</f>
        <v>HT08811</v>
      </c>
      <c r="AC1446" s="165" t="str">
        <f>VLOOKUP(T1446,NIVEAUXADMIN!I:J,2,FALSE)</f>
        <v>HT08811-09</v>
      </c>
      <c r="AD1446" s="87">
        <f>IF(SUMPRODUCT(($A$4:$A1446=A1446)*($S$4:$S1446=S1446))&gt;1,0,1)</f>
        <v>0</v>
      </c>
    </row>
    <row r="1447" spans="1:30" s="165" customFormat="1" ht="15" customHeight="1">
      <c r="A1447" s="87" t="s">
        <v>112</v>
      </c>
      <c r="B1447" s="90"/>
      <c r="C1447" s="90"/>
      <c r="D1447" s="165" t="s">
        <v>16</v>
      </c>
      <c r="E1447" s="189">
        <v>42660</v>
      </c>
      <c r="F1447" s="88" t="s">
        <v>1049</v>
      </c>
      <c r="G1447" s="87" t="s">
        <v>1053</v>
      </c>
      <c r="H1447" s="87" t="s">
        <v>1048</v>
      </c>
      <c r="I1447" s="87"/>
      <c r="J1447" s="85" t="str">
        <f>IFERROR(VLOOKUP(H1447,REFERENCES!R:S,2,FALSE),"")</f>
        <v>Nombre</v>
      </c>
      <c r="K1447" s="168">
        <v>500</v>
      </c>
      <c r="L1447" s="167"/>
      <c r="M1447" s="167"/>
      <c r="N1447" s="167"/>
      <c r="O1447" s="84" t="s">
        <v>1902</v>
      </c>
      <c r="P1447" s="207"/>
      <c r="Q1447" s="89"/>
      <c r="R1447" s="165" t="s">
        <v>20</v>
      </c>
      <c r="S1447" s="165" t="s">
        <v>21</v>
      </c>
      <c r="T1447" s="101"/>
      <c r="U1447" s="165" t="s">
        <v>1881</v>
      </c>
      <c r="V1447" s="86"/>
      <c r="W1447" s="97"/>
      <c r="X1447" s="87"/>
      <c r="Y1447" s="165" t="str">
        <f t="shared" si="79"/>
        <v>SAM20161017SULE</v>
      </c>
      <c r="Z1447" s="165">
        <f t="shared" si="80"/>
        <v>1</v>
      </c>
      <c r="AA1447" s="165" t="str">
        <f>VLOOKUP(R1447,NIVEAUXADMIN!A:B,2,FALSE)</f>
        <v>HT07</v>
      </c>
      <c r="AB1447" s="165" t="str">
        <f>VLOOKUP(S1447,NIVEAUXADMIN!E:F,2,FALSE)</f>
        <v>HT07711</v>
      </c>
      <c r="AC1447" s="165" t="e">
        <f>VLOOKUP(T1447,NIVEAUXADMIN!I:J,2,FALSE)</f>
        <v>#N/A</v>
      </c>
      <c r="AD1447" s="87">
        <f>IF(SUMPRODUCT(($A$4:$A1447=A1447)*($S$4:$S1447=S1447))&gt;1,0,1)</f>
        <v>0</v>
      </c>
    </row>
    <row r="1448" spans="1:30" s="165" customFormat="1" ht="15" customHeight="1">
      <c r="A1448" s="87" t="s">
        <v>112</v>
      </c>
      <c r="B1448" s="90"/>
      <c r="C1448" s="90"/>
      <c r="D1448" s="165" t="s">
        <v>16</v>
      </c>
      <c r="E1448" s="189">
        <v>42660</v>
      </c>
      <c r="F1448" s="88" t="s">
        <v>1049</v>
      </c>
      <c r="G1448" s="87" t="s">
        <v>1053</v>
      </c>
      <c r="H1448" s="87" t="s">
        <v>1048</v>
      </c>
      <c r="I1448" s="87"/>
      <c r="J1448" s="85" t="str">
        <f>IFERROR(VLOOKUP(H1448,REFERENCES!R:S,2,FALSE),"")</f>
        <v>Nombre</v>
      </c>
      <c r="K1448" s="168">
        <v>700</v>
      </c>
      <c r="L1448" s="167"/>
      <c r="M1448" s="167"/>
      <c r="N1448" s="167"/>
      <c r="O1448" s="84" t="s">
        <v>1902</v>
      </c>
      <c r="P1448" s="82">
        <v>700</v>
      </c>
      <c r="Q1448" s="89"/>
      <c r="R1448" s="165" t="s">
        <v>20</v>
      </c>
      <c r="S1448" s="87" t="s">
        <v>523</v>
      </c>
      <c r="T1448" s="86" t="s">
        <v>1708</v>
      </c>
      <c r="V1448" s="86"/>
      <c r="W1448" s="97"/>
      <c r="X1448" s="87"/>
      <c r="Y1448" s="165" t="str">
        <f t="shared" si="79"/>
        <v>SAM20161017SUCO5È</v>
      </c>
      <c r="Z1448" s="165">
        <f t="shared" si="80"/>
        <v>1</v>
      </c>
      <c r="AA1448" s="165" t="str">
        <f>VLOOKUP(R1448,NIVEAUXADMIN!A:B,2,FALSE)</f>
        <v>HT07</v>
      </c>
      <c r="AB1448" s="165" t="str">
        <f>VLOOKUP(S1448,NIVEAUXADMIN!E:F,2,FALSE)</f>
        <v>HT07741</v>
      </c>
      <c r="AC1448" s="165" t="str">
        <f>VLOOKUP(T1448,NIVEAUXADMIN!I:J,2,FALSE)</f>
        <v>HT07741-02</v>
      </c>
      <c r="AD1448" s="87">
        <f>IF(SUMPRODUCT(($A$4:$A1448=A1448)*($S$4:$S1448=S1448))&gt;1,0,1)</f>
        <v>1</v>
      </c>
    </row>
    <row r="1449" spans="1:30" s="165" customFormat="1" ht="15" customHeight="1">
      <c r="A1449" s="87" t="s">
        <v>112</v>
      </c>
      <c r="B1449" s="90"/>
      <c r="C1449" s="90"/>
      <c r="D1449" s="165" t="s">
        <v>16</v>
      </c>
      <c r="E1449" s="189">
        <v>42660</v>
      </c>
      <c r="F1449" s="95" t="s">
        <v>1051</v>
      </c>
      <c r="G1449" s="165" t="s">
        <v>1052</v>
      </c>
      <c r="H1449" s="165" t="s">
        <v>1054</v>
      </c>
      <c r="I1449" s="176"/>
      <c r="J1449" s="85" t="str">
        <f>IFERROR(VLOOKUP(H1449,REFERENCES!R:S,2,FALSE),"")</f>
        <v>Nombre</v>
      </c>
      <c r="K1449" s="168">
        <v>40</v>
      </c>
      <c r="L1449" s="167"/>
      <c r="M1449" s="167"/>
      <c r="N1449" s="167"/>
      <c r="O1449" s="84" t="s">
        <v>1902</v>
      </c>
      <c r="P1449" s="207"/>
      <c r="Q1449" s="89"/>
      <c r="R1449" s="87" t="s">
        <v>17</v>
      </c>
      <c r="S1449" s="87" t="s">
        <v>18</v>
      </c>
      <c r="T1449" s="86" t="s">
        <v>1775</v>
      </c>
      <c r="U1449" s="165" t="s">
        <v>1882</v>
      </c>
      <c r="V1449" s="86"/>
      <c r="W1449" s="97"/>
      <c r="X1449" s="87"/>
      <c r="Y1449" s="165" t="str">
        <f t="shared" si="79"/>
        <v>SAM20161017GRJE7E</v>
      </c>
      <c r="Z1449" s="165">
        <f t="shared" si="80"/>
        <v>3</v>
      </c>
      <c r="AA1449" s="165" t="str">
        <f>VLOOKUP(R1449,NIVEAUXADMIN!A:B,2,FALSE)</f>
        <v>HT08</v>
      </c>
      <c r="AB1449" s="165" t="str">
        <f>VLOOKUP(S1449,NIVEAUXADMIN!E:F,2,FALSE)</f>
        <v>HT08811</v>
      </c>
      <c r="AC1449" s="165" t="str">
        <f>VLOOKUP(T1449,NIVEAUXADMIN!I:J,2,FALSE)</f>
        <v>HT08811-07</v>
      </c>
      <c r="AD1449" s="87">
        <f>IF(SUMPRODUCT(($A$4:$A1449=A1449)*($S$4:$S1449=S1449))&gt;1,0,1)</f>
        <v>0</v>
      </c>
    </row>
    <row r="1450" spans="1:30" s="165" customFormat="1" ht="15" customHeight="1">
      <c r="A1450" s="87" t="s">
        <v>112</v>
      </c>
      <c r="B1450" s="90"/>
      <c r="C1450" s="90"/>
      <c r="D1450" s="165" t="s">
        <v>16</v>
      </c>
      <c r="E1450" s="189">
        <v>42660</v>
      </c>
      <c r="F1450" s="95" t="s">
        <v>1051</v>
      </c>
      <c r="G1450" s="165" t="s">
        <v>1052</v>
      </c>
      <c r="H1450" s="165" t="s">
        <v>1054</v>
      </c>
      <c r="I1450" s="87"/>
      <c r="J1450" s="85" t="str">
        <f>IFERROR(VLOOKUP(H1450,REFERENCES!R:S,2,FALSE),"")</f>
        <v>Nombre</v>
      </c>
      <c r="K1450" s="168">
        <v>110</v>
      </c>
      <c r="L1450" s="167"/>
      <c r="M1450" s="167"/>
      <c r="N1450" s="167"/>
      <c r="O1450" s="84" t="s">
        <v>1902</v>
      </c>
      <c r="P1450" s="207"/>
      <c r="Q1450" s="89"/>
      <c r="R1450" s="87" t="s">
        <v>17</v>
      </c>
      <c r="S1450" s="87" t="s">
        <v>18</v>
      </c>
      <c r="T1450" s="86" t="s">
        <v>1816</v>
      </c>
      <c r="U1450" s="165" t="s">
        <v>1909</v>
      </c>
      <c r="V1450" s="86"/>
      <c r="W1450" s="97"/>
      <c r="X1450" s="87"/>
      <c r="Y1450" s="165" t="str">
        <f t="shared" si="79"/>
        <v>SAM20161017GRJE9E</v>
      </c>
      <c r="Z1450" s="165">
        <f t="shared" si="80"/>
        <v>3</v>
      </c>
      <c r="AA1450" s="165" t="str">
        <f>VLOOKUP(R1450,NIVEAUXADMIN!A:B,2,FALSE)</f>
        <v>HT08</v>
      </c>
      <c r="AB1450" s="165" t="str">
        <f>VLOOKUP(S1450,NIVEAUXADMIN!E:F,2,FALSE)</f>
        <v>HT08811</v>
      </c>
      <c r="AC1450" s="165" t="str">
        <f>VLOOKUP(T1450,NIVEAUXADMIN!I:J,2,FALSE)</f>
        <v>HT08811-09</v>
      </c>
      <c r="AD1450" s="87">
        <f>IF(SUMPRODUCT(($A$4:$A1450=A1450)*($S$4:$S1450=S1450))&gt;1,0,1)</f>
        <v>0</v>
      </c>
    </row>
    <row r="1451" spans="1:30" s="165" customFormat="1" ht="15" customHeight="1">
      <c r="A1451" s="87" t="s">
        <v>112</v>
      </c>
      <c r="B1451" s="90"/>
      <c r="C1451" s="90"/>
      <c r="D1451" s="165" t="s">
        <v>16</v>
      </c>
      <c r="E1451" s="189">
        <v>42660</v>
      </c>
      <c r="F1451" s="88" t="s">
        <v>1051</v>
      </c>
      <c r="G1451" s="87" t="s">
        <v>1052</v>
      </c>
      <c r="H1451" s="87" t="s">
        <v>1062</v>
      </c>
      <c r="I1451" s="176"/>
      <c r="J1451" s="85" t="str">
        <f>IFERROR(VLOOKUP(H1451,REFERENCES!R:S,2,FALSE),"")</f>
        <v>Nombre</v>
      </c>
      <c r="K1451" s="168">
        <v>40</v>
      </c>
      <c r="L1451" s="167"/>
      <c r="M1451" s="167"/>
      <c r="N1451" s="167"/>
      <c r="O1451" s="84" t="s">
        <v>1902</v>
      </c>
      <c r="P1451" s="207"/>
      <c r="Q1451" s="89"/>
      <c r="R1451" s="87" t="s">
        <v>17</v>
      </c>
      <c r="S1451" s="87" t="s">
        <v>18</v>
      </c>
      <c r="T1451" s="86" t="s">
        <v>1775</v>
      </c>
      <c r="U1451" s="165" t="s">
        <v>1882</v>
      </c>
      <c r="V1451" s="86"/>
      <c r="W1451" s="97"/>
      <c r="X1451" s="87"/>
      <c r="Y1451" s="165" t="str">
        <f t="shared" si="79"/>
        <v>SAM20161017GRJE7E</v>
      </c>
      <c r="Z1451" s="165">
        <f t="shared" si="80"/>
        <v>3</v>
      </c>
      <c r="AA1451" s="165" t="str">
        <f>VLOOKUP(R1451,NIVEAUXADMIN!A:B,2,FALSE)</f>
        <v>HT08</v>
      </c>
      <c r="AB1451" s="165" t="str">
        <f>VLOOKUP(S1451,NIVEAUXADMIN!E:F,2,FALSE)</f>
        <v>HT08811</v>
      </c>
      <c r="AC1451" s="165" t="str">
        <f>VLOOKUP(T1451,NIVEAUXADMIN!I:J,2,FALSE)</f>
        <v>HT08811-07</v>
      </c>
      <c r="AD1451" s="87">
        <f>IF(SUMPRODUCT(($A$4:$A1451=A1451)*($S$4:$S1451=S1451))&gt;1,0,1)</f>
        <v>0</v>
      </c>
    </row>
    <row r="1452" spans="1:30" s="165" customFormat="1" ht="15" customHeight="1">
      <c r="A1452" s="87" t="s">
        <v>112</v>
      </c>
      <c r="B1452" s="90"/>
      <c r="C1452" s="90"/>
      <c r="D1452" s="165" t="s">
        <v>16</v>
      </c>
      <c r="E1452" s="189">
        <v>42660</v>
      </c>
      <c r="F1452" s="88" t="s">
        <v>1051</v>
      </c>
      <c r="G1452" s="87" t="s">
        <v>1052</v>
      </c>
      <c r="H1452" s="87" t="s">
        <v>1062</v>
      </c>
      <c r="I1452" s="176"/>
      <c r="J1452" s="85" t="str">
        <f>IFERROR(VLOOKUP(H1452,REFERENCES!R:S,2,FALSE),"")</f>
        <v>Nombre</v>
      </c>
      <c r="K1452" s="168">
        <v>110</v>
      </c>
      <c r="L1452" s="167"/>
      <c r="M1452" s="167"/>
      <c r="N1452" s="167"/>
      <c r="O1452" s="84" t="s">
        <v>1902</v>
      </c>
      <c r="P1452" s="207"/>
      <c r="Q1452" s="89"/>
      <c r="R1452" s="87" t="s">
        <v>17</v>
      </c>
      <c r="S1452" s="87" t="s">
        <v>18</v>
      </c>
      <c r="T1452" s="86" t="s">
        <v>1816</v>
      </c>
      <c r="U1452" s="165" t="s">
        <v>1909</v>
      </c>
      <c r="V1452" s="86"/>
      <c r="W1452" s="97"/>
      <c r="X1452" s="87"/>
      <c r="Y1452" s="165" t="str">
        <f t="shared" si="79"/>
        <v>SAM20161017GRJE9E</v>
      </c>
      <c r="Z1452" s="165">
        <f t="shared" si="80"/>
        <v>3</v>
      </c>
      <c r="AA1452" s="165" t="str">
        <f>VLOOKUP(R1452,NIVEAUXADMIN!A:B,2,FALSE)</f>
        <v>HT08</v>
      </c>
      <c r="AB1452" s="165" t="str">
        <f>VLOOKUP(S1452,NIVEAUXADMIN!E:F,2,FALSE)</f>
        <v>HT08811</v>
      </c>
      <c r="AC1452" s="165" t="str">
        <f>VLOOKUP(T1452,NIVEAUXADMIN!I:J,2,FALSE)</f>
        <v>HT08811-09</v>
      </c>
      <c r="AD1452" s="87">
        <f>IF(SUMPRODUCT(($A$4:$A1452=A1452)*($S$4:$S1452=S1452))&gt;1,0,1)</f>
        <v>0</v>
      </c>
    </row>
    <row r="1453" spans="1:30" s="165" customFormat="1" ht="15" customHeight="1">
      <c r="A1453" s="87" t="s">
        <v>112</v>
      </c>
      <c r="B1453" s="90"/>
      <c r="C1453" s="90"/>
      <c r="D1453" s="165" t="s">
        <v>16</v>
      </c>
      <c r="E1453" s="189">
        <v>42661</v>
      </c>
      <c r="F1453" s="88" t="s">
        <v>1049</v>
      </c>
      <c r="G1453" s="87" t="s">
        <v>1053</v>
      </c>
      <c r="H1453" s="87" t="s">
        <v>1048</v>
      </c>
      <c r="I1453" s="176"/>
      <c r="J1453" s="85" t="str">
        <f>IFERROR(VLOOKUP(H1453,REFERENCES!R:S,2,FALSE),"")</f>
        <v>Nombre</v>
      </c>
      <c r="K1453" s="168">
        <v>2310</v>
      </c>
      <c r="L1453" s="167"/>
      <c r="M1453" s="167"/>
      <c r="N1453" s="167"/>
      <c r="O1453" s="84" t="s">
        <v>1902</v>
      </c>
      <c r="P1453" s="82">
        <v>2300</v>
      </c>
      <c r="Q1453" s="89"/>
      <c r="R1453" s="87" t="s">
        <v>17</v>
      </c>
      <c r="S1453" s="87" t="s">
        <v>251</v>
      </c>
      <c r="T1453" s="86" t="s">
        <v>1270</v>
      </c>
      <c r="V1453" s="86"/>
      <c r="W1453" s="97"/>
      <c r="X1453" s="87"/>
      <c r="Y1453" s="165" t="str">
        <f t="shared" si="79"/>
        <v>SAM20161018GRBO10</v>
      </c>
      <c r="Z1453" s="165">
        <f t="shared" si="80"/>
        <v>3</v>
      </c>
      <c r="AA1453" s="165" t="str">
        <f>VLOOKUP(R1453,NIVEAUXADMIN!A:B,2,FALSE)</f>
        <v>HT08</v>
      </c>
      <c r="AB1453" s="165" t="str">
        <f>VLOOKUP(S1453,NIVEAUXADMIN!E:F,2,FALSE)</f>
        <v>HT08813</v>
      </c>
      <c r="AC1453" s="165" t="str">
        <f>VLOOKUP(T1453,NIVEAUXADMIN!I:J,2,FALSE)</f>
        <v>HT08813-01</v>
      </c>
      <c r="AD1453" s="87">
        <f>IF(SUMPRODUCT(($A$4:$A1453=A1453)*($S$4:$S1453=S1453))&gt;1,0,1)</f>
        <v>1</v>
      </c>
    </row>
    <row r="1454" spans="1:30" s="165" customFormat="1" ht="15" customHeight="1">
      <c r="A1454" s="87" t="s">
        <v>112</v>
      </c>
      <c r="B1454" s="90"/>
      <c r="C1454" s="90"/>
      <c r="D1454" s="165" t="s">
        <v>16</v>
      </c>
      <c r="E1454" s="189">
        <v>42661</v>
      </c>
      <c r="F1454" s="88" t="s">
        <v>1049</v>
      </c>
      <c r="G1454" s="87" t="s">
        <v>1053</v>
      </c>
      <c r="H1454" s="87" t="s">
        <v>1048</v>
      </c>
      <c r="I1454" s="176"/>
      <c r="J1454" s="85" t="str">
        <f>IFERROR(VLOOKUP(H1454,REFERENCES!R:S,2,FALSE),"")</f>
        <v>Nombre</v>
      </c>
      <c r="K1454" s="168">
        <v>1008</v>
      </c>
      <c r="L1454" s="167"/>
      <c r="M1454" s="167"/>
      <c r="N1454" s="167"/>
      <c r="O1454" s="84" t="s">
        <v>1902</v>
      </c>
      <c r="P1454" s="82">
        <v>1008</v>
      </c>
      <c r="Q1454" s="89"/>
      <c r="R1454" s="165" t="s">
        <v>20</v>
      </c>
      <c r="S1454" s="87" t="s">
        <v>523</v>
      </c>
      <c r="T1454" s="86" t="s">
        <v>1651</v>
      </c>
      <c r="V1454" s="86"/>
      <c r="W1454" s="97"/>
      <c r="X1454" s="87"/>
      <c r="Y1454" s="165" t="str">
        <f t="shared" si="79"/>
        <v>SAM20161018SUCO4È</v>
      </c>
      <c r="Z1454" s="165">
        <f t="shared" si="80"/>
        <v>1</v>
      </c>
      <c r="AA1454" s="165" t="str">
        <f>VLOOKUP(R1454,NIVEAUXADMIN!A:B,2,FALSE)</f>
        <v>HT07</v>
      </c>
      <c r="AB1454" s="165" t="str">
        <f>VLOOKUP(S1454,NIVEAUXADMIN!E:F,2,FALSE)</f>
        <v>HT07741</v>
      </c>
      <c r="AC1454" s="165" t="str">
        <f>VLOOKUP(T1454,NIVEAUXADMIN!I:J,2,FALSE)</f>
        <v>HT07741-01</v>
      </c>
      <c r="AD1454" s="87">
        <f>IF(SUMPRODUCT(($A$4:$A1454=A1454)*($S$4:$S1454=S1454))&gt;1,0,1)</f>
        <v>0</v>
      </c>
    </row>
    <row r="1455" spans="1:30" s="165" customFormat="1" ht="15" customHeight="1">
      <c r="A1455" s="87" t="s">
        <v>112</v>
      </c>
      <c r="B1455" s="90"/>
      <c r="C1455" s="90"/>
      <c r="D1455" s="165" t="s">
        <v>16</v>
      </c>
      <c r="E1455" s="189">
        <v>42661</v>
      </c>
      <c r="F1455" s="95" t="s">
        <v>1051</v>
      </c>
      <c r="G1455" s="165" t="s">
        <v>1052</v>
      </c>
      <c r="H1455" s="165" t="s">
        <v>1054</v>
      </c>
      <c r="I1455" s="176"/>
      <c r="J1455" s="85" t="str">
        <f>IFERROR(VLOOKUP(H1455,REFERENCES!R:S,2,FALSE),"")</f>
        <v>Nombre</v>
      </c>
      <c r="K1455" s="168">
        <v>850</v>
      </c>
      <c r="L1455" s="167"/>
      <c r="M1455" s="167"/>
      <c r="N1455" s="167"/>
      <c r="O1455" s="84" t="s">
        <v>1902</v>
      </c>
      <c r="P1455" s="82">
        <v>2300</v>
      </c>
      <c r="Q1455" s="89" t="s">
        <v>30</v>
      </c>
      <c r="R1455" s="87" t="s">
        <v>17</v>
      </c>
      <c r="S1455" s="87" t="s">
        <v>251</v>
      </c>
      <c r="T1455" s="86" t="s">
        <v>1270</v>
      </c>
      <c r="V1455" s="86"/>
      <c r="W1455" s="97"/>
      <c r="X1455" s="87"/>
      <c r="Y1455" s="165" t="str">
        <f t="shared" si="79"/>
        <v>SAM20161018GRBO10</v>
      </c>
      <c r="Z1455" s="165">
        <f t="shared" si="80"/>
        <v>3</v>
      </c>
      <c r="AA1455" s="165" t="str">
        <f>VLOOKUP(R1455,NIVEAUXADMIN!A:B,2,FALSE)</f>
        <v>HT08</v>
      </c>
      <c r="AB1455" s="165" t="str">
        <f>VLOOKUP(S1455,NIVEAUXADMIN!E:F,2,FALSE)</f>
        <v>HT08813</v>
      </c>
      <c r="AC1455" s="165" t="str">
        <f>VLOOKUP(T1455,NIVEAUXADMIN!I:J,2,FALSE)</f>
        <v>HT08813-01</v>
      </c>
      <c r="AD1455" s="87">
        <f>IF(SUMPRODUCT(($A$4:$A1455=A1455)*($S$4:$S1455=S1455))&gt;1,0,1)</f>
        <v>0</v>
      </c>
    </row>
    <row r="1456" spans="1:30" s="165" customFormat="1" ht="15" customHeight="1">
      <c r="A1456" s="87" t="s">
        <v>112</v>
      </c>
      <c r="B1456" s="90"/>
      <c r="C1456" s="90"/>
      <c r="D1456" s="165" t="s">
        <v>16</v>
      </c>
      <c r="E1456" s="189">
        <v>42661</v>
      </c>
      <c r="F1456" s="88" t="s">
        <v>1051</v>
      </c>
      <c r="G1456" s="87" t="s">
        <v>1052</v>
      </c>
      <c r="H1456" s="87" t="s">
        <v>1062</v>
      </c>
      <c r="I1456" s="176"/>
      <c r="J1456" s="85" t="str">
        <f>IFERROR(VLOOKUP(H1456,REFERENCES!R:S,2,FALSE),"")</f>
        <v>Nombre</v>
      </c>
      <c r="K1456" s="168">
        <v>850</v>
      </c>
      <c r="L1456" s="167"/>
      <c r="M1456" s="167"/>
      <c r="N1456" s="167"/>
      <c r="O1456" s="84" t="s">
        <v>1902</v>
      </c>
      <c r="P1456" s="82">
        <v>2300</v>
      </c>
      <c r="Q1456" s="89" t="s">
        <v>30</v>
      </c>
      <c r="R1456" s="87" t="s">
        <v>17</v>
      </c>
      <c r="S1456" s="87" t="s">
        <v>251</v>
      </c>
      <c r="T1456" s="86" t="s">
        <v>1270</v>
      </c>
      <c r="V1456" s="86"/>
      <c r="W1456" s="97"/>
      <c r="X1456" s="87"/>
      <c r="Y1456" s="165" t="str">
        <f t="shared" si="79"/>
        <v>SAM20161018GRBO10</v>
      </c>
      <c r="Z1456" s="165">
        <f t="shared" si="80"/>
        <v>3</v>
      </c>
      <c r="AA1456" s="165" t="str">
        <f>VLOOKUP(R1456,NIVEAUXADMIN!A:B,2,FALSE)</f>
        <v>HT08</v>
      </c>
      <c r="AB1456" s="165" t="str">
        <f>VLOOKUP(S1456,NIVEAUXADMIN!E:F,2,FALSE)</f>
        <v>HT08813</v>
      </c>
      <c r="AC1456" s="165" t="str">
        <f>VLOOKUP(T1456,NIVEAUXADMIN!I:J,2,FALSE)</f>
        <v>HT08813-01</v>
      </c>
      <c r="AD1456" s="87">
        <f>IF(SUMPRODUCT(($A$4:$A1456=A1456)*($S$4:$S1456=S1456))&gt;1,0,1)</f>
        <v>0</v>
      </c>
    </row>
    <row r="1457" spans="1:30" s="165" customFormat="1" ht="15" customHeight="1">
      <c r="A1457" s="87" t="s">
        <v>112</v>
      </c>
      <c r="B1457" s="90"/>
      <c r="C1457" s="90"/>
      <c r="D1457" s="165" t="s">
        <v>16</v>
      </c>
      <c r="E1457" s="189">
        <v>42663</v>
      </c>
      <c r="F1457" s="88" t="s">
        <v>1049</v>
      </c>
      <c r="G1457" s="87" t="s">
        <v>1053</v>
      </c>
      <c r="H1457" s="87" t="s">
        <v>1048</v>
      </c>
      <c r="I1457" s="176"/>
      <c r="J1457" s="85" t="str">
        <f>IFERROR(VLOOKUP(H1457,REFERENCES!R:S,2,FALSE),"")</f>
        <v>Nombre</v>
      </c>
      <c r="K1457" s="168">
        <v>1403</v>
      </c>
      <c r="L1457" s="167"/>
      <c r="M1457" s="167"/>
      <c r="N1457" s="167"/>
      <c r="O1457" s="84" t="s">
        <v>1902</v>
      </c>
      <c r="P1457" s="82">
        <v>1418</v>
      </c>
      <c r="Q1457" s="89"/>
      <c r="R1457" s="165" t="s">
        <v>20</v>
      </c>
      <c r="S1457" s="87" t="s">
        <v>523</v>
      </c>
      <c r="T1457" s="166" t="s">
        <v>1765</v>
      </c>
      <c r="V1457" s="86"/>
      <c r="W1457" s="97"/>
      <c r="X1457" s="87"/>
      <c r="Y1457" s="165" t="str">
        <f t="shared" ref="Y1457:Y1488" si="81">UPPER(LEFT(A1457,3)&amp;YEAR(E1457)&amp;MONTH(E1457)&amp;DAY((E1457))&amp;LEFT(R1457,2)&amp;LEFT(S1457,2)&amp;LEFT(T1457,2))</f>
        <v>SAM20161020SUCO6È</v>
      </c>
      <c r="Z1457" s="165">
        <f t="shared" ref="Z1457:Z1488" si="82">COUNTIF($Y$4:$Y$1907,Y1457)</f>
        <v>2</v>
      </c>
      <c r="AA1457" s="165" t="str">
        <f>VLOOKUP(R1457,NIVEAUXADMIN!A:B,2,FALSE)</f>
        <v>HT07</v>
      </c>
      <c r="AB1457" s="165" t="str">
        <f>VLOOKUP(S1457,NIVEAUXADMIN!E:F,2,FALSE)</f>
        <v>HT07741</v>
      </c>
      <c r="AC1457" s="165" t="str">
        <f>VLOOKUP(T1457,NIVEAUXADMIN!I:J,2,FALSE)</f>
        <v>HT07741-03</v>
      </c>
      <c r="AD1457" s="87">
        <f>IF(SUMPRODUCT(($A$4:$A1457=A1457)*($S$4:$S1457=S1457))&gt;1,0,1)</f>
        <v>0</v>
      </c>
    </row>
    <row r="1458" spans="1:30" s="165" customFormat="1" ht="15" customHeight="1">
      <c r="A1458" s="87" t="s">
        <v>112</v>
      </c>
      <c r="B1458" s="90"/>
      <c r="C1458" s="90"/>
      <c r="D1458" s="165" t="s">
        <v>16</v>
      </c>
      <c r="E1458" s="189">
        <v>42663</v>
      </c>
      <c r="F1458" s="88" t="s">
        <v>1051</v>
      </c>
      <c r="G1458" s="87" t="s">
        <v>1052</v>
      </c>
      <c r="H1458" s="87" t="s">
        <v>1062</v>
      </c>
      <c r="I1458" s="176"/>
      <c r="J1458" s="85" t="str">
        <f>IFERROR(VLOOKUP(H1458,REFERENCES!R:S,2,FALSE),"")</f>
        <v>Nombre</v>
      </c>
      <c r="K1458" s="168">
        <v>80</v>
      </c>
      <c r="L1458" s="167"/>
      <c r="M1458" s="167"/>
      <c r="N1458" s="167"/>
      <c r="O1458" s="84" t="s">
        <v>1902</v>
      </c>
      <c r="P1458" s="207"/>
      <c r="Q1458" s="89"/>
      <c r="R1458" s="165" t="s">
        <v>20</v>
      </c>
      <c r="S1458" s="87" t="s">
        <v>523</v>
      </c>
      <c r="T1458" s="86" t="s">
        <v>1765</v>
      </c>
      <c r="V1458" s="86"/>
      <c r="W1458" s="97"/>
      <c r="X1458" s="87"/>
      <c r="Y1458" s="165" t="str">
        <f t="shared" si="81"/>
        <v>SAM20161020SUCO6È</v>
      </c>
      <c r="Z1458" s="165">
        <f t="shared" si="82"/>
        <v>2</v>
      </c>
      <c r="AA1458" s="165" t="str">
        <f>VLOOKUP(R1458,NIVEAUXADMIN!A:B,2,FALSE)</f>
        <v>HT07</v>
      </c>
      <c r="AB1458" s="165" t="str">
        <f>VLOOKUP(S1458,NIVEAUXADMIN!E:F,2,FALSE)</f>
        <v>HT07741</v>
      </c>
      <c r="AC1458" s="165" t="str">
        <f>VLOOKUP(T1458,NIVEAUXADMIN!I:J,2,FALSE)</f>
        <v>HT07741-03</v>
      </c>
      <c r="AD1458" s="87">
        <f>IF(SUMPRODUCT(($A$4:$A1458=A1458)*($S$4:$S1458=S1458))&gt;1,0,1)</f>
        <v>0</v>
      </c>
    </row>
    <row r="1459" spans="1:30" s="165" customFormat="1" ht="15" customHeight="1">
      <c r="A1459" s="87" t="s">
        <v>112</v>
      </c>
      <c r="B1459" s="90"/>
      <c r="C1459" s="90"/>
      <c r="D1459" s="165" t="s">
        <v>16</v>
      </c>
      <c r="E1459" s="189">
        <v>42664</v>
      </c>
      <c r="F1459" s="88" t="s">
        <v>1049</v>
      </c>
      <c r="G1459" s="87" t="s">
        <v>1053</v>
      </c>
      <c r="H1459" s="87" t="s">
        <v>1048</v>
      </c>
      <c r="I1459" s="176"/>
      <c r="J1459" s="85" t="str">
        <f>IFERROR(VLOOKUP(H1459,REFERENCES!R:S,2,FALSE),"")</f>
        <v>Nombre</v>
      </c>
      <c r="K1459" s="168">
        <v>160</v>
      </c>
      <c r="L1459" s="167"/>
      <c r="M1459" s="167"/>
      <c r="N1459" s="167"/>
      <c r="O1459" s="84" t="s">
        <v>1902</v>
      </c>
      <c r="P1459" s="207"/>
      <c r="Q1459" s="89"/>
      <c r="R1459" s="87" t="s">
        <v>17</v>
      </c>
      <c r="S1459" s="87" t="s">
        <v>18</v>
      </c>
      <c r="T1459" s="86" t="s">
        <v>1775</v>
      </c>
      <c r="U1459" s="165" t="s">
        <v>1883</v>
      </c>
      <c r="V1459" s="86"/>
      <c r="W1459" s="97"/>
      <c r="X1459" s="87"/>
      <c r="Y1459" s="165" t="str">
        <f t="shared" si="81"/>
        <v>SAM20161021GRJE7E</v>
      </c>
      <c r="Z1459" s="165">
        <f t="shared" si="82"/>
        <v>2</v>
      </c>
      <c r="AA1459" s="165" t="str">
        <f>VLOOKUP(R1459,NIVEAUXADMIN!A:B,2,FALSE)</f>
        <v>HT08</v>
      </c>
      <c r="AB1459" s="165" t="str">
        <f>VLOOKUP(S1459,NIVEAUXADMIN!E:F,2,FALSE)</f>
        <v>HT08811</v>
      </c>
      <c r="AC1459" s="165" t="str">
        <f>VLOOKUP(T1459,NIVEAUXADMIN!I:J,2,FALSE)</f>
        <v>HT08811-07</v>
      </c>
      <c r="AD1459" s="87">
        <f>IF(SUMPRODUCT(($A$4:$A1459=A1459)*($S$4:$S1459=S1459))&gt;1,0,1)</f>
        <v>0</v>
      </c>
    </row>
    <row r="1460" spans="1:30" s="165" customFormat="1" ht="15" customHeight="1">
      <c r="A1460" s="87" t="s">
        <v>112</v>
      </c>
      <c r="B1460" s="90"/>
      <c r="C1460" s="90"/>
      <c r="D1460" s="165" t="s">
        <v>16</v>
      </c>
      <c r="E1460" s="189">
        <v>42664</v>
      </c>
      <c r="F1460" s="88" t="s">
        <v>1049</v>
      </c>
      <c r="G1460" s="87" t="s">
        <v>1053</v>
      </c>
      <c r="H1460" s="87" t="s">
        <v>1048</v>
      </c>
      <c r="I1460" s="176"/>
      <c r="J1460" s="85" t="str">
        <f>IFERROR(VLOOKUP(H1460,REFERENCES!R:S,2,FALSE),"")</f>
        <v>Nombre</v>
      </c>
      <c r="K1460" s="168">
        <v>75</v>
      </c>
      <c r="L1460" s="167"/>
      <c r="M1460" s="167"/>
      <c r="N1460" s="167"/>
      <c r="O1460" s="84" t="s">
        <v>1902</v>
      </c>
      <c r="P1460" s="207"/>
      <c r="Q1460" s="89"/>
      <c r="R1460" s="87" t="s">
        <v>17</v>
      </c>
      <c r="S1460" s="87" t="s">
        <v>18</v>
      </c>
      <c r="T1460" s="86" t="s">
        <v>1775</v>
      </c>
      <c r="U1460" s="165" t="s">
        <v>1911</v>
      </c>
      <c r="V1460" s="86"/>
      <c r="W1460" s="97"/>
      <c r="X1460" s="87"/>
      <c r="Y1460" s="165" t="str">
        <f t="shared" si="81"/>
        <v>SAM20161021GRJE7E</v>
      </c>
      <c r="Z1460" s="165">
        <f t="shared" si="82"/>
        <v>2</v>
      </c>
      <c r="AA1460" s="165" t="str">
        <f>VLOOKUP(R1460,NIVEAUXADMIN!A:B,2,FALSE)</f>
        <v>HT08</v>
      </c>
      <c r="AB1460" s="165" t="str">
        <f>VLOOKUP(S1460,NIVEAUXADMIN!E:F,2,FALSE)</f>
        <v>HT08811</v>
      </c>
      <c r="AC1460" s="165" t="str">
        <f>VLOOKUP(T1460,NIVEAUXADMIN!I:J,2,FALSE)</f>
        <v>HT08811-07</v>
      </c>
      <c r="AD1460" s="87">
        <f>IF(SUMPRODUCT(($A$4:$A1460=A1460)*($S$4:$S1460=S1460))&gt;1,0,1)</f>
        <v>0</v>
      </c>
    </row>
    <row r="1461" spans="1:30" s="165" customFormat="1" ht="15" customHeight="1">
      <c r="A1461" s="87" t="s">
        <v>112</v>
      </c>
      <c r="B1461" s="90"/>
      <c r="C1461" s="90"/>
      <c r="D1461" s="165" t="s">
        <v>16</v>
      </c>
      <c r="E1461" s="189">
        <v>42664</v>
      </c>
      <c r="F1461" s="88" t="s">
        <v>1049</v>
      </c>
      <c r="G1461" s="87" t="s">
        <v>1053</v>
      </c>
      <c r="H1461" s="87" t="s">
        <v>1048</v>
      </c>
      <c r="I1461" s="176"/>
      <c r="J1461" s="85" t="str">
        <f>IFERROR(VLOOKUP(H1461,REFERENCES!R:S,2,FALSE),"")</f>
        <v>Nombre</v>
      </c>
      <c r="K1461" s="168">
        <v>65</v>
      </c>
      <c r="L1461" s="167"/>
      <c r="M1461" s="167"/>
      <c r="N1461" s="167"/>
      <c r="O1461" s="84" t="s">
        <v>1902</v>
      </c>
      <c r="P1461" s="207"/>
      <c r="Q1461" s="89"/>
      <c r="R1461" s="87" t="s">
        <v>17</v>
      </c>
      <c r="S1461" s="87" t="s">
        <v>18</v>
      </c>
      <c r="T1461" s="86" t="s">
        <v>1816</v>
      </c>
      <c r="U1461" s="165" t="s">
        <v>1910</v>
      </c>
      <c r="V1461" s="86"/>
      <c r="W1461" s="97"/>
      <c r="X1461" s="87"/>
      <c r="Y1461" s="165" t="str">
        <f t="shared" si="81"/>
        <v>SAM20161021GRJE9E</v>
      </c>
      <c r="Z1461" s="165">
        <f t="shared" si="82"/>
        <v>1</v>
      </c>
      <c r="AA1461" s="165" t="str">
        <f>VLOOKUP(R1461,NIVEAUXADMIN!A:B,2,FALSE)</f>
        <v>HT08</v>
      </c>
      <c r="AB1461" s="165" t="str">
        <f>VLOOKUP(S1461,NIVEAUXADMIN!E:F,2,FALSE)</f>
        <v>HT08811</v>
      </c>
      <c r="AC1461" s="165" t="str">
        <f>VLOOKUP(T1461,NIVEAUXADMIN!I:J,2,FALSE)</f>
        <v>HT08811-09</v>
      </c>
      <c r="AD1461" s="87">
        <f>IF(SUMPRODUCT(($A$4:$A1461=A1461)*($S$4:$S1461=S1461))&gt;1,0,1)</f>
        <v>0</v>
      </c>
    </row>
    <row r="1462" spans="1:30" s="165" customFormat="1" ht="15" customHeight="1">
      <c r="A1462" s="87" t="s">
        <v>112</v>
      </c>
      <c r="B1462" s="90"/>
      <c r="C1462" s="90"/>
      <c r="D1462" s="165" t="s">
        <v>16</v>
      </c>
      <c r="E1462" s="189">
        <v>42664</v>
      </c>
      <c r="F1462" s="88" t="s">
        <v>1049</v>
      </c>
      <c r="G1462" s="87" t="s">
        <v>1053</v>
      </c>
      <c r="H1462" s="87" t="s">
        <v>1048</v>
      </c>
      <c r="I1462" s="176"/>
      <c r="J1462" s="85" t="str">
        <f>IFERROR(VLOOKUP(H1462,REFERENCES!R:S,2,FALSE),"")</f>
        <v>Nombre</v>
      </c>
      <c r="K1462" s="168">
        <v>137</v>
      </c>
      <c r="L1462" s="167"/>
      <c r="M1462" s="167"/>
      <c r="N1462" s="167"/>
      <c r="O1462" s="84" t="s">
        <v>1902</v>
      </c>
      <c r="P1462" s="207"/>
      <c r="Q1462" s="89"/>
      <c r="R1462" s="87" t="s">
        <v>17</v>
      </c>
      <c r="S1462" s="87" t="s">
        <v>18</v>
      </c>
      <c r="T1462" s="101"/>
      <c r="U1462" s="165" t="s">
        <v>1884</v>
      </c>
      <c r="V1462" s="86"/>
      <c r="W1462" s="97"/>
      <c r="X1462" s="87"/>
      <c r="Y1462" s="165" t="str">
        <f t="shared" si="81"/>
        <v>SAM20161021GRJE</v>
      </c>
      <c r="Z1462" s="165">
        <f t="shared" si="82"/>
        <v>1</v>
      </c>
      <c r="AA1462" s="165" t="str">
        <f>VLOOKUP(R1462,NIVEAUXADMIN!A:B,2,FALSE)</f>
        <v>HT08</v>
      </c>
      <c r="AB1462" s="165" t="str">
        <f>VLOOKUP(S1462,NIVEAUXADMIN!E:F,2,FALSE)</f>
        <v>HT08811</v>
      </c>
      <c r="AC1462" s="165" t="e">
        <f>VLOOKUP(T1462,NIVEAUXADMIN!I:J,2,FALSE)</f>
        <v>#N/A</v>
      </c>
      <c r="AD1462" s="87">
        <f>IF(SUMPRODUCT(($A$4:$A1462=A1462)*($S$4:$S1462=S1462))&gt;1,0,1)</f>
        <v>0</v>
      </c>
    </row>
    <row r="1463" spans="1:30" s="165" customFormat="1" ht="15" customHeight="1">
      <c r="A1463" s="87" t="s">
        <v>112</v>
      </c>
      <c r="B1463" s="90"/>
      <c r="C1463" s="90"/>
      <c r="D1463" s="165" t="s">
        <v>16</v>
      </c>
      <c r="E1463" s="189">
        <v>42665</v>
      </c>
      <c r="F1463" s="88" t="s">
        <v>1049</v>
      </c>
      <c r="G1463" s="87" t="s">
        <v>1053</v>
      </c>
      <c r="H1463" s="87" t="s">
        <v>1048</v>
      </c>
      <c r="I1463" s="176"/>
      <c r="J1463" s="85" t="str">
        <f>IFERROR(VLOOKUP(H1463,REFERENCES!R:S,2,FALSE),"")</f>
        <v>Nombre</v>
      </c>
      <c r="K1463" s="168">
        <v>50</v>
      </c>
      <c r="L1463" s="167"/>
      <c r="M1463" s="167"/>
      <c r="N1463" s="167"/>
      <c r="O1463" s="84" t="s">
        <v>1902</v>
      </c>
      <c r="P1463" s="207"/>
      <c r="Q1463" s="89"/>
      <c r="R1463" s="165" t="s">
        <v>20</v>
      </c>
      <c r="S1463" s="87" t="s">
        <v>539</v>
      </c>
      <c r="T1463" s="101"/>
      <c r="U1463" s="165" t="s">
        <v>1885</v>
      </c>
      <c r="V1463" s="86"/>
      <c r="W1463" s="97"/>
      <c r="X1463" s="87"/>
      <c r="Y1463" s="165" t="str">
        <f t="shared" si="81"/>
        <v>SAM20161022SUPO</v>
      </c>
      <c r="Z1463" s="165">
        <f t="shared" si="82"/>
        <v>1</v>
      </c>
      <c r="AA1463" s="165" t="str">
        <f>VLOOKUP(R1463,NIVEAUXADMIN!A:B,2,FALSE)</f>
        <v>HT07</v>
      </c>
      <c r="AB1463" s="165" t="str">
        <f>VLOOKUP(S1463,NIVEAUXADMIN!E:F,2,FALSE)</f>
        <v>HT07721</v>
      </c>
      <c r="AC1463" s="165" t="e">
        <f>VLOOKUP(T1463,NIVEAUXADMIN!I:J,2,FALSE)</f>
        <v>#N/A</v>
      </c>
      <c r="AD1463" s="87">
        <f>IF(SUMPRODUCT(($A$4:$A1463=A1463)*($S$4:$S1463=S1463))&gt;1,0,1)</f>
        <v>0</v>
      </c>
    </row>
    <row r="1464" spans="1:30" s="165" customFormat="1" ht="15" customHeight="1">
      <c r="A1464" s="87" t="s">
        <v>112</v>
      </c>
      <c r="B1464" s="90"/>
      <c r="C1464" s="90"/>
      <c r="D1464" s="165" t="s">
        <v>16</v>
      </c>
      <c r="E1464" s="189">
        <v>42665</v>
      </c>
      <c r="F1464" s="88" t="s">
        <v>1049</v>
      </c>
      <c r="G1464" s="87" t="s">
        <v>1053</v>
      </c>
      <c r="H1464" s="87" t="s">
        <v>1048</v>
      </c>
      <c r="I1464" s="176"/>
      <c r="J1464" s="85" t="str">
        <f>IFERROR(VLOOKUP(H1464,REFERENCES!R:S,2,FALSE),"")</f>
        <v>Nombre</v>
      </c>
      <c r="K1464" s="168">
        <v>1075</v>
      </c>
      <c r="L1464" s="167"/>
      <c r="M1464" s="167"/>
      <c r="N1464" s="167"/>
      <c r="O1464" s="84" t="s">
        <v>1902</v>
      </c>
      <c r="P1464" s="82">
        <v>1075</v>
      </c>
      <c r="Q1464" s="89"/>
      <c r="R1464" s="165" t="s">
        <v>20</v>
      </c>
      <c r="S1464" s="87" t="s">
        <v>536</v>
      </c>
      <c r="T1464" s="86" t="s">
        <v>1392</v>
      </c>
      <c r="V1464" s="86"/>
      <c r="W1464" s="97"/>
      <c r="X1464" s="87"/>
      <c r="Y1464" s="165" t="str">
        <f t="shared" si="81"/>
        <v>SAM20161022SUPO1È</v>
      </c>
      <c r="Z1464" s="165">
        <f t="shared" si="82"/>
        <v>1</v>
      </c>
      <c r="AA1464" s="165" t="str">
        <f>VLOOKUP(R1464,NIVEAUXADMIN!A:B,2,FALSE)</f>
        <v>HT07</v>
      </c>
      <c r="AB1464" s="165" t="str">
        <f>VLOOKUP(S1464,NIVEAUXADMIN!E:F,2,FALSE)</f>
        <v>HT07742</v>
      </c>
      <c r="AC1464" s="165" t="str">
        <f>VLOOKUP(T1464,NIVEAUXADMIN!I:J,2,FALSE)</f>
        <v>HT07742-01</v>
      </c>
      <c r="AD1464" s="87">
        <f>IF(SUMPRODUCT(($A$4:$A1464=A1464)*($S$4:$S1464=S1464))&gt;1,0,1)</f>
        <v>1</v>
      </c>
    </row>
    <row r="1465" spans="1:30" s="165" customFormat="1" ht="15" customHeight="1">
      <c r="A1465" s="87" t="s">
        <v>112</v>
      </c>
      <c r="B1465" s="90"/>
      <c r="C1465" s="90"/>
      <c r="D1465" s="165" t="s">
        <v>16</v>
      </c>
      <c r="E1465" s="189">
        <v>42666</v>
      </c>
      <c r="F1465" s="88" t="s">
        <v>1049</v>
      </c>
      <c r="G1465" s="87" t="s">
        <v>1053</v>
      </c>
      <c r="H1465" s="87" t="s">
        <v>1048</v>
      </c>
      <c r="I1465" s="176"/>
      <c r="J1465" s="85" t="str">
        <f>IFERROR(VLOOKUP(H1465,REFERENCES!R:S,2,FALSE),"")</f>
        <v>Nombre</v>
      </c>
      <c r="K1465" s="168">
        <v>200</v>
      </c>
      <c r="L1465" s="167"/>
      <c r="M1465" s="167"/>
      <c r="N1465" s="167"/>
      <c r="O1465" s="84" t="s">
        <v>1902</v>
      </c>
      <c r="P1465" s="207"/>
      <c r="Q1465" s="89"/>
      <c r="R1465" s="165" t="s">
        <v>20</v>
      </c>
      <c r="S1465" s="87" t="s">
        <v>554</v>
      </c>
      <c r="T1465" s="101"/>
      <c r="U1465" s="165" t="s">
        <v>1886</v>
      </c>
      <c r="V1465" s="86"/>
      <c r="W1465" s="97"/>
      <c r="X1465" s="87"/>
      <c r="Y1465" s="165" t="str">
        <f t="shared" si="81"/>
        <v>SAM20161023SUTO</v>
      </c>
      <c r="Z1465" s="165">
        <f t="shared" si="82"/>
        <v>1</v>
      </c>
      <c r="AA1465" s="165" t="str">
        <f>VLOOKUP(R1465,NIVEAUXADMIN!A:B,2,FALSE)</f>
        <v>HT07</v>
      </c>
      <c r="AB1465" s="165" t="str">
        <f>VLOOKUP(S1465,NIVEAUXADMIN!E:F,2,FALSE)</f>
        <v>HT07712</v>
      </c>
      <c r="AC1465" s="165" t="e">
        <f>VLOOKUP(T1465,NIVEAUXADMIN!I:J,2,FALSE)</f>
        <v>#N/A</v>
      </c>
      <c r="AD1465" s="87">
        <f>IF(SUMPRODUCT(($A$4:$A1465=A1465)*($S$4:$S1465=S1465))&gt;1,0,1)</f>
        <v>1</v>
      </c>
    </row>
    <row r="1466" spans="1:30" s="165" customFormat="1" ht="15" customHeight="1">
      <c r="A1466" s="87" t="s">
        <v>112</v>
      </c>
      <c r="B1466" s="90"/>
      <c r="C1466" s="90"/>
      <c r="D1466" s="165" t="s">
        <v>16</v>
      </c>
      <c r="E1466" s="189">
        <v>42667</v>
      </c>
      <c r="F1466" s="88" t="s">
        <v>1049</v>
      </c>
      <c r="G1466" s="87" t="s">
        <v>1053</v>
      </c>
      <c r="H1466" s="87" t="s">
        <v>1048</v>
      </c>
      <c r="I1466" s="176"/>
      <c r="J1466" s="85" t="str">
        <f>IFERROR(VLOOKUP(H1466,REFERENCES!R:S,2,FALSE),"")</f>
        <v>Nombre</v>
      </c>
      <c r="K1466" s="168">
        <v>840</v>
      </c>
      <c r="L1466" s="167"/>
      <c r="M1466" s="167"/>
      <c r="N1466" s="167"/>
      <c r="O1466" s="84" t="s">
        <v>1902</v>
      </c>
      <c r="P1466" s="207"/>
      <c r="Q1466" s="89"/>
      <c r="R1466" s="165" t="s">
        <v>20</v>
      </c>
      <c r="S1466" s="87" t="s">
        <v>542</v>
      </c>
      <c r="T1466" s="101"/>
      <c r="V1466" s="86"/>
      <c r="W1466" s="97"/>
      <c r="X1466" s="87"/>
      <c r="Y1466" s="165" t="str">
        <f t="shared" si="81"/>
        <v>SAM20161024SURO</v>
      </c>
      <c r="Z1466" s="165">
        <f t="shared" si="82"/>
        <v>1</v>
      </c>
      <c r="AA1466" s="165" t="str">
        <f>VLOOKUP(R1466,NIVEAUXADMIN!A:B,2,FALSE)</f>
        <v>HT07</v>
      </c>
      <c r="AB1466" s="165" t="str">
        <f>VLOOKUP(S1466,NIVEAUXADMIN!E:F,2,FALSE)</f>
        <v>HT07743</v>
      </c>
      <c r="AC1466" s="165" t="e">
        <f>VLOOKUP(T1466,NIVEAUXADMIN!I:J,2,FALSE)</f>
        <v>#N/A</v>
      </c>
      <c r="AD1466" s="87">
        <f>IF(SUMPRODUCT(($A$4:$A1466=A1466)*($S$4:$S1466=S1466))&gt;1,0,1)</f>
        <v>0</v>
      </c>
    </row>
    <row r="1467" spans="1:30" s="165" customFormat="1" ht="15" customHeight="1">
      <c r="A1467" s="87" t="s">
        <v>112</v>
      </c>
      <c r="B1467" s="90"/>
      <c r="C1467" s="90"/>
      <c r="D1467" s="165" t="s">
        <v>16</v>
      </c>
      <c r="E1467" s="189">
        <v>42672</v>
      </c>
      <c r="F1467" s="88" t="s">
        <v>1049</v>
      </c>
      <c r="G1467" s="87" t="s">
        <v>1053</v>
      </c>
      <c r="H1467" s="87" t="s">
        <v>1048</v>
      </c>
      <c r="I1467" s="176"/>
      <c r="J1467" s="85" t="str">
        <f>IFERROR(VLOOKUP(H1467,REFERENCES!R:S,2,FALSE),"")</f>
        <v>Nombre</v>
      </c>
      <c r="K1467" s="168">
        <v>180</v>
      </c>
      <c r="L1467" s="167"/>
      <c r="M1467" s="167"/>
      <c r="N1467" s="167"/>
      <c r="O1467" s="84" t="s">
        <v>1902</v>
      </c>
      <c r="P1467" s="82">
        <v>180</v>
      </c>
      <c r="Q1467" s="89"/>
      <c r="R1467" s="165" t="s">
        <v>20</v>
      </c>
      <c r="S1467" s="165" t="s">
        <v>21</v>
      </c>
      <c r="T1467" s="86" t="s">
        <v>1488</v>
      </c>
      <c r="V1467" s="86"/>
      <c r="W1467" s="97"/>
      <c r="X1467" s="87"/>
      <c r="Y1467" s="165" t="str">
        <f t="shared" si="81"/>
        <v>SAM20161029SULE2È</v>
      </c>
      <c r="Z1467" s="165">
        <f t="shared" si="82"/>
        <v>1</v>
      </c>
      <c r="AA1467" s="165" t="str">
        <f>VLOOKUP(R1467,NIVEAUXADMIN!A:B,2,FALSE)</f>
        <v>HT07</v>
      </c>
      <c r="AB1467" s="165" t="str">
        <f>VLOOKUP(S1467,NIVEAUXADMIN!E:F,2,FALSE)</f>
        <v>HT07711</v>
      </c>
      <c r="AC1467" s="165" t="str">
        <f>VLOOKUP(T1467,NIVEAUXADMIN!I:J,2,FALSE)</f>
        <v>HT07711-02</v>
      </c>
      <c r="AD1467" s="87">
        <f>IF(SUMPRODUCT(($A$4:$A1467=A1467)*($S$4:$S1467=S1467))&gt;1,0,1)</f>
        <v>0</v>
      </c>
    </row>
    <row r="1468" spans="1:30" s="165" customFormat="1" ht="15" customHeight="1">
      <c r="A1468" s="87" t="s">
        <v>112</v>
      </c>
      <c r="B1468" s="90"/>
      <c r="C1468" s="90"/>
      <c r="D1468" s="165" t="s">
        <v>16</v>
      </c>
      <c r="E1468" s="189">
        <v>42673</v>
      </c>
      <c r="F1468" s="88" t="s">
        <v>1049</v>
      </c>
      <c r="G1468" s="87" t="s">
        <v>1053</v>
      </c>
      <c r="H1468" s="87" t="s">
        <v>1048</v>
      </c>
      <c r="I1468" s="176"/>
      <c r="J1468" s="85" t="str">
        <f>IFERROR(VLOOKUP(H1468,REFERENCES!R:S,2,FALSE),"")</f>
        <v>Nombre</v>
      </c>
      <c r="K1468" s="168">
        <v>119</v>
      </c>
      <c r="L1468" s="167"/>
      <c r="M1468" s="167"/>
      <c r="N1468" s="167"/>
      <c r="O1468" s="84" t="s">
        <v>1902</v>
      </c>
      <c r="P1468" s="82">
        <v>119</v>
      </c>
      <c r="Q1468" s="89"/>
      <c r="R1468" s="165" t="s">
        <v>20</v>
      </c>
      <c r="S1468" s="87" t="s">
        <v>539</v>
      </c>
      <c r="T1468" s="86" t="s">
        <v>1711</v>
      </c>
      <c r="U1468" s="165" t="s">
        <v>1116</v>
      </c>
      <c r="V1468" s="86"/>
      <c r="W1468" s="97"/>
      <c r="X1468" s="87"/>
      <c r="Y1468" s="165" t="str">
        <f t="shared" si="81"/>
        <v>SAM20161030SUPO5È</v>
      </c>
      <c r="Z1468" s="165">
        <f t="shared" si="82"/>
        <v>1</v>
      </c>
      <c r="AA1468" s="165" t="str">
        <f>VLOOKUP(R1468,NIVEAUXADMIN!A:B,2,FALSE)</f>
        <v>HT07</v>
      </c>
      <c r="AB1468" s="165" t="str">
        <f>VLOOKUP(S1468,NIVEAUXADMIN!E:F,2,FALSE)</f>
        <v>HT07721</v>
      </c>
      <c r="AC1468" s="165" t="str">
        <f>VLOOKUP(T1468,NIVEAUXADMIN!I:J,2,FALSE)</f>
        <v>HT07721-02</v>
      </c>
      <c r="AD1468" s="87">
        <f>IF(SUMPRODUCT(($A$4:$A1468=A1468)*($S$4:$S1468=S1468))&gt;1,0,1)</f>
        <v>0</v>
      </c>
    </row>
    <row r="1469" spans="1:30" s="165" customFormat="1" ht="15" customHeight="1">
      <c r="A1469" s="87" t="s">
        <v>112</v>
      </c>
      <c r="B1469" s="90"/>
      <c r="C1469" s="90"/>
      <c r="D1469" s="165" t="s">
        <v>16</v>
      </c>
      <c r="E1469" s="189">
        <v>42672</v>
      </c>
      <c r="F1469" s="88" t="s">
        <v>1049</v>
      </c>
      <c r="G1469" s="87" t="s">
        <v>1053</v>
      </c>
      <c r="H1469" s="87" t="s">
        <v>1048</v>
      </c>
      <c r="I1469" s="176"/>
      <c r="J1469" s="85" t="str">
        <f>IFERROR(VLOOKUP(H1469,REFERENCES!R:S,2,FALSE),"")</f>
        <v>Nombre</v>
      </c>
      <c r="K1469" s="168">
        <v>155</v>
      </c>
      <c r="L1469" s="167"/>
      <c r="M1469" s="167"/>
      <c r="N1469" s="167"/>
      <c r="O1469" s="84" t="s">
        <v>1902</v>
      </c>
      <c r="P1469" s="82">
        <v>155</v>
      </c>
      <c r="Q1469" s="89"/>
      <c r="R1469" s="165" t="s">
        <v>20</v>
      </c>
      <c r="S1469" s="165" t="s">
        <v>21</v>
      </c>
      <c r="T1469" s="101"/>
      <c r="U1469" s="165" t="s">
        <v>1114</v>
      </c>
      <c r="V1469" s="86"/>
      <c r="W1469" s="97"/>
      <c r="X1469" s="87"/>
      <c r="Y1469" s="165" t="str">
        <f t="shared" si="81"/>
        <v>SAM20161029SULE</v>
      </c>
      <c r="Z1469" s="165">
        <f t="shared" si="82"/>
        <v>2</v>
      </c>
      <c r="AA1469" s="165" t="str">
        <f>VLOOKUP(R1469,NIVEAUXADMIN!A:B,2,FALSE)</f>
        <v>HT07</v>
      </c>
      <c r="AB1469" s="165" t="str">
        <f>VLOOKUP(S1469,NIVEAUXADMIN!E:F,2,FALSE)</f>
        <v>HT07711</v>
      </c>
      <c r="AC1469" s="165" t="e">
        <f>VLOOKUP(T1469,NIVEAUXADMIN!I:J,2,FALSE)</f>
        <v>#N/A</v>
      </c>
      <c r="AD1469" s="87">
        <f>IF(SUMPRODUCT(($A$4:$A1469=A1469)*($S$4:$S1469=S1469))&gt;1,0,1)</f>
        <v>0</v>
      </c>
    </row>
    <row r="1470" spans="1:30" s="165" customFormat="1" ht="15" customHeight="1">
      <c r="A1470" s="87" t="s">
        <v>112</v>
      </c>
      <c r="B1470" s="90"/>
      <c r="C1470" s="90"/>
      <c r="D1470" s="165" t="s">
        <v>16</v>
      </c>
      <c r="E1470" s="189">
        <v>42674</v>
      </c>
      <c r="F1470" s="88" t="s">
        <v>1049</v>
      </c>
      <c r="G1470" s="87" t="s">
        <v>1053</v>
      </c>
      <c r="H1470" s="87" t="s">
        <v>1048</v>
      </c>
      <c r="I1470" s="176"/>
      <c r="J1470" s="85" t="str">
        <f>IFERROR(VLOOKUP(H1470,REFERENCES!R:S,2,FALSE),"")</f>
        <v>Nombre</v>
      </c>
      <c r="K1470" s="168">
        <v>110</v>
      </c>
      <c r="L1470" s="167"/>
      <c r="M1470" s="167"/>
      <c r="N1470" s="167"/>
      <c r="O1470" s="84" t="s">
        <v>1902</v>
      </c>
      <c r="P1470" s="207"/>
      <c r="Q1470" s="89"/>
      <c r="R1470" s="165" t="s">
        <v>20</v>
      </c>
      <c r="S1470" s="165" t="s">
        <v>21</v>
      </c>
      <c r="T1470" s="86" t="s">
        <v>1332</v>
      </c>
      <c r="U1470" s="165" t="s">
        <v>1888</v>
      </c>
      <c r="V1470" s="86"/>
      <c r="W1470" s="97"/>
      <c r="X1470" s="87"/>
      <c r="Y1470" s="165" t="str">
        <f t="shared" si="81"/>
        <v>SAM20161031SULE1È</v>
      </c>
      <c r="Z1470" s="165">
        <f t="shared" si="82"/>
        <v>2</v>
      </c>
      <c r="AA1470" s="165" t="str">
        <f>VLOOKUP(R1470,NIVEAUXADMIN!A:B,2,FALSE)</f>
        <v>HT07</v>
      </c>
      <c r="AB1470" s="165" t="str">
        <f>VLOOKUP(S1470,NIVEAUXADMIN!E:F,2,FALSE)</f>
        <v>HT07711</v>
      </c>
      <c r="AC1470" s="165" t="str">
        <f>VLOOKUP(T1470,NIVEAUXADMIN!I:J,2,FALSE)</f>
        <v>HT07711-01</v>
      </c>
      <c r="AD1470" s="87">
        <f>IF(SUMPRODUCT(($A$4:$A1470=A1470)*($S$4:$S1470=S1470))&gt;1,0,1)</f>
        <v>0</v>
      </c>
    </row>
    <row r="1471" spans="1:30" s="165" customFormat="1" ht="15" customHeight="1">
      <c r="A1471" s="87" t="s">
        <v>112</v>
      </c>
      <c r="B1471" s="90"/>
      <c r="C1471" s="90"/>
      <c r="D1471" s="165" t="s">
        <v>16</v>
      </c>
      <c r="E1471" s="189">
        <v>42674</v>
      </c>
      <c r="F1471" s="88" t="s">
        <v>1051</v>
      </c>
      <c r="G1471" s="87" t="s">
        <v>1052</v>
      </c>
      <c r="H1471" s="87" t="s">
        <v>1062</v>
      </c>
      <c r="I1471" s="176"/>
      <c r="J1471" s="85" t="str">
        <f>IFERROR(VLOOKUP(H1471,REFERENCES!R:S,2,FALSE),"")</f>
        <v>Nombre</v>
      </c>
      <c r="K1471" s="168">
        <v>110</v>
      </c>
      <c r="L1471" s="167"/>
      <c r="M1471" s="167"/>
      <c r="N1471" s="167"/>
      <c r="O1471" s="84" t="s">
        <v>1902</v>
      </c>
      <c r="P1471" s="207"/>
      <c r="Q1471" s="89"/>
      <c r="R1471" s="165" t="s">
        <v>20</v>
      </c>
      <c r="S1471" s="165" t="s">
        <v>21</v>
      </c>
      <c r="T1471" s="86" t="s">
        <v>1332</v>
      </c>
      <c r="U1471" s="165" t="s">
        <v>1888</v>
      </c>
      <c r="V1471" s="86"/>
      <c r="W1471" s="97"/>
      <c r="X1471" s="87"/>
      <c r="Y1471" s="165" t="str">
        <f t="shared" si="81"/>
        <v>SAM20161031SULE1È</v>
      </c>
      <c r="Z1471" s="165">
        <f t="shared" si="82"/>
        <v>2</v>
      </c>
      <c r="AA1471" s="165" t="str">
        <f>VLOOKUP(R1471,NIVEAUXADMIN!A:B,2,FALSE)</f>
        <v>HT07</v>
      </c>
      <c r="AB1471" s="165" t="str">
        <f>VLOOKUP(S1471,NIVEAUXADMIN!E:F,2,FALSE)</f>
        <v>HT07711</v>
      </c>
      <c r="AC1471" s="165" t="str">
        <f>VLOOKUP(T1471,NIVEAUXADMIN!I:J,2,FALSE)</f>
        <v>HT07711-01</v>
      </c>
      <c r="AD1471" s="87">
        <f>IF(SUMPRODUCT(($A$4:$A1471=A1471)*($S$4:$S1471=S1471))&gt;1,0,1)</f>
        <v>0</v>
      </c>
    </row>
    <row r="1472" spans="1:30" s="165" customFormat="1" ht="15" customHeight="1">
      <c r="A1472" s="87" t="s">
        <v>112</v>
      </c>
      <c r="B1472" s="90"/>
      <c r="C1472" s="90"/>
      <c r="D1472" s="165" t="s">
        <v>16</v>
      </c>
      <c r="E1472" s="189">
        <v>42676</v>
      </c>
      <c r="F1472" s="88" t="s">
        <v>1049</v>
      </c>
      <c r="G1472" s="87" t="s">
        <v>1053</v>
      </c>
      <c r="H1472" s="87" t="s">
        <v>1048</v>
      </c>
      <c r="I1472" s="176"/>
      <c r="J1472" s="85" t="str">
        <f>IFERROR(VLOOKUP(H1472,REFERENCES!R:S,2,FALSE),"")</f>
        <v>Nombre</v>
      </c>
      <c r="K1472" s="168">
        <v>100</v>
      </c>
      <c r="L1472" s="167"/>
      <c r="M1472" s="167"/>
      <c r="N1472" s="167"/>
      <c r="O1472" s="84" t="s">
        <v>1902</v>
      </c>
      <c r="P1472" s="82">
        <v>300</v>
      </c>
      <c r="Q1472" s="89"/>
      <c r="R1472" s="165" t="s">
        <v>20</v>
      </c>
      <c r="S1472" s="164" t="s">
        <v>22</v>
      </c>
      <c r="T1472" s="86" t="s">
        <v>1282</v>
      </c>
      <c r="V1472" s="86"/>
      <c r="W1472" s="97"/>
      <c r="X1472" s="87"/>
      <c r="Y1472" s="165" t="str">
        <f t="shared" si="81"/>
        <v>SAM2016112SUMA11</v>
      </c>
      <c r="Z1472" s="165">
        <f t="shared" si="82"/>
        <v>2</v>
      </c>
      <c r="AA1472" s="165" t="str">
        <f>VLOOKUP(R1472,NIVEAUXADMIN!A:B,2,FALSE)</f>
        <v>HT07</v>
      </c>
      <c r="AB1472" s="165" t="str">
        <f>VLOOKUP(S1472,NIVEAUXADMIN!E:F,2,FALSE)</f>
        <v>HT07715</v>
      </c>
      <c r="AC1472" s="165" t="str">
        <f>VLOOKUP(T1472,NIVEAUXADMIN!I:J,2,FALSE)</f>
        <v>HT07715-03</v>
      </c>
      <c r="AD1472" s="87">
        <f>IF(SUMPRODUCT(($A$4:$A1472=A1472)*($S$4:$S1472=S1472))&gt;1,0,1)</f>
        <v>1</v>
      </c>
    </row>
    <row r="1473" spans="1:30" s="165" customFormat="1" ht="15" customHeight="1">
      <c r="A1473" s="87" t="s">
        <v>112</v>
      </c>
      <c r="B1473" s="90"/>
      <c r="C1473" s="90"/>
      <c r="D1473" s="165" t="s">
        <v>16</v>
      </c>
      <c r="E1473" s="189">
        <v>42676</v>
      </c>
      <c r="F1473" s="88" t="s">
        <v>1051</v>
      </c>
      <c r="G1473" s="87" t="s">
        <v>1052</v>
      </c>
      <c r="H1473" s="87" t="s">
        <v>1062</v>
      </c>
      <c r="I1473" s="176"/>
      <c r="J1473" s="85" t="str">
        <f>IFERROR(VLOOKUP(H1473,REFERENCES!R:S,2,FALSE),"")</f>
        <v>Nombre</v>
      </c>
      <c r="K1473" s="168">
        <v>300</v>
      </c>
      <c r="L1473" s="167"/>
      <c r="M1473" s="167"/>
      <c r="N1473" s="167"/>
      <c r="O1473" s="84" t="s">
        <v>1902</v>
      </c>
      <c r="P1473" s="82">
        <v>300</v>
      </c>
      <c r="Q1473" s="89" t="s">
        <v>30</v>
      </c>
      <c r="R1473" s="165" t="s">
        <v>20</v>
      </c>
      <c r="S1473" s="164" t="s">
        <v>22</v>
      </c>
      <c r="T1473" s="86" t="s">
        <v>1282</v>
      </c>
      <c r="V1473" s="86"/>
      <c r="W1473" s="97"/>
      <c r="X1473" s="87"/>
      <c r="Y1473" s="165" t="str">
        <f t="shared" si="81"/>
        <v>SAM2016112SUMA11</v>
      </c>
      <c r="Z1473" s="165">
        <f t="shared" si="82"/>
        <v>2</v>
      </c>
      <c r="AA1473" s="165" t="str">
        <f>VLOOKUP(R1473,NIVEAUXADMIN!A:B,2,FALSE)</f>
        <v>HT07</v>
      </c>
      <c r="AB1473" s="165" t="str">
        <f>VLOOKUP(S1473,NIVEAUXADMIN!E:F,2,FALSE)</f>
        <v>HT07715</v>
      </c>
      <c r="AC1473" s="165" t="str">
        <f>VLOOKUP(T1473,NIVEAUXADMIN!I:J,2,FALSE)</f>
        <v>HT07715-03</v>
      </c>
      <c r="AD1473" s="87">
        <f>IF(SUMPRODUCT(($A$4:$A1473=A1473)*($S$4:$S1473=S1473))&gt;1,0,1)</f>
        <v>0</v>
      </c>
    </row>
    <row r="1474" spans="1:30" s="165" customFormat="1" ht="15" customHeight="1">
      <c r="A1474" s="87" t="s">
        <v>112</v>
      </c>
      <c r="B1474" s="90"/>
      <c r="C1474" s="90"/>
      <c r="D1474" s="165" t="s">
        <v>16</v>
      </c>
      <c r="E1474" s="189">
        <v>42677</v>
      </c>
      <c r="F1474" s="88" t="s">
        <v>1049</v>
      </c>
      <c r="G1474" s="87" t="s">
        <v>1053</v>
      </c>
      <c r="H1474" s="87" t="s">
        <v>1048</v>
      </c>
      <c r="I1474" s="176"/>
      <c r="J1474" s="85" t="str">
        <f>IFERROR(VLOOKUP(H1474,REFERENCES!R:S,2,FALSE),"")</f>
        <v>Nombre</v>
      </c>
      <c r="K1474" s="168">
        <v>817</v>
      </c>
      <c r="L1474" s="167"/>
      <c r="M1474" s="167"/>
      <c r="N1474" s="167"/>
      <c r="O1474" s="84" t="s">
        <v>1902</v>
      </c>
      <c r="P1474" s="207"/>
      <c r="Q1474" s="89"/>
      <c r="R1474" s="87" t="s">
        <v>17</v>
      </c>
      <c r="S1474" s="87" t="s">
        <v>251</v>
      </c>
      <c r="T1474" s="101"/>
      <c r="V1474" s="86"/>
      <c r="W1474" s="97"/>
      <c r="X1474" s="87"/>
      <c r="Y1474" s="165" t="str">
        <f t="shared" si="81"/>
        <v>SAM2016113GRBO</v>
      </c>
      <c r="Z1474" s="165">
        <f t="shared" si="82"/>
        <v>1</v>
      </c>
      <c r="AA1474" s="165" t="str">
        <f>VLOOKUP(R1474,NIVEAUXADMIN!A:B,2,FALSE)</f>
        <v>HT08</v>
      </c>
      <c r="AB1474" s="165" t="str">
        <f>VLOOKUP(S1474,NIVEAUXADMIN!E:F,2,FALSE)</f>
        <v>HT08813</v>
      </c>
      <c r="AC1474" s="165" t="e">
        <f>VLOOKUP(T1474,NIVEAUXADMIN!I:J,2,FALSE)</f>
        <v>#N/A</v>
      </c>
      <c r="AD1474" s="87">
        <f>IF(SUMPRODUCT(($A$4:$A1474=A1474)*($S$4:$S1474=S1474))&gt;1,0,1)</f>
        <v>0</v>
      </c>
    </row>
    <row r="1475" spans="1:30" s="165" customFormat="1" ht="15" customHeight="1">
      <c r="A1475" s="87" t="s">
        <v>112</v>
      </c>
      <c r="B1475" s="90"/>
      <c r="C1475" s="90"/>
      <c r="D1475" s="165" t="s">
        <v>16</v>
      </c>
      <c r="E1475" s="189">
        <v>42678</v>
      </c>
      <c r="F1475" s="88" t="s">
        <v>1049</v>
      </c>
      <c r="G1475" s="87" t="s">
        <v>1053</v>
      </c>
      <c r="H1475" s="87" t="s">
        <v>1048</v>
      </c>
      <c r="I1475" s="176"/>
      <c r="J1475" s="85" t="str">
        <f>IFERROR(VLOOKUP(H1475,REFERENCES!R:S,2,FALSE),"")</f>
        <v>Nombre</v>
      </c>
      <c r="K1475" s="168">
        <v>1980</v>
      </c>
      <c r="L1475" s="167"/>
      <c r="M1475" s="167"/>
      <c r="N1475" s="167"/>
      <c r="O1475" s="84" t="s">
        <v>1902</v>
      </c>
      <c r="P1475" s="82">
        <v>1200</v>
      </c>
      <c r="Q1475" s="89"/>
      <c r="R1475" s="165" t="s">
        <v>20</v>
      </c>
      <c r="S1475" s="87" t="s">
        <v>529</v>
      </c>
      <c r="T1475" s="77" t="s">
        <v>1420</v>
      </c>
      <c r="V1475" s="86"/>
      <c r="W1475" s="97"/>
      <c r="X1475" s="87"/>
      <c r="Y1475" s="165" t="str">
        <f t="shared" si="81"/>
        <v>SAM2016114SULE1È</v>
      </c>
      <c r="Z1475" s="165">
        <f t="shared" si="82"/>
        <v>1</v>
      </c>
      <c r="AA1475" s="165" t="str">
        <f>VLOOKUP(R1475,NIVEAUXADMIN!A:B,2,FALSE)</f>
        <v>HT07</v>
      </c>
      <c r="AB1475" s="165" t="str">
        <f>VLOOKUP(S1475,NIVEAUXADMIN!E:F,2,FALSE)</f>
        <v>HT07752</v>
      </c>
      <c r="AC1475" s="165" t="str">
        <f>VLOOKUP(T1475,NIVEAUXADMIN!I:J,2,FALSE)</f>
        <v>HT07752-01</v>
      </c>
      <c r="AD1475" s="87">
        <f>IF(SUMPRODUCT(($A$4:$A1475=A1475)*($S$4:$S1475=S1475))&gt;1,0,1)</f>
        <v>1</v>
      </c>
    </row>
    <row r="1476" spans="1:30" s="165" customFormat="1" ht="15" customHeight="1">
      <c r="A1476" s="87" t="s">
        <v>112</v>
      </c>
      <c r="B1476" s="90"/>
      <c r="C1476" s="90"/>
      <c r="D1476" s="165" t="s">
        <v>16</v>
      </c>
      <c r="E1476" s="189">
        <v>42679</v>
      </c>
      <c r="F1476" s="88" t="s">
        <v>1049</v>
      </c>
      <c r="G1476" s="87" t="s">
        <v>1053</v>
      </c>
      <c r="H1476" s="87" t="s">
        <v>1048</v>
      </c>
      <c r="I1476" s="176"/>
      <c r="J1476" s="85" t="str">
        <f>IFERROR(VLOOKUP(H1476,REFERENCES!R:S,2,FALSE),"")</f>
        <v>Nombre</v>
      </c>
      <c r="K1476" s="168">
        <v>176</v>
      </c>
      <c r="L1476" s="167"/>
      <c r="M1476" s="167"/>
      <c r="N1476" s="167"/>
      <c r="O1476" s="84" t="s">
        <v>1902</v>
      </c>
      <c r="P1476" s="82">
        <v>176</v>
      </c>
      <c r="Q1476" s="89"/>
      <c r="R1476" s="165" t="s">
        <v>20</v>
      </c>
      <c r="S1476" s="87" t="s">
        <v>554</v>
      </c>
      <c r="T1476" s="86" t="s">
        <v>1332</v>
      </c>
      <c r="V1476" s="86"/>
      <c r="W1476" s="97"/>
      <c r="X1476" s="87"/>
      <c r="Y1476" s="165" t="str">
        <f t="shared" si="81"/>
        <v>SAM2016115SUTO1È</v>
      </c>
      <c r="Z1476" s="165">
        <f t="shared" si="82"/>
        <v>1</v>
      </c>
      <c r="AA1476" s="165" t="str">
        <f>VLOOKUP(R1476,NIVEAUXADMIN!A:B,2,FALSE)</f>
        <v>HT07</v>
      </c>
      <c r="AB1476" s="165" t="str">
        <f>VLOOKUP(S1476,NIVEAUXADMIN!E:F,2,FALSE)</f>
        <v>HT07712</v>
      </c>
      <c r="AC1476" s="165" t="str">
        <f>VLOOKUP(T1476,NIVEAUXADMIN!I:J,2,FALSE)</f>
        <v>HT07711-01</v>
      </c>
      <c r="AD1476" s="87">
        <f>IF(SUMPRODUCT(($A$4:$A1476=A1476)*($S$4:$S1476=S1476))&gt;1,0,1)</f>
        <v>0</v>
      </c>
    </row>
    <row r="1477" spans="1:30" s="165" customFormat="1" ht="15" customHeight="1">
      <c r="A1477" s="87" t="s">
        <v>112</v>
      </c>
      <c r="B1477" s="90"/>
      <c r="C1477" s="90"/>
      <c r="D1477" s="165" t="s">
        <v>16</v>
      </c>
      <c r="E1477" s="189">
        <v>42687</v>
      </c>
      <c r="F1477" s="88" t="s">
        <v>1049</v>
      </c>
      <c r="G1477" s="87" t="s">
        <v>1053</v>
      </c>
      <c r="H1477" s="87" t="s">
        <v>1048</v>
      </c>
      <c r="I1477" s="176"/>
      <c r="J1477" s="85" t="str">
        <f>IFERROR(VLOOKUP(H1477,REFERENCES!R:S,2,FALSE),"")</f>
        <v>Nombre</v>
      </c>
      <c r="K1477" s="168">
        <v>2900</v>
      </c>
      <c r="L1477" s="167"/>
      <c r="M1477" s="167"/>
      <c r="N1477" s="167"/>
      <c r="O1477" s="84" t="s">
        <v>1902</v>
      </c>
      <c r="P1477" s="207"/>
      <c r="Q1477" s="89"/>
      <c r="R1477" s="87" t="s">
        <v>17</v>
      </c>
      <c r="S1477" s="87" t="s">
        <v>142</v>
      </c>
      <c r="T1477" s="86" t="s">
        <v>1427</v>
      </c>
      <c r="V1477" s="86"/>
      <c r="W1477" s="97"/>
      <c r="X1477" s="87"/>
      <c r="Y1477" s="165" t="str">
        <f t="shared" si="81"/>
        <v>SAM20161113GRAB2E</v>
      </c>
      <c r="Z1477" s="165">
        <f t="shared" si="82"/>
        <v>1</v>
      </c>
      <c r="AA1477" s="165" t="str">
        <f>VLOOKUP(R1477,NIVEAUXADMIN!A:B,2,FALSE)</f>
        <v>HT08</v>
      </c>
      <c r="AB1477" s="165" t="str">
        <f>VLOOKUP(S1477,NIVEAUXADMIN!E:F,2,FALSE)</f>
        <v>HT08812</v>
      </c>
      <c r="AC1477" s="165" t="str">
        <f>VLOOKUP(T1477,NIVEAUXADMIN!I:J,2,FALSE)</f>
        <v>HT08812-02</v>
      </c>
      <c r="AD1477" s="87">
        <f>IF(SUMPRODUCT(($A$4:$A1477=A1477)*($S$4:$S1477=S1477))&gt;1,0,1)</f>
        <v>1</v>
      </c>
    </row>
    <row r="1478" spans="1:30" s="165" customFormat="1" ht="15" customHeight="1">
      <c r="A1478" s="87" t="s">
        <v>112</v>
      </c>
      <c r="B1478" s="90"/>
      <c r="C1478" s="90"/>
      <c r="D1478" s="165" t="s">
        <v>16</v>
      </c>
      <c r="E1478" s="189">
        <v>42689</v>
      </c>
      <c r="F1478" s="88" t="s">
        <v>1049</v>
      </c>
      <c r="G1478" s="87" t="s">
        <v>1053</v>
      </c>
      <c r="H1478" s="87" t="s">
        <v>1048</v>
      </c>
      <c r="I1478" s="176"/>
      <c r="J1478" s="85" t="str">
        <f>IFERROR(VLOOKUP(H1478,REFERENCES!R:S,2,FALSE),"")</f>
        <v>Nombre</v>
      </c>
      <c r="K1478" s="168">
        <v>100</v>
      </c>
      <c r="L1478" s="167"/>
      <c r="M1478" s="167"/>
      <c r="N1478" s="167"/>
      <c r="O1478" s="84" t="s">
        <v>1902</v>
      </c>
      <c r="P1478" s="207"/>
      <c r="Q1478" s="89"/>
      <c r="R1478" s="87" t="s">
        <v>17</v>
      </c>
      <c r="S1478" s="87" t="s">
        <v>142</v>
      </c>
      <c r="T1478" s="86" t="s">
        <v>1427</v>
      </c>
      <c r="V1478" s="86"/>
      <c r="W1478" s="97"/>
      <c r="X1478" s="87"/>
      <c r="Y1478" s="165" t="str">
        <f t="shared" si="81"/>
        <v>SAM20161115GRAB2E</v>
      </c>
      <c r="Z1478" s="165">
        <f t="shared" si="82"/>
        <v>1</v>
      </c>
      <c r="AA1478" s="165" t="str">
        <f>VLOOKUP(R1478,NIVEAUXADMIN!A:B,2,FALSE)</f>
        <v>HT08</v>
      </c>
      <c r="AB1478" s="165" t="str">
        <f>VLOOKUP(S1478,NIVEAUXADMIN!E:F,2,FALSE)</f>
        <v>HT08812</v>
      </c>
      <c r="AC1478" s="165" t="str">
        <f>VLOOKUP(T1478,NIVEAUXADMIN!I:J,2,FALSE)</f>
        <v>HT08812-02</v>
      </c>
      <c r="AD1478" s="87">
        <f>IF(SUMPRODUCT(($A$4:$A1478=A1478)*($S$4:$S1478=S1478))&gt;1,0,1)</f>
        <v>0</v>
      </c>
    </row>
    <row r="1479" spans="1:30" s="165" customFormat="1" ht="15" customHeight="1">
      <c r="A1479" s="87" t="s">
        <v>112</v>
      </c>
      <c r="B1479" s="90"/>
      <c r="C1479" s="90"/>
      <c r="D1479" s="165" t="s">
        <v>16</v>
      </c>
      <c r="E1479" s="189">
        <v>42689</v>
      </c>
      <c r="F1479" s="88" t="s">
        <v>1049</v>
      </c>
      <c r="G1479" s="87" t="s">
        <v>1053</v>
      </c>
      <c r="H1479" s="87" t="s">
        <v>1048</v>
      </c>
      <c r="I1479" s="176"/>
      <c r="J1479" s="85" t="str">
        <f>IFERROR(VLOOKUP(H1479,REFERENCES!R:S,2,FALSE),"")</f>
        <v>Nombre</v>
      </c>
      <c r="K1479" s="168">
        <v>500</v>
      </c>
      <c r="L1479" s="167"/>
      <c r="M1479" s="167"/>
      <c r="N1479" s="167"/>
      <c r="O1479" s="84" t="s">
        <v>1902</v>
      </c>
      <c r="P1479" s="207"/>
      <c r="Q1479" s="89"/>
      <c r="R1479" s="87" t="s">
        <v>17</v>
      </c>
      <c r="S1479" s="87" t="s">
        <v>142</v>
      </c>
      <c r="T1479" s="86" t="s">
        <v>1541</v>
      </c>
      <c r="V1479" s="86"/>
      <c r="W1479" s="97"/>
      <c r="X1479" s="87"/>
      <c r="Y1479" s="165" t="str">
        <f t="shared" si="81"/>
        <v>SAM20161115GRAB3E</v>
      </c>
      <c r="Z1479" s="165">
        <f t="shared" si="82"/>
        <v>1</v>
      </c>
      <c r="AA1479" s="165" t="str">
        <f>VLOOKUP(R1479,NIVEAUXADMIN!A:B,2,FALSE)</f>
        <v>HT08</v>
      </c>
      <c r="AB1479" s="165" t="str">
        <f>VLOOKUP(S1479,NIVEAUXADMIN!E:F,2,FALSE)</f>
        <v>HT08812</v>
      </c>
      <c r="AC1479" s="165" t="str">
        <f>VLOOKUP(T1479,NIVEAUXADMIN!I:J,2,FALSE)</f>
        <v>HT08812-03</v>
      </c>
      <c r="AD1479" s="87">
        <f>IF(SUMPRODUCT(($A$4:$A1479=A1479)*($S$4:$S1479=S1479))&gt;1,0,1)</f>
        <v>0</v>
      </c>
    </row>
    <row r="1480" spans="1:30" s="165" customFormat="1" ht="15" customHeight="1">
      <c r="A1480" s="87" t="s">
        <v>112</v>
      </c>
      <c r="B1480" s="90"/>
      <c r="C1480" s="90"/>
      <c r="D1480" s="165" t="s">
        <v>16</v>
      </c>
      <c r="E1480" s="189">
        <v>42689</v>
      </c>
      <c r="F1480" s="88" t="s">
        <v>1049</v>
      </c>
      <c r="G1480" s="87" t="s">
        <v>1053</v>
      </c>
      <c r="H1480" s="87" t="s">
        <v>1048</v>
      </c>
      <c r="I1480" s="176"/>
      <c r="J1480" s="85" t="str">
        <f>IFERROR(VLOOKUP(H1480,REFERENCES!R:S,2,FALSE),"")</f>
        <v>Nombre</v>
      </c>
      <c r="K1480" s="168">
        <v>550</v>
      </c>
      <c r="L1480" s="167"/>
      <c r="M1480" s="167"/>
      <c r="N1480" s="167"/>
      <c r="O1480" s="84" t="s">
        <v>1902</v>
      </c>
      <c r="P1480" s="207"/>
      <c r="Q1480" s="89"/>
      <c r="R1480" s="87" t="s">
        <v>17</v>
      </c>
      <c r="S1480" s="87" t="s">
        <v>142</v>
      </c>
      <c r="T1480" s="86" t="s">
        <v>1635</v>
      </c>
      <c r="V1480" s="86"/>
      <c r="W1480" s="97"/>
      <c r="X1480" s="87"/>
      <c r="Y1480" s="165" t="str">
        <f t="shared" si="81"/>
        <v>SAM20161115GRAB4E</v>
      </c>
      <c r="Z1480" s="165">
        <f t="shared" si="82"/>
        <v>1</v>
      </c>
      <c r="AA1480" s="165" t="str">
        <f>VLOOKUP(R1480,NIVEAUXADMIN!A:B,2,FALSE)</f>
        <v>HT08</v>
      </c>
      <c r="AB1480" s="165" t="str">
        <f>VLOOKUP(S1480,NIVEAUXADMIN!E:F,2,FALSE)</f>
        <v>HT08812</v>
      </c>
      <c r="AC1480" s="165" t="str">
        <f>VLOOKUP(T1480,NIVEAUXADMIN!I:J,2,FALSE)</f>
        <v>HT08812-04</v>
      </c>
      <c r="AD1480" s="87">
        <f>IF(SUMPRODUCT(($A$4:$A1480=A1480)*($S$4:$S1480=S1480))&gt;1,0,1)</f>
        <v>0</v>
      </c>
    </row>
    <row r="1481" spans="1:30" s="165" customFormat="1" ht="15" customHeight="1">
      <c r="A1481" s="87" t="s">
        <v>112</v>
      </c>
      <c r="B1481" s="90"/>
      <c r="C1481" s="90"/>
      <c r="D1481" s="165" t="s">
        <v>16</v>
      </c>
      <c r="E1481" s="189">
        <v>42689</v>
      </c>
      <c r="F1481" s="88" t="s">
        <v>1049</v>
      </c>
      <c r="G1481" s="87" t="s">
        <v>1053</v>
      </c>
      <c r="H1481" s="87" t="s">
        <v>1048</v>
      </c>
      <c r="I1481" s="176"/>
      <c r="J1481" s="85" t="str">
        <f>IFERROR(VLOOKUP(H1481,REFERENCES!R:S,2,FALSE),"")</f>
        <v>Nombre</v>
      </c>
      <c r="K1481" s="168">
        <v>150</v>
      </c>
      <c r="L1481" s="167"/>
      <c r="M1481" s="167"/>
      <c r="N1481" s="167"/>
      <c r="O1481" s="84" t="s">
        <v>1902</v>
      </c>
      <c r="P1481" s="207"/>
      <c r="Q1481" s="89"/>
      <c r="R1481" s="87" t="s">
        <v>17</v>
      </c>
      <c r="S1481" s="87" t="s">
        <v>142</v>
      </c>
      <c r="T1481" s="101"/>
      <c r="U1481" s="165" t="s">
        <v>1889</v>
      </c>
      <c r="V1481" s="86"/>
      <c r="W1481" s="97"/>
      <c r="X1481" s="87"/>
      <c r="Y1481" s="165" t="str">
        <f t="shared" si="81"/>
        <v>SAM20161115GRAB</v>
      </c>
      <c r="Z1481" s="165">
        <f t="shared" si="82"/>
        <v>1</v>
      </c>
      <c r="AA1481" s="165" t="str">
        <f>VLOOKUP(R1481,NIVEAUXADMIN!A:B,2,FALSE)</f>
        <v>HT08</v>
      </c>
      <c r="AB1481" s="165" t="str">
        <f>VLOOKUP(S1481,NIVEAUXADMIN!E:F,2,FALSE)</f>
        <v>HT08812</v>
      </c>
      <c r="AC1481" s="165" t="e">
        <f>VLOOKUP(T1481,NIVEAUXADMIN!I:J,2,FALSE)</f>
        <v>#N/A</v>
      </c>
      <c r="AD1481" s="87">
        <f>IF(SUMPRODUCT(($A$4:$A1481=A1481)*($S$4:$S1481=S1481))&gt;1,0,1)</f>
        <v>0</v>
      </c>
    </row>
    <row r="1482" spans="1:30" s="165" customFormat="1" ht="15" customHeight="1">
      <c r="A1482" s="87" t="s">
        <v>112</v>
      </c>
      <c r="B1482" s="90"/>
      <c r="C1482" s="90" t="s">
        <v>48</v>
      </c>
      <c r="D1482" s="165" t="s">
        <v>19</v>
      </c>
      <c r="E1482" s="189">
        <v>42714</v>
      </c>
      <c r="F1482" s="88" t="s">
        <v>1049</v>
      </c>
      <c r="G1482" s="87" t="s">
        <v>1053</v>
      </c>
      <c r="H1482" s="87" t="s">
        <v>1048</v>
      </c>
      <c r="I1482" s="176"/>
      <c r="J1482" s="85" t="str">
        <f>IFERROR(VLOOKUP(H1482,REFERENCES!R:S,2,FALSE),"")</f>
        <v>Nombre</v>
      </c>
      <c r="K1482" s="168">
        <v>1050</v>
      </c>
      <c r="L1482" s="167"/>
      <c r="M1482" s="167"/>
      <c r="N1482" s="167"/>
      <c r="O1482" s="84" t="s">
        <v>1902</v>
      </c>
      <c r="P1482" s="82">
        <v>1050</v>
      </c>
      <c r="Q1482" s="96" t="s">
        <v>1040</v>
      </c>
      <c r="R1482" s="87" t="s">
        <v>17</v>
      </c>
      <c r="S1482" s="87" t="s">
        <v>255</v>
      </c>
      <c r="T1482" s="86" t="s">
        <v>1428</v>
      </c>
      <c r="V1482" s="86"/>
      <c r="W1482" s="97"/>
      <c r="X1482" s="87"/>
      <c r="Y1482" s="165" t="str">
        <f t="shared" si="81"/>
        <v>SAM20161210GRCH2E</v>
      </c>
      <c r="Z1482" s="165">
        <f t="shared" si="82"/>
        <v>4</v>
      </c>
      <c r="AA1482" s="165" t="str">
        <f>VLOOKUP(R1482,NIVEAUXADMIN!A:B,2,FALSE)</f>
        <v>HT08</v>
      </c>
      <c r="AB1482" s="165" t="str">
        <f>VLOOKUP(S1482,NIVEAUXADMIN!E:F,2,FALSE)</f>
        <v>HT08815</v>
      </c>
      <c r="AC1482" s="165" t="str">
        <f>VLOOKUP(T1482,NIVEAUXADMIN!I:J,2,FALSE)</f>
        <v>HT08815-02</v>
      </c>
      <c r="AD1482" s="87">
        <f>IF(SUMPRODUCT(($A$4:$A1482=A1482)*($S$4:$S1482=S1482))&gt;1,0,1)</f>
        <v>1</v>
      </c>
    </row>
    <row r="1483" spans="1:30" s="165" customFormat="1" ht="15" customHeight="1">
      <c r="A1483" s="87" t="s">
        <v>112</v>
      </c>
      <c r="B1483" s="90"/>
      <c r="C1483" s="90" t="s">
        <v>48</v>
      </c>
      <c r="D1483" s="165" t="s">
        <v>19</v>
      </c>
      <c r="E1483" s="189">
        <v>42714</v>
      </c>
      <c r="F1483" s="88" t="s">
        <v>1049</v>
      </c>
      <c r="G1483" s="87" t="s">
        <v>1053</v>
      </c>
      <c r="H1483" s="87" t="s">
        <v>1048</v>
      </c>
      <c r="I1483" s="176"/>
      <c r="J1483" s="85" t="str">
        <f>IFERROR(VLOOKUP(H1483,REFERENCES!R:S,2,FALSE),"")</f>
        <v>Nombre</v>
      </c>
      <c r="K1483" s="168">
        <v>300</v>
      </c>
      <c r="L1483" s="167"/>
      <c r="M1483" s="167"/>
      <c r="N1483" s="167"/>
      <c r="O1483" s="84" t="s">
        <v>1902</v>
      </c>
      <c r="P1483" s="82">
        <v>300</v>
      </c>
      <c r="Q1483" s="96" t="s">
        <v>1040</v>
      </c>
      <c r="R1483" s="87" t="s">
        <v>17</v>
      </c>
      <c r="S1483" s="87" t="s">
        <v>255</v>
      </c>
      <c r="T1483" s="86" t="s">
        <v>1302</v>
      </c>
      <c r="V1483" s="86"/>
      <c r="W1483" s="97"/>
      <c r="X1483" s="87"/>
      <c r="Y1483" s="165" t="str">
        <f t="shared" si="81"/>
        <v>SAM20161210GRCH1E</v>
      </c>
      <c r="Z1483" s="165">
        <f t="shared" si="82"/>
        <v>4</v>
      </c>
      <c r="AA1483" s="165" t="str">
        <f>VLOOKUP(R1483,NIVEAUXADMIN!A:B,2,FALSE)</f>
        <v>HT08</v>
      </c>
      <c r="AB1483" s="165" t="str">
        <f>VLOOKUP(S1483,NIVEAUXADMIN!E:F,2,FALSE)</f>
        <v>HT08815</v>
      </c>
      <c r="AC1483" s="165" t="str">
        <f>VLOOKUP(T1483,NIVEAUXADMIN!I:J,2,FALSE)</f>
        <v>HT08815-01</v>
      </c>
      <c r="AD1483" s="87">
        <f>IF(SUMPRODUCT(($A$4:$A1483=A1483)*($S$4:$S1483=S1483))&gt;1,0,1)</f>
        <v>0</v>
      </c>
    </row>
    <row r="1484" spans="1:30" s="165" customFormat="1" ht="15" customHeight="1">
      <c r="A1484" s="87" t="s">
        <v>112</v>
      </c>
      <c r="B1484" s="90"/>
      <c r="C1484" s="90" t="s">
        <v>48</v>
      </c>
      <c r="D1484" s="165" t="s">
        <v>19</v>
      </c>
      <c r="E1484" s="189">
        <v>42714</v>
      </c>
      <c r="F1484" s="88" t="s">
        <v>1049</v>
      </c>
      <c r="G1484" s="87" t="s">
        <v>1053</v>
      </c>
      <c r="H1484" s="87" t="s">
        <v>1048</v>
      </c>
      <c r="I1484" s="176"/>
      <c r="J1484" s="85" t="str">
        <f>IFERROR(VLOOKUP(H1484,REFERENCES!R:S,2,FALSE),"")</f>
        <v>Nombre</v>
      </c>
      <c r="K1484" s="168">
        <v>1250</v>
      </c>
      <c r="L1484" s="167"/>
      <c r="M1484" s="167"/>
      <c r="N1484" s="167"/>
      <c r="O1484" s="84" t="s">
        <v>1902</v>
      </c>
      <c r="P1484" s="82">
        <v>1250</v>
      </c>
      <c r="Q1484" s="96" t="s">
        <v>1040</v>
      </c>
      <c r="R1484" s="87" t="s">
        <v>17</v>
      </c>
      <c r="S1484" s="87" t="s">
        <v>275</v>
      </c>
      <c r="T1484" s="86" t="s">
        <v>1543</v>
      </c>
      <c r="V1484" s="86"/>
      <c r="W1484" s="97"/>
      <c r="X1484" s="87"/>
      <c r="Y1484" s="165" t="str">
        <f t="shared" si="81"/>
        <v>SAM20161210GRRO3E</v>
      </c>
      <c r="Z1484" s="165">
        <f t="shared" si="82"/>
        <v>4</v>
      </c>
      <c r="AA1484" s="165" t="str">
        <f>VLOOKUP(R1484,NIVEAUXADMIN!A:B,2,FALSE)</f>
        <v>HT08</v>
      </c>
      <c r="AB1484" s="165" t="str">
        <f>VLOOKUP(S1484,NIVEAUXADMIN!E:F,2,FALSE)</f>
        <v>HT08832</v>
      </c>
      <c r="AC1484" s="165" t="str">
        <f>VLOOKUP(T1484,NIVEAUXADMIN!I:J,2,FALSE)</f>
        <v>HT08832-03</v>
      </c>
      <c r="AD1484" s="87">
        <f>IF(SUMPRODUCT(($A$4:$A1484=A1484)*($S$4:$S1484=S1484))&gt;1,0,1)</f>
        <v>0</v>
      </c>
    </row>
    <row r="1485" spans="1:30" s="165" customFormat="1" ht="15" customHeight="1">
      <c r="A1485" s="87" t="s">
        <v>112</v>
      </c>
      <c r="B1485" s="90"/>
      <c r="C1485" s="90" t="s">
        <v>48</v>
      </c>
      <c r="D1485" s="165" t="s">
        <v>19</v>
      </c>
      <c r="E1485" s="189">
        <v>42714</v>
      </c>
      <c r="F1485" s="88" t="s">
        <v>1049</v>
      </c>
      <c r="G1485" s="87" t="s">
        <v>1053</v>
      </c>
      <c r="H1485" s="87" t="s">
        <v>1048</v>
      </c>
      <c r="I1485" s="176"/>
      <c r="J1485" s="85" t="str">
        <f>IFERROR(VLOOKUP(H1485,REFERENCES!R:S,2,FALSE),"")</f>
        <v>Nombre</v>
      </c>
      <c r="K1485" s="168">
        <v>1500</v>
      </c>
      <c r="L1485" s="167"/>
      <c r="M1485" s="167"/>
      <c r="N1485" s="167"/>
      <c r="O1485" s="84" t="s">
        <v>1902</v>
      </c>
      <c r="P1485" s="82">
        <v>1500</v>
      </c>
      <c r="Q1485" s="96" t="s">
        <v>1040</v>
      </c>
      <c r="R1485" s="87" t="s">
        <v>17</v>
      </c>
      <c r="S1485" s="87" t="s">
        <v>275</v>
      </c>
      <c r="T1485" s="86" t="s">
        <v>1636</v>
      </c>
      <c r="V1485" s="86"/>
      <c r="W1485" s="97"/>
      <c r="X1485" s="87"/>
      <c r="Y1485" s="165" t="str">
        <f t="shared" si="81"/>
        <v>SAM20161210GRRO4E</v>
      </c>
      <c r="Z1485" s="165">
        <f t="shared" si="82"/>
        <v>4</v>
      </c>
      <c r="AA1485" s="165" t="str">
        <f>VLOOKUP(R1485,NIVEAUXADMIN!A:B,2,FALSE)</f>
        <v>HT08</v>
      </c>
      <c r="AB1485" s="165" t="str">
        <f>VLOOKUP(S1485,NIVEAUXADMIN!E:F,2,FALSE)</f>
        <v>HT08832</v>
      </c>
      <c r="AC1485" s="165" t="str">
        <f>VLOOKUP(T1485,NIVEAUXADMIN!I:J,2,FALSE)</f>
        <v>HT08832-04</v>
      </c>
      <c r="AD1485" s="87">
        <f>IF(SUMPRODUCT(($A$4:$A1485=A1485)*($S$4:$S1485=S1485))&gt;1,0,1)</f>
        <v>0</v>
      </c>
    </row>
    <row r="1486" spans="1:30" s="165" customFormat="1" ht="15" customHeight="1">
      <c r="A1486" s="87" t="s">
        <v>112</v>
      </c>
      <c r="B1486" s="90"/>
      <c r="C1486" s="90" t="s">
        <v>48</v>
      </c>
      <c r="D1486" s="87" t="s">
        <v>19</v>
      </c>
      <c r="E1486" s="189">
        <v>42714</v>
      </c>
      <c r="F1486" s="88" t="s">
        <v>1050</v>
      </c>
      <c r="G1486" s="87" t="s">
        <v>1029</v>
      </c>
      <c r="H1486" s="165" t="s">
        <v>1029</v>
      </c>
      <c r="I1486" s="176"/>
      <c r="J1486" s="85" t="str">
        <f>IFERROR(VLOOKUP(H1486,REFERENCES!R:S,2,FALSE),"")</f>
        <v/>
      </c>
      <c r="K1486" s="168">
        <v>1050</v>
      </c>
      <c r="L1486" s="167"/>
      <c r="M1486" s="167"/>
      <c r="N1486" s="167"/>
      <c r="O1486" s="84" t="s">
        <v>1902</v>
      </c>
      <c r="P1486" s="82">
        <v>1050</v>
      </c>
      <c r="Q1486" s="96" t="s">
        <v>1040</v>
      </c>
      <c r="R1486" s="87" t="s">
        <v>17</v>
      </c>
      <c r="S1486" s="87" t="s">
        <v>255</v>
      </c>
      <c r="T1486" s="86" t="s">
        <v>1428</v>
      </c>
      <c r="V1486" s="86"/>
      <c r="W1486" s="97"/>
      <c r="X1486" s="87"/>
      <c r="Y1486" s="165" t="str">
        <f t="shared" si="81"/>
        <v>SAM20161210GRCH2E</v>
      </c>
      <c r="Z1486" s="165">
        <f t="shared" si="82"/>
        <v>4</v>
      </c>
      <c r="AA1486" s="165" t="str">
        <f>VLOOKUP(R1486,NIVEAUXADMIN!A:B,2,FALSE)</f>
        <v>HT08</v>
      </c>
      <c r="AB1486" s="165" t="str">
        <f>VLOOKUP(S1486,NIVEAUXADMIN!E:F,2,FALSE)</f>
        <v>HT08815</v>
      </c>
      <c r="AC1486" s="165" t="str">
        <f>VLOOKUP(T1486,NIVEAUXADMIN!I:J,2,FALSE)</f>
        <v>HT08815-02</v>
      </c>
      <c r="AD1486" s="87">
        <f>IF(SUMPRODUCT(($A$4:$A1486=A1486)*($S$4:$S1486=S1486))&gt;1,0,1)</f>
        <v>0</v>
      </c>
    </row>
    <row r="1487" spans="1:30" s="165" customFormat="1" ht="15" customHeight="1">
      <c r="A1487" s="87" t="s">
        <v>112</v>
      </c>
      <c r="B1487" s="90"/>
      <c r="C1487" s="90" t="s">
        <v>48</v>
      </c>
      <c r="D1487" s="87" t="s">
        <v>19</v>
      </c>
      <c r="E1487" s="189">
        <v>42714</v>
      </c>
      <c r="F1487" s="88" t="s">
        <v>1050</v>
      </c>
      <c r="G1487" s="87" t="s">
        <v>1029</v>
      </c>
      <c r="H1487" s="165" t="s">
        <v>1029</v>
      </c>
      <c r="I1487" s="176"/>
      <c r="J1487" s="85" t="str">
        <f>IFERROR(VLOOKUP(H1487,REFERENCES!R:S,2,FALSE),"")</f>
        <v/>
      </c>
      <c r="K1487" s="168">
        <v>300</v>
      </c>
      <c r="L1487" s="167"/>
      <c r="M1487" s="167"/>
      <c r="N1487" s="167"/>
      <c r="O1487" s="84" t="s">
        <v>1902</v>
      </c>
      <c r="P1487" s="82">
        <v>300</v>
      </c>
      <c r="Q1487" s="96" t="s">
        <v>1040</v>
      </c>
      <c r="R1487" s="87" t="s">
        <v>17</v>
      </c>
      <c r="S1487" s="87" t="s">
        <v>255</v>
      </c>
      <c r="T1487" s="86" t="s">
        <v>1302</v>
      </c>
      <c r="V1487" s="86"/>
      <c r="W1487" s="97"/>
      <c r="X1487" s="87"/>
      <c r="Y1487" s="165" t="str">
        <f t="shared" si="81"/>
        <v>SAM20161210GRCH1E</v>
      </c>
      <c r="Z1487" s="165">
        <f t="shared" si="82"/>
        <v>4</v>
      </c>
      <c r="AA1487" s="165" t="str">
        <f>VLOOKUP(R1487,NIVEAUXADMIN!A:B,2,FALSE)</f>
        <v>HT08</v>
      </c>
      <c r="AB1487" s="165" t="str">
        <f>VLOOKUP(S1487,NIVEAUXADMIN!E:F,2,FALSE)</f>
        <v>HT08815</v>
      </c>
      <c r="AC1487" s="165" t="str">
        <f>VLOOKUP(T1487,NIVEAUXADMIN!I:J,2,FALSE)</f>
        <v>HT08815-01</v>
      </c>
      <c r="AD1487" s="87">
        <f>IF(SUMPRODUCT(($A$4:$A1487=A1487)*($S$4:$S1487=S1487))&gt;1,0,1)</f>
        <v>0</v>
      </c>
    </row>
    <row r="1488" spans="1:30" s="165" customFormat="1" ht="15" customHeight="1">
      <c r="A1488" s="87" t="s">
        <v>112</v>
      </c>
      <c r="B1488" s="90"/>
      <c r="C1488" s="90" t="s">
        <v>48</v>
      </c>
      <c r="D1488" s="165" t="s">
        <v>19</v>
      </c>
      <c r="E1488" s="189">
        <v>42714</v>
      </c>
      <c r="F1488" s="88" t="s">
        <v>1050</v>
      </c>
      <c r="G1488" s="87" t="s">
        <v>1029</v>
      </c>
      <c r="H1488" s="165" t="s">
        <v>1029</v>
      </c>
      <c r="I1488" s="176"/>
      <c r="J1488" s="85" t="str">
        <f>IFERROR(VLOOKUP(H1488,REFERENCES!R:S,2,FALSE),"")</f>
        <v/>
      </c>
      <c r="K1488" s="168">
        <v>1250</v>
      </c>
      <c r="L1488" s="167"/>
      <c r="M1488" s="167"/>
      <c r="N1488" s="167"/>
      <c r="O1488" s="84" t="s">
        <v>1902</v>
      </c>
      <c r="P1488" s="82">
        <v>1250</v>
      </c>
      <c r="Q1488" s="96" t="s">
        <v>1040</v>
      </c>
      <c r="R1488" s="87" t="s">
        <v>17</v>
      </c>
      <c r="S1488" s="87" t="s">
        <v>275</v>
      </c>
      <c r="T1488" s="86" t="s">
        <v>1543</v>
      </c>
      <c r="V1488" s="86"/>
      <c r="W1488" s="97"/>
      <c r="X1488" s="87"/>
      <c r="Y1488" s="165" t="str">
        <f t="shared" si="81"/>
        <v>SAM20161210GRRO3E</v>
      </c>
      <c r="Z1488" s="165">
        <f t="shared" si="82"/>
        <v>4</v>
      </c>
      <c r="AA1488" s="165" t="str">
        <f>VLOOKUP(R1488,NIVEAUXADMIN!A:B,2,FALSE)</f>
        <v>HT08</v>
      </c>
      <c r="AB1488" s="165" t="str">
        <f>VLOOKUP(S1488,NIVEAUXADMIN!E:F,2,FALSE)</f>
        <v>HT08832</v>
      </c>
      <c r="AC1488" s="165" t="str">
        <f>VLOOKUP(T1488,NIVEAUXADMIN!I:J,2,FALSE)</f>
        <v>HT08832-03</v>
      </c>
      <c r="AD1488" s="87">
        <f>IF(SUMPRODUCT(($A$4:$A1488=A1488)*($S$4:$S1488=S1488))&gt;1,0,1)</f>
        <v>0</v>
      </c>
    </row>
    <row r="1489" spans="1:30" s="165" customFormat="1" ht="15" customHeight="1">
      <c r="A1489" s="87" t="s">
        <v>112</v>
      </c>
      <c r="B1489" s="90"/>
      <c r="C1489" s="90" t="s">
        <v>48</v>
      </c>
      <c r="D1489" s="165" t="s">
        <v>19</v>
      </c>
      <c r="E1489" s="189">
        <v>42714</v>
      </c>
      <c r="F1489" s="88" t="s">
        <v>1050</v>
      </c>
      <c r="G1489" s="87" t="s">
        <v>1029</v>
      </c>
      <c r="H1489" s="165" t="s">
        <v>1029</v>
      </c>
      <c r="I1489" s="176"/>
      <c r="J1489" s="85" t="str">
        <f>IFERROR(VLOOKUP(H1489,REFERENCES!R:S,2,FALSE),"")</f>
        <v/>
      </c>
      <c r="K1489" s="168">
        <v>1500</v>
      </c>
      <c r="L1489" s="167"/>
      <c r="M1489" s="167"/>
      <c r="N1489" s="167"/>
      <c r="O1489" s="84" t="s">
        <v>1902</v>
      </c>
      <c r="P1489" s="82">
        <v>1500</v>
      </c>
      <c r="Q1489" s="96" t="s">
        <v>1040</v>
      </c>
      <c r="R1489" s="87" t="s">
        <v>17</v>
      </c>
      <c r="S1489" s="87" t="s">
        <v>275</v>
      </c>
      <c r="T1489" s="86" t="s">
        <v>1636</v>
      </c>
      <c r="V1489" s="86"/>
      <c r="W1489" s="97"/>
      <c r="X1489" s="87"/>
      <c r="Y1489" s="165" t="str">
        <f t="shared" ref="Y1489:Y1520" si="83">UPPER(LEFT(A1489,3)&amp;YEAR(E1489)&amp;MONTH(E1489)&amp;DAY((E1489))&amp;LEFT(R1489,2)&amp;LEFT(S1489,2)&amp;LEFT(T1489,2))</f>
        <v>SAM20161210GRRO4E</v>
      </c>
      <c r="Z1489" s="165">
        <f t="shared" ref="Z1489:Z1520" si="84">COUNTIF($Y$4:$Y$1907,Y1489)</f>
        <v>4</v>
      </c>
      <c r="AA1489" s="165" t="str">
        <f>VLOOKUP(R1489,NIVEAUXADMIN!A:B,2,FALSE)</f>
        <v>HT08</v>
      </c>
      <c r="AB1489" s="165" t="str">
        <f>VLOOKUP(S1489,NIVEAUXADMIN!E:F,2,FALSE)</f>
        <v>HT08832</v>
      </c>
      <c r="AC1489" s="165" t="str">
        <f>VLOOKUP(T1489,NIVEAUXADMIN!I:J,2,FALSE)</f>
        <v>HT08832-04</v>
      </c>
      <c r="AD1489" s="87">
        <f>IF(SUMPRODUCT(($A$4:$A1489=A1489)*($S$4:$S1489=S1489))&gt;1,0,1)</f>
        <v>0</v>
      </c>
    </row>
    <row r="1490" spans="1:30" s="165" customFormat="1" ht="15" customHeight="1">
      <c r="A1490" s="87" t="s">
        <v>112</v>
      </c>
      <c r="B1490" s="90"/>
      <c r="C1490" s="90" t="s">
        <v>48</v>
      </c>
      <c r="D1490" s="165" t="s">
        <v>19</v>
      </c>
      <c r="E1490" s="189">
        <v>42714</v>
      </c>
      <c r="F1490" s="88" t="s">
        <v>1049</v>
      </c>
      <c r="G1490" s="87" t="s">
        <v>1053</v>
      </c>
      <c r="H1490" s="87" t="s">
        <v>1064</v>
      </c>
      <c r="I1490" s="176"/>
      <c r="J1490" s="85" t="str">
        <f>IFERROR(VLOOKUP(H1490,REFERENCES!R:S,2,FALSE),"")</f>
        <v>Nombre</v>
      </c>
      <c r="K1490" s="168">
        <v>1050</v>
      </c>
      <c r="L1490" s="167"/>
      <c r="M1490" s="167"/>
      <c r="N1490" s="167"/>
      <c r="O1490" s="84" t="s">
        <v>1902</v>
      </c>
      <c r="P1490" s="82">
        <v>1050</v>
      </c>
      <c r="Q1490" s="96" t="s">
        <v>1040</v>
      </c>
      <c r="R1490" s="87" t="s">
        <v>17</v>
      </c>
      <c r="S1490" s="87" t="s">
        <v>255</v>
      </c>
      <c r="T1490" s="86" t="s">
        <v>1428</v>
      </c>
      <c r="V1490" s="86"/>
      <c r="W1490" s="97"/>
      <c r="X1490" s="87"/>
      <c r="Y1490" s="165" t="str">
        <f t="shared" si="83"/>
        <v>SAM20161210GRCH2E</v>
      </c>
      <c r="Z1490" s="165">
        <f t="shared" si="84"/>
        <v>4</v>
      </c>
      <c r="AA1490" s="165" t="str">
        <f>VLOOKUP(R1490,NIVEAUXADMIN!A:B,2,FALSE)</f>
        <v>HT08</v>
      </c>
      <c r="AB1490" s="165" t="str">
        <f>VLOOKUP(S1490,NIVEAUXADMIN!E:F,2,FALSE)</f>
        <v>HT08815</v>
      </c>
      <c r="AC1490" s="165" t="str">
        <f>VLOOKUP(T1490,NIVEAUXADMIN!I:J,2,FALSE)</f>
        <v>HT08815-02</v>
      </c>
      <c r="AD1490" s="87">
        <f>IF(SUMPRODUCT(($A$4:$A1490=A1490)*($S$4:$S1490=S1490))&gt;1,0,1)</f>
        <v>0</v>
      </c>
    </row>
    <row r="1491" spans="1:30" s="165" customFormat="1" ht="15" customHeight="1">
      <c r="A1491" s="87" t="s">
        <v>112</v>
      </c>
      <c r="B1491" s="90"/>
      <c r="C1491" s="90" t="s">
        <v>48</v>
      </c>
      <c r="D1491" s="165" t="s">
        <v>19</v>
      </c>
      <c r="E1491" s="189">
        <v>42714</v>
      </c>
      <c r="F1491" s="88" t="s">
        <v>1049</v>
      </c>
      <c r="G1491" s="87" t="s">
        <v>1053</v>
      </c>
      <c r="H1491" s="87" t="s">
        <v>1064</v>
      </c>
      <c r="I1491" s="176"/>
      <c r="J1491" s="85" t="str">
        <f>IFERROR(VLOOKUP(H1491,REFERENCES!R:S,2,FALSE),"")</f>
        <v>Nombre</v>
      </c>
      <c r="K1491" s="168">
        <v>300</v>
      </c>
      <c r="L1491" s="167"/>
      <c r="M1491" s="167"/>
      <c r="N1491" s="167"/>
      <c r="O1491" s="84" t="s">
        <v>1902</v>
      </c>
      <c r="P1491" s="82">
        <v>300</v>
      </c>
      <c r="Q1491" s="96" t="s">
        <v>1040</v>
      </c>
      <c r="R1491" s="87" t="s">
        <v>17</v>
      </c>
      <c r="S1491" s="87" t="s">
        <v>255</v>
      </c>
      <c r="T1491" s="86" t="s">
        <v>1302</v>
      </c>
      <c r="V1491" s="86"/>
      <c r="W1491" s="97"/>
      <c r="X1491" s="87"/>
      <c r="Y1491" s="165" t="str">
        <f t="shared" si="83"/>
        <v>SAM20161210GRCH1E</v>
      </c>
      <c r="Z1491" s="165">
        <f t="shared" si="84"/>
        <v>4</v>
      </c>
      <c r="AA1491" s="165" t="str">
        <f>VLOOKUP(R1491,NIVEAUXADMIN!A:B,2,FALSE)</f>
        <v>HT08</v>
      </c>
      <c r="AB1491" s="165" t="str">
        <f>VLOOKUP(S1491,NIVEAUXADMIN!E:F,2,FALSE)</f>
        <v>HT08815</v>
      </c>
      <c r="AC1491" s="165" t="str">
        <f>VLOOKUP(T1491,NIVEAUXADMIN!I:J,2,FALSE)</f>
        <v>HT08815-01</v>
      </c>
      <c r="AD1491" s="87">
        <f>IF(SUMPRODUCT(($A$4:$A1491=A1491)*($S$4:$S1491=S1491))&gt;1,0,1)</f>
        <v>0</v>
      </c>
    </row>
    <row r="1492" spans="1:30" s="165" customFormat="1" ht="15" customHeight="1">
      <c r="A1492" s="87" t="s">
        <v>112</v>
      </c>
      <c r="B1492" s="90"/>
      <c r="C1492" s="90" t="s">
        <v>48</v>
      </c>
      <c r="D1492" s="165" t="s">
        <v>19</v>
      </c>
      <c r="E1492" s="189">
        <v>42714</v>
      </c>
      <c r="F1492" s="88" t="s">
        <v>1049</v>
      </c>
      <c r="G1492" s="87" t="s">
        <v>1053</v>
      </c>
      <c r="H1492" s="87" t="s">
        <v>1064</v>
      </c>
      <c r="I1492" s="176"/>
      <c r="J1492" s="85" t="str">
        <f>IFERROR(VLOOKUP(H1492,REFERENCES!R:S,2,FALSE),"")</f>
        <v>Nombre</v>
      </c>
      <c r="K1492" s="168">
        <v>1250</v>
      </c>
      <c r="L1492" s="167"/>
      <c r="M1492" s="167"/>
      <c r="N1492" s="167"/>
      <c r="O1492" s="84" t="s">
        <v>1902</v>
      </c>
      <c r="P1492" s="82">
        <v>1250</v>
      </c>
      <c r="Q1492" s="96" t="s">
        <v>1040</v>
      </c>
      <c r="R1492" s="87" t="s">
        <v>17</v>
      </c>
      <c r="S1492" s="87" t="s">
        <v>275</v>
      </c>
      <c r="T1492" s="86" t="s">
        <v>1543</v>
      </c>
      <c r="V1492" s="86"/>
      <c r="W1492" s="97"/>
      <c r="X1492" s="87"/>
      <c r="Y1492" s="165" t="str">
        <f t="shared" si="83"/>
        <v>SAM20161210GRRO3E</v>
      </c>
      <c r="Z1492" s="165">
        <f t="shared" si="84"/>
        <v>4</v>
      </c>
      <c r="AA1492" s="165" t="str">
        <f>VLOOKUP(R1492,NIVEAUXADMIN!A:B,2,FALSE)</f>
        <v>HT08</v>
      </c>
      <c r="AB1492" s="165" t="str">
        <f>VLOOKUP(S1492,NIVEAUXADMIN!E:F,2,FALSE)</f>
        <v>HT08832</v>
      </c>
      <c r="AC1492" s="165" t="str">
        <f>VLOOKUP(T1492,NIVEAUXADMIN!I:J,2,FALSE)</f>
        <v>HT08832-03</v>
      </c>
      <c r="AD1492" s="87">
        <f>IF(SUMPRODUCT(($A$4:$A1492=A1492)*($S$4:$S1492=S1492))&gt;1,0,1)</f>
        <v>0</v>
      </c>
    </row>
    <row r="1493" spans="1:30" s="165" customFormat="1" ht="15" customHeight="1">
      <c r="A1493" s="87" t="s">
        <v>112</v>
      </c>
      <c r="B1493" s="90"/>
      <c r="C1493" s="90" t="s">
        <v>48</v>
      </c>
      <c r="D1493" s="165" t="s">
        <v>19</v>
      </c>
      <c r="E1493" s="189">
        <v>42714</v>
      </c>
      <c r="F1493" s="88" t="s">
        <v>1049</v>
      </c>
      <c r="G1493" s="87" t="s">
        <v>1053</v>
      </c>
      <c r="H1493" s="87" t="s">
        <v>1064</v>
      </c>
      <c r="I1493" s="176"/>
      <c r="J1493" s="85" t="str">
        <f>IFERROR(VLOOKUP(H1493,REFERENCES!R:S,2,FALSE),"")</f>
        <v>Nombre</v>
      </c>
      <c r="K1493" s="168">
        <v>1500</v>
      </c>
      <c r="L1493" s="167"/>
      <c r="M1493" s="167"/>
      <c r="N1493" s="167"/>
      <c r="O1493" s="84" t="s">
        <v>1902</v>
      </c>
      <c r="P1493" s="82">
        <v>1500</v>
      </c>
      <c r="Q1493" s="96" t="s">
        <v>1040</v>
      </c>
      <c r="R1493" s="87" t="s">
        <v>17</v>
      </c>
      <c r="S1493" s="87" t="s">
        <v>275</v>
      </c>
      <c r="T1493" s="86" t="s">
        <v>1636</v>
      </c>
      <c r="V1493" s="86"/>
      <c r="W1493" s="97"/>
      <c r="X1493" s="87"/>
      <c r="Y1493" s="165" t="str">
        <f t="shared" si="83"/>
        <v>SAM20161210GRRO4E</v>
      </c>
      <c r="Z1493" s="165">
        <f t="shared" si="84"/>
        <v>4</v>
      </c>
      <c r="AA1493" s="165" t="str">
        <f>VLOOKUP(R1493,NIVEAUXADMIN!A:B,2,FALSE)</f>
        <v>HT08</v>
      </c>
      <c r="AB1493" s="165" t="str">
        <f>VLOOKUP(S1493,NIVEAUXADMIN!E:F,2,FALSE)</f>
        <v>HT08832</v>
      </c>
      <c r="AC1493" s="165" t="str">
        <f>VLOOKUP(T1493,NIVEAUXADMIN!I:J,2,FALSE)</f>
        <v>HT08832-04</v>
      </c>
      <c r="AD1493" s="87">
        <f>IF(SUMPRODUCT(($A$4:$A1493=A1493)*($S$4:$S1493=S1493))&gt;1,0,1)</f>
        <v>0</v>
      </c>
    </row>
    <row r="1494" spans="1:30" s="165" customFormat="1" ht="15" customHeight="1">
      <c r="A1494" s="87" t="s">
        <v>112</v>
      </c>
      <c r="B1494" s="90"/>
      <c r="C1494" s="90" t="s">
        <v>48</v>
      </c>
      <c r="D1494" s="165" t="s">
        <v>19</v>
      </c>
      <c r="E1494" s="189">
        <v>42714</v>
      </c>
      <c r="F1494" s="88" t="s">
        <v>1049</v>
      </c>
      <c r="G1494" s="87" t="s">
        <v>1053</v>
      </c>
      <c r="H1494" s="87" t="s">
        <v>1196</v>
      </c>
      <c r="I1494" s="176"/>
      <c r="J1494" s="85" t="str">
        <f>IFERROR(VLOOKUP(H1494,REFERENCES!R:S,2,FALSE),"")</f>
        <v>Nombre</v>
      </c>
      <c r="K1494" s="168">
        <v>210</v>
      </c>
      <c r="L1494" s="167"/>
      <c r="M1494" s="167"/>
      <c r="N1494" s="167"/>
      <c r="O1494" s="84" t="s">
        <v>1902</v>
      </c>
      <c r="P1494" s="82">
        <v>1050</v>
      </c>
      <c r="Q1494" s="96" t="s">
        <v>1040</v>
      </c>
      <c r="R1494" s="87" t="s">
        <v>17</v>
      </c>
      <c r="S1494" s="87" t="s">
        <v>255</v>
      </c>
      <c r="T1494" s="86" t="s">
        <v>1428</v>
      </c>
      <c r="V1494" s="86"/>
      <c r="W1494" s="97"/>
      <c r="X1494" s="87"/>
      <c r="Y1494" s="165" t="str">
        <f t="shared" si="83"/>
        <v>SAM20161210GRCH2E</v>
      </c>
      <c r="Z1494" s="165">
        <f t="shared" si="84"/>
        <v>4</v>
      </c>
      <c r="AA1494" s="165" t="str">
        <f>VLOOKUP(R1494,NIVEAUXADMIN!A:B,2,FALSE)</f>
        <v>HT08</v>
      </c>
      <c r="AB1494" s="165" t="str">
        <f>VLOOKUP(S1494,NIVEAUXADMIN!E:F,2,FALSE)</f>
        <v>HT08815</v>
      </c>
      <c r="AC1494" s="165" t="str">
        <f>VLOOKUP(T1494,NIVEAUXADMIN!I:J,2,FALSE)</f>
        <v>HT08815-02</v>
      </c>
      <c r="AD1494" s="87">
        <f>IF(SUMPRODUCT(($A$4:$A1494=A1494)*($S$4:$S1494=S1494))&gt;1,0,1)</f>
        <v>0</v>
      </c>
    </row>
    <row r="1495" spans="1:30" s="165" customFormat="1" ht="15" customHeight="1">
      <c r="A1495" s="87" t="s">
        <v>112</v>
      </c>
      <c r="B1495" s="90"/>
      <c r="C1495" s="90" t="s">
        <v>48</v>
      </c>
      <c r="D1495" s="165" t="s">
        <v>19</v>
      </c>
      <c r="E1495" s="189">
        <v>42714</v>
      </c>
      <c r="F1495" s="88" t="s">
        <v>1049</v>
      </c>
      <c r="G1495" s="87" t="s">
        <v>1053</v>
      </c>
      <c r="H1495" s="87" t="s">
        <v>1196</v>
      </c>
      <c r="I1495" s="176"/>
      <c r="J1495" s="85" t="str">
        <f>IFERROR(VLOOKUP(H1495,REFERENCES!R:S,2,FALSE),"")</f>
        <v>Nombre</v>
      </c>
      <c r="K1495" s="168">
        <v>60</v>
      </c>
      <c r="L1495" s="167"/>
      <c r="M1495" s="167"/>
      <c r="N1495" s="167"/>
      <c r="O1495" s="84" t="s">
        <v>1902</v>
      </c>
      <c r="P1495" s="82">
        <v>300</v>
      </c>
      <c r="Q1495" s="96" t="s">
        <v>1040</v>
      </c>
      <c r="R1495" s="87" t="s">
        <v>17</v>
      </c>
      <c r="S1495" s="87" t="s">
        <v>255</v>
      </c>
      <c r="T1495" s="86" t="s">
        <v>1302</v>
      </c>
      <c r="V1495" s="86"/>
      <c r="W1495" s="97"/>
      <c r="X1495" s="87"/>
      <c r="Y1495" s="165" t="str">
        <f t="shared" si="83"/>
        <v>SAM20161210GRCH1E</v>
      </c>
      <c r="Z1495" s="165">
        <f t="shared" si="84"/>
        <v>4</v>
      </c>
      <c r="AA1495" s="165" t="str">
        <f>VLOOKUP(R1495,NIVEAUXADMIN!A:B,2,FALSE)</f>
        <v>HT08</v>
      </c>
      <c r="AB1495" s="165" t="str">
        <f>VLOOKUP(S1495,NIVEAUXADMIN!E:F,2,FALSE)</f>
        <v>HT08815</v>
      </c>
      <c r="AC1495" s="165" t="str">
        <f>VLOOKUP(T1495,NIVEAUXADMIN!I:J,2,FALSE)</f>
        <v>HT08815-01</v>
      </c>
      <c r="AD1495" s="87">
        <f>IF(SUMPRODUCT(($A$4:$A1495=A1495)*($S$4:$S1495=S1495))&gt;1,0,1)</f>
        <v>0</v>
      </c>
    </row>
    <row r="1496" spans="1:30" s="165" customFormat="1" ht="15" customHeight="1">
      <c r="A1496" s="87" t="s">
        <v>112</v>
      </c>
      <c r="B1496" s="90"/>
      <c r="C1496" s="90" t="s">
        <v>48</v>
      </c>
      <c r="D1496" s="165" t="s">
        <v>19</v>
      </c>
      <c r="E1496" s="189">
        <v>42714</v>
      </c>
      <c r="F1496" s="88" t="s">
        <v>1049</v>
      </c>
      <c r="G1496" s="87" t="s">
        <v>1053</v>
      </c>
      <c r="H1496" s="87" t="s">
        <v>1196</v>
      </c>
      <c r="I1496" s="176"/>
      <c r="J1496" s="85" t="str">
        <f>IFERROR(VLOOKUP(H1496,REFERENCES!R:S,2,FALSE),"")</f>
        <v>Nombre</v>
      </c>
      <c r="K1496" s="168">
        <v>250</v>
      </c>
      <c r="L1496" s="167"/>
      <c r="M1496" s="167"/>
      <c r="N1496" s="167"/>
      <c r="O1496" s="84" t="s">
        <v>1902</v>
      </c>
      <c r="P1496" s="82">
        <v>1250</v>
      </c>
      <c r="Q1496" s="96" t="s">
        <v>1040</v>
      </c>
      <c r="R1496" s="87" t="s">
        <v>17</v>
      </c>
      <c r="S1496" s="87" t="s">
        <v>275</v>
      </c>
      <c r="T1496" s="86" t="s">
        <v>1543</v>
      </c>
      <c r="V1496" s="86"/>
      <c r="W1496" s="97"/>
      <c r="X1496" s="87"/>
      <c r="Y1496" s="165" t="str">
        <f t="shared" si="83"/>
        <v>SAM20161210GRRO3E</v>
      </c>
      <c r="Z1496" s="165">
        <f t="shared" si="84"/>
        <v>4</v>
      </c>
      <c r="AA1496" s="165" t="str">
        <f>VLOOKUP(R1496,NIVEAUXADMIN!A:B,2,FALSE)</f>
        <v>HT08</v>
      </c>
      <c r="AB1496" s="165" t="str">
        <f>VLOOKUP(S1496,NIVEAUXADMIN!E:F,2,FALSE)</f>
        <v>HT08832</v>
      </c>
      <c r="AC1496" s="165" t="str">
        <f>VLOOKUP(T1496,NIVEAUXADMIN!I:J,2,FALSE)</f>
        <v>HT08832-03</v>
      </c>
      <c r="AD1496" s="87">
        <f>IF(SUMPRODUCT(($A$4:$A1496=A1496)*($S$4:$S1496=S1496))&gt;1,0,1)</f>
        <v>0</v>
      </c>
    </row>
    <row r="1497" spans="1:30" s="165" customFormat="1" ht="15" customHeight="1">
      <c r="A1497" s="87" t="s">
        <v>112</v>
      </c>
      <c r="B1497" s="90"/>
      <c r="C1497" s="90" t="s">
        <v>48</v>
      </c>
      <c r="D1497" s="165" t="s">
        <v>19</v>
      </c>
      <c r="E1497" s="189">
        <v>42714</v>
      </c>
      <c r="F1497" s="88" t="s">
        <v>1049</v>
      </c>
      <c r="G1497" s="87" t="s">
        <v>1053</v>
      </c>
      <c r="H1497" s="87" t="s">
        <v>1196</v>
      </c>
      <c r="I1497" s="176"/>
      <c r="J1497" s="85" t="str">
        <f>IFERROR(VLOOKUP(H1497,REFERENCES!R:S,2,FALSE),"")</f>
        <v>Nombre</v>
      </c>
      <c r="K1497" s="168">
        <v>300</v>
      </c>
      <c r="L1497" s="167"/>
      <c r="M1497" s="167"/>
      <c r="N1497" s="167"/>
      <c r="O1497" s="84" t="s">
        <v>1902</v>
      </c>
      <c r="P1497" s="82">
        <v>1500</v>
      </c>
      <c r="Q1497" s="96" t="s">
        <v>1040</v>
      </c>
      <c r="R1497" s="87" t="s">
        <v>17</v>
      </c>
      <c r="S1497" s="87" t="s">
        <v>275</v>
      </c>
      <c r="T1497" s="86" t="s">
        <v>1636</v>
      </c>
      <c r="V1497" s="86"/>
      <c r="W1497" s="97"/>
      <c r="X1497" s="87"/>
      <c r="Y1497" s="165" t="str">
        <f t="shared" si="83"/>
        <v>SAM20161210GRRO4E</v>
      </c>
      <c r="Z1497" s="165">
        <f t="shared" si="84"/>
        <v>4</v>
      </c>
      <c r="AA1497" s="165" t="str">
        <f>VLOOKUP(R1497,NIVEAUXADMIN!A:B,2,FALSE)</f>
        <v>HT08</v>
      </c>
      <c r="AB1497" s="165" t="str">
        <f>VLOOKUP(S1497,NIVEAUXADMIN!E:F,2,FALSE)</f>
        <v>HT08832</v>
      </c>
      <c r="AC1497" s="165" t="str">
        <f>VLOOKUP(T1497,NIVEAUXADMIN!I:J,2,FALSE)</f>
        <v>HT08832-04</v>
      </c>
      <c r="AD1497" s="87">
        <f>IF(SUMPRODUCT(($A$4:$A1497=A1497)*($S$4:$S1497=S1497))&gt;1,0,1)</f>
        <v>0</v>
      </c>
    </row>
    <row r="1498" spans="1:30" s="165" customFormat="1" ht="15" customHeight="1">
      <c r="A1498" s="87" t="s">
        <v>112</v>
      </c>
      <c r="B1498" s="90"/>
      <c r="C1498" s="90"/>
      <c r="D1498" s="165" t="s">
        <v>16</v>
      </c>
      <c r="E1498" s="189">
        <v>42673</v>
      </c>
      <c r="F1498" s="88" t="s">
        <v>1049</v>
      </c>
      <c r="G1498" s="87" t="s">
        <v>1053</v>
      </c>
      <c r="H1498" s="87" t="s">
        <v>1048</v>
      </c>
      <c r="I1498" s="176"/>
      <c r="J1498" s="85" t="str">
        <f>IFERROR(VLOOKUP(H1498,REFERENCES!R:S,2,FALSE),"")</f>
        <v>Nombre</v>
      </c>
      <c r="K1498" s="168">
        <v>220</v>
      </c>
      <c r="L1498" s="167"/>
      <c r="M1498" s="167"/>
      <c r="N1498" s="167"/>
      <c r="O1498" s="84" t="s">
        <v>1902</v>
      </c>
      <c r="P1498" s="82">
        <v>220</v>
      </c>
      <c r="Q1498" s="89"/>
      <c r="R1498" s="165" t="s">
        <v>20</v>
      </c>
      <c r="S1498" s="87" t="s">
        <v>539</v>
      </c>
      <c r="T1498" s="101"/>
      <c r="U1498" s="165" t="s">
        <v>1117</v>
      </c>
      <c r="V1498" s="86"/>
      <c r="W1498" s="97"/>
      <c r="X1498" s="87"/>
      <c r="Y1498" s="165" t="str">
        <f t="shared" si="83"/>
        <v>SAM20161030SUPO</v>
      </c>
      <c r="Z1498" s="165">
        <f t="shared" si="84"/>
        <v>3</v>
      </c>
      <c r="AA1498" s="165" t="str">
        <f>VLOOKUP(R1498,NIVEAUXADMIN!A:B,2,FALSE)</f>
        <v>HT07</v>
      </c>
      <c r="AB1498" s="165" t="str">
        <f>VLOOKUP(S1498,NIVEAUXADMIN!E:F,2,FALSE)</f>
        <v>HT07721</v>
      </c>
      <c r="AC1498" s="165" t="e">
        <f>VLOOKUP(T1498,NIVEAUXADMIN!I:J,2,FALSE)</f>
        <v>#N/A</v>
      </c>
      <c r="AD1498" s="87">
        <f>IF(SUMPRODUCT(($A$4:$A1498=A1498)*($S$4:$S1498=S1498))&gt;1,0,1)</f>
        <v>0</v>
      </c>
    </row>
    <row r="1499" spans="1:30" s="165" customFormat="1" ht="15" customHeight="1">
      <c r="A1499" s="87" t="s">
        <v>112</v>
      </c>
      <c r="B1499" s="90"/>
      <c r="C1499" s="90"/>
      <c r="D1499" s="165" t="s">
        <v>16</v>
      </c>
      <c r="E1499" s="189">
        <v>42673</v>
      </c>
      <c r="F1499" s="88" t="s">
        <v>1051</v>
      </c>
      <c r="G1499" s="87" t="s">
        <v>1052</v>
      </c>
      <c r="H1499" s="87" t="s">
        <v>1062</v>
      </c>
      <c r="I1499" s="176"/>
      <c r="J1499" s="85" t="str">
        <f>IFERROR(VLOOKUP(H1499,REFERENCES!R:S,2,FALSE),"")</f>
        <v>Nombre</v>
      </c>
      <c r="K1499" s="168">
        <v>100</v>
      </c>
      <c r="L1499" s="167"/>
      <c r="M1499" s="167"/>
      <c r="N1499" s="167"/>
      <c r="O1499" s="84" t="s">
        <v>1902</v>
      </c>
      <c r="P1499" s="82">
        <v>220</v>
      </c>
      <c r="Q1499" s="89" t="s">
        <v>30</v>
      </c>
      <c r="R1499" s="165" t="s">
        <v>20</v>
      </c>
      <c r="S1499" s="87" t="s">
        <v>539</v>
      </c>
      <c r="T1499" s="101"/>
      <c r="U1499" s="165" t="s">
        <v>1117</v>
      </c>
      <c r="V1499" s="86"/>
      <c r="W1499" s="97"/>
      <c r="X1499" s="87"/>
      <c r="Y1499" s="165" t="str">
        <f t="shared" si="83"/>
        <v>SAM20161030SUPO</v>
      </c>
      <c r="Z1499" s="165">
        <f t="shared" si="84"/>
        <v>3</v>
      </c>
      <c r="AA1499" s="165" t="str">
        <f>VLOOKUP(R1499,NIVEAUXADMIN!A:B,2,FALSE)</f>
        <v>HT07</v>
      </c>
      <c r="AB1499" s="165" t="str">
        <f>VLOOKUP(S1499,NIVEAUXADMIN!E:F,2,FALSE)</f>
        <v>HT07721</v>
      </c>
      <c r="AC1499" s="165" t="e">
        <f>VLOOKUP(T1499,NIVEAUXADMIN!I:J,2,FALSE)</f>
        <v>#N/A</v>
      </c>
      <c r="AD1499" s="87">
        <f>IF(SUMPRODUCT(($A$4:$A1499=A1499)*($S$4:$S1499=S1499))&gt;1,0,1)</f>
        <v>0</v>
      </c>
    </row>
    <row r="1500" spans="1:30" s="165" customFormat="1" ht="15" customHeight="1">
      <c r="A1500" s="87" t="s">
        <v>112</v>
      </c>
      <c r="B1500" s="90"/>
      <c r="C1500" s="90"/>
      <c r="D1500" s="165" t="s">
        <v>16</v>
      </c>
      <c r="E1500" s="189">
        <v>42673</v>
      </c>
      <c r="F1500" s="88" t="s">
        <v>1051</v>
      </c>
      <c r="G1500" s="87" t="s">
        <v>1052</v>
      </c>
      <c r="H1500" s="87" t="s">
        <v>1062</v>
      </c>
      <c r="I1500" s="176"/>
      <c r="J1500" s="85" t="str">
        <f>IFERROR(VLOOKUP(H1500,REFERENCES!R:S,2,FALSE),"")</f>
        <v>Nombre</v>
      </c>
      <c r="K1500" s="168">
        <v>100</v>
      </c>
      <c r="L1500" s="167"/>
      <c r="M1500" s="167"/>
      <c r="N1500" s="167"/>
      <c r="O1500" s="84" t="s">
        <v>1902</v>
      </c>
      <c r="P1500" s="82">
        <v>119</v>
      </c>
      <c r="Q1500" s="89" t="s">
        <v>30</v>
      </c>
      <c r="R1500" s="165" t="s">
        <v>20</v>
      </c>
      <c r="S1500" s="87" t="s">
        <v>539</v>
      </c>
      <c r="T1500" s="101"/>
      <c r="U1500" s="165" t="s">
        <v>1116</v>
      </c>
      <c r="V1500" s="86"/>
      <c r="W1500" s="97"/>
      <c r="X1500" s="87"/>
      <c r="Y1500" s="165" t="str">
        <f t="shared" si="83"/>
        <v>SAM20161030SUPO</v>
      </c>
      <c r="Z1500" s="165">
        <f t="shared" si="84"/>
        <v>3</v>
      </c>
      <c r="AA1500" s="165" t="str">
        <f>VLOOKUP(R1500,NIVEAUXADMIN!A:B,2,FALSE)</f>
        <v>HT07</v>
      </c>
      <c r="AB1500" s="165" t="str">
        <f>VLOOKUP(S1500,NIVEAUXADMIN!E:F,2,FALSE)</f>
        <v>HT07721</v>
      </c>
      <c r="AC1500" s="165" t="e">
        <f>VLOOKUP(T1500,NIVEAUXADMIN!I:J,2,FALSE)</f>
        <v>#N/A</v>
      </c>
      <c r="AD1500" s="87">
        <f>IF(SUMPRODUCT(($A$4:$A1500=A1500)*($S$4:$S1500=S1500))&gt;1,0,1)</f>
        <v>0</v>
      </c>
    </row>
    <row r="1501" spans="1:30" s="165" customFormat="1" ht="15" customHeight="1">
      <c r="A1501" s="91" t="s">
        <v>113</v>
      </c>
      <c r="B1501" s="90"/>
      <c r="C1501" s="90" t="s">
        <v>48</v>
      </c>
      <c r="D1501" s="165" t="s">
        <v>16</v>
      </c>
      <c r="E1501" s="189">
        <v>42672</v>
      </c>
      <c r="F1501" s="88" t="s">
        <v>1049</v>
      </c>
      <c r="G1501" s="87" t="s">
        <v>1053</v>
      </c>
      <c r="H1501" s="87" t="s">
        <v>1064</v>
      </c>
      <c r="I1501" s="176" t="s">
        <v>1835</v>
      </c>
      <c r="J1501" s="85" t="str">
        <f>IFERROR(VLOOKUP(H1501,REFERENCES!R:S,2,FALSE),"")</f>
        <v>Nombre</v>
      </c>
      <c r="K1501" s="168">
        <v>200</v>
      </c>
      <c r="L1501" s="82">
        <f t="shared" ref="L1501:L1510" si="85">K1501*5</f>
        <v>1000</v>
      </c>
      <c r="M1501" s="167"/>
      <c r="N1501" s="167"/>
      <c r="O1501" s="84">
        <v>1000</v>
      </c>
      <c r="P1501" s="82">
        <v>200</v>
      </c>
      <c r="Q1501" s="89" t="s">
        <v>30</v>
      </c>
      <c r="R1501" s="87" t="s">
        <v>17</v>
      </c>
      <c r="S1501" s="87" t="s">
        <v>248</v>
      </c>
      <c r="T1501" s="101"/>
      <c r="U1501" s="165" t="s">
        <v>1838</v>
      </c>
      <c r="V1501" s="86" t="s">
        <v>1035</v>
      </c>
      <c r="W1501" s="50" t="s">
        <v>1069</v>
      </c>
      <c r="X1501" s="87" t="s">
        <v>1837</v>
      </c>
      <c r="Y1501" s="165" t="str">
        <f t="shared" si="83"/>
        <v>SAV20161029GRBE</v>
      </c>
      <c r="Z1501" s="165">
        <f t="shared" si="84"/>
        <v>1</v>
      </c>
      <c r="AA1501" s="165" t="str">
        <f>VLOOKUP(R1501,NIVEAUXADMIN!A:B,2,FALSE)</f>
        <v>HT08</v>
      </c>
      <c r="AB1501" s="165" t="str">
        <f>VLOOKUP(S1501,NIVEAUXADMIN!E:F,2,FALSE)</f>
        <v>HT08833</v>
      </c>
      <c r="AC1501" s="165" t="e">
        <f>VLOOKUP(T1501,NIVEAUXADMIN!I:J,2,FALSE)</f>
        <v>#N/A</v>
      </c>
      <c r="AD1501" s="87">
        <f>IF(SUMPRODUCT(($A$4:$A1501=A1501)*($S$4:$S1501=S1501))&gt;1,0,1)</f>
        <v>1</v>
      </c>
    </row>
    <row r="1502" spans="1:30" s="165" customFormat="1" ht="15" customHeight="1">
      <c r="A1502" s="91" t="s">
        <v>113</v>
      </c>
      <c r="B1502" s="90"/>
      <c r="C1502" s="90" t="s">
        <v>48</v>
      </c>
      <c r="D1502" s="165" t="s">
        <v>16</v>
      </c>
      <c r="E1502" s="189">
        <v>42674</v>
      </c>
      <c r="F1502" s="88" t="s">
        <v>1049</v>
      </c>
      <c r="G1502" s="87" t="s">
        <v>1053</v>
      </c>
      <c r="H1502" s="87" t="s">
        <v>1064</v>
      </c>
      <c r="I1502" s="176" t="s">
        <v>1835</v>
      </c>
      <c r="J1502" s="85" t="str">
        <f>IFERROR(VLOOKUP(H1502,REFERENCES!R:S,2,FALSE),"")</f>
        <v>Nombre</v>
      </c>
      <c r="K1502" s="168">
        <v>300</v>
      </c>
      <c r="L1502" s="82">
        <f t="shared" si="85"/>
        <v>1500</v>
      </c>
      <c r="M1502" s="167"/>
      <c r="N1502" s="167"/>
      <c r="O1502" s="84">
        <v>1500</v>
      </c>
      <c r="P1502" s="82">
        <v>300</v>
      </c>
      <c r="Q1502" s="89" t="s">
        <v>30</v>
      </c>
      <c r="R1502" s="87" t="s">
        <v>17</v>
      </c>
      <c r="S1502" s="87" t="s">
        <v>248</v>
      </c>
      <c r="T1502" s="101"/>
      <c r="U1502" s="165" t="s">
        <v>1839</v>
      </c>
      <c r="V1502" s="86" t="s">
        <v>1035</v>
      </c>
      <c r="W1502" s="50" t="s">
        <v>1069</v>
      </c>
      <c r="X1502" s="87" t="s">
        <v>1837</v>
      </c>
      <c r="Y1502" s="165" t="str">
        <f t="shared" si="83"/>
        <v>SAV20161031GRBE</v>
      </c>
      <c r="Z1502" s="165">
        <f t="shared" si="84"/>
        <v>1</v>
      </c>
      <c r="AA1502" s="165" t="str">
        <f>VLOOKUP(R1502,NIVEAUXADMIN!A:B,2,FALSE)</f>
        <v>HT08</v>
      </c>
      <c r="AB1502" s="165" t="str">
        <f>VLOOKUP(S1502,NIVEAUXADMIN!E:F,2,FALSE)</f>
        <v>HT08833</v>
      </c>
      <c r="AC1502" s="165" t="e">
        <f>VLOOKUP(T1502,NIVEAUXADMIN!I:J,2,FALSE)</f>
        <v>#N/A</v>
      </c>
      <c r="AD1502" s="87">
        <f>IF(SUMPRODUCT(($A$4:$A1502=A1502)*($S$4:$S1502=S1502))&gt;1,0,1)</f>
        <v>0</v>
      </c>
    </row>
    <row r="1503" spans="1:30" s="165" customFormat="1" ht="15" customHeight="1">
      <c r="A1503" s="91" t="s">
        <v>113</v>
      </c>
      <c r="B1503" s="90"/>
      <c r="C1503" s="90" t="s">
        <v>48</v>
      </c>
      <c r="D1503" s="165" t="s">
        <v>16</v>
      </c>
      <c r="E1503" s="189">
        <v>42675</v>
      </c>
      <c r="F1503" s="88" t="s">
        <v>1049</v>
      </c>
      <c r="G1503" s="87" t="s">
        <v>1053</v>
      </c>
      <c r="H1503" s="87" t="s">
        <v>1064</v>
      </c>
      <c r="I1503" s="176" t="s">
        <v>1835</v>
      </c>
      <c r="J1503" s="85" t="str">
        <f>IFERROR(VLOOKUP(H1503,REFERENCES!R:S,2,FALSE),"")</f>
        <v>Nombre</v>
      </c>
      <c r="K1503" s="168">
        <v>300</v>
      </c>
      <c r="L1503" s="82">
        <f t="shared" si="85"/>
        <v>1500</v>
      </c>
      <c r="M1503" s="167"/>
      <c r="N1503" s="167"/>
      <c r="O1503" s="84">
        <v>1500</v>
      </c>
      <c r="P1503" s="82">
        <v>300</v>
      </c>
      <c r="Q1503" s="89" t="s">
        <v>30</v>
      </c>
      <c r="R1503" s="87" t="s">
        <v>17</v>
      </c>
      <c r="S1503" s="87" t="s">
        <v>248</v>
      </c>
      <c r="T1503" s="101"/>
      <c r="U1503" s="165" t="s">
        <v>1836</v>
      </c>
      <c r="V1503" s="86" t="s">
        <v>1036</v>
      </c>
      <c r="W1503" s="50" t="s">
        <v>1069</v>
      </c>
      <c r="X1503" s="87" t="s">
        <v>1837</v>
      </c>
      <c r="Y1503" s="165" t="str">
        <f t="shared" si="83"/>
        <v>SAV2016111GRBE</v>
      </c>
      <c r="Z1503" s="165">
        <f t="shared" si="84"/>
        <v>1</v>
      </c>
      <c r="AA1503" s="165" t="str">
        <f>VLOOKUP(R1503,NIVEAUXADMIN!A:B,2,FALSE)</f>
        <v>HT08</v>
      </c>
      <c r="AB1503" s="165" t="str">
        <f>VLOOKUP(S1503,NIVEAUXADMIN!E:F,2,FALSE)</f>
        <v>HT08833</v>
      </c>
      <c r="AC1503" s="165" t="e">
        <f>VLOOKUP(T1503,NIVEAUXADMIN!I:J,2,FALSE)</f>
        <v>#N/A</v>
      </c>
      <c r="AD1503" s="87">
        <f>IF(SUMPRODUCT(($A$4:$A1503=A1503)*($S$4:$S1503=S1503))&gt;1,0,1)</f>
        <v>0</v>
      </c>
    </row>
    <row r="1504" spans="1:30" s="165" customFormat="1" ht="15" customHeight="1">
      <c r="A1504" s="91" t="s">
        <v>113</v>
      </c>
      <c r="B1504" s="90"/>
      <c r="C1504" s="90" t="s">
        <v>48</v>
      </c>
      <c r="D1504" s="165" t="s">
        <v>16</v>
      </c>
      <c r="E1504" s="189">
        <v>42679</v>
      </c>
      <c r="F1504" s="88" t="s">
        <v>1049</v>
      </c>
      <c r="G1504" s="87" t="s">
        <v>1053</v>
      </c>
      <c r="H1504" s="87" t="s">
        <v>1064</v>
      </c>
      <c r="I1504" s="176" t="s">
        <v>1835</v>
      </c>
      <c r="J1504" s="85" t="str">
        <f>IFERROR(VLOOKUP(H1504,REFERENCES!R:S,2,FALSE),"")</f>
        <v>Nombre</v>
      </c>
      <c r="K1504" s="168">
        <v>150</v>
      </c>
      <c r="L1504" s="82">
        <f t="shared" si="85"/>
        <v>750</v>
      </c>
      <c r="M1504" s="167"/>
      <c r="N1504" s="167"/>
      <c r="O1504" s="84">
        <v>750</v>
      </c>
      <c r="P1504" s="82">
        <v>150</v>
      </c>
      <c r="Q1504" s="89" t="s">
        <v>30</v>
      </c>
      <c r="R1504" s="87" t="s">
        <v>17</v>
      </c>
      <c r="S1504" s="87" t="s">
        <v>248</v>
      </c>
      <c r="T1504" s="101"/>
      <c r="U1504" s="165" t="s">
        <v>1840</v>
      </c>
      <c r="V1504" s="86" t="s">
        <v>1035</v>
      </c>
      <c r="W1504" s="50" t="s">
        <v>1070</v>
      </c>
      <c r="X1504" s="87" t="s">
        <v>1837</v>
      </c>
      <c r="Y1504" s="165" t="str">
        <f t="shared" si="83"/>
        <v>SAV2016115GRBE</v>
      </c>
      <c r="Z1504" s="165">
        <f t="shared" si="84"/>
        <v>1</v>
      </c>
      <c r="AA1504" s="165" t="str">
        <f>VLOOKUP(R1504,NIVEAUXADMIN!A:B,2,FALSE)</f>
        <v>HT08</v>
      </c>
      <c r="AB1504" s="165" t="str">
        <f>VLOOKUP(S1504,NIVEAUXADMIN!E:F,2,FALSE)</f>
        <v>HT08833</v>
      </c>
      <c r="AC1504" s="165" t="e">
        <f>VLOOKUP(T1504,NIVEAUXADMIN!I:J,2,FALSE)</f>
        <v>#N/A</v>
      </c>
      <c r="AD1504" s="87">
        <f>IF(SUMPRODUCT(($A$4:$A1504=A1504)*($S$4:$S1504=S1504))&gt;1,0,1)</f>
        <v>0</v>
      </c>
    </row>
    <row r="1505" spans="1:30" s="165" customFormat="1" ht="15" customHeight="1">
      <c r="A1505" s="91" t="s">
        <v>113</v>
      </c>
      <c r="B1505" s="90"/>
      <c r="C1505" s="90" t="s">
        <v>48</v>
      </c>
      <c r="D1505" s="165" t="s">
        <v>16</v>
      </c>
      <c r="E1505" s="189">
        <v>42688</v>
      </c>
      <c r="F1505" s="88" t="s">
        <v>1049</v>
      </c>
      <c r="G1505" s="87" t="s">
        <v>1053</v>
      </c>
      <c r="H1505" s="87" t="s">
        <v>1064</v>
      </c>
      <c r="I1505" s="176" t="s">
        <v>1835</v>
      </c>
      <c r="J1505" s="85" t="str">
        <f>IFERROR(VLOOKUP(H1505,REFERENCES!R:S,2,FALSE),"")</f>
        <v>Nombre</v>
      </c>
      <c r="K1505" s="168">
        <v>550</v>
      </c>
      <c r="L1505" s="82">
        <f t="shared" si="85"/>
        <v>2750</v>
      </c>
      <c r="M1505" s="167"/>
      <c r="N1505" s="167"/>
      <c r="O1505" s="84">
        <v>2750</v>
      </c>
      <c r="P1505" s="82">
        <v>550</v>
      </c>
      <c r="Q1505" s="89" t="s">
        <v>30</v>
      </c>
      <c r="R1505" s="165" t="s">
        <v>20</v>
      </c>
      <c r="S1505" s="87" t="s">
        <v>554</v>
      </c>
      <c r="T1505" s="86" t="s">
        <v>1453</v>
      </c>
      <c r="U1505" s="165" t="s">
        <v>1843</v>
      </c>
      <c r="V1505" s="86" t="s">
        <v>1035</v>
      </c>
      <c r="W1505" s="50" t="s">
        <v>1069</v>
      </c>
      <c r="X1505" s="87" t="s">
        <v>1837</v>
      </c>
      <c r="Y1505" s="165" t="str">
        <f t="shared" si="83"/>
        <v>SAV20161114SUTO2È</v>
      </c>
      <c r="Z1505" s="165">
        <f t="shared" si="84"/>
        <v>1</v>
      </c>
      <c r="AA1505" s="165" t="str">
        <f>VLOOKUP(R1505,NIVEAUXADMIN!A:B,2,FALSE)</f>
        <v>HT07</v>
      </c>
      <c r="AB1505" s="165" t="str">
        <f>VLOOKUP(S1505,NIVEAUXADMIN!E:F,2,FALSE)</f>
        <v>HT07712</v>
      </c>
      <c r="AC1505" s="165" t="str">
        <f>VLOOKUP(T1505,NIVEAUXADMIN!I:J,2,FALSE)</f>
        <v>HT07712-02</v>
      </c>
      <c r="AD1505" s="87">
        <f>IF(SUMPRODUCT(($A$4:$A1505=A1505)*($S$4:$S1505=S1505))&gt;1,0,1)</f>
        <v>1</v>
      </c>
    </row>
    <row r="1506" spans="1:30" s="165" customFormat="1" ht="15" customHeight="1">
      <c r="A1506" s="91" t="s">
        <v>113</v>
      </c>
      <c r="B1506" s="90"/>
      <c r="C1506" s="90" t="s">
        <v>48</v>
      </c>
      <c r="D1506" s="165" t="s">
        <v>16</v>
      </c>
      <c r="E1506" s="189">
        <v>42698</v>
      </c>
      <c r="F1506" s="88" t="s">
        <v>1049</v>
      </c>
      <c r="G1506" s="87" t="s">
        <v>1053</v>
      </c>
      <c r="H1506" s="87" t="s">
        <v>1064</v>
      </c>
      <c r="I1506" s="176" t="s">
        <v>1835</v>
      </c>
      <c r="J1506" s="85" t="str">
        <f>IFERROR(VLOOKUP(H1506,REFERENCES!R:S,2,FALSE),"")</f>
        <v>Nombre</v>
      </c>
      <c r="K1506" s="168">
        <v>210</v>
      </c>
      <c r="L1506" s="82">
        <f t="shared" si="85"/>
        <v>1050</v>
      </c>
      <c r="M1506" s="167"/>
      <c r="N1506" s="167"/>
      <c r="O1506" s="84">
        <v>1050</v>
      </c>
      <c r="P1506" s="82">
        <v>210</v>
      </c>
      <c r="Q1506" s="89" t="s">
        <v>30</v>
      </c>
      <c r="R1506" s="165" t="s">
        <v>20</v>
      </c>
      <c r="S1506" s="87" t="s">
        <v>554</v>
      </c>
      <c r="T1506" s="86" t="s">
        <v>1453</v>
      </c>
      <c r="U1506" s="165" t="s">
        <v>1842</v>
      </c>
      <c r="V1506" s="86" t="s">
        <v>1035</v>
      </c>
      <c r="W1506" s="50" t="s">
        <v>1069</v>
      </c>
      <c r="X1506" s="87" t="s">
        <v>1837</v>
      </c>
      <c r="Y1506" s="165" t="str">
        <f t="shared" si="83"/>
        <v>SAV20161124SUTO2È</v>
      </c>
      <c r="Z1506" s="165">
        <f t="shared" si="84"/>
        <v>2</v>
      </c>
      <c r="AA1506" s="165" t="str">
        <f>VLOOKUP(R1506,NIVEAUXADMIN!A:B,2,FALSE)</f>
        <v>HT07</v>
      </c>
      <c r="AB1506" s="165" t="str">
        <f>VLOOKUP(S1506,NIVEAUXADMIN!E:F,2,FALSE)</f>
        <v>HT07712</v>
      </c>
      <c r="AC1506" s="165" t="str">
        <f>VLOOKUP(T1506,NIVEAUXADMIN!I:J,2,FALSE)</f>
        <v>HT07712-02</v>
      </c>
      <c r="AD1506" s="87">
        <f>IF(SUMPRODUCT(($A$4:$A1506=A1506)*($S$4:$S1506=S1506))&gt;1,0,1)</f>
        <v>0</v>
      </c>
    </row>
    <row r="1507" spans="1:30" s="165" customFormat="1" ht="15" customHeight="1">
      <c r="A1507" s="91" t="s">
        <v>113</v>
      </c>
      <c r="B1507" s="90"/>
      <c r="C1507" s="90" t="s">
        <v>48</v>
      </c>
      <c r="D1507" s="165" t="s">
        <v>16</v>
      </c>
      <c r="E1507" s="189">
        <v>42698</v>
      </c>
      <c r="F1507" s="88" t="s">
        <v>1049</v>
      </c>
      <c r="G1507" s="87" t="s">
        <v>1053</v>
      </c>
      <c r="H1507" s="87" t="s">
        <v>1064</v>
      </c>
      <c r="I1507" s="176" t="s">
        <v>1835</v>
      </c>
      <c r="J1507" s="85" t="str">
        <f>IFERROR(VLOOKUP(H1507,REFERENCES!R:S,2,FALSE),"")</f>
        <v>Nombre</v>
      </c>
      <c r="K1507" s="168">
        <v>250</v>
      </c>
      <c r="L1507" s="82">
        <f t="shared" si="85"/>
        <v>1250</v>
      </c>
      <c r="M1507" s="167"/>
      <c r="N1507" s="167"/>
      <c r="O1507" s="84">
        <v>1250</v>
      </c>
      <c r="P1507" s="82">
        <v>250</v>
      </c>
      <c r="Q1507" s="89" t="s">
        <v>30</v>
      </c>
      <c r="R1507" s="165" t="s">
        <v>20</v>
      </c>
      <c r="S1507" s="87" t="s">
        <v>554</v>
      </c>
      <c r="T1507" s="86" t="s">
        <v>1453</v>
      </c>
      <c r="U1507" s="165" t="s">
        <v>1844</v>
      </c>
      <c r="V1507" s="86" t="s">
        <v>1035</v>
      </c>
      <c r="W1507" s="50" t="s">
        <v>1069</v>
      </c>
      <c r="X1507" s="87" t="s">
        <v>1837</v>
      </c>
      <c r="Y1507" s="165" t="str">
        <f t="shared" si="83"/>
        <v>SAV20161124SUTO2È</v>
      </c>
      <c r="Z1507" s="165">
        <f t="shared" si="84"/>
        <v>2</v>
      </c>
      <c r="AA1507" s="165" t="str">
        <f>VLOOKUP(R1507,NIVEAUXADMIN!A:B,2,FALSE)</f>
        <v>HT07</v>
      </c>
      <c r="AB1507" s="165" t="str">
        <f>VLOOKUP(S1507,NIVEAUXADMIN!E:F,2,FALSE)</f>
        <v>HT07712</v>
      </c>
      <c r="AC1507" s="165" t="str">
        <f>VLOOKUP(T1507,NIVEAUXADMIN!I:J,2,FALSE)</f>
        <v>HT07712-02</v>
      </c>
      <c r="AD1507" s="87">
        <f>IF(SUMPRODUCT(($A$4:$A1507=A1507)*($S$4:$S1507=S1507))&gt;1,0,1)</f>
        <v>0</v>
      </c>
    </row>
    <row r="1508" spans="1:30" s="165" customFormat="1" ht="15" customHeight="1">
      <c r="A1508" s="91" t="s">
        <v>113</v>
      </c>
      <c r="B1508" s="90"/>
      <c r="C1508" s="90" t="s">
        <v>48</v>
      </c>
      <c r="D1508" s="165" t="s">
        <v>16</v>
      </c>
      <c r="E1508" s="189">
        <v>42676</v>
      </c>
      <c r="F1508" s="88" t="s">
        <v>1049</v>
      </c>
      <c r="G1508" s="87" t="s">
        <v>1053</v>
      </c>
      <c r="H1508" s="87" t="s">
        <v>1064</v>
      </c>
      <c r="I1508" s="176" t="s">
        <v>1835</v>
      </c>
      <c r="J1508" s="85" t="str">
        <f>IFERROR(VLOOKUP(H1508,REFERENCES!R:S,2,FALSE),"")</f>
        <v>Nombre</v>
      </c>
      <c r="K1508" s="168">
        <v>450</v>
      </c>
      <c r="L1508" s="82">
        <f t="shared" si="85"/>
        <v>2250</v>
      </c>
      <c r="M1508" s="167"/>
      <c r="N1508" s="167"/>
      <c r="O1508" s="84">
        <v>2250</v>
      </c>
      <c r="P1508" s="82">
        <v>450</v>
      </c>
      <c r="Q1508" s="89" t="s">
        <v>30</v>
      </c>
      <c r="R1508" s="87" t="s">
        <v>17</v>
      </c>
      <c r="S1508" s="87" t="s">
        <v>248</v>
      </c>
      <c r="T1508" s="86" t="s">
        <v>1514</v>
      </c>
      <c r="U1508" s="165" t="s">
        <v>1841</v>
      </c>
      <c r="V1508" s="86" t="s">
        <v>1035</v>
      </c>
      <c r="W1508" s="50" t="s">
        <v>1069</v>
      </c>
      <c r="X1508" s="87" t="s">
        <v>1837</v>
      </c>
      <c r="Y1508" s="165" t="str">
        <f t="shared" si="83"/>
        <v>SAV2016112GRBE2È</v>
      </c>
      <c r="Z1508" s="165">
        <f t="shared" si="84"/>
        <v>1</v>
      </c>
      <c r="AA1508" s="165" t="str">
        <f>VLOOKUP(R1508,NIVEAUXADMIN!A:B,2,FALSE)</f>
        <v>HT08</v>
      </c>
      <c r="AB1508" s="165" t="str">
        <f>VLOOKUP(S1508,NIVEAUXADMIN!E:F,2,FALSE)</f>
        <v>HT08833</v>
      </c>
      <c r="AC1508" s="165" t="str">
        <f>VLOOKUP(T1508,NIVEAUXADMIN!I:J,2,FALSE)</f>
        <v>HT08833-03</v>
      </c>
      <c r="AD1508" s="87">
        <f>IF(SUMPRODUCT(($A$4:$A1508=A1508)*($S$4:$S1508=S1508))&gt;1,0,1)</f>
        <v>0</v>
      </c>
    </row>
    <row r="1509" spans="1:30" s="165" customFormat="1" ht="15" customHeight="1">
      <c r="A1509" s="91" t="s">
        <v>113</v>
      </c>
      <c r="B1509" s="90"/>
      <c r="C1509" s="90" t="s">
        <v>48</v>
      </c>
      <c r="D1509" s="165" t="s">
        <v>16</v>
      </c>
      <c r="E1509" s="189">
        <v>42678</v>
      </c>
      <c r="F1509" s="88" t="s">
        <v>1049</v>
      </c>
      <c r="G1509" s="87" t="s">
        <v>1053</v>
      </c>
      <c r="H1509" s="87" t="s">
        <v>1064</v>
      </c>
      <c r="I1509" s="176" t="s">
        <v>1835</v>
      </c>
      <c r="J1509" s="85" t="str">
        <f>IFERROR(VLOOKUP(H1509,REFERENCES!R:S,2,FALSE),"")</f>
        <v>Nombre</v>
      </c>
      <c r="K1509" s="168">
        <v>300</v>
      </c>
      <c r="L1509" s="82">
        <f t="shared" si="85"/>
        <v>1500</v>
      </c>
      <c r="M1509" s="167"/>
      <c r="N1509" s="167"/>
      <c r="O1509" s="84">
        <v>1500</v>
      </c>
      <c r="P1509" s="82">
        <v>300</v>
      </c>
      <c r="Q1509" s="89" t="s">
        <v>30</v>
      </c>
      <c r="R1509" s="87" t="s">
        <v>17</v>
      </c>
      <c r="S1509" s="87" t="s">
        <v>248</v>
      </c>
      <c r="T1509" s="86" t="s">
        <v>1514</v>
      </c>
      <c r="U1509" s="165" t="s">
        <v>415</v>
      </c>
      <c r="V1509" s="86" t="s">
        <v>1035</v>
      </c>
      <c r="W1509" s="50" t="s">
        <v>1069</v>
      </c>
      <c r="X1509" s="87" t="s">
        <v>1837</v>
      </c>
      <c r="Y1509" s="165" t="str">
        <f t="shared" si="83"/>
        <v>SAV2016114GRBE2È</v>
      </c>
      <c r="Z1509" s="165">
        <f t="shared" si="84"/>
        <v>1</v>
      </c>
      <c r="AA1509" s="165" t="str">
        <f>VLOOKUP(R1509,NIVEAUXADMIN!A:B,2,FALSE)</f>
        <v>HT08</v>
      </c>
      <c r="AB1509" s="165" t="str">
        <f>VLOOKUP(S1509,NIVEAUXADMIN!E:F,2,FALSE)</f>
        <v>HT08833</v>
      </c>
      <c r="AC1509" s="165" t="str">
        <f>VLOOKUP(T1509,NIVEAUXADMIN!I:J,2,FALSE)</f>
        <v>HT08833-03</v>
      </c>
      <c r="AD1509" s="87">
        <f>IF(SUMPRODUCT(($A$4:$A1509=A1509)*($S$4:$S1509=S1509))&gt;1,0,1)</f>
        <v>0</v>
      </c>
    </row>
    <row r="1510" spans="1:30" s="165" customFormat="1" ht="15" customHeight="1">
      <c r="A1510" s="91" t="s">
        <v>113</v>
      </c>
      <c r="B1510" s="90"/>
      <c r="C1510" s="90" t="s">
        <v>48</v>
      </c>
      <c r="D1510" s="165" t="s">
        <v>16</v>
      </c>
      <c r="E1510" s="189">
        <v>42700</v>
      </c>
      <c r="F1510" s="88" t="s">
        <v>1049</v>
      </c>
      <c r="G1510" s="87" t="s">
        <v>1053</v>
      </c>
      <c r="H1510" s="87" t="s">
        <v>1064</v>
      </c>
      <c r="I1510" s="176" t="s">
        <v>1835</v>
      </c>
      <c r="J1510" s="85" t="str">
        <f>IFERROR(VLOOKUP(H1510,REFERENCES!R:S,2,FALSE),"")</f>
        <v>Nombre</v>
      </c>
      <c r="K1510" s="168">
        <v>644</v>
      </c>
      <c r="L1510" s="82">
        <f t="shared" si="85"/>
        <v>3220</v>
      </c>
      <c r="M1510" s="167"/>
      <c r="N1510" s="167"/>
      <c r="O1510" s="84">
        <v>3220</v>
      </c>
      <c r="P1510" s="82">
        <v>644</v>
      </c>
      <c r="Q1510" s="89" t="s">
        <v>30</v>
      </c>
      <c r="R1510" s="165" t="s">
        <v>20</v>
      </c>
      <c r="S1510" s="87" t="s">
        <v>499</v>
      </c>
      <c r="T1510" s="77" t="s">
        <v>1627</v>
      </c>
      <c r="U1510" s="165" t="s">
        <v>1845</v>
      </c>
      <c r="V1510" s="86" t="s">
        <v>1035</v>
      </c>
      <c r="W1510" s="50" t="s">
        <v>1069</v>
      </c>
      <c r="X1510" s="87" t="s">
        <v>1837</v>
      </c>
      <c r="Y1510" s="165" t="str">
        <f t="shared" si="83"/>
        <v>SAV20161126SUCA3È</v>
      </c>
      <c r="Z1510" s="165">
        <f t="shared" si="84"/>
        <v>1</v>
      </c>
      <c r="AA1510" s="165" t="str">
        <f>VLOOKUP(R1510,NIVEAUXADMIN!A:B,2,FALSE)</f>
        <v>HT07</v>
      </c>
      <c r="AB1510" s="165" t="str">
        <f>VLOOKUP(S1510,NIVEAUXADMIN!E:F,2,FALSE)</f>
        <v>HT07714</v>
      </c>
      <c r="AC1510" s="165" t="str">
        <f>VLOOKUP(T1510,NIVEAUXADMIN!I:J,2,FALSE)</f>
        <v>HT07714-03</v>
      </c>
      <c r="AD1510" s="87">
        <f>IF(SUMPRODUCT(($A$4:$A1510=A1510)*($S$4:$S1510=S1510))&gt;1,0,1)</f>
        <v>1</v>
      </c>
    </row>
    <row r="1511" spans="1:30" s="165" customFormat="1" ht="15" customHeight="1">
      <c r="A1511" s="91" t="s">
        <v>113</v>
      </c>
      <c r="B1511" s="91"/>
      <c r="C1511" s="90" t="s">
        <v>48</v>
      </c>
      <c r="D1511" s="87" t="s">
        <v>19</v>
      </c>
      <c r="E1511" s="189">
        <v>42718</v>
      </c>
      <c r="F1511" s="88" t="s">
        <v>1050</v>
      </c>
      <c r="G1511" s="87" t="s">
        <v>1033</v>
      </c>
      <c r="H1511" s="87" t="s">
        <v>1033</v>
      </c>
      <c r="I1511" s="176" t="s">
        <v>1846</v>
      </c>
      <c r="J1511" s="85" t="str">
        <f>IFERROR(VLOOKUP(H1511,REFERENCES!R:S,2,FALSE),"")</f>
        <v>N/A</v>
      </c>
      <c r="K1511" s="168">
        <v>2200</v>
      </c>
      <c r="L1511" s="167"/>
      <c r="M1511" s="167"/>
      <c r="N1511" s="167"/>
      <c r="O1511" s="84" t="s">
        <v>1902</v>
      </c>
      <c r="P1511" s="82">
        <v>2200</v>
      </c>
      <c r="Q1511" s="96" t="s">
        <v>1040</v>
      </c>
      <c r="R1511" s="87"/>
      <c r="S1511" s="100"/>
      <c r="T1511" s="101"/>
      <c r="V1511" s="86" t="s">
        <v>1035</v>
      </c>
      <c r="W1511" s="50" t="s">
        <v>1069</v>
      </c>
      <c r="X1511" s="87" t="s">
        <v>1847</v>
      </c>
      <c r="Y1511" s="165" t="str">
        <f t="shared" si="83"/>
        <v>SAV20161214</v>
      </c>
      <c r="Z1511" s="165">
        <f t="shared" si="84"/>
        <v>1</v>
      </c>
      <c r="AA1511" s="165" t="e">
        <f>VLOOKUP(R1511,NIVEAUXADMIN!A:B,2,FALSE)</f>
        <v>#N/A</v>
      </c>
      <c r="AB1511" s="165" t="e">
        <f>VLOOKUP(S1511,NIVEAUXADMIN!E:F,2,FALSE)</f>
        <v>#N/A</v>
      </c>
      <c r="AC1511" s="165" t="e">
        <f>VLOOKUP(T1511,NIVEAUXADMIN!I:J,2,FALSE)</f>
        <v>#N/A</v>
      </c>
      <c r="AD1511" s="87">
        <f>IF(SUMPRODUCT(($A$4:$A1511=A1511)*($S$4:$S1511=S1511))&gt;1,0,1)</f>
        <v>1</v>
      </c>
    </row>
    <row r="1512" spans="1:30" s="165" customFormat="1" ht="15" customHeight="1">
      <c r="A1512" s="91" t="s">
        <v>113</v>
      </c>
      <c r="B1512" s="91"/>
      <c r="C1512" s="90" t="s">
        <v>48</v>
      </c>
      <c r="D1512" s="87" t="s">
        <v>19</v>
      </c>
      <c r="E1512" s="114" t="s">
        <v>1980</v>
      </c>
      <c r="F1512" s="95" t="s">
        <v>1049</v>
      </c>
      <c r="G1512" s="165" t="s">
        <v>1084</v>
      </c>
      <c r="H1512" s="165" t="s">
        <v>1085</v>
      </c>
      <c r="I1512" s="176"/>
      <c r="J1512" s="85" t="str">
        <f>IFERROR(VLOOKUP(H1512,REFERENCES!R:S,2,FALSE),"")</f>
        <v>Valeur en USD</v>
      </c>
      <c r="K1512" s="168">
        <v>550</v>
      </c>
      <c r="L1512" s="167"/>
      <c r="M1512" s="167"/>
      <c r="N1512" s="167"/>
      <c r="O1512" s="84" t="s">
        <v>1902</v>
      </c>
      <c r="P1512" s="82">
        <v>550</v>
      </c>
      <c r="Q1512" s="96" t="s">
        <v>1040</v>
      </c>
      <c r="R1512" s="87"/>
      <c r="S1512" s="100"/>
      <c r="T1512" s="101"/>
      <c r="V1512" s="86" t="s">
        <v>1035</v>
      </c>
      <c r="W1512" s="50" t="s">
        <v>1069</v>
      </c>
      <c r="X1512" s="87" t="s">
        <v>1847</v>
      </c>
      <c r="Y1512" s="165" t="e">
        <f t="shared" si="83"/>
        <v>#VALUE!</v>
      </c>
      <c r="Z1512" s="165">
        <f t="shared" si="84"/>
        <v>179</v>
      </c>
      <c r="AA1512" s="165" t="e">
        <f>VLOOKUP(R1512,NIVEAUXADMIN!A:B,2,FALSE)</f>
        <v>#N/A</v>
      </c>
      <c r="AB1512" s="165" t="e">
        <f>VLOOKUP(S1512,NIVEAUXADMIN!E:F,2,FALSE)</f>
        <v>#N/A</v>
      </c>
      <c r="AC1512" s="165" t="e">
        <f>VLOOKUP(T1512,NIVEAUXADMIN!I:J,2,FALSE)</f>
        <v>#N/A</v>
      </c>
      <c r="AD1512" s="87">
        <f>IF(SUMPRODUCT(($A$4:$A1512=A1512)*($S$4:$S1512=S1512))&gt;1,0,1)</f>
        <v>0</v>
      </c>
    </row>
    <row r="1513" spans="1:30" s="165" customFormat="1" ht="15" customHeight="1">
      <c r="A1513" s="91" t="s">
        <v>113</v>
      </c>
      <c r="B1513" s="90"/>
      <c r="C1513" s="90" t="s">
        <v>48</v>
      </c>
      <c r="D1513" s="87" t="s">
        <v>19</v>
      </c>
      <c r="E1513" s="114" t="s">
        <v>1980</v>
      </c>
      <c r="F1513" s="88" t="s">
        <v>1050</v>
      </c>
      <c r="G1513" s="87" t="s">
        <v>1187</v>
      </c>
      <c r="H1513" s="87" t="s">
        <v>1189</v>
      </c>
      <c r="I1513" s="176"/>
      <c r="J1513" s="85" t="str">
        <f>IFERROR(VLOOKUP(H1513,REFERENCES!R:S,2,FALSE),"")</f>
        <v>Nombre de campagne</v>
      </c>
      <c r="K1513" s="168"/>
      <c r="L1513" s="167"/>
      <c r="M1513" s="167"/>
      <c r="N1513" s="167"/>
      <c r="O1513" s="84" t="s">
        <v>1902</v>
      </c>
      <c r="P1513" s="82">
        <v>4400</v>
      </c>
      <c r="Q1513" s="89" t="s">
        <v>30</v>
      </c>
      <c r="R1513" s="87"/>
      <c r="S1513" s="100"/>
      <c r="T1513" s="101"/>
      <c r="V1513" s="86" t="s">
        <v>1035</v>
      </c>
      <c r="W1513" s="50" t="s">
        <v>1069</v>
      </c>
      <c r="X1513" s="87" t="s">
        <v>1848</v>
      </c>
      <c r="Y1513" s="165" t="e">
        <f t="shared" si="83"/>
        <v>#VALUE!</v>
      </c>
      <c r="Z1513" s="165">
        <f t="shared" si="84"/>
        <v>179</v>
      </c>
      <c r="AA1513" s="165" t="e">
        <f>VLOOKUP(R1513,NIVEAUXADMIN!A:B,2,FALSE)</f>
        <v>#N/A</v>
      </c>
      <c r="AB1513" s="165" t="e">
        <f>VLOOKUP(S1513,NIVEAUXADMIN!E:F,2,FALSE)</f>
        <v>#N/A</v>
      </c>
      <c r="AC1513" s="165" t="e">
        <f>VLOOKUP(T1513,NIVEAUXADMIN!I:J,2,FALSE)</f>
        <v>#N/A</v>
      </c>
      <c r="AD1513" s="87">
        <f>IF(SUMPRODUCT(($A$4:$A1513=A1513)*($S$4:$S1513=S1513))&gt;1,0,1)</f>
        <v>0</v>
      </c>
    </row>
    <row r="1514" spans="1:30" s="165" customFormat="1" ht="15" customHeight="1">
      <c r="A1514" s="87" t="s">
        <v>1162</v>
      </c>
      <c r="B1514" s="90"/>
      <c r="C1514" s="90"/>
      <c r="D1514" s="165" t="s">
        <v>16</v>
      </c>
      <c r="E1514" s="189">
        <v>42681</v>
      </c>
      <c r="F1514" s="88" t="s">
        <v>1049</v>
      </c>
      <c r="G1514" s="87" t="s">
        <v>1053</v>
      </c>
      <c r="H1514" s="87" t="s">
        <v>1064</v>
      </c>
      <c r="I1514" s="176"/>
      <c r="J1514" s="85" t="str">
        <f>IFERROR(VLOOKUP(H1514,REFERENCES!R:S,2,FALSE),"")</f>
        <v>Nombre</v>
      </c>
      <c r="K1514" s="168">
        <v>400</v>
      </c>
      <c r="L1514" s="167"/>
      <c r="M1514" s="167"/>
      <c r="N1514" s="167"/>
      <c r="O1514" s="84" t="s">
        <v>1902</v>
      </c>
      <c r="P1514" s="207"/>
      <c r="Q1514" s="89"/>
      <c r="R1514" s="165" t="s">
        <v>20</v>
      </c>
      <c r="S1514" s="87" t="s">
        <v>536</v>
      </c>
      <c r="T1514" s="86" t="s">
        <v>1438</v>
      </c>
      <c r="V1514" s="86"/>
      <c r="W1514" s="97"/>
      <c r="X1514" s="87"/>
      <c r="Y1514" s="165" t="str">
        <f t="shared" si="83"/>
        <v>SDC2016117SUPO2È</v>
      </c>
      <c r="Z1514" s="165">
        <f t="shared" si="84"/>
        <v>1</v>
      </c>
      <c r="AA1514" s="165" t="str">
        <f>VLOOKUP(R1514,NIVEAUXADMIN!A:B,2,FALSE)</f>
        <v>HT07</v>
      </c>
      <c r="AB1514" s="165" t="str">
        <f>VLOOKUP(S1514,NIVEAUXADMIN!E:F,2,FALSE)</f>
        <v>HT07742</v>
      </c>
      <c r="AC1514" s="165" t="str">
        <f>VLOOKUP(T1514,NIVEAUXADMIN!I:J,2,FALSE)</f>
        <v>HT07742-02</v>
      </c>
      <c r="AD1514" s="87">
        <f>IF(SUMPRODUCT(($A$4:$A1514=A1514)*($S$4:$S1514=S1514))&gt;1,0,1)</f>
        <v>1</v>
      </c>
    </row>
    <row r="1515" spans="1:30" s="165" customFormat="1" ht="15" customHeight="1">
      <c r="A1515" s="87" t="s">
        <v>1162</v>
      </c>
      <c r="B1515" s="90"/>
      <c r="C1515" s="90"/>
      <c r="D1515" s="165" t="s">
        <v>16</v>
      </c>
      <c r="E1515" s="189">
        <v>42654</v>
      </c>
      <c r="F1515" s="88" t="s">
        <v>1051</v>
      </c>
      <c r="G1515" s="87" t="s">
        <v>1052</v>
      </c>
      <c r="H1515" s="87" t="s">
        <v>1062</v>
      </c>
      <c r="I1515" s="87"/>
      <c r="J1515" s="85" t="str">
        <f>IFERROR(VLOOKUP(H1515,REFERENCES!R:S,2,FALSE),"")</f>
        <v>Nombre</v>
      </c>
      <c r="K1515" s="168">
        <v>1000</v>
      </c>
      <c r="L1515" s="167"/>
      <c r="M1515" s="167"/>
      <c r="N1515" s="167"/>
      <c r="O1515" s="84" t="s">
        <v>1902</v>
      </c>
      <c r="P1515" s="207"/>
      <c r="Q1515" s="89"/>
      <c r="R1515" s="165" t="s">
        <v>20</v>
      </c>
      <c r="S1515" s="87" t="s">
        <v>536</v>
      </c>
      <c r="T1515" s="101"/>
      <c r="V1515" s="86"/>
      <c r="W1515" s="97"/>
      <c r="X1515" s="87"/>
      <c r="Y1515" s="165" t="str">
        <f t="shared" si="83"/>
        <v>SDC20161011SUPO</v>
      </c>
      <c r="Z1515" s="165">
        <f t="shared" si="84"/>
        <v>1</v>
      </c>
      <c r="AA1515" s="165" t="str">
        <f>VLOOKUP(R1515,NIVEAUXADMIN!A:B,2,FALSE)</f>
        <v>HT07</v>
      </c>
      <c r="AB1515" s="165" t="str">
        <f>VLOOKUP(S1515,NIVEAUXADMIN!E:F,2,FALSE)</f>
        <v>HT07742</v>
      </c>
      <c r="AC1515" s="165" t="e">
        <f>VLOOKUP(T1515,NIVEAUXADMIN!I:J,2,FALSE)</f>
        <v>#N/A</v>
      </c>
      <c r="AD1515" s="87">
        <f>IF(SUMPRODUCT(($A$4:$A1515=A1515)*($S$4:$S1515=S1515))&gt;1,0,1)</f>
        <v>0</v>
      </c>
    </row>
    <row r="1516" spans="1:30" s="165" customFormat="1" ht="15" customHeight="1">
      <c r="A1516" s="87" t="s">
        <v>1162</v>
      </c>
      <c r="B1516" s="90"/>
      <c r="C1516" s="90"/>
      <c r="D1516" s="165" t="s">
        <v>16</v>
      </c>
      <c r="E1516" s="189">
        <v>42679</v>
      </c>
      <c r="F1516" s="88" t="s">
        <v>1049</v>
      </c>
      <c r="G1516" s="87" t="s">
        <v>1053</v>
      </c>
      <c r="H1516" s="87" t="s">
        <v>1064</v>
      </c>
      <c r="I1516" s="176"/>
      <c r="J1516" s="85" t="str">
        <f>IFERROR(VLOOKUP(H1516,REFERENCES!R:S,2,FALSE),"")</f>
        <v>Nombre</v>
      </c>
      <c r="K1516" s="168">
        <v>640</v>
      </c>
      <c r="L1516" s="167"/>
      <c r="M1516" s="167"/>
      <c r="N1516" s="167"/>
      <c r="O1516" s="84" t="s">
        <v>1902</v>
      </c>
      <c r="P1516" s="207"/>
      <c r="Q1516" s="89"/>
      <c r="R1516" s="165" t="s">
        <v>20</v>
      </c>
      <c r="S1516" s="87" t="s">
        <v>523</v>
      </c>
      <c r="T1516" s="101"/>
      <c r="V1516" s="86"/>
      <c r="W1516" s="97"/>
      <c r="X1516" s="87"/>
      <c r="Y1516" s="165" t="str">
        <f t="shared" si="83"/>
        <v>SDC2016115SUCO</v>
      </c>
      <c r="Z1516" s="165">
        <f t="shared" si="84"/>
        <v>1</v>
      </c>
      <c r="AA1516" s="165" t="str">
        <f>VLOOKUP(R1516,NIVEAUXADMIN!A:B,2,FALSE)</f>
        <v>HT07</v>
      </c>
      <c r="AB1516" s="165" t="str">
        <f>VLOOKUP(S1516,NIVEAUXADMIN!E:F,2,FALSE)</f>
        <v>HT07741</v>
      </c>
      <c r="AC1516" s="165" t="e">
        <f>VLOOKUP(T1516,NIVEAUXADMIN!I:J,2,FALSE)</f>
        <v>#N/A</v>
      </c>
      <c r="AD1516" s="87">
        <f>IF(SUMPRODUCT(($A$4:$A1516=A1516)*($S$4:$S1516=S1516))&gt;1,0,1)</f>
        <v>1</v>
      </c>
    </row>
    <row r="1517" spans="1:30" s="165" customFormat="1" ht="15" customHeight="1">
      <c r="A1517" s="87" t="s">
        <v>1162</v>
      </c>
      <c r="B1517" s="90"/>
      <c r="C1517" s="90"/>
      <c r="D1517" s="165" t="s">
        <v>16</v>
      </c>
      <c r="E1517" s="189">
        <v>42679</v>
      </c>
      <c r="F1517" s="88" t="s">
        <v>1049</v>
      </c>
      <c r="G1517" s="87" t="s">
        <v>1053</v>
      </c>
      <c r="H1517" s="87" t="s">
        <v>1064</v>
      </c>
      <c r="I1517" s="176"/>
      <c r="J1517" s="85" t="str">
        <f>IFERROR(VLOOKUP(H1517,REFERENCES!R:S,2,FALSE),"")</f>
        <v>Nombre</v>
      </c>
      <c r="K1517" s="168">
        <v>640</v>
      </c>
      <c r="L1517" s="167"/>
      <c r="M1517" s="167"/>
      <c r="N1517" s="167"/>
      <c r="O1517" s="84" t="s">
        <v>1902</v>
      </c>
      <c r="P1517" s="207"/>
      <c r="Q1517" s="89"/>
      <c r="R1517" s="165" t="s">
        <v>20</v>
      </c>
      <c r="S1517" s="87" t="s">
        <v>529</v>
      </c>
      <c r="T1517" s="101"/>
      <c r="V1517" s="86"/>
      <c r="W1517" s="97"/>
      <c r="X1517" s="87"/>
      <c r="Y1517" s="165" t="str">
        <f t="shared" si="83"/>
        <v>SDC2016115SULE</v>
      </c>
      <c r="Z1517" s="165">
        <f t="shared" si="84"/>
        <v>1</v>
      </c>
      <c r="AA1517" s="165" t="str">
        <f>VLOOKUP(R1517,NIVEAUXADMIN!A:B,2,FALSE)</f>
        <v>HT07</v>
      </c>
      <c r="AB1517" s="165" t="str">
        <f>VLOOKUP(S1517,NIVEAUXADMIN!E:F,2,FALSE)</f>
        <v>HT07752</v>
      </c>
      <c r="AC1517" s="165" t="e">
        <f>VLOOKUP(T1517,NIVEAUXADMIN!I:J,2,FALSE)</f>
        <v>#N/A</v>
      </c>
      <c r="AD1517" s="87">
        <f>IF(SUMPRODUCT(($A$4:$A1517=A1517)*($S$4:$S1517=S1517))&gt;1,0,1)</f>
        <v>1</v>
      </c>
    </row>
    <row r="1518" spans="1:30" s="165" customFormat="1" ht="15" customHeight="1">
      <c r="A1518" s="87" t="s">
        <v>1162</v>
      </c>
      <c r="B1518" s="90"/>
      <c r="C1518" s="90"/>
      <c r="D1518" s="165" t="s">
        <v>16</v>
      </c>
      <c r="E1518" s="189">
        <v>42679</v>
      </c>
      <c r="F1518" s="88" t="s">
        <v>1049</v>
      </c>
      <c r="G1518" s="87" t="s">
        <v>1053</v>
      </c>
      <c r="H1518" s="87" t="s">
        <v>1064</v>
      </c>
      <c r="I1518" s="176"/>
      <c r="J1518" s="85" t="str">
        <f>IFERROR(VLOOKUP(H1518,REFERENCES!R:S,2,FALSE),"")</f>
        <v>Nombre</v>
      </c>
      <c r="K1518" s="168">
        <v>650</v>
      </c>
      <c r="L1518" s="167"/>
      <c r="M1518" s="167"/>
      <c r="N1518" s="167"/>
      <c r="O1518" s="84" t="s">
        <v>1902</v>
      </c>
      <c r="P1518" s="207"/>
      <c r="Q1518" s="89"/>
      <c r="R1518" s="165" t="s">
        <v>20</v>
      </c>
      <c r="S1518" s="87" t="s">
        <v>542</v>
      </c>
      <c r="T1518" s="101"/>
      <c r="V1518" s="86"/>
      <c r="W1518" s="97"/>
      <c r="X1518" s="87"/>
      <c r="Y1518" s="165" t="str">
        <f t="shared" si="83"/>
        <v>SDC2016115SURO</v>
      </c>
      <c r="Z1518" s="165">
        <f t="shared" si="84"/>
        <v>1</v>
      </c>
      <c r="AA1518" s="165" t="str">
        <f>VLOOKUP(R1518,NIVEAUXADMIN!A:B,2,FALSE)</f>
        <v>HT07</v>
      </c>
      <c r="AB1518" s="165" t="str">
        <f>VLOOKUP(S1518,NIVEAUXADMIN!E:F,2,FALSE)</f>
        <v>HT07743</v>
      </c>
      <c r="AC1518" s="165" t="e">
        <f>VLOOKUP(T1518,NIVEAUXADMIN!I:J,2,FALSE)</f>
        <v>#N/A</v>
      </c>
      <c r="AD1518" s="87">
        <f>IF(SUMPRODUCT(($A$4:$A1518=A1518)*($S$4:$S1518=S1518))&gt;1,0,1)</f>
        <v>1</v>
      </c>
    </row>
    <row r="1519" spans="1:30" s="165" customFormat="1" ht="15" customHeight="1">
      <c r="A1519" s="87" t="s">
        <v>1162</v>
      </c>
      <c r="B1519" s="90"/>
      <c r="C1519" s="90"/>
      <c r="D1519" s="165" t="s">
        <v>16</v>
      </c>
      <c r="E1519" s="189">
        <v>42681</v>
      </c>
      <c r="F1519" s="88" t="s">
        <v>1049</v>
      </c>
      <c r="G1519" s="87" t="s">
        <v>1053</v>
      </c>
      <c r="H1519" s="87" t="s">
        <v>1064</v>
      </c>
      <c r="I1519" s="176"/>
      <c r="J1519" s="85" t="str">
        <f>IFERROR(VLOOKUP(H1519,REFERENCES!R:S,2,FALSE),"")</f>
        <v>Nombre</v>
      </c>
      <c r="K1519" s="168">
        <v>800</v>
      </c>
      <c r="L1519" s="167"/>
      <c r="M1519" s="167"/>
      <c r="N1519" s="167"/>
      <c r="O1519" s="84" t="s">
        <v>1902</v>
      </c>
      <c r="P1519" s="207"/>
      <c r="Q1519" s="89"/>
      <c r="R1519" s="165" t="s">
        <v>20</v>
      </c>
      <c r="S1519" s="87" t="s">
        <v>520</v>
      </c>
      <c r="T1519" s="86" t="s">
        <v>1477</v>
      </c>
      <c r="V1519" s="86"/>
      <c r="W1519" s="97"/>
      <c r="X1519" s="87"/>
      <c r="Y1519" s="165" t="str">
        <f t="shared" si="83"/>
        <v>SDC2016117SUCH2È</v>
      </c>
      <c r="Z1519" s="165">
        <f t="shared" si="84"/>
        <v>1</v>
      </c>
      <c r="AA1519" s="165" t="str">
        <f>VLOOKUP(R1519,NIVEAUXADMIN!A:B,2,FALSE)</f>
        <v>HT07</v>
      </c>
      <c r="AB1519" s="165" t="str">
        <f>VLOOKUP(S1519,NIVEAUXADMIN!E:F,2,FALSE)</f>
        <v>HT07751</v>
      </c>
      <c r="AC1519" s="165" t="str">
        <f>VLOOKUP(T1519,NIVEAUXADMIN!I:J,2,FALSE)</f>
        <v>HT07751-02</v>
      </c>
      <c r="AD1519" s="87">
        <f>IF(SUMPRODUCT(($A$4:$A1519=A1519)*($S$4:$S1519=S1519))&gt;1,0,1)</f>
        <v>1</v>
      </c>
    </row>
    <row r="1520" spans="1:30" s="165" customFormat="1" ht="15" customHeight="1">
      <c r="A1520" s="87" t="s">
        <v>1162</v>
      </c>
      <c r="B1520" s="90"/>
      <c r="C1520" s="90"/>
      <c r="D1520" s="165" t="s">
        <v>16</v>
      </c>
      <c r="E1520" s="189">
        <v>42681</v>
      </c>
      <c r="F1520" s="88" t="s">
        <v>1049</v>
      </c>
      <c r="G1520" s="87" t="s">
        <v>1053</v>
      </c>
      <c r="H1520" s="87" t="s">
        <v>1064</v>
      </c>
      <c r="I1520" s="176"/>
      <c r="J1520" s="85" t="str">
        <f>IFERROR(VLOOKUP(H1520,REFERENCES!R:S,2,FALSE),"")</f>
        <v>Nombre</v>
      </c>
      <c r="K1520" s="168">
        <v>640</v>
      </c>
      <c r="L1520" s="167"/>
      <c r="M1520" s="167"/>
      <c r="N1520" s="167"/>
      <c r="O1520" s="84" t="s">
        <v>1902</v>
      </c>
      <c r="P1520" s="207"/>
      <c r="Q1520" s="89"/>
      <c r="R1520" s="165" t="s">
        <v>20</v>
      </c>
      <c r="S1520" s="87" t="s">
        <v>520</v>
      </c>
      <c r="T1520" s="101"/>
      <c r="V1520" s="86"/>
      <c r="W1520" s="97"/>
      <c r="X1520" s="87"/>
      <c r="Y1520" s="165" t="str">
        <f t="shared" si="83"/>
        <v>SDC2016117SUCH</v>
      </c>
      <c r="Z1520" s="165">
        <f t="shared" si="84"/>
        <v>1</v>
      </c>
      <c r="AA1520" s="165" t="str">
        <f>VLOOKUP(R1520,NIVEAUXADMIN!A:B,2,FALSE)</f>
        <v>HT07</v>
      </c>
      <c r="AB1520" s="165" t="str">
        <f>VLOOKUP(S1520,NIVEAUXADMIN!E:F,2,FALSE)</f>
        <v>HT07751</v>
      </c>
      <c r="AC1520" s="165" t="e">
        <f>VLOOKUP(T1520,NIVEAUXADMIN!I:J,2,FALSE)</f>
        <v>#N/A</v>
      </c>
      <c r="AD1520" s="87">
        <f>IF(SUMPRODUCT(($A$4:$A1520=A1520)*($S$4:$S1520=S1520))&gt;1,0,1)</f>
        <v>0</v>
      </c>
    </row>
    <row r="1521" spans="1:30" s="165" customFormat="1" ht="15" customHeight="1">
      <c r="A1521" s="87" t="s">
        <v>1162</v>
      </c>
      <c r="B1521" s="90"/>
      <c r="C1521" s="90"/>
      <c r="D1521" s="165" t="s">
        <v>16</v>
      </c>
      <c r="E1521" s="189">
        <v>42681</v>
      </c>
      <c r="F1521" s="88" t="s">
        <v>1049</v>
      </c>
      <c r="G1521" s="87" t="s">
        <v>1053</v>
      </c>
      <c r="H1521" s="87" t="s">
        <v>1064</v>
      </c>
      <c r="I1521" s="176"/>
      <c r="J1521" s="85" t="str">
        <f>IFERROR(VLOOKUP(H1521,REFERENCES!R:S,2,FALSE),"")</f>
        <v>Nombre</v>
      </c>
      <c r="K1521" s="168">
        <v>800</v>
      </c>
      <c r="L1521" s="167"/>
      <c r="M1521" s="167"/>
      <c r="N1521" s="167"/>
      <c r="O1521" s="84" t="s">
        <v>1902</v>
      </c>
      <c r="P1521" s="207"/>
      <c r="Q1521" s="89"/>
      <c r="R1521" s="165" t="s">
        <v>20</v>
      </c>
      <c r="S1521" s="87" t="s">
        <v>520</v>
      </c>
      <c r="T1521" s="86" t="s">
        <v>1403</v>
      </c>
      <c r="V1521" s="86"/>
      <c r="W1521" s="97"/>
      <c r="X1521" s="87"/>
      <c r="Y1521" s="165" t="str">
        <f t="shared" ref="Y1521:Y1534" si="86">UPPER(LEFT(A1521,3)&amp;YEAR(E1521)&amp;MONTH(E1521)&amp;DAY((E1521))&amp;LEFT(R1521,2)&amp;LEFT(S1521,2)&amp;LEFT(T1521,2))</f>
        <v>SDC2016117SUCH1È</v>
      </c>
      <c r="Z1521" s="165">
        <f t="shared" ref="Z1521:Z1534" si="87">COUNTIF($Y$4:$Y$1907,Y1521)</f>
        <v>1</v>
      </c>
      <c r="AA1521" s="165" t="str">
        <f>VLOOKUP(R1521,NIVEAUXADMIN!A:B,2,FALSE)</f>
        <v>HT07</v>
      </c>
      <c r="AB1521" s="165" t="str">
        <f>VLOOKUP(S1521,NIVEAUXADMIN!E:F,2,FALSE)</f>
        <v>HT07751</v>
      </c>
      <c r="AC1521" s="165" t="str">
        <f>VLOOKUP(T1521,NIVEAUXADMIN!I:J,2,FALSE)</f>
        <v>HT07751-01</v>
      </c>
      <c r="AD1521" s="87">
        <f>IF(SUMPRODUCT(($A$4:$A1521=A1521)*($S$4:$S1521=S1521))&gt;1,0,1)</f>
        <v>0</v>
      </c>
    </row>
    <row r="1522" spans="1:30" s="165" customFormat="1" ht="15" customHeight="1">
      <c r="A1522" s="87" t="s">
        <v>1162</v>
      </c>
      <c r="B1522" s="90"/>
      <c r="C1522" s="90"/>
      <c r="D1522" s="165" t="s">
        <v>16</v>
      </c>
      <c r="E1522" s="189">
        <v>42681</v>
      </c>
      <c r="F1522" s="88" t="s">
        <v>1049</v>
      </c>
      <c r="G1522" s="87" t="s">
        <v>1053</v>
      </c>
      <c r="H1522" s="87" t="s">
        <v>1064</v>
      </c>
      <c r="I1522" s="176"/>
      <c r="J1522" s="85" t="str">
        <f>IFERROR(VLOOKUP(H1522,REFERENCES!R:S,2,FALSE),"")</f>
        <v>Nombre</v>
      </c>
      <c r="K1522" s="168">
        <v>400</v>
      </c>
      <c r="L1522" s="167"/>
      <c r="M1522" s="167"/>
      <c r="N1522" s="167"/>
      <c r="O1522" s="84" t="s">
        <v>1902</v>
      </c>
      <c r="P1522" s="207"/>
      <c r="Q1522" s="89"/>
      <c r="R1522" s="165" t="s">
        <v>20</v>
      </c>
      <c r="S1522" s="87" t="s">
        <v>536</v>
      </c>
      <c r="T1522" s="86" t="s">
        <v>1392</v>
      </c>
      <c r="V1522" s="86"/>
      <c r="W1522" s="97"/>
      <c r="X1522" s="87"/>
      <c r="Y1522" s="165" t="str">
        <f t="shared" si="86"/>
        <v>SDC2016117SUPO1È</v>
      </c>
      <c r="Z1522" s="165">
        <f t="shared" si="87"/>
        <v>1</v>
      </c>
      <c r="AA1522" s="165" t="str">
        <f>VLOOKUP(R1522,NIVEAUXADMIN!A:B,2,FALSE)</f>
        <v>HT07</v>
      </c>
      <c r="AB1522" s="165" t="str">
        <f>VLOOKUP(S1522,NIVEAUXADMIN!E:F,2,FALSE)</f>
        <v>HT07742</v>
      </c>
      <c r="AC1522" s="165" t="str">
        <f>VLOOKUP(T1522,NIVEAUXADMIN!I:J,2,FALSE)</f>
        <v>HT07742-01</v>
      </c>
      <c r="AD1522" s="87">
        <f>IF(SUMPRODUCT(($A$4:$A1522=A1522)*($S$4:$S1522=S1522))&gt;1,0,1)</f>
        <v>0</v>
      </c>
    </row>
    <row r="1523" spans="1:30" s="165" customFormat="1" ht="15" customHeight="1">
      <c r="A1523" s="87" t="s">
        <v>1162</v>
      </c>
      <c r="B1523" s="90"/>
      <c r="C1523" s="90"/>
      <c r="D1523" s="165" t="s">
        <v>16</v>
      </c>
      <c r="E1523" s="114" t="s">
        <v>1989</v>
      </c>
      <c r="F1523" s="95" t="s">
        <v>1049</v>
      </c>
      <c r="G1523" s="165" t="s">
        <v>1053</v>
      </c>
      <c r="H1523" s="165" t="s">
        <v>1064</v>
      </c>
      <c r="I1523" s="176"/>
      <c r="J1523" s="85" t="str">
        <f>IFERROR(VLOOKUP(H1523,REFERENCES!R:S,2,FALSE),"")</f>
        <v>Nombre</v>
      </c>
      <c r="K1523" s="168">
        <v>5900</v>
      </c>
      <c r="L1523" s="167"/>
      <c r="M1523" s="167"/>
      <c r="N1523" s="167"/>
      <c r="O1523" s="84" t="s">
        <v>1902</v>
      </c>
      <c r="P1523" s="207"/>
      <c r="Q1523" s="89"/>
      <c r="R1523" s="165" t="s">
        <v>20</v>
      </c>
      <c r="S1523" s="87" t="s">
        <v>539</v>
      </c>
      <c r="T1523" s="101"/>
      <c r="V1523" s="86"/>
      <c r="W1523" s="97"/>
      <c r="X1523" s="87"/>
      <c r="Y1523" s="165" t="e">
        <f t="shared" si="86"/>
        <v>#VALUE!</v>
      </c>
      <c r="Z1523" s="165">
        <f t="shared" si="87"/>
        <v>179</v>
      </c>
      <c r="AA1523" s="165" t="str">
        <f>VLOOKUP(R1523,NIVEAUXADMIN!A:B,2,FALSE)</f>
        <v>HT07</v>
      </c>
      <c r="AB1523" s="165" t="str">
        <f>VLOOKUP(S1523,NIVEAUXADMIN!E:F,2,FALSE)</f>
        <v>HT07721</v>
      </c>
      <c r="AC1523" s="165" t="e">
        <f>VLOOKUP(T1523,NIVEAUXADMIN!I:J,2,FALSE)</f>
        <v>#N/A</v>
      </c>
      <c r="AD1523" s="87">
        <f>IF(SUMPRODUCT(($A$4:$A1523=A1523)*($S$4:$S1523=S1523))&gt;1,0,1)</f>
        <v>1</v>
      </c>
    </row>
    <row r="1524" spans="1:30" s="165" customFormat="1" ht="15" customHeight="1">
      <c r="A1524" s="87" t="s">
        <v>1162</v>
      </c>
      <c r="B1524" s="90"/>
      <c r="C1524" s="90"/>
      <c r="D1524" s="165" t="s">
        <v>16</v>
      </c>
      <c r="E1524" s="114" t="s">
        <v>1990</v>
      </c>
      <c r="F1524" s="95" t="s">
        <v>1049</v>
      </c>
      <c r="G1524" s="165" t="s">
        <v>1053</v>
      </c>
      <c r="H1524" s="165" t="s">
        <v>1064</v>
      </c>
      <c r="I1524" s="176"/>
      <c r="J1524" s="85" t="str">
        <f>IFERROR(VLOOKUP(H1524,REFERENCES!R:S,2,FALSE),"")</f>
        <v>Nombre</v>
      </c>
      <c r="K1524" s="168">
        <v>640</v>
      </c>
      <c r="L1524" s="167"/>
      <c r="M1524" s="167"/>
      <c r="N1524" s="167"/>
      <c r="O1524" s="84" t="s">
        <v>1902</v>
      </c>
      <c r="P1524" s="207"/>
      <c r="Q1524" s="89"/>
      <c r="R1524" s="165" t="s">
        <v>20</v>
      </c>
      <c r="S1524" s="87" t="s">
        <v>536</v>
      </c>
      <c r="T1524" s="101"/>
      <c r="V1524" s="86"/>
      <c r="W1524" s="97"/>
      <c r="X1524" s="87"/>
      <c r="Y1524" s="165" t="e">
        <f t="shared" si="86"/>
        <v>#VALUE!</v>
      </c>
      <c r="Z1524" s="165">
        <f t="shared" si="87"/>
        <v>179</v>
      </c>
      <c r="AA1524" s="165" t="str">
        <f>VLOOKUP(R1524,NIVEAUXADMIN!A:B,2,FALSE)</f>
        <v>HT07</v>
      </c>
      <c r="AB1524" s="165" t="str">
        <f>VLOOKUP(S1524,NIVEAUXADMIN!E:F,2,FALSE)</f>
        <v>HT07742</v>
      </c>
      <c r="AC1524" s="165" t="e">
        <f>VLOOKUP(T1524,NIVEAUXADMIN!I:J,2,FALSE)</f>
        <v>#N/A</v>
      </c>
      <c r="AD1524" s="87">
        <f>IF(SUMPRODUCT(($A$4:$A1524=A1524)*($S$4:$S1524=S1524))&gt;1,0,1)</f>
        <v>0</v>
      </c>
    </row>
    <row r="1525" spans="1:30" s="165" customFormat="1" ht="15" customHeight="1">
      <c r="A1525" s="98" t="s">
        <v>115</v>
      </c>
      <c r="B1525" s="76" t="s">
        <v>1236</v>
      </c>
      <c r="C1525" s="90"/>
      <c r="D1525" s="165" t="s">
        <v>16</v>
      </c>
      <c r="E1525" s="189">
        <v>42718</v>
      </c>
      <c r="F1525" s="95" t="s">
        <v>1051</v>
      </c>
      <c r="G1525" s="165" t="s">
        <v>1052</v>
      </c>
      <c r="H1525" s="165" t="s">
        <v>1059</v>
      </c>
      <c r="I1525" s="87" t="s">
        <v>1233</v>
      </c>
      <c r="J1525" s="85" t="str">
        <f>IFERROR(VLOOKUP(H1525,REFERENCES!R:S,2,FALSE),"")</f>
        <v>Nombre</v>
      </c>
      <c r="K1525" s="168">
        <v>9</v>
      </c>
      <c r="L1525" s="167">
        <v>18</v>
      </c>
      <c r="M1525" s="167">
        <v>20</v>
      </c>
      <c r="N1525" s="167">
        <v>15</v>
      </c>
      <c r="O1525" s="84">
        <v>53</v>
      </c>
      <c r="P1525" s="167">
        <v>9</v>
      </c>
      <c r="Q1525" s="96" t="s">
        <v>1040</v>
      </c>
      <c r="R1525" s="165" t="s">
        <v>20</v>
      </c>
      <c r="S1525" s="87" t="s">
        <v>514</v>
      </c>
      <c r="T1525" s="86" t="s">
        <v>1325</v>
      </c>
      <c r="V1525" s="86" t="s">
        <v>1036</v>
      </c>
      <c r="W1525" s="50" t="s">
        <v>1069</v>
      </c>
      <c r="X1525" s="165" t="s">
        <v>1954</v>
      </c>
      <c r="Y1525" s="165" t="str">
        <f t="shared" si="86"/>
        <v>SHE20161214SUCA1È</v>
      </c>
      <c r="Z1525" s="165">
        <f t="shared" si="87"/>
        <v>5</v>
      </c>
      <c r="AA1525" s="165" t="str">
        <f>VLOOKUP(R1525,NIVEAUXADMIN!A:B,2,FALSE)</f>
        <v>HT07</v>
      </c>
      <c r="AB1525" s="165" t="str">
        <f>VLOOKUP(S1525,NIVEAUXADMIN!E:F,2,FALSE)</f>
        <v>HT07733</v>
      </c>
      <c r="AC1525" s="165" t="str">
        <f>VLOOKUP(T1525,NIVEAUXADMIN!I:J,2,FALSE)</f>
        <v>HT07733-01</v>
      </c>
      <c r="AD1525" s="87">
        <f>IF(SUMPRODUCT(($A$4:$A1525=A1525)*($S$4:$S1525=S1525))&gt;1,0,1)</f>
        <v>1</v>
      </c>
    </row>
    <row r="1526" spans="1:30" s="165" customFormat="1" ht="15" customHeight="1">
      <c r="A1526" s="98" t="s">
        <v>115</v>
      </c>
      <c r="B1526" s="76" t="s">
        <v>1236</v>
      </c>
      <c r="C1526" s="90"/>
      <c r="D1526" s="165" t="s">
        <v>16</v>
      </c>
      <c r="E1526" s="189">
        <v>42718</v>
      </c>
      <c r="F1526" s="95" t="s">
        <v>1051</v>
      </c>
      <c r="G1526" s="165" t="s">
        <v>1052</v>
      </c>
      <c r="H1526" s="165" t="s">
        <v>1056</v>
      </c>
      <c r="I1526" s="87" t="s">
        <v>1233</v>
      </c>
      <c r="J1526" s="85" t="str">
        <f>IFERROR(VLOOKUP(H1526,REFERENCES!R:S,2,FALSE),"")</f>
        <v>Nombre</v>
      </c>
      <c r="K1526" s="168">
        <v>9</v>
      </c>
      <c r="L1526" s="167">
        <v>18</v>
      </c>
      <c r="M1526" s="167">
        <v>20</v>
      </c>
      <c r="N1526" s="167">
        <v>15</v>
      </c>
      <c r="O1526" s="84">
        <v>53</v>
      </c>
      <c r="P1526" s="167">
        <v>9</v>
      </c>
      <c r="Q1526" s="96" t="s">
        <v>1040</v>
      </c>
      <c r="R1526" s="165" t="s">
        <v>20</v>
      </c>
      <c r="S1526" s="87" t="s">
        <v>514</v>
      </c>
      <c r="T1526" s="86" t="s">
        <v>1325</v>
      </c>
      <c r="V1526" s="86" t="s">
        <v>1036</v>
      </c>
      <c r="W1526" s="50" t="s">
        <v>1069</v>
      </c>
      <c r="X1526" s="165" t="s">
        <v>1232</v>
      </c>
      <c r="Y1526" s="165" t="str">
        <f t="shared" si="86"/>
        <v>SHE20161214SUCA1È</v>
      </c>
      <c r="Z1526" s="165">
        <f t="shared" si="87"/>
        <v>5</v>
      </c>
      <c r="AA1526" s="165" t="str">
        <f>VLOOKUP(R1526,NIVEAUXADMIN!A:B,2,FALSE)</f>
        <v>HT07</v>
      </c>
      <c r="AB1526" s="165" t="str">
        <f>VLOOKUP(S1526,NIVEAUXADMIN!E:F,2,FALSE)</f>
        <v>HT07733</v>
      </c>
      <c r="AC1526" s="165" t="str">
        <f>VLOOKUP(T1526,NIVEAUXADMIN!I:J,2,FALSE)</f>
        <v>HT07733-01</v>
      </c>
      <c r="AD1526" s="87">
        <f>IF(SUMPRODUCT(($A$4:$A1526=A1526)*($S$4:$S1526=S1526))&gt;1,0,1)</f>
        <v>0</v>
      </c>
    </row>
    <row r="1527" spans="1:30" s="165" customFormat="1" ht="15" customHeight="1">
      <c r="A1527" s="98" t="s">
        <v>115</v>
      </c>
      <c r="B1527" s="76" t="s">
        <v>1236</v>
      </c>
      <c r="C1527" s="90"/>
      <c r="D1527" s="165" t="s">
        <v>16</v>
      </c>
      <c r="E1527" s="189">
        <v>42718</v>
      </c>
      <c r="F1527" s="95" t="s">
        <v>1049</v>
      </c>
      <c r="G1527" s="165" t="s">
        <v>1053</v>
      </c>
      <c r="H1527" s="165" t="s">
        <v>1064</v>
      </c>
      <c r="I1527" s="87" t="s">
        <v>1233</v>
      </c>
      <c r="J1527" s="85" t="str">
        <f>IFERROR(VLOOKUP(H1527,REFERENCES!R:S,2,FALSE),"")</f>
        <v>Nombre</v>
      </c>
      <c r="K1527" s="168">
        <v>9</v>
      </c>
      <c r="L1527" s="167">
        <v>18</v>
      </c>
      <c r="M1527" s="167">
        <v>20</v>
      </c>
      <c r="N1527" s="167">
        <v>15</v>
      </c>
      <c r="O1527" s="84">
        <v>53</v>
      </c>
      <c r="P1527" s="167">
        <v>9</v>
      </c>
      <c r="Q1527" s="96" t="s">
        <v>1040</v>
      </c>
      <c r="R1527" s="165" t="s">
        <v>20</v>
      </c>
      <c r="S1527" s="87" t="s">
        <v>514</v>
      </c>
      <c r="T1527" s="86" t="s">
        <v>1325</v>
      </c>
      <c r="V1527" s="86" t="s">
        <v>1036</v>
      </c>
      <c r="W1527" s="50" t="s">
        <v>1069</v>
      </c>
      <c r="X1527" s="165" t="s">
        <v>1234</v>
      </c>
      <c r="Y1527" s="165" t="str">
        <f t="shared" si="86"/>
        <v>SHE20161214SUCA1È</v>
      </c>
      <c r="Z1527" s="165">
        <f t="shared" si="87"/>
        <v>5</v>
      </c>
      <c r="AA1527" s="165" t="str">
        <f>VLOOKUP(R1527,NIVEAUXADMIN!A:B,2,FALSE)</f>
        <v>HT07</v>
      </c>
      <c r="AB1527" s="165" t="str">
        <f>VLOOKUP(S1527,NIVEAUXADMIN!E:F,2,FALSE)</f>
        <v>HT07733</v>
      </c>
      <c r="AC1527" s="165" t="str">
        <f>VLOOKUP(T1527,NIVEAUXADMIN!I:J,2,FALSE)</f>
        <v>HT07733-01</v>
      </c>
      <c r="AD1527" s="87">
        <f>IF(SUMPRODUCT(($A$4:$A1527=A1527)*($S$4:$S1527=S1527))&gt;1,0,1)</f>
        <v>0</v>
      </c>
    </row>
    <row r="1528" spans="1:30" s="165" customFormat="1" ht="15" customHeight="1">
      <c r="A1528" s="98" t="s">
        <v>115</v>
      </c>
      <c r="B1528" s="76" t="s">
        <v>1236</v>
      </c>
      <c r="C1528" s="90"/>
      <c r="D1528" s="165" t="s">
        <v>16</v>
      </c>
      <c r="E1528" s="189">
        <v>42718</v>
      </c>
      <c r="F1528" s="95" t="s">
        <v>1051</v>
      </c>
      <c r="G1528" s="165" t="s">
        <v>1052</v>
      </c>
      <c r="H1528" s="165" t="s">
        <v>1061</v>
      </c>
      <c r="I1528" s="87" t="s">
        <v>1231</v>
      </c>
      <c r="J1528" s="85" t="str">
        <f>IFERROR(VLOOKUP(H1528,REFERENCES!R:S,2,FALSE),"")</f>
        <v>Nombre</v>
      </c>
      <c r="K1528" s="168">
        <v>18</v>
      </c>
      <c r="L1528" s="167">
        <v>18</v>
      </c>
      <c r="M1528" s="167">
        <v>20</v>
      </c>
      <c r="N1528" s="167">
        <v>15</v>
      </c>
      <c r="O1528" s="84">
        <v>53</v>
      </c>
      <c r="P1528" s="167">
        <v>9</v>
      </c>
      <c r="Q1528" s="96" t="s">
        <v>1040</v>
      </c>
      <c r="R1528" s="165" t="s">
        <v>20</v>
      </c>
      <c r="S1528" s="87" t="s">
        <v>514</v>
      </c>
      <c r="T1528" s="86" t="s">
        <v>1325</v>
      </c>
      <c r="V1528" s="86" t="s">
        <v>1036</v>
      </c>
      <c r="W1528" s="50" t="s">
        <v>1069</v>
      </c>
      <c r="X1528" s="165" t="s">
        <v>1232</v>
      </c>
      <c r="Y1528" s="165" t="str">
        <f t="shared" si="86"/>
        <v>SHE20161214SUCA1È</v>
      </c>
      <c r="Z1528" s="165">
        <f t="shared" si="87"/>
        <v>5</v>
      </c>
      <c r="AA1528" s="165" t="str">
        <f>VLOOKUP(R1528,NIVEAUXADMIN!A:B,2,FALSE)</f>
        <v>HT07</v>
      </c>
      <c r="AB1528" s="165" t="str">
        <f>VLOOKUP(S1528,NIVEAUXADMIN!E:F,2,FALSE)</f>
        <v>HT07733</v>
      </c>
      <c r="AC1528" s="165" t="str">
        <f>VLOOKUP(T1528,NIVEAUXADMIN!I:J,2,FALSE)</f>
        <v>HT07733-01</v>
      </c>
      <c r="AD1528" s="87">
        <f>IF(SUMPRODUCT(($A$4:$A1528=A1528)*($S$4:$S1528=S1528))&gt;1,0,1)</f>
        <v>0</v>
      </c>
    </row>
    <row r="1529" spans="1:30" s="165" customFormat="1" ht="15" customHeight="1">
      <c r="A1529" s="98" t="s">
        <v>115</v>
      </c>
      <c r="B1529" s="76" t="s">
        <v>1236</v>
      </c>
      <c r="C1529" s="90"/>
      <c r="D1529" s="165" t="s">
        <v>16</v>
      </c>
      <c r="E1529" s="189">
        <v>42718</v>
      </c>
      <c r="F1529" s="95" t="s">
        <v>1051</v>
      </c>
      <c r="G1529" s="165" t="s">
        <v>1052</v>
      </c>
      <c r="H1529" s="165" t="s">
        <v>1058</v>
      </c>
      <c r="I1529" s="87" t="s">
        <v>1231</v>
      </c>
      <c r="J1529" s="85" t="str">
        <f>IFERROR(VLOOKUP(H1529,REFERENCES!R:S,2,FALSE),"")</f>
        <v>Nombre</v>
      </c>
      <c r="K1529" s="168">
        <v>18</v>
      </c>
      <c r="L1529" s="167">
        <v>18</v>
      </c>
      <c r="M1529" s="167">
        <v>20</v>
      </c>
      <c r="N1529" s="167">
        <v>15</v>
      </c>
      <c r="O1529" s="84">
        <v>53</v>
      </c>
      <c r="P1529" s="167">
        <v>9</v>
      </c>
      <c r="Q1529" s="96" t="s">
        <v>1040</v>
      </c>
      <c r="R1529" s="165" t="s">
        <v>20</v>
      </c>
      <c r="S1529" s="87" t="s">
        <v>514</v>
      </c>
      <c r="T1529" s="86" t="s">
        <v>1325</v>
      </c>
      <c r="V1529" s="86" t="s">
        <v>1036</v>
      </c>
      <c r="W1529" s="50" t="s">
        <v>1069</v>
      </c>
      <c r="X1529" s="165" t="s">
        <v>1232</v>
      </c>
      <c r="Y1529" s="165" t="str">
        <f t="shared" si="86"/>
        <v>SHE20161214SUCA1È</v>
      </c>
      <c r="Z1529" s="165">
        <f t="shared" si="87"/>
        <v>5</v>
      </c>
      <c r="AA1529" s="165" t="str">
        <f>VLOOKUP(R1529,NIVEAUXADMIN!A:B,2,FALSE)</f>
        <v>HT07</v>
      </c>
      <c r="AB1529" s="165" t="str">
        <f>VLOOKUP(S1529,NIVEAUXADMIN!E:F,2,FALSE)</f>
        <v>HT07733</v>
      </c>
      <c r="AC1529" s="165" t="str">
        <f>VLOOKUP(T1529,NIVEAUXADMIN!I:J,2,FALSE)</f>
        <v>HT07733-01</v>
      </c>
      <c r="AD1529" s="87">
        <f>IF(SUMPRODUCT(($A$4:$A1529=A1529)*($S$4:$S1529=S1529))&gt;1,0,1)</f>
        <v>0</v>
      </c>
    </row>
    <row r="1530" spans="1:30" s="165" customFormat="1" ht="15" customHeight="1">
      <c r="A1530" s="98" t="s">
        <v>115</v>
      </c>
      <c r="B1530" s="76" t="s">
        <v>1236</v>
      </c>
      <c r="C1530" s="90"/>
      <c r="D1530" s="165" t="s">
        <v>16</v>
      </c>
      <c r="E1530" s="189">
        <v>42720</v>
      </c>
      <c r="F1530" s="95" t="s">
        <v>1051</v>
      </c>
      <c r="G1530" s="165" t="s">
        <v>1052</v>
      </c>
      <c r="H1530" s="165" t="s">
        <v>1059</v>
      </c>
      <c r="I1530" s="87" t="s">
        <v>1233</v>
      </c>
      <c r="J1530" s="85" t="str">
        <f>IFERROR(VLOOKUP(H1530,REFERENCES!R:S,2,FALSE),"")</f>
        <v>Nombre</v>
      </c>
      <c r="K1530" s="168">
        <v>19</v>
      </c>
      <c r="L1530" s="167">
        <v>39</v>
      </c>
      <c r="M1530" s="167">
        <v>35</v>
      </c>
      <c r="N1530" s="167">
        <v>35</v>
      </c>
      <c r="O1530" s="84">
        <v>109</v>
      </c>
      <c r="P1530" s="167">
        <v>19</v>
      </c>
      <c r="Q1530" s="96" t="s">
        <v>1040</v>
      </c>
      <c r="R1530" s="165" t="s">
        <v>20</v>
      </c>
      <c r="S1530" s="87" t="s">
        <v>499</v>
      </c>
      <c r="T1530" s="86" t="s">
        <v>1325</v>
      </c>
      <c r="V1530" s="86" t="s">
        <v>1036</v>
      </c>
      <c r="W1530" s="50" t="s">
        <v>1069</v>
      </c>
      <c r="X1530" s="165" t="s">
        <v>1954</v>
      </c>
      <c r="Y1530" s="165" t="str">
        <f t="shared" si="86"/>
        <v>SHE20161216SUCA1È</v>
      </c>
      <c r="Z1530" s="165">
        <f t="shared" si="87"/>
        <v>5</v>
      </c>
      <c r="AA1530" s="165" t="str">
        <f>VLOOKUP(R1530,NIVEAUXADMIN!A:B,2,FALSE)</f>
        <v>HT07</v>
      </c>
      <c r="AB1530" s="165" t="str">
        <f>VLOOKUP(S1530,NIVEAUXADMIN!E:F,2,FALSE)</f>
        <v>HT07714</v>
      </c>
      <c r="AC1530" s="165" t="str">
        <f>VLOOKUP(T1530,NIVEAUXADMIN!I:J,2,FALSE)</f>
        <v>HT07733-01</v>
      </c>
      <c r="AD1530" s="87">
        <f>IF(SUMPRODUCT(($A$4:$A1530=A1530)*($S$4:$S1530=S1530))&gt;1,0,1)</f>
        <v>1</v>
      </c>
    </row>
    <row r="1531" spans="1:30" s="165" customFormat="1" ht="15" customHeight="1">
      <c r="A1531" s="98" t="s">
        <v>115</v>
      </c>
      <c r="B1531" s="76" t="s">
        <v>1236</v>
      </c>
      <c r="C1531" s="90"/>
      <c r="D1531" s="165" t="s">
        <v>16</v>
      </c>
      <c r="E1531" s="189">
        <v>42720</v>
      </c>
      <c r="F1531" s="95" t="s">
        <v>1051</v>
      </c>
      <c r="G1531" s="165" t="s">
        <v>1052</v>
      </c>
      <c r="H1531" s="165" t="s">
        <v>1056</v>
      </c>
      <c r="I1531" s="87" t="s">
        <v>1233</v>
      </c>
      <c r="J1531" s="85" t="str">
        <f>IFERROR(VLOOKUP(H1531,REFERENCES!R:S,2,FALSE),"")</f>
        <v>Nombre</v>
      </c>
      <c r="K1531" s="168">
        <v>19</v>
      </c>
      <c r="L1531" s="167">
        <v>39</v>
      </c>
      <c r="M1531" s="167">
        <v>35</v>
      </c>
      <c r="N1531" s="167">
        <v>35</v>
      </c>
      <c r="O1531" s="84">
        <v>109</v>
      </c>
      <c r="P1531" s="167">
        <v>19</v>
      </c>
      <c r="Q1531" s="96" t="s">
        <v>1040</v>
      </c>
      <c r="R1531" s="165" t="s">
        <v>20</v>
      </c>
      <c r="S1531" s="87" t="s">
        <v>499</v>
      </c>
      <c r="T1531" s="86" t="s">
        <v>1325</v>
      </c>
      <c r="V1531" s="86" t="s">
        <v>1036</v>
      </c>
      <c r="W1531" s="50" t="s">
        <v>1069</v>
      </c>
      <c r="X1531" s="165" t="s">
        <v>1232</v>
      </c>
      <c r="Y1531" s="165" t="str">
        <f t="shared" si="86"/>
        <v>SHE20161216SUCA1È</v>
      </c>
      <c r="Z1531" s="165">
        <f t="shared" si="87"/>
        <v>5</v>
      </c>
      <c r="AA1531" s="165" t="str">
        <f>VLOOKUP(R1531,NIVEAUXADMIN!A:B,2,FALSE)</f>
        <v>HT07</v>
      </c>
      <c r="AB1531" s="165" t="str">
        <f>VLOOKUP(S1531,NIVEAUXADMIN!E:F,2,FALSE)</f>
        <v>HT07714</v>
      </c>
      <c r="AC1531" s="165" t="str">
        <f>VLOOKUP(T1531,NIVEAUXADMIN!I:J,2,FALSE)</f>
        <v>HT07733-01</v>
      </c>
      <c r="AD1531" s="87">
        <f>IF(SUMPRODUCT(($A$4:$A1531=A1531)*($S$4:$S1531=S1531))&gt;1,0,1)</f>
        <v>0</v>
      </c>
    </row>
    <row r="1532" spans="1:30" s="165" customFormat="1" ht="15" customHeight="1">
      <c r="A1532" s="98" t="s">
        <v>115</v>
      </c>
      <c r="B1532" s="76" t="s">
        <v>1236</v>
      </c>
      <c r="C1532" s="90"/>
      <c r="D1532" s="165" t="s">
        <v>16</v>
      </c>
      <c r="E1532" s="189">
        <v>42720</v>
      </c>
      <c r="F1532" s="95" t="s">
        <v>1049</v>
      </c>
      <c r="G1532" s="165" t="s">
        <v>1053</v>
      </c>
      <c r="H1532" s="165" t="s">
        <v>1064</v>
      </c>
      <c r="I1532" s="87" t="s">
        <v>1233</v>
      </c>
      <c r="J1532" s="85" t="str">
        <f>IFERROR(VLOOKUP(H1532,REFERENCES!R:S,2,FALSE),"")</f>
        <v>Nombre</v>
      </c>
      <c r="K1532" s="168">
        <v>19</v>
      </c>
      <c r="L1532" s="167">
        <v>39</v>
      </c>
      <c r="M1532" s="167">
        <v>35</v>
      </c>
      <c r="N1532" s="167">
        <v>35</v>
      </c>
      <c r="O1532" s="84">
        <v>109</v>
      </c>
      <c r="P1532" s="167">
        <v>19</v>
      </c>
      <c r="Q1532" s="96" t="s">
        <v>1040</v>
      </c>
      <c r="R1532" s="165" t="s">
        <v>20</v>
      </c>
      <c r="S1532" s="87" t="s">
        <v>499</v>
      </c>
      <c r="T1532" s="86" t="s">
        <v>1325</v>
      </c>
      <c r="V1532" s="86" t="s">
        <v>1036</v>
      </c>
      <c r="W1532" s="50" t="s">
        <v>1069</v>
      </c>
      <c r="X1532" s="165" t="s">
        <v>1234</v>
      </c>
      <c r="Y1532" s="165" t="str">
        <f t="shared" si="86"/>
        <v>SHE20161216SUCA1È</v>
      </c>
      <c r="Z1532" s="165">
        <f t="shared" si="87"/>
        <v>5</v>
      </c>
      <c r="AA1532" s="165" t="str">
        <f>VLOOKUP(R1532,NIVEAUXADMIN!A:B,2,FALSE)</f>
        <v>HT07</v>
      </c>
      <c r="AB1532" s="165" t="str">
        <f>VLOOKUP(S1532,NIVEAUXADMIN!E:F,2,FALSE)</f>
        <v>HT07714</v>
      </c>
      <c r="AC1532" s="165" t="str">
        <f>VLOOKUP(T1532,NIVEAUXADMIN!I:J,2,FALSE)</f>
        <v>HT07733-01</v>
      </c>
      <c r="AD1532" s="87">
        <f>IF(SUMPRODUCT(($A$4:$A1532=A1532)*($S$4:$S1532=S1532))&gt;1,0,1)</f>
        <v>0</v>
      </c>
    </row>
    <row r="1533" spans="1:30" s="165" customFormat="1" ht="15" customHeight="1">
      <c r="A1533" s="98" t="s">
        <v>115</v>
      </c>
      <c r="B1533" s="76" t="s">
        <v>1236</v>
      </c>
      <c r="C1533" s="90"/>
      <c r="D1533" s="165" t="s">
        <v>16</v>
      </c>
      <c r="E1533" s="189">
        <v>42720</v>
      </c>
      <c r="F1533" s="95" t="s">
        <v>1051</v>
      </c>
      <c r="G1533" s="165" t="s">
        <v>1052</v>
      </c>
      <c r="H1533" s="165" t="s">
        <v>1061</v>
      </c>
      <c r="I1533" s="87" t="s">
        <v>1231</v>
      </c>
      <c r="J1533" s="85" t="str">
        <f>IFERROR(VLOOKUP(H1533,REFERENCES!R:S,2,FALSE),"")</f>
        <v>Nombre</v>
      </c>
      <c r="K1533" s="168">
        <v>38</v>
      </c>
      <c r="L1533" s="167">
        <v>39</v>
      </c>
      <c r="M1533" s="167">
        <v>35</v>
      </c>
      <c r="N1533" s="167">
        <v>35</v>
      </c>
      <c r="O1533" s="84">
        <v>109</v>
      </c>
      <c r="P1533" s="167">
        <v>19</v>
      </c>
      <c r="Q1533" s="96" t="s">
        <v>1040</v>
      </c>
      <c r="R1533" s="165" t="s">
        <v>20</v>
      </c>
      <c r="S1533" s="87" t="s">
        <v>499</v>
      </c>
      <c r="T1533" s="86" t="s">
        <v>1325</v>
      </c>
      <c r="V1533" s="86" t="s">
        <v>1036</v>
      </c>
      <c r="W1533" s="50" t="s">
        <v>1069</v>
      </c>
      <c r="X1533" s="165" t="s">
        <v>1232</v>
      </c>
      <c r="Y1533" s="165" t="str">
        <f t="shared" si="86"/>
        <v>SHE20161216SUCA1È</v>
      </c>
      <c r="Z1533" s="165">
        <f t="shared" si="87"/>
        <v>5</v>
      </c>
      <c r="AA1533" s="165" t="str">
        <f>VLOOKUP(R1533,NIVEAUXADMIN!A:B,2,FALSE)</f>
        <v>HT07</v>
      </c>
      <c r="AB1533" s="165" t="str">
        <f>VLOOKUP(S1533,NIVEAUXADMIN!E:F,2,FALSE)</f>
        <v>HT07714</v>
      </c>
      <c r="AC1533" s="165" t="str">
        <f>VLOOKUP(T1533,NIVEAUXADMIN!I:J,2,FALSE)</f>
        <v>HT07733-01</v>
      </c>
      <c r="AD1533" s="87">
        <f>IF(SUMPRODUCT(($A$4:$A1533=A1533)*($S$4:$S1533=S1533))&gt;1,0,1)</f>
        <v>0</v>
      </c>
    </row>
    <row r="1534" spans="1:30" s="165" customFormat="1" ht="15" customHeight="1">
      <c r="A1534" s="98" t="s">
        <v>115</v>
      </c>
      <c r="B1534" s="76" t="s">
        <v>1236</v>
      </c>
      <c r="C1534" s="90"/>
      <c r="D1534" s="165" t="s">
        <v>16</v>
      </c>
      <c r="E1534" s="189">
        <v>42720</v>
      </c>
      <c r="F1534" s="95" t="s">
        <v>1051</v>
      </c>
      <c r="G1534" s="165" t="s">
        <v>1052</v>
      </c>
      <c r="H1534" s="165" t="s">
        <v>1058</v>
      </c>
      <c r="I1534" s="87" t="s">
        <v>1231</v>
      </c>
      <c r="J1534" s="85" t="str">
        <f>IFERROR(VLOOKUP(H1534,REFERENCES!R:S,2,FALSE),"")</f>
        <v>Nombre</v>
      </c>
      <c r="K1534" s="168">
        <v>38</v>
      </c>
      <c r="L1534" s="167">
        <v>39</v>
      </c>
      <c r="M1534" s="167">
        <v>35</v>
      </c>
      <c r="N1534" s="167">
        <v>35</v>
      </c>
      <c r="O1534" s="84">
        <v>109</v>
      </c>
      <c r="P1534" s="167">
        <v>19</v>
      </c>
      <c r="Q1534" s="96" t="s">
        <v>1040</v>
      </c>
      <c r="R1534" s="165" t="s">
        <v>20</v>
      </c>
      <c r="S1534" s="87" t="s">
        <v>499</v>
      </c>
      <c r="T1534" s="86" t="s">
        <v>1325</v>
      </c>
      <c r="V1534" s="86" t="s">
        <v>1036</v>
      </c>
      <c r="W1534" s="50" t="s">
        <v>1069</v>
      </c>
      <c r="X1534" s="165" t="s">
        <v>1232</v>
      </c>
      <c r="Y1534" s="165" t="str">
        <f t="shared" si="86"/>
        <v>SHE20161216SUCA1È</v>
      </c>
      <c r="Z1534" s="165">
        <f t="shared" si="87"/>
        <v>5</v>
      </c>
      <c r="AA1534" s="165" t="str">
        <f>VLOOKUP(R1534,NIVEAUXADMIN!A:B,2,FALSE)</f>
        <v>HT07</v>
      </c>
      <c r="AB1534" s="165" t="str">
        <f>VLOOKUP(S1534,NIVEAUXADMIN!E:F,2,FALSE)</f>
        <v>HT07714</v>
      </c>
      <c r="AC1534" s="165" t="str">
        <f>VLOOKUP(T1534,NIVEAUXADMIN!I:J,2,FALSE)</f>
        <v>HT07733-01</v>
      </c>
      <c r="AD1534" s="87">
        <f>IF(SUMPRODUCT(($A$4:$A1534=A1534)*($S$4:$S1534=S1534))&gt;1,0,1)</f>
        <v>0</v>
      </c>
    </row>
    <row r="1535" spans="1:30" s="165" customFormat="1" ht="15" customHeight="1">
      <c r="A1535" s="98" t="s">
        <v>115</v>
      </c>
      <c r="B1535" s="76" t="s">
        <v>1176</v>
      </c>
      <c r="C1535" s="76"/>
      <c r="D1535" s="165" t="s">
        <v>16</v>
      </c>
      <c r="E1535" s="189">
        <v>42731</v>
      </c>
      <c r="F1535" s="95" t="s">
        <v>1051</v>
      </c>
      <c r="G1535" s="165" t="s">
        <v>1052</v>
      </c>
      <c r="H1535" s="165" t="s">
        <v>1058</v>
      </c>
      <c r="I1535" s="165" t="s">
        <v>1231</v>
      </c>
      <c r="J1535" s="85" t="str">
        <f>IFERROR(VLOOKUP(H1535,REFERENCES!R:S,2,FALSE),"")</f>
        <v>Nombre</v>
      </c>
      <c r="K1535" s="167">
        <v>200</v>
      </c>
      <c r="L1535" s="167"/>
      <c r="M1535" s="167"/>
      <c r="N1535" s="167"/>
      <c r="O1535" s="84">
        <v>629</v>
      </c>
      <c r="P1535" s="167">
        <v>100</v>
      </c>
      <c r="Q1535" s="96" t="s">
        <v>1040</v>
      </c>
      <c r="R1535" s="165" t="s">
        <v>20</v>
      </c>
      <c r="S1535" s="165" t="s">
        <v>554</v>
      </c>
      <c r="T1535" s="86" t="s">
        <v>1333</v>
      </c>
      <c r="U1535" s="165" t="s">
        <v>1955</v>
      </c>
      <c r="V1535" s="86" t="s">
        <v>1036</v>
      </c>
      <c r="W1535" s="97" t="s">
        <v>1069</v>
      </c>
      <c r="X1535" s="165" t="s">
        <v>2577</v>
      </c>
      <c r="Y1535" s="87"/>
      <c r="Z1535" s="87"/>
      <c r="AA1535" s="87"/>
      <c r="AB1535" s="87"/>
      <c r="AC1535" s="87"/>
      <c r="AD1535" s="87"/>
    </row>
    <row r="1536" spans="1:30" s="165" customFormat="1" ht="15" customHeight="1">
      <c r="A1536" s="98" t="s">
        <v>115</v>
      </c>
      <c r="B1536" s="76" t="s">
        <v>1176</v>
      </c>
      <c r="C1536" s="76"/>
      <c r="D1536" s="165" t="s">
        <v>16</v>
      </c>
      <c r="E1536" s="189">
        <v>42731</v>
      </c>
      <c r="F1536" s="95" t="s">
        <v>1051</v>
      </c>
      <c r="G1536" s="165" t="s">
        <v>1052</v>
      </c>
      <c r="H1536" s="165" t="s">
        <v>1061</v>
      </c>
      <c r="I1536" s="165" t="s">
        <v>1231</v>
      </c>
      <c r="J1536" s="85" t="str">
        <f>IFERROR(VLOOKUP(H1536,REFERENCES!R:S,2,FALSE),"")</f>
        <v>Nombre</v>
      </c>
      <c r="K1536" s="167">
        <v>200</v>
      </c>
      <c r="L1536" s="167"/>
      <c r="M1536" s="167"/>
      <c r="N1536" s="167"/>
      <c r="O1536" s="84">
        <v>629</v>
      </c>
      <c r="P1536" s="167">
        <v>100</v>
      </c>
      <c r="Q1536" s="96" t="s">
        <v>1040</v>
      </c>
      <c r="R1536" s="165" t="s">
        <v>20</v>
      </c>
      <c r="S1536" s="165" t="s">
        <v>554</v>
      </c>
      <c r="T1536" s="86" t="s">
        <v>1333</v>
      </c>
      <c r="U1536" s="165" t="s">
        <v>1955</v>
      </c>
      <c r="V1536" s="86" t="s">
        <v>1036</v>
      </c>
      <c r="W1536" s="97" t="s">
        <v>1069</v>
      </c>
      <c r="X1536" s="165" t="s">
        <v>2577</v>
      </c>
      <c r="Y1536" s="87"/>
      <c r="Z1536" s="87"/>
      <c r="AA1536" s="87"/>
      <c r="AB1536" s="87"/>
      <c r="AC1536" s="87"/>
      <c r="AD1536" s="87"/>
    </row>
    <row r="1537" spans="1:30" s="165" customFormat="1" ht="15" customHeight="1">
      <c r="A1537" s="98" t="s">
        <v>115</v>
      </c>
      <c r="B1537" s="76" t="s">
        <v>1176</v>
      </c>
      <c r="C1537" s="76"/>
      <c r="D1537" s="165" t="s">
        <v>16</v>
      </c>
      <c r="E1537" s="189">
        <v>42731</v>
      </c>
      <c r="F1537" s="95" t="s">
        <v>1051</v>
      </c>
      <c r="G1537" s="165" t="s">
        <v>1052</v>
      </c>
      <c r="H1537" s="165" t="s">
        <v>1056</v>
      </c>
      <c r="I1537" s="165" t="s">
        <v>1233</v>
      </c>
      <c r="J1537" s="85" t="str">
        <f>IFERROR(VLOOKUP(H1537,REFERENCES!R:S,2,FALSE),"")</f>
        <v>Nombre</v>
      </c>
      <c r="K1537" s="167">
        <v>100</v>
      </c>
      <c r="L1537" s="167"/>
      <c r="M1537" s="167"/>
      <c r="N1537" s="167"/>
      <c r="O1537" s="84">
        <v>629</v>
      </c>
      <c r="P1537" s="167">
        <v>100</v>
      </c>
      <c r="Q1537" s="96" t="s">
        <v>1040</v>
      </c>
      <c r="R1537" s="165" t="s">
        <v>20</v>
      </c>
      <c r="S1537" s="165" t="s">
        <v>554</v>
      </c>
      <c r="T1537" s="86" t="s">
        <v>1333</v>
      </c>
      <c r="U1537" s="165" t="s">
        <v>1955</v>
      </c>
      <c r="V1537" s="86" t="s">
        <v>1036</v>
      </c>
      <c r="W1537" s="97" t="s">
        <v>1069</v>
      </c>
      <c r="X1537" s="165" t="s">
        <v>2577</v>
      </c>
      <c r="Y1537" s="87"/>
      <c r="Z1537" s="87"/>
      <c r="AA1537" s="87"/>
      <c r="AB1537" s="87"/>
      <c r="AC1537" s="87"/>
      <c r="AD1537" s="87"/>
    </row>
    <row r="1538" spans="1:30" s="165" customFormat="1" ht="15" customHeight="1">
      <c r="A1538" s="98" t="s">
        <v>115</v>
      </c>
      <c r="B1538" s="76" t="s">
        <v>1176</v>
      </c>
      <c r="C1538" s="76"/>
      <c r="D1538" s="165" t="s">
        <v>16</v>
      </c>
      <c r="E1538" s="189">
        <v>42731</v>
      </c>
      <c r="F1538" s="95" t="s">
        <v>1051</v>
      </c>
      <c r="G1538" s="165" t="s">
        <v>1052</v>
      </c>
      <c r="H1538" s="165" t="s">
        <v>1059</v>
      </c>
      <c r="I1538" s="165" t="s">
        <v>1233</v>
      </c>
      <c r="J1538" s="85" t="str">
        <f>IFERROR(VLOOKUP(H1538,REFERENCES!R:S,2,FALSE),"")</f>
        <v>Nombre</v>
      </c>
      <c r="K1538" s="167">
        <v>100</v>
      </c>
      <c r="L1538" s="167"/>
      <c r="M1538" s="167"/>
      <c r="N1538" s="167"/>
      <c r="O1538" s="84">
        <v>629</v>
      </c>
      <c r="P1538" s="167">
        <v>100</v>
      </c>
      <c r="Q1538" s="96" t="s">
        <v>1040</v>
      </c>
      <c r="R1538" s="165" t="s">
        <v>20</v>
      </c>
      <c r="S1538" s="165" t="s">
        <v>554</v>
      </c>
      <c r="T1538" s="86" t="s">
        <v>1333</v>
      </c>
      <c r="U1538" s="165" t="s">
        <v>1955</v>
      </c>
      <c r="V1538" s="86" t="s">
        <v>1036</v>
      </c>
      <c r="W1538" s="97" t="s">
        <v>1069</v>
      </c>
      <c r="X1538" s="165" t="s">
        <v>2578</v>
      </c>
      <c r="Y1538" s="87"/>
      <c r="Z1538" s="87"/>
      <c r="AA1538" s="87"/>
      <c r="AB1538" s="87"/>
      <c r="AC1538" s="87"/>
      <c r="AD1538" s="87"/>
    </row>
    <row r="1539" spans="1:30" s="165" customFormat="1" ht="15" customHeight="1">
      <c r="A1539" s="98" t="s">
        <v>115</v>
      </c>
      <c r="B1539" s="76" t="s">
        <v>1176</v>
      </c>
      <c r="C1539" s="76"/>
      <c r="D1539" s="165" t="s">
        <v>16</v>
      </c>
      <c r="E1539" s="189">
        <v>42731</v>
      </c>
      <c r="F1539" s="95" t="s">
        <v>1049</v>
      </c>
      <c r="G1539" s="165" t="s">
        <v>1053</v>
      </c>
      <c r="H1539" s="165" t="s">
        <v>1064</v>
      </c>
      <c r="I1539" s="165" t="s">
        <v>1233</v>
      </c>
      <c r="J1539" s="85" t="str">
        <f>IFERROR(VLOOKUP(H1539,REFERENCES!R:S,2,FALSE),"")</f>
        <v>Nombre</v>
      </c>
      <c r="K1539" s="167">
        <v>100</v>
      </c>
      <c r="L1539" s="167"/>
      <c r="M1539" s="167"/>
      <c r="N1539" s="167"/>
      <c r="O1539" s="84">
        <v>629</v>
      </c>
      <c r="P1539" s="167">
        <v>100</v>
      </c>
      <c r="Q1539" s="96" t="s">
        <v>1040</v>
      </c>
      <c r="R1539" s="165" t="s">
        <v>20</v>
      </c>
      <c r="S1539" s="165" t="s">
        <v>554</v>
      </c>
      <c r="T1539" s="86" t="s">
        <v>1333</v>
      </c>
      <c r="U1539" s="165" t="s">
        <v>1955</v>
      </c>
      <c r="V1539" s="86" t="s">
        <v>1036</v>
      </c>
      <c r="W1539" s="97" t="s">
        <v>1069</v>
      </c>
      <c r="X1539" s="165" t="s">
        <v>2579</v>
      </c>
      <c r="Y1539" s="87"/>
      <c r="Z1539" s="87"/>
      <c r="AA1539" s="87"/>
      <c r="AB1539" s="87"/>
      <c r="AC1539" s="87"/>
      <c r="AD1539" s="87"/>
    </row>
    <row r="1540" spans="1:30" s="165" customFormat="1" ht="15" customHeight="1">
      <c r="A1540" s="98" t="s">
        <v>115</v>
      </c>
      <c r="B1540" s="76" t="s">
        <v>1235</v>
      </c>
      <c r="C1540" s="90"/>
      <c r="D1540" s="165" t="s">
        <v>32</v>
      </c>
      <c r="E1540" s="189">
        <v>42718</v>
      </c>
      <c r="F1540" s="95" t="s">
        <v>1051</v>
      </c>
      <c r="G1540" s="165" t="s">
        <v>1052</v>
      </c>
      <c r="H1540" s="165" t="s">
        <v>1059</v>
      </c>
      <c r="I1540" s="176" t="s">
        <v>1233</v>
      </c>
      <c r="J1540" s="85" t="str">
        <f>IFERROR(VLOOKUP(H1540,REFERENCES!R:S,2,FALSE),"")</f>
        <v>Nombre</v>
      </c>
      <c r="K1540" s="168">
        <v>314</v>
      </c>
      <c r="L1540" s="167"/>
      <c r="M1540" s="167"/>
      <c r="N1540" s="167"/>
      <c r="O1540" s="84" t="s">
        <v>1902</v>
      </c>
      <c r="P1540" s="167">
        <v>314</v>
      </c>
      <c r="Q1540" s="96" t="s">
        <v>1040</v>
      </c>
      <c r="R1540" s="165" t="s">
        <v>20</v>
      </c>
      <c r="S1540" s="165" t="s">
        <v>526</v>
      </c>
      <c r="T1540" s="86" t="s">
        <v>1827</v>
      </c>
      <c r="V1540" s="86" t="s">
        <v>1035</v>
      </c>
      <c r="W1540" s="50" t="s">
        <v>1069</v>
      </c>
      <c r="X1540" s="165" t="s">
        <v>1954</v>
      </c>
      <c r="Y1540" s="165" t="str">
        <f t="shared" ref="Y1540:Y1571" si="88">UPPER(LEFT(A1540,3)&amp;YEAR(E1540)&amp;MONTH(E1540)&amp;DAY((E1540))&amp;LEFT(R1540,2)&amp;LEFT(S1540,2)&amp;LEFT(T1540,2))</f>
        <v>SHE20161214SUILIL</v>
      </c>
      <c r="Z1540" s="165">
        <f t="shared" ref="Z1540:Z1571" si="89">COUNTIF($Y$4:$Y$1907,Y1540)</f>
        <v>5</v>
      </c>
      <c r="AA1540" s="165" t="str">
        <f>VLOOKUP(R1540,NIVEAUXADMIN!A:B,2,FALSE)</f>
        <v>HT07</v>
      </c>
      <c r="AB1540" s="165" t="str">
        <f>VLOOKUP(S1540,NIVEAUXADMIN!E:F,2,FALSE)</f>
        <v>HT07716</v>
      </c>
      <c r="AC1540" s="165" t="str">
        <f>VLOOKUP(T1540,NIVEAUXADMIN!I:J,2,FALSE)</f>
        <v>HT07716-01</v>
      </c>
      <c r="AD1540" s="87">
        <f>IF(SUMPRODUCT(($A$4:$A1540=A1540)*($S$4:$S1540=S1540))&gt;1,0,1)</f>
        <v>1</v>
      </c>
    </row>
    <row r="1541" spans="1:30" s="165" customFormat="1" ht="15" customHeight="1">
      <c r="A1541" s="98" t="s">
        <v>115</v>
      </c>
      <c r="B1541" s="76" t="s">
        <v>1235</v>
      </c>
      <c r="C1541" s="90"/>
      <c r="D1541" s="165" t="s">
        <v>32</v>
      </c>
      <c r="E1541" s="189">
        <v>42718</v>
      </c>
      <c r="F1541" s="95" t="s">
        <v>1051</v>
      </c>
      <c r="G1541" s="165" t="s">
        <v>1052</v>
      </c>
      <c r="H1541" s="165" t="s">
        <v>1056</v>
      </c>
      <c r="I1541" s="176" t="s">
        <v>1233</v>
      </c>
      <c r="J1541" s="85" t="str">
        <f>IFERROR(VLOOKUP(H1541,REFERENCES!R:S,2,FALSE),"")</f>
        <v>Nombre</v>
      </c>
      <c r="K1541" s="168">
        <v>314</v>
      </c>
      <c r="L1541" s="167"/>
      <c r="M1541" s="167"/>
      <c r="N1541" s="167"/>
      <c r="O1541" s="84" t="s">
        <v>1902</v>
      </c>
      <c r="P1541" s="167">
        <v>314</v>
      </c>
      <c r="Q1541" s="96" t="s">
        <v>1040</v>
      </c>
      <c r="R1541" s="165" t="s">
        <v>20</v>
      </c>
      <c r="S1541" s="165" t="s">
        <v>526</v>
      </c>
      <c r="T1541" s="86" t="s">
        <v>1827</v>
      </c>
      <c r="V1541" s="86" t="s">
        <v>1035</v>
      </c>
      <c r="W1541" s="50" t="s">
        <v>1069</v>
      </c>
      <c r="X1541" s="165" t="s">
        <v>1232</v>
      </c>
      <c r="Y1541" s="165" t="str">
        <f t="shared" si="88"/>
        <v>SHE20161214SUILIL</v>
      </c>
      <c r="Z1541" s="165">
        <f t="shared" si="89"/>
        <v>5</v>
      </c>
      <c r="AA1541" s="165" t="str">
        <f>VLOOKUP(R1541,NIVEAUXADMIN!A:B,2,FALSE)</f>
        <v>HT07</v>
      </c>
      <c r="AB1541" s="165" t="str">
        <f>VLOOKUP(S1541,NIVEAUXADMIN!E:F,2,FALSE)</f>
        <v>HT07716</v>
      </c>
      <c r="AC1541" s="165" t="str">
        <f>VLOOKUP(T1541,NIVEAUXADMIN!I:J,2,FALSE)</f>
        <v>HT07716-01</v>
      </c>
      <c r="AD1541" s="87">
        <f>IF(SUMPRODUCT(($A$4:$A1541=A1541)*($S$4:$S1541=S1541))&gt;1,0,1)</f>
        <v>0</v>
      </c>
    </row>
    <row r="1542" spans="1:30" s="165" customFormat="1" ht="15" customHeight="1">
      <c r="A1542" s="98" t="s">
        <v>115</v>
      </c>
      <c r="B1542" s="76" t="s">
        <v>1235</v>
      </c>
      <c r="C1542" s="90"/>
      <c r="D1542" s="165" t="s">
        <v>32</v>
      </c>
      <c r="E1542" s="189">
        <v>42718</v>
      </c>
      <c r="F1542" s="95" t="s">
        <v>1049</v>
      </c>
      <c r="G1542" s="165" t="s">
        <v>1053</v>
      </c>
      <c r="H1542" s="165" t="s">
        <v>1064</v>
      </c>
      <c r="I1542" s="176" t="s">
        <v>1233</v>
      </c>
      <c r="J1542" s="85" t="str">
        <f>IFERROR(VLOOKUP(H1542,REFERENCES!R:S,2,FALSE),"")</f>
        <v>Nombre</v>
      </c>
      <c r="K1542" s="168">
        <v>314</v>
      </c>
      <c r="L1542" s="167"/>
      <c r="M1542" s="167"/>
      <c r="N1542" s="167"/>
      <c r="O1542" s="84" t="s">
        <v>1902</v>
      </c>
      <c r="P1542" s="167">
        <v>314</v>
      </c>
      <c r="Q1542" s="96" t="s">
        <v>1040</v>
      </c>
      <c r="R1542" s="165" t="s">
        <v>20</v>
      </c>
      <c r="S1542" s="165" t="s">
        <v>526</v>
      </c>
      <c r="T1542" s="86" t="s">
        <v>1827</v>
      </c>
      <c r="V1542" s="86" t="s">
        <v>1035</v>
      </c>
      <c r="W1542" s="50" t="s">
        <v>1069</v>
      </c>
      <c r="X1542" s="165" t="s">
        <v>1234</v>
      </c>
      <c r="Y1542" s="165" t="str">
        <f t="shared" si="88"/>
        <v>SHE20161214SUILIL</v>
      </c>
      <c r="Z1542" s="165">
        <f t="shared" si="89"/>
        <v>5</v>
      </c>
      <c r="AA1542" s="165" t="str">
        <f>VLOOKUP(R1542,NIVEAUXADMIN!A:B,2,FALSE)</f>
        <v>HT07</v>
      </c>
      <c r="AB1542" s="165" t="str">
        <f>VLOOKUP(S1542,NIVEAUXADMIN!E:F,2,FALSE)</f>
        <v>HT07716</v>
      </c>
      <c r="AC1542" s="165" t="str">
        <f>VLOOKUP(T1542,NIVEAUXADMIN!I:J,2,FALSE)</f>
        <v>HT07716-01</v>
      </c>
      <c r="AD1542" s="87">
        <f>IF(SUMPRODUCT(($A$4:$A1542=A1542)*($S$4:$S1542=S1542))&gt;1,0,1)</f>
        <v>0</v>
      </c>
    </row>
    <row r="1543" spans="1:30" s="165" customFormat="1" ht="15" customHeight="1">
      <c r="A1543" s="98" t="s">
        <v>115</v>
      </c>
      <c r="B1543" s="76" t="s">
        <v>1235</v>
      </c>
      <c r="C1543" s="90"/>
      <c r="D1543" s="165" t="s">
        <v>32</v>
      </c>
      <c r="E1543" s="189">
        <v>42718</v>
      </c>
      <c r="F1543" s="95" t="s">
        <v>1051</v>
      </c>
      <c r="G1543" s="165" t="s">
        <v>1052</v>
      </c>
      <c r="H1543" s="165" t="s">
        <v>1061</v>
      </c>
      <c r="I1543" s="176" t="s">
        <v>1231</v>
      </c>
      <c r="J1543" s="85" t="str">
        <f>IFERROR(VLOOKUP(H1543,REFERENCES!R:S,2,FALSE),"")</f>
        <v>Nombre</v>
      </c>
      <c r="K1543" s="168">
        <v>628</v>
      </c>
      <c r="L1543" s="167"/>
      <c r="M1543" s="167"/>
      <c r="N1543" s="167"/>
      <c r="O1543" s="84" t="s">
        <v>1902</v>
      </c>
      <c r="P1543" s="167">
        <v>314</v>
      </c>
      <c r="Q1543" s="96" t="s">
        <v>1040</v>
      </c>
      <c r="R1543" s="165" t="s">
        <v>20</v>
      </c>
      <c r="S1543" s="165" t="s">
        <v>526</v>
      </c>
      <c r="T1543" s="86" t="s">
        <v>1827</v>
      </c>
      <c r="V1543" s="86" t="s">
        <v>1035</v>
      </c>
      <c r="W1543" s="50" t="s">
        <v>1069</v>
      </c>
      <c r="X1543" s="165" t="s">
        <v>1232</v>
      </c>
      <c r="Y1543" s="165" t="str">
        <f t="shared" si="88"/>
        <v>SHE20161214SUILIL</v>
      </c>
      <c r="Z1543" s="165">
        <f t="shared" si="89"/>
        <v>5</v>
      </c>
      <c r="AA1543" s="165" t="str">
        <f>VLOOKUP(R1543,NIVEAUXADMIN!A:B,2,FALSE)</f>
        <v>HT07</v>
      </c>
      <c r="AB1543" s="165" t="str">
        <f>VLOOKUP(S1543,NIVEAUXADMIN!E:F,2,FALSE)</f>
        <v>HT07716</v>
      </c>
      <c r="AC1543" s="165" t="str">
        <f>VLOOKUP(T1543,NIVEAUXADMIN!I:J,2,FALSE)</f>
        <v>HT07716-01</v>
      </c>
      <c r="AD1543" s="87">
        <f>IF(SUMPRODUCT(($A$4:$A1543=A1543)*($S$4:$S1543=S1543))&gt;1,0,1)</f>
        <v>0</v>
      </c>
    </row>
    <row r="1544" spans="1:30" s="165" customFormat="1" ht="15" customHeight="1">
      <c r="A1544" s="98" t="s">
        <v>115</v>
      </c>
      <c r="B1544" s="76" t="s">
        <v>1235</v>
      </c>
      <c r="C1544" s="90"/>
      <c r="D1544" s="165" t="s">
        <v>32</v>
      </c>
      <c r="E1544" s="189">
        <v>42718</v>
      </c>
      <c r="F1544" s="95" t="s">
        <v>1051</v>
      </c>
      <c r="G1544" s="165" t="s">
        <v>1052</v>
      </c>
      <c r="H1544" s="165" t="s">
        <v>1058</v>
      </c>
      <c r="I1544" s="176" t="s">
        <v>1231</v>
      </c>
      <c r="J1544" s="85" t="str">
        <f>IFERROR(VLOOKUP(H1544,REFERENCES!R:S,2,FALSE),"")</f>
        <v>Nombre</v>
      </c>
      <c r="K1544" s="168">
        <v>628</v>
      </c>
      <c r="L1544" s="167"/>
      <c r="M1544" s="167"/>
      <c r="N1544" s="167"/>
      <c r="O1544" s="84" t="s">
        <v>1902</v>
      </c>
      <c r="P1544" s="167">
        <v>314</v>
      </c>
      <c r="Q1544" s="96" t="s">
        <v>1040</v>
      </c>
      <c r="R1544" s="165" t="s">
        <v>20</v>
      </c>
      <c r="S1544" s="165" t="s">
        <v>526</v>
      </c>
      <c r="T1544" s="86" t="s">
        <v>1827</v>
      </c>
      <c r="V1544" s="86" t="s">
        <v>1035</v>
      </c>
      <c r="W1544" s="50" t="s">
        <v>1069</v>
      </c>
      <c r="X1544" s="165" t="s">
        <v>1232</v>
      </c>
      <c r="Y1544" s="165" t="str">
        <f t="shared" si="88"/>
        <v>SHE20161214SUILIL</v>
      </c>
      <c r="Z1544" s="165">
        <f t="shared" si="89"/>
        <v>5</v>
      </c>
      <c r="AA1544" s="165" t="str">
        <f>VLOOKUP(R1544,NIVEAUXADMIN!A:B,2,FALSE)</f>
        <v>HT07</v>
      </c>
      <c r="AB1544" s="165" t="str">
        <f>VLOOKUP(S1544,NIVEAUXADMIN!E:F,2,FALSE)</f>
        <v>HT07716</v>
      </c>
      <c r="AC1544" s="165" t="str">
        <f>VLOOKUP(T1544,NIVEAUXADMIN!I:J,2,FALSE)</f>
        <v>HT07716-01</v>
      </c>
      <c r="AD1544" s="87">
        <f>IF(SUMPRODUCT(($A$4:$A1544=A1544)*($S$4:$S1544=S1544))&gt;1,0,1)</f>
        <v>0</v>
      </c>
    </row>
    <row r="1545" spans="1:30" s="165" customFormat="1" ht="15" customHeight="1">
      <c r="A1545" s="98" t="s">
        <v>115</v>
      </c>
      <c r="B1545" s="76" t="s">
        <v>1176</v>
      </c>
      <c r="C1545" s="90"/>
      <c r="D1545" s="165" t="s">
        <v>16</v>
      </c>
      <c r="E1545" s="189">
        <v>42699</v>
      </c>
      <c r="F1545" s="95" t="s">
        <v>1051</v>
      </c>
      <c r="G1545" s="165" t="s">
        <v>1052</v>
      </c>
      <c r="H1545" s="165" t="s">
        <v>1059</v>
      </c>
      <c r="I1545" s="176" t="s">
        <v>1233</v>
      </c>
      <c r="J1545" s="85" t="str">
        <f>IFERROR(VLOOKUP(H1545,REFERENCES!R:S,2,FALSE),"")</f>
        <v>Nombre</v>
      </c>
      <c r="K1545" s="168">
        <v>100</v>
      </c>
      <c r="L1545" s="167"/>
      <c r="M1545" s="167"/>
      <c r="N1545" s="167"/>
      <c r="O1545" s="84" t="s">
        <v>1902</v>
      </c>
      <c r="P1545" s="167">
        <v>100</v>
      </c>
      <c r="Q1545" s="96" t="s">
        <v>1040</v>
      </c>
      <c r="R1545" s="165" t="s">
        <v>20</v>
      </c>
      <c r="S1545" s="164" t="s">
        <v>22</v>
      </c>
      <c r="T1545" s="86" t="s">
        <v>1384</v>
      </c>
      <c r="U1545" s="165" t="s">
        <v>22</v>
      </c>
      <c r="V1545" s="86" t="s">
        <v>1036</v>
      </c>
      <c r="W1545" s="50" t="s">
        <v>1069</v>
      </c>
      <c r="X1545" s="165" t="s">
        <v>1954</v>
      </c>
      <c r="Y1545" s="165" t="str">
        <f t="shared" si="88"/>
        <v>SHE20161125SUMA1È</v>
      </c>
      <c r="Z1545" s="165">
        <f t="shared" si="89"/>
        <v>5</v>
      </c>
      <c r="AA1545" s="165" t="str">
        <f>VLOOKUP(R1545,NIVEAUXADMIN!A:B,2,FALSE)</f>
        <v>HT07</v>
      </c>
      <c r="AB1545" s="165" t="str">
        <f>VLOOKUP(S1545,NIVEAUXADMIN!E:F,2,FALSE)</f>
        <v>HT07715</v>
      </c>
      <c r="AC1545" s="165" t="str">
        <f>VLOOKUP(T1545,NIVEAUXADMIN!I:J,2,FALSE)</f>
        <v>HT07715-01</v>
      </c>
      <c r="AD1545" s="87">
        <f>IF(SUMPRODUCT(($A$4:$A1545=A1545)*($S$4:$S1545=S1545))&gt;1,0,1)</f>
        <v>1</v>
      </c>
    </row>
    <row r="1546" spans="1:30" s="165" customFormat="1" ht="15" customHeight="1">
      <c r="A1546" s="98" t="s">
        <v>115</v>
      </c>
      <c r="B1546" s="76" t="s">
        <v>1176</v>
      </c>
      <c r="C1546" s="90"/>
      <c r="D1546" s="165" t="s">
        <v>16</v>
      </c>
      <c r="E1546" s="189">
        <v>42699</v>
      </c>
      <c r="F1546" s="95" t="s">
        <v>1051</v>
      </c>
      <c r="G1546" s="165" t="s">
        <v>1052</v>
      </c>
      <c r="H1546" s="165" t="s">
        <v>1056</v>
      </c>
      <c r="I1546" s="176" t="s">
        <v>1233</v>
      </c>
      <c r="J1546" s="85" t="str">
        <f>IFERROR(VLOOKUP(H1546,REFERENCES!R:S,2,FALSE),"")</f>
        <v>Nombre</v>
      </c>
      <c r="K1546" s="168">
        <v>100</v>
      </c>
      <c r="L1546" s="167"/>
      <c r="M1546" s="167"/>
      <c r="N1546" s="167"/>
      <c r="O1546" s="84" t="s">
        <v>1902</v>
      </c>
      <c r="P1546" s="167">
        <v>100</v>
      </c>
      <c r="Q1546" s="96" t="s">
        <v>1040</v>
      </c>
      <c r="R1546" s="165" t="s">
        <v>20</v>
      </c>
      <c r="S1546" s="164" t="s">
        <v>22</v>
      </c>
      <c r="T1546" s="86" t="s">
        <v>1384</v>
      </c>
      <c r="U1546" s="165" t="s">
        <v>22</v>
      </c>
      <c r="V1546" s="86" t="s">
        <v>1036</v>
      </c>
      <c r="W1546" s="50" t="s">
        <v>1069</v>
      </c>
      <c r="X1546" s="165" t="s">
        <v>1232</v>
      </c>
      <c r="Y1546" s="165" t="str">
        <f t="shared" si="88"/>
        <v>SHE20161125SUMA1È</v>
      </c>
      <c r="Z1546" s="165">
        <f t="shared" si="89"/>
        <v>5</v>
      </c>
      <c r="AA1546" s="165" t="str">
        <f>VLOOKUP(R1546,NIVEAUXADMIN!A:B,2,FALSE)</f>
        <v>HT07</v>
      </c>
      <c r="AB1546" s="165" t="str">
        <f>VLOOKUP(S1546,NIVEAUXADMIN!E:F,2,FALSE)</f>
        <v>HT07715</v>
      </c>
      <c r="AC1546" s="165" t="str">
        <f>VLOOKUP(T1546,NIVEAUXADMIN!I:J,2,FALSE)</f>
        <v>HT07715-01</v>
      </c>
      <c r="AD1546" s="87">
        <f>IF(SUMPRODUCT(($A$4:$A1546=A1546)*($S$4:$S1546=S1546))&gt;1,0,1)</f>
        <v>0</v>
      </c>
    </row>
    <row r="1547" spans="1:30" s="165" customFormat="1" ht="15" customHeight="1">
      <c r="A1547" s="98" t="s">
        <v>115</v>
      </c>
      <c r="B1547" s="76" t="s">
        <v>1176</v>
      </c>
      <c r="C1547" s="90"/>
      <c r="D1547" s="165" t="s">
        <v>16</v>
      </c>
      <c r="E1547" s="189">
        <v>42699</v>
      </c>
      <c r="F1547" s="95" t="s">
        <v>1049</v>
      </c>
      <c r="G1547" s="165" t="s">
        <v>1053</v>
      </c>
      <c r="H1547" s="165" t="s">
        <v>1064</v>
      </c>
      <c r="I1547" s="176" t="s">
        <v>1233</v>
      </c>
      <c r="J1547" s="85" t="str">
        <f>IFERROR(VLOOKUP(H1547,REFERENCES!R:S,2,FALSE),"")</f>
        <v>Nombre</v>
      </c>
      <c r="K1547" s="168">
        <v>100</v>
      </c>
      <c r="L1547" s="167"/>
      <c r="M1547" s="167"/>
      <c r="N1547" s="167"/>
      <c r="O1547" s="84" t="s">
        <v>1902</v>
      </c>
      <c r="P1547" s="167">
        <v>100</v>
      </c>
      <c r="Q1547" s="96" t="s">
        <v>1040</v>
      </c>
      <c r="R1547" s="165" t="s">
        <v>20</v>
      </c>
      <c r="S1547" s="164" t="s">
        <v>22</v>
      </c>
      <c r="T1547" s="86" t="s">
        <v>1384</v>
      </c>
      <c r="U1547" s="165" t="s">
        <v>22</v>
      </c>
      <c r="V1547" s="86" t="s">
        <v>1036</v>
      </c>
      <c r="W1547" s="50" t="s">
        <v>1069</v>
      </c>
      <c r="X1547" s="165" t="s">
        <v>1234</v>
      </c>
      <c r="Y1547" s="165" t="str">
        <f t="shared" si="88"/>
        <v>SHE20161125SUMA1È</v>
      </c>
      <c r="Z1547" s="165">
        <f t="shared" si="89"/>
        <v>5</v>
      </c>
      <c r="AA1547" s="165" t="str">
        <f>VLOOKUP(R1547,NIVEAUXADMIN!A:B,2,FALSE)</f>
        <v>HT07</v>
      </c>
      <c r="AB1547" s="165" t="str">
        <f>VLOOKUP(S1547,NIVEAUXADMIN!E:F,2,FALSE)</f>
        <v>HT07715</v>
      </c>
      <c r="AC1547" s="165" t="str">
        <f>VLOOKUP(T1547,NIVEAUXADMIN!I:J,2,FALSE)</f>
        <v>HT07715-01</v>
      </c>
      <c r="AD1547" s="87">
        <f>IF(SUMPRODUCT(($A$4:$A1547=A1547)*($S$4:$S1547=S1547))&gt;1,0,1)</f>
        <v>0</v>
      </c>
    </row>
    <row r="1548" spans="1:30" s="165" customFormat="1" ht="15" customHeight="1">
      <c r="A1548" s="98" t="s">
        <v>115</v>
      </c>
      <c r="B1548" s="76" t="s">
        <v>1176</v>
      </c>
      <c r="C1548" s="90"/>
      <c r="D1548" s="165" t="s">
        <v>16</v>
      </c>
      <c r="E1548" s="189">
        <v>42699</v>
      </c>
      <c r="F1548" s="95" t="s">
        <v>1051</v>
      </c>
      <c r="G1548" s="165" t="s">
        <v>1052</v>
      </c>
      <c r="H1548" s="165" t="s">
        <v>1061</v>
      </c>
      <c r="I1548" s="176" t="s">
        <v>1231</v>
      </c>
      <c r="J1548" s="85" t="str">
        <f>IFERROR(VLOOKUP(H1548,REFERENCES!R:S,2,FALSE),"")</f>
        <v>Nombre</v>
      </c>
      <c r="K1548" s="168">
        <v>200</v>
      </c>
      <c r="L1548" s="167"/>
      <c r="M1548" s="167"/>
      <c r="N1548" s="167"/>
      <c r="O1548" s="84" t="s">
        <v>1902</v>
      </c>
      <c r="P1548" s="167">
        <v>100</v>
      </c>
      <c r="Q1548" s="96" t="s">
        <v>1040</v>
      </c>
      <c r="R1548" s="165" t="s">
        <v>20</v>
      </c>
      <c r="S1548" s="164" t="s">
        <v>22</v>
      </c>
      <c r="T1548" s="86" t="s">
        <v>1384</v>
      </c>
      <c r="U1548" s="165" t="s">
        <v>22</v>
      </c>
      <c r="V1548" s="86" t="s">
        <v>1036</v>
      </c>
      <c r="W1548" s="50" t="s">
        <v>1069</v>
      </c>
      <c r="X1548" s="165" t="s">
        <v>1232</v>
      </c>
      <c r="Y1548" s="165" t="str">
        <f t="shared" si="88"/>
        <v>SHE20161125SUMA1È</v>
      </c>
      <c r="Z1548" s="165">
        <f t="shared" si="89"/>
        <v>5</v>
      </c>
      <c r="AA1548" s="165" t="str">
        <f>VLOOKUP(R1548,NIVEAUXADMIN!A:B,2,FALSE)</f>
        <v>HT07</v>
      </c>
      <c r="AB1548" s="165" t="str">
        <f>VLOOKUP(S1548,NIVEAUXADMIN!E:F,2,FALSE)</f>
        <v>HT07715</v>
      </c>
      <c r="AC1548" s="165" t="str">
        <f>VLOOKUP(T1548,NIVEAUXADMIN!I:J,2,FALSE)</f>
        <v>HT07715-01</v>
      </c>
      <c r="AD1548" s="87">
        <f>IF(SUMPRODUCT(($A$4:$A1548=A1548)*($S$4:$S1548=S1548))&gt;1,0,1)</f>
        <v>0</v>
      </c>
    </row>
    <row r="1549" spans="1:30" s="165" customFormat="1" ht="15" customHeight="1">
      <c r="A1549" s="98" t="s">
        <v>115</v>
      </c>
      <c r="B1549" s="76" t="s">
        <v>1176</v>
      </c>
      <c r="C1549" s="90"/>
      <c r="D1549" s="165" t="s">
        <v>16</v>
      </c>
      <c r="E1549" s="189">
        <v>42699</v>
      </c>
      <c r="F1549" s="95" t="s">
        <v>1051</v>
      </c>
      <c r="G1549" s="165" t="s">
        <v>1052</v>
      </c>
      <c r="H1549" s="165" t="s">
        <v>1058</v>
      </c>
      <c r="I1549" s="176" t="s">
        <v>1231</v>
      </c>
      <c r="J1549" s="85" t="str">
        <f>IFERROR(VLOOKUP(H1549,REFERENCES!R:S,2,FALSE),"")</f>
        <v>Nombre</v>
      </c>
      <c r="K1549" s="168">
        <v>200</v>
      </c>
      <c r="L1549" s="167"/>
      <c r="M1549" s="167"/>
      <c r="N1549" s="167"/>
      <c r="O1549" s="84" t="s">
        <v>1902</v>
      </c>
      <c r="P1549" s="167">
        <v>100</v>
      </c>
      <c r="Q1549" s="96" t="s">
        <v>1040</v>
      </c>
      <c r="R1549" s="165" t="s">
        <v>20</v>
      </c>
      <c r="S1549" s="164" t="s">
        <v>22</v>
      </c>
      <c r="T1549" s="86" t="s">
        <v>1384</v>
      </c>
      <c r="U1549" s="165" t="s">
        <v>22</v>
      </c>
      <c r="V1549" s="86" t="s">
        <v>1036</v>
      </c>
      <c r="W1549" s="50" t="s">
        <v>1069</v>
      </c>
      <c r="X1549" s="165" t="s">
        <v>1232</v>
      </c>
      <c r="Y1549" s="165" t="str">
        <f t="shared" si="88"/>
        <v>SHE20161125SUMA1È</v>
      </c>
      <c r="Z1549" s="165">
        <f t="shared" si="89"/>
        <v>5</v>
      </c>
      <c r="AA1549" s="165" t="str">
        <f>VLOOKUP(R1549,NIVEAUXADMIN!A:B,2,FALSE)</f>
        <v>HT07</v>
      </c>
      <c r="AB1549" s="165" t="str">
        <f>VLOOKUP(S1549,NIVEAUXADMIN!E:F,2,FALSE)</f>
        <v>HT07715</v>
      </c>
      <c r="AC1549" s="165" t="str">
        <f>VLOOKUP(T1549,NIVEAUXADMIN!I:J,2,FALSE)</f>
        <v>HT07715-01</v>
      </c>
      <c r="AD1549" s="87">
        <f>IF(SUMPRODUCT(($A$4:$A1549=A1549)*($S$4:$S1549=S1549))&gt;1,0,1)</f>
        <v>0</v>
      </c>
    </row>
    <row r="1550" spans="1:30" s="165" customFormat="1" ht="15" customHeight="1">
      <c r="A1550" s="98" t="s">
        <v>115</v>
      </c>
      <c r="B1550" s="76" t="s">
        <v>1176</v>
      </c>
      <c r="C1550" s="90"/>
      <c r="D1550" s="165" t="s">
        <v>32</v>
      </c>
      <c r="E1550" s="189">
        <v>42697</v>
      </c>
      <c r="F1550" s="95" t="s">
        <v>1051</v>
      </c>
      <c r="G1550" s="165" t="s">
        <v>1052</v>
      </c>
      <c r="H1550" s="165" t="s">
        <v>1059</v>
      </c>
      <c r="I1550" s="176" t="s">
        <v>1233</v>
      </c>
      <c r="J1550" s="85" t="str">
        <f>IFERROR(VLOOKUP(H1550,REFERENCES!R:S,2,FALSE),"")</f>
        <v>Nombre</v>
      </c>
      <c r="K1550" s="168">
        <v>201</v>
      </c>
      <c r="L1550" s="167"/>
      <c r="M1550" s="167"/>
      <c r="N1550" s="167"/>
      <c r="O1550" s="84" t="s">
        <v>1902</v>
      </c>
      <c r="P1550" s="167">
        <v>100</v>
      </c>
      <c r="Q1550" s="96" t="s">
        <v>1040</v>
      </c>
      <c r="R1550" s="165" t="s">
        <v>20</v>
      </c>
      <c r="S1550" s="87" t="s">
        <v>554</v>
      </c>
      <c r="T1550" s="86" t="s">
        <v>1332</v>
      </c>
      <c r="U1550" s="165" t="s">
        <v>1955</v>
      </c>
      <c r="V1550" s="86" t="s">
        <v>1036</v>
      </c>
      <c r="W1550" s="50" t="s">
        <v>1069</v>
      </c>
      <c r="X1550" s="165" t="s">
        <v>1954</v>
      </c>
      <c r="Y1550" s="165" t="str">
        <f t="shared" si="88"/>
        <v>SHE20161123SUTO1È</v>
      </c>
      <c r="Z1550" s="165">
        <f t="shared" si="89"/>
        <v>5</v>
      </c>
      <c r="AA1550" s="165" t="str">
        <f>VLOOKUP(R1550,NIVEAUXADMIN!A:B,2,FALSE)</f>
        <v>HT07</v>
      </c>
      <c r="AB1550" s="165" t="str">
        <f>VLOOKUP(S1550,NIVEAUXADMIN!E:F,2,FALSE)</f>
        <v>HT07712</v>
      </c>
      <c r="AC1550" s="165" t="str">
        <f>VLOOKUP(T1550,NIVEAUXADMIN!I:J,2,FALSE)</f>
        <v>HT07711-01</v>
      </c>
      <c r="AD1550" s="87">
        <f>IF(SUMPRODUCT(($A$4:$A1550=A1550)*($S$4:$S1550=S1550))&gt;1,0,1)</f>
        <v>0</v>
      </c>
    </row>
    <row r="1551" spans="1:30" s="165" customFormat="1" ht="15" customHeight="1">
      <c r="A1551" s="98" t="s">
        <v>115</v>
      </c>
      <c r="B1551" s="76" t="s">
        <v>1176</v>
      </c>
      <c r="C1551" s="90"/>
      <c r="D1551" s="165" t="s">
        <v>32</v>
      </c>
      <c r="E1551" s="189">
        <v>42697</v>
      </c>
      <c r="F1551" s="95" t="s">
        <v>1051</v>
      </c>
      <c r="G1551" s="165" t="s">
        <v>1052</v>
      </c>
      <c r="H1551" s="165" t="s">
        <v>1056</v>
      </c>
      <c r="I1551" s="176" t="s">
        <v>1233</v>
      </c>
      <c r="J1551" s="85" t="str">
        <f>IFERROR(VLOOKUP(H1551,REFERENCES!R:S,2,FALSE),"")</f>
        <v>Nombre</v>
      </c>
      <c r="K1551" s="168">
        <v>201</v>
      </c>
      <c r="L1551" s="167"/>
      <c r="M1551" s="167"/>
      <c r="N1551" s="167"/>
      <c r="O1551" s="84" t="s">
        <v>1902</v>
      </c>
      <c r="P1551" s="167">
        <v>100</v>
      </c>
      <c r="Q1551" s="96" t="s">
        <v>1040</v>
      </c>
      <c r="R1551" s="165" t="s">
        <v>20</v>
      </c>
      <c r="S1551" s="87" t="s">
        <v>554</v>
      </c>
      <c r="T1551" s="86" t="s">
        <v>1332</v>
      </c>
      <c r="U1551" s="165" t="s">
        <v>1955</v>
      </c>
      <c r="V1551" s="86" t="s">
        <v>1036</v>
      </c>
      <c r="W1551" s="50" t="s">
        <v>1069</v>
      </c>
      <c r="X1551" s="165" t="s">
        <v>1232</v>
      </c>
      <c r="Y1551" s="165" t="str">
        <f t="shared" si="88"/>
        <v>SHE20161123SUTO1È</v>
      </c>
      <c r="Z1551" s="165">
        <f t="shared" si="89"/>
        <v>5</v>
      </c>
      <c r="AA1551" s="165" t="str">
        <f>VLOOKUP(R1551,NIVEAUXADMIN!A:B,2,FALSE)</f>
        <v>HT07</v>
      </c>
      <c r="AB1551" s="165" t="str">
        <f>VLOOKUP(S1551,NIVEAUXADMIN!E:F,2,FALSE)</f>
        <v>HT07712</v>
      </c>
      <c r="AC1551" s="165" t="str">
        <f>VLOOKUP(T1551,NIVEAUXADMIN!I:J,2,FALSE)</f>
        <v>HT07711-01</v>
      </c>
      <c r="AD1551" s="87">
        <f>IF(SUMPRODUCT(($A$4:$A1551=A1551)*($S$4:$S1551=S1551))&gt;1,0,1)</f>
        <v>0</v>
      </c>
    </row>
    <row r="1552" spans="1:30" s="165" customFormat="1" ht="15" customHeight="1">
      <c r="A1552" s="98" t="s">
        <v>115</v>
      </c>
      <c r="B1552" s="76" t="s">
        <v>1176</v>
      </c>
      <c r="C1552" s="90"/>
      <c r="D1552" s="165" t="s">
        <v>32</v>
      </c>
      <c r="E1552" s="189">
        <v>42697</v>
      </c>
      <c r="F1552" s="95" t="s">
        <v>1049</v>
      </c>
      <c r="G1552" s="165" t="s">
        <v>1053</v>
      </c>
      <c r="H1552" s="165" t="s">
        <v>1064</v>
      </c>
      <c r="I1552" s="176" t="s">
        <v>1233</v>
      </c>
      <c r="J1552" s="85" t="str">
        <f>IFERROR(VLOOKUP(H1552,REFERENCES!R:S,2,FALSE),"")</f>
        <v>Nombre</v>
      </c>
      <c r="K1552" s="168">
        <v>100</v>
      </c>
      <c r="L1552" s="167"/>
      <c r="M1552" s="167"/>
      <c r="N1552" s="167"/>
      <c r="O1552" s="84" t="s">
        <v>1902</v>
      </c>
      <c r="P1552" s="167">
        <v>100</v>
      </c>
      <c r="Q1552" s="96" t="s">
        <v>1040</v>
      </c>
      <c r="R1552" s="165" t="s">
        <v>20</v>
      </c>
      <c r="S1552" s="87" t="s">
        <v>554</v>
      </c>
      <c r="T1552" s="86" t="s">
        <v>1332</v>
      </c>
      <c r="U1552" s="165" t="s">
        <v>1955</v>
      </c>
      <c r="V1552" s="86" t="s">
        <v>1036</v>
      </c>
      <c r="W1552" s="50" t="s">
        <v>1069</v>
      </c>
      <c r="X1552" s="165" t="s">
        <v>1234</v>
      </c>
      <c r="Y1552" s="165" t="str">
        <f t="shared" si="88"/>
        <v>SHE20161123SUTO1È</v>
      </c>
      <c r="Z1552" s="165">
        <f t="shared" si="89"/>
        <v>5</v>
      </c>
      <c r="AA1552" s="165" t="str">
        <f>VLOOKUP(R1552,NIVEAUXADMIN!A:B,2,FALSE)</f>
        <v>HT07</v>
      </c>
      <c r="AB1552" s="165" t="str">
        <f>VLOOKUP(S1552,NIVEAUXADMIN!E:F,2,FALSE)</f>
        <v>HT07712</v>
      </c>
      <c r="AC1552" s="165" t="str">
        <f>VLOOKUP(T1552,NIVEAUXADMIN!I:J,2,FALSE)</f>
        <v>HT07711-01</v>
      </c>
      <c r="AD1552" s="87">
        <f>IF(SUMPRODUCT(($A$4:$A1552=A1552)*($S$4:$S1552=S1552))&gt;1,0,1)</f>
        <v>0</v>
      </c>
    </row>
    <row r="1553" spans="1:30" s="165" customFormat="1" ht="15" customHeight="1">
      <c r="A1553" s="98" t="s">
        <v>115</v>
      </c>
      <c r="B1553" s="76" t="s">
        <v>1176</v>
      </c>
      <c r="C1553" s="90"/>
      <c r="D1553" s="165" t="s">
        <v>32</v>
      </c>
      <c r="E1553" s="189">
        <v>42697</v>
      </c>
      <c r="F1553" s="95" t="s">
        <v>1051</v>
      </c>
      <c r="G1553" s="165" t="s">
        <v>1052</v>
      </c>
      <c r="H1553" s="165" t="s">
        <v>1061</v>
      </c>
      <c r="I1553" s="176" t="s">
        <v>1231</v>
      </c>
      <c r="J1553" s="85" t="str">
        <f>IFERROR(VLOOKUP(H1553,REFERENCES!R:S,2,FALSE),"")</f>
        <v>Nombre</v>
      </c>
      <c r="K1553" s="168">
        <v>402</v>
      </c>
      <c r="L1553" s="167"/>
      <c r="M1553" s="167"/>
      <c r="N1553" s="167"/>
      <c r="O1553" s="84" t="s">
        <v>1902</v>
      </c>
      <c r="P1553" s="167">
        <v>100</v>
      </c>
      <c r="Q1553" s="96" t="s">
        <v>1040</v>
      </c>
      <c r="R1553" s="165" t="s">
        <v>20</v>
      </c>
      <c r="S1553" s="87" t="s">
        <v>554</v>
      </c>
      <c r="T1553" s="86" t="s">
        <v>1332</v>
      </c>
      <c r="U1553" s="165" t="s">
        <v>1955</v>
      </c>
      <c r="V1553" s="86" t="s">
        <v>1036</v>
      </c>
      <c r="W1553" s="50" t="s">
        <v>1069</v>
      </c>
      <c r="X1553" s="165" t="s">
        <v>1232</v>
      </c>
      <c r="Y1553" s="165" t="str">
        <f t="shared" si="88"/>
        <v>SHE20161123SUTO1È</v>
      </c>
      <c r="Z1553" s="165">
        <f t="shared" si="89"/>
        <v>5</v>
      </c>
      <c r="AA1553" s="165" t="str">
        <f>VLOOKUP(R1553,NIVEAUXADMIN!A:B,2,FALSE)</f>
        <v>HT07</v>
      </c>
      <c r="AB1553" s="165" t="str">
        <f>VLOOKUP(S1553,NIVEAUXADMIN!E:F,2,FALSE)</f>
        <v>HT07712</v>
      </c>
      <c r="AC1553" s="165" t="str">
        <f>VLOOKUP(T1553,NIVEAUXADMIN!I:J,2,FALSE)</f>
        <v>HT07711-01</v>
      </c>
      <c r="AD1553" s="87">
        <f>IF(SUMPRODUCT(($A$4:$A1553=A1553)*($S$4:$S1553=S1553))&gt;1,0,1)</f>
        <v>0</v>
      </c>
    </row>
    <row r="1554" spans="1:30" s="165" customFormat="1" ht="15" customHeight="1">
      <c r="A1554" s="98" t="s">
        <v>115</v>
      </c>
      <c r="B1554" s="76" t="s">
        <v>1176</v>
      </c>
      <c r="C1554" s="90"/>
      <c r="D1554" s="165" t="s">
        <v>32</v>
      </c>
      <c r="E1554" s="189">
        <v>42697</v>
      </c>
      <c r="F1554" s="95" t="s">
        <v>1051</v>
      </c>
      <c r="G1554" s="165" t="s">
        <v>1052</v>
      </c>
      <c r="H1554" s="165" t="s">
        <v>1058</v>
      </c>
      <c r="I1554" s="176" t="s">
        <v>1231</v>
      </c>
      <c r="J1554" s="85" t="str">
        <f>IFERROR(VLOOKUP(H1554,REFERENCES!R:S,2,FALSE),"")</f>
        <v>Nombre</v>
      </c>
      <c r="K1554" s="168">
        <v>402</v>
      </c>
      <c r="L1554" s="167"/>
      <c r="M1554" s="167"/>
      <c r="N1554" s="167"/>
      <c r="O1554" s="84" t="s">
        <v>1902</v>
      </c>
      <c r="P1554" s="167">
        <v>100</v>
      </c>
      <c r="Q1554" s="96" t="s">
        <v>1040</v>
      </c>
      <c r="R1554" s="165" t="s">
        <v>20</v>
      </c>
      <c r="S1554" s="87" t="s">
        <v>554</v>
      </c>
      <c r="T1554" s="86" t="s">
        <v>1332</v>
      </c>
      <c r="U1554" s="165" t="s">
        <v>1955</v>
      </c>
      <c r="V1554" s="86" t="s">
        <v>1036</v>
      </c>
      <c r="W1554" s="50" t="s">
        <v>1069</v>
      </c>
      <c r="X1554" s="165" t="s">
        <v>1232</v>
      </c>
      <c r="Y1554" s="165" t="str">
        <f t="shared" si="88"/>
        <v>SHE20161123SUTO1È</v>
      </c>
      <c r="Z1554" s="165">
        <f t="shared" si="89"/>
        <v>5</v>
      </c>
      <c r="AA1554" s="165" t="str">
        <f>VLOOKUP(R1554,NIVEAUXADMIN!A:B,2,FALSE)</f>
        <v>HT07</v>
      </c>
      <c r="AB1554" s="165" t="str">
        <f>VLOOKUP(S1554,NIVEAUXADMIN!E:F,2,FALSE)</f>
        <v>HT07712</v>
      </c>
      <c r="AC1554" s="165" t="str">
        <f>VLOOKUP(T1554,NIVEAUXADMIN!I:J,2,FALSE)</f>
        <v>HT07711-01</v>
      </c>
      <c r="AD1554" s="87">
        <f>IF(SUMPRODUCT(($A$4:$A1554=A1554)*($S$4:$S1554=S1554))&gt;1,0,1)</f>
        <v>0</v>
      </c>
    </row>
    <row r="1555" spans="1:30" s="165" customFormat="1" ht="15" customHeight="1">
      <c r="A1555" s="98" t="s">
        <v>115</v>
      </c>
      <c r="B1555" s="76" t="s">
        <v>1964</v>
      </c>
      <c r="C1555" s="90"/>
      <c r="D1555" s="165" t="s">
        <v>32</v>
      </c>
      <c r="E1555" s="189">
        <v>42706</v>
      </c>
      <c r="F1555" s="95" t="s">
        <v>1051</v>
      </c>
      <c r="G1555" s="165" t="s">
        <v>1052</v>
      </c>
      <c r="H1555" s="165" t="s">
        <v>1059</v>
      </c>
      <c r="I1555" s="176" t="s">
        <v>1233</v>
      </c>
      <c r="J1555" s="85" t="str">
        <f>IFERROR(VLOOKUP(H1555,REFERENCES!R:S,2,FALSE),"")</f>
        <v>Nombre</v>
      </c>
      <c r="K1555" s="168">
        <v>202</v>
      </c>
      <c r="L1555" s="167"/>
      <c r="M1555" s="167"/>
      <c r="N1555" s="167"/>
      <c r="O1555" s="84" t="s">
        <v>1902</v>
      </c>
      <c r="P1555" s="167">
        <v>202</v>
      </c>
      <c r="Q1555" s="96" t="s">
        <v>1040</v>
      </c>
      <c r="R1555" s="165" t="s">
        <v>20</v>
      </c>
      <c r="S1555" s="165" t="s">
        <v>21</v>
      </c>
      <c r="T1555" s="86" t="s">
        <v>1332</v>
      </c>
      <c r="V1555" s="86" t="s">
        <v>1037</v>
      </c>
      <c r="W1555" s="50" t="s">
        <v>1069</v>
      </c>
      <c r="X1555" s="165" t="s">
        <v>1954</v>
      </c>
      <c r="Y1555" s="165" t="str">
        <f t="shared" si="88"/>
        <v>SHE2016122SULE1È</v>
      </c>
      <c r="Z1555" s="165">
        <f t="shared" si="89"/>
        <v>4</v>
      </c>
      <c r="AA1555" s="165" t="str">
        <f>VLOOKUP(R1555,NIVEAUXADMIN!A:B,2,FALSE)</f>
        <v>HT07</v>
      </c>
      <c r="AB1555" s="165" t="str">
        <f>VLOOKUP(S1555,NIVEAUXADMIN!E:F,2,FALSE)</f>
        <v>HT07711</v>
      </c>
      <c r="AC1555" s="165" t="str">
        <f>VLOOKUP(T1555,NIVEAUXADMIN!I:J,2,FALSE)</f>
        <v>HT07711-01</v>
      </c>
      <c r="AD1555" s="87">
        <f>IF(SUMPRODUCT(($A$4:$A1555=A1555)*($S$4:$S1555=S1555))&gt;1,0,1)</f>
        <v>1</v>
      </c>
    </row>
    <row r="1556" spans="1:30" s="165" customFormat="1" ht="15" customHeight="1">
      <c r="A1556" s="98" t="s">
        <v>115</v>
      </c>
      <c r="B1556" s="76" t="s">
        <v>1964</v>
      </c>
      <c r="C1556" s="90"/>
      <c r="D1556" s="165" t="s">
        <v>32</v>
      </c>
      <c r="E1556" s="189">
        <v>42706</v>
      </c>
      <c r="F1556" s="95" t="s">
        <v>1051</v>
      </c>
      <c r="G1556" s="165" t="s">
        <v>1052</v>
      </c>
      <c r="H1556" s="165" t="s">
        <v>1056</v>
      </c>
      <c r="I1556" s="176" t="s">
        <v>1233</v>
      </c>
      <c r="J1556" s="85" t="str">
        <f>IFERROR(VLOOKUP(H1556,REFERENCES!R:S,2,FALSE),"")</f>
        <v>Nombre</v>
      </c>
      <c r="K1556" s="168">
        <v>202</v>
      </c>
      <c r="L1556" s="167"/>
      <c r="M1556" s="167"/>
      <c r="N1556" s="167"/>
      <c r="O1556" s="84" t="s">
        <v>1902</v>
      </c>
      <c r="P1556" s="167">
        <v>202</v>
      </c>
      <c r="Q1556" s="96" t="s">
        <v>1040</v>
      </c>
      <c r="R1556" s="165" t="s">
        <v>20</v>
      </c>
      <c r="S1556" s="165" t="s">
        <v>21</v>
      </c>
      <c r="T1556" s="86" t="s">
        <v>1332</v>
      </c>
      <c r="V1556" s="86" t="s">
        <v>1037</v>
      </c>
      <c r="W1556" s="50" t="s">
        <v>1069</v>
      </c>
      <c r="X1556" s="165" t="s">
        <v>1232</v>
      </c>
      <c r="Y1556" s="165" t="str">
        <f t="shared" si="88"/>
        <v>SHE2016122SULE1È</v>
      </c>
      <c r="Z1556" s="165">
        <f t="shared" si="89"/>
        <v>4</v>
      </c>
      <c r="AA1556" s="165" t="str">
        <f>VLOOKUP(R1556,NIVEAUXADMIN!A:B,2,FALSE)</f>
        <v>HT07</v>
      </c>
      <c r="AB1556" s="165" t="str">
        <f>VLOOKUP(S1556,NIVEAUXADMIN!E:F,2,FALSE)</f>
        <v>HT07711</v>
      </c>
      <c r="AC1556" s="165" t="str">
        <f>VLOOKUP(T1556,NIVEAUXADMIN!I:J,2,FALSE)</f>
        <v>HT07711-01</v>
      </c>
      <c r="AD1556" s="87">
        <f>IF(SUMPRODUCT(($A$4:$A1556=A1556)*($S$4:$S1556=S1556))&gt;1,0,1)</f>
        <v>0</v>
      </c>
    </row>
    <row r="1557" spans="1:30" s="165" customFormat="1" ht="15" customHeight="1">
      <c r="A1557" s="98" t="s">
        <v>115</v>
      </c>
      <c r="B1557" s="76" t="s">
        <v>1964</v>
      </c>
      <c r="C1557" s="90"/>
      <c r="D1557" s="165" t="s">
        <v>32</v>
      </c>
      <c r="E1557" s="189">
        <v>42706</v>
      </c>
      <c r="F1557" s="95" t="s">
        <v>1051</v>
      </c>
      <c r="G1557" s="165" t="s">
        <v>1052</v>
      </c>
      <c r="H1557" s="165" t="s">
        <v>1061</v>
      </c>
      <c r="I1557" s="176" t="s">
        <v>1231</v>
      </c>
      <c r="J1557" s="85" t="str">
        <f>IFERROR(VLOOKUP(H1557,REFERENCES!R:S,2,FALSE),"")</f>
        <v>Nombre</v>
      </c>
      <c r="K1557" s="168">
        <v>404</v>
      </c>
      <c r="L1557" s="167"/>
      <c r="M1557" s="167"/>
      <c r="N1557" s="167"/>
      <c r="O1557" s="84" t="s">
        <v>1902</v>
      </c>
      <c r="P1557" s="167">
        <v>202</v>
      </c>
      <c r="Q1557" s="96" t="s">
        <v>1040</v>
      </c>
      <c r="R1557" s="165" t="s">
        <v>20</v>
      </c>
      <c r="S1557" s="165" t="s">
        <v>21</v>
      </c>
      <c r="T1557" s="86" t="s">
        <v>1332</v>
      </c>
      <c r="V1557" s="86" t="s">
        <v>1037</v>
      </c>
      <c r="W1557" s="50" t="s">
        <v>1069</v>
      </c>
      <c r="X1557" s="165" t="s">
        <v>1232</v>
      </c>
      <c r="Y1557" s="165" t="str">
        <f t="shared" si="88"/>
        <v>SHE2016122SULE1È</v>
      </c>
      <c r="Z1557" s="165">
        <f t="shared" si="89"/>
        <v>4</v>
      </c>
      <c r="AA1557" s="165" t="str">
        <f>VLOOKUP(R1557,NIVEAUXADMIN!A:B,2,FALSE)</f>
        <v>HT07</v>
      </c>
      <c r="AB1557" s="165" t="str">
        <f>VLOOKUP(S1557,NIVEAUXADMIN!E:F,2,FALSE)</f>
        <v>HT07711</v>
      </c>
      <c r="AC1557" s="165" t="str">
        <f>VLOOKUP(T1557,NIVEAUXADMIN!I:J,2,FALSE)</f>
        <v>HT07711-01</v>
      </c>
      <c r="AD1557" s="87">
        <f>IF(SUMPRODUCT(($A$4:$A1557=A1557)*($S$4:$S1557=S1557))&gt;1,0,1)</f>
        <v>0</v>
      </c>
    </row>
    <row r="1558" spans="1:30" s="165" customFormat="1" ht="15" customHeight="1">
      <c r="A1558" s="98" t="s">
        <v>115</v>
      </c>
      <c r="B1558" s="76" t="s">
        <v>1964</v>
      </c>
      <c r="C1558" s="90"/>
      <c r="D1558" s="165" t="s">
        <v>32</v>
      </c>
      <c r="E1558" s="189">
        <v>42706</v>
      </c>
      <c r="F1558" s="95" t="s">
        <v>1051</v>
      </c>
      <c r="G1558" s="165" t="s">
        <v>1052</v>
      </c>
      <c r="H1558" s="165" t="s">
        <v>1058</v>
      </c>
      <c r="I1558" s="176" t="s">
        <v>1231</v>
      </c>
      <c r="J1558" s="85" t="str">
        <f>IFERROR(VLOOKUP(H1558,REFERENCES!R:S,2,FALSE),"")</f>
        <v>Nombre</v>
      </c>
      <c r="K1558" s="168">
        <v>404</v>
      </c>
      <c r="L1558" s="167"/>
      <c r="M1558" s="167"/>
      <c r="N1558" s="167"/>
      <c r="O1558" s="84" t="s">
        <v>1902</v>
      </c>
      <c r="P1558" s="167">
        <v>202</v>
      </c>
      <c r="Q1558" s="96" t="s">
        <v>1040</v>
      </c>
      <c r="R1558" s="165" t="s">
        <v>20</v>
      </c>
      <c r="S1558" s="165" t="s">
        <v>21</v>
      </c>
      <c r="T1558" s="86" t="s">
        <v>1332</v>
      </c>
      <c r="V1558" s="86" t="s">
        <v>1037</v>
      </c>
      <c r="W1558" s="50" t="s">
        <v>1069</v>
      </c>
      <c r="X1558" s="165" t="s">
        <v>1232</v>
      </c>
      <c r="Y1558" s="165" t="str">
        <f t="shared" si="88"/>
        <v>SHE2016122SULE1È</v>
      </c>
      <c r="Z1558" s="165">
        <f t="shared" si="89"/>
        <v>4</v>
      </c>
      <c r="AA1558" s="165" t="str">
        <f>VLOOKUP(R1558,NIVEAUXADMIN!A:B,2,FALSE)</f>
        <v>HT07</v>
      </c>
      <c r="AB1558" s="165" t="str">
        <f>VLOOKUP(S1558,NIVEAUXADMIN!E:F,2,FALSE)</f>
        <v>HT07711</v>
      </c>
      <c r="AC1558" s="165" t="str">
        <f>VLOOKUP(T1558,NIVEAUXADMIN!I:J,2,FALSE)</f>
        <v>HT07711-01</v>
      </c>
      <c r="AD1558" s="87">
        <f>IF(SUMPRODUCT(($A$4:$A1558=A1558)*($S$4:$S1558=S1558))&gt;1,0,1)</f>
        <v>0</v>
      </c>
    </row>
    <row r="1559" spans="1:30" s="165" customFormat="1" ht="15" customHeight="1">
      <c r="A1559" s="98" t="s">
        <v>115</v>
      </c>
      <c r="B1559" s="76" t="s">
        <v>1964</v>
      </c>
      <c r="C1559" s="90"/>
      <c r="D1559" s="165" t="s">
        <v>32</v>
      </c>
      <c r="E1559" s="189">
        <v>42713</v>
      </c>
      <c r="F1559" s="95" t="s">
        <v>1049</v>
      </c>
      <c r="G1559" s="165" t="s">
        <v>1053</v>
      </c>
      <c r="H1559" s="165" t="s">
        <v>1064</v>
      </c>
      <c r="I1559" s="176" t="s">
        <v>1233</v>
      </c>
      <c r="J1559" s="85" t="str">
        <f>IFERROR(VLOOKUP(H1559,REFERENCES!R:S,2,FALSE),"")</f>
        <v>Nombre</v>
      </c>
      <c r="K1559" s="168">
        <v>106</v>
      </c>
      <c r="L1559" s="167"/>
      <c r="M1559" s="167"/>
      <c r="N1559" s="167"/>
      <c r="O1559" s="84" t="s">
        <v>1902</v>
      </c>
      <c r="P1559" s="167">
        <v>106</v>
      </c>
      <c r="Q1559" s="96" t="s">
        <v>1040</v>
      </c>
      <c r="R1559" s="165" t="s">
        <v>20</v>
      </c>
      <c r="S1559" s="165" t="s">
        <v>21</v>
      </c>
      <c r="T1559" s="86" t="s">
        <v>1332</v>
      </c>
      <c r="V1559" s="86" t="s">
        <v>1037</v>
      </c>
      <c r="W1559" s="50" t="s">
        <v>1069</v>
      </c>
      <c r="X1559" s="165" t="s">
        <v>1234</v>
      </c>
      <c r="Y1559" s="165" t="str">
        <f t="shared" si="88"/>
        <v>SHE2016129SULE1È</v>
      </c>
      <c r="Z1559" s="165">
        <f t="shared" si="89"/>
        <v>1</v>
      </c>
      <c r="AA1559" s="165" t="str">
        <f>VLOOKUP(R1559,NIVEAUXADMIN!A:B,2,FALSE)</f>
        <v>HT07</v>
      </c>
      <c r="AB1559" s="165" t="str">
        <f>VLOOKUP(S1559,NIVEAUXADMIN!E:F,2,FALSE)</f>
        <v>HT07711</v>
      </c>
      <c r="AC1559" s="165" t="str">
        <f>VLOOKUP(T1559,NIVEAUXADMIN!I:J,2,FALSE)</f>
        <v>HT07711-01</v>
      </c>
      <c r="AD1559" s="87">
        <f>IF(SUMPRODUCT(($A$4:$A1559=A1559)*($S$4:$S1559=S1559))&gt;1,0,1)</f>
        <v>0</v>
      </c>
    </row>
    <row r="1560" spans="1:30" s="165" customFormat="1" ht="15" customHeight="1">
      <c r="A1560" s="98" t="s">
        <v>115</v>
      </c>
      <c r="B1560" s="76" t="s">
        <v>1176</v>
      </c>
      <c r="C1560" s="90"/>
      <c r="D1560" s="165" t="s">
        <v>32</v>
      </c>
      <c r="E1560" s="189">
        <v>42716</v>
      </c>
      <c r="F1560" s="95" t="s">
        <v>1051</v>
      </c>
      <c r="G1560" s="165" t="s">
        <v>1052</v>
      </c>
      <c r="H1560" s="165" t="s">
        <v>1059</v>
      </c>
      <c r="I1560" s="176" t="s">
        <v>1233</v>
      </c>
      <c r="J1560" s="85" t="str">
        <f>IFERROR(VLOOKUP(H1560,REFERENCES!R:S,2,FALSE),"")</f>
        <v>Nombre</v>
      </c>
      <c r="K1560" s="168">
        <v>300</v>
      </c>
      <c r="L1560" s="167"/>
      <c r="M1560" s="167"/>
      <c r="N1560" s="167"/>
      <c r="O1560" s="84" t="s">
        <v>1902</v>
      </c>
      <c r="P1560" s="167">
        <v>300</v>
      </c>
      <c r="Q1560" s="96" t="s">
        <v>1040</v>
      </c>
      <c r="R1560" s="165" t="s">
        <v>20</v>
      </c>
      <c r="S1560" s="165" t="s">
        <v>21</v>
      </c>
      <c r="T1560" s="86" t="s">
        <v>1286</v>
      </c>
      <c r="U1560" s="165" t="s">
        <v>1237</v>
      </c>
      <c r="V1560" s="86" t="s">
        <v>1035</v>
      </c>
      <c r="W1560" s="50" t="s">
        <v>1069</v>
      </c>
      <c r="X1560" s="165" t="s">
        <v>1954</v>
      </c>
      <c r="Y1560" s="165" t="str">
        <f t="shared" si="88"/>
        <v>SHE20161212SULE12</v>
      </c>
      <c r="Z1560" s="165">
        <f t="shared" si="89"/>
        <v>5</v>
      </c>
      <c r="AA1560" s="165" t="str">
        <f>VLOOKUP(R1560,NIVEAUXADMIN!A:B,2,FALSE)</f>
        <v>HT07</v>
      </c>
      <c r="AB1560" s="165" t="str">
        <f>VLOOKUP(S1560,NIVEAUXADMIN!E:F,2,FALSE)</f>
        <v>HT07711</v>
      </c>
      <c r="AC1560" s="165" t="str">
        <f>VLOOKUP(T1560,NIVEAUXADMIN!I:J,2,FALSE)</f>
        <v>HT07711-06</v>
      </c>
      <c r="AD1560" s="87">
        <f>IF(SUMPRODUCT(($A$4:$A1560=A1560)*($S$4:$S1560=S1560))&gt;1,0,1)</f>
        <v>0</v>
      </c>
    </row>
    <row r="1561" spans="1:30" s="165" customFormat="1" ht="15" customHeight="1">
      <c r="A1561" s="98" t="s">
        <v>115</v>
      </c>
      <c r="B1561" s="76" t="s">
        <v>1176</v>
      </c>
      <c r="C1561" s="90"/>
      <c r="D1561" s="165" t="s">
        <v>32</v>
      </c>
      <c r="E1561" s="189">
        <v>42716</v>
      </c>
      <c r="F1561" s="95" t="s">
        <v>1051</v>
      </c>
      <c r="G1561" s="165" t="s">
        <v>1052</v>
      </c>
      <c r="H1561" s="165" t="s">
        <v>1056</v>
      </c>
      <c r="I1561" s="176" t="s">
        <v>1233</v>
      </c>
      <c r="J1561" s="85" t="str">
        <f>IFERROR(VLOOKUP(H1561,REFERENCES!R:S,2,FALSE),"")</f>
        <v>Nombre</v>
      </c>
      <c r="K1561" s="168">
        <v>300</v>
      </c>
      <c r="L1561" s="167"/>
      <c r="M1561" s="167"/>
      <c r="N1561" s="167"/>
      <c r="O1561" s="84" t="s">
        <v>1902</v>
      </c>
      <c r="P1561" s="167">
        <v>300</v>
      </c>
      <c r="Q1561" s="96" t="s">
        <v>1040</v>
      </c>
      <c r="R1561" s="165" t="s">
        <v>20</v>
      </c>
      <c r="S1561" s="165" t="s">
        <v>21</v>
      </c>
      <c r="T1561" s="86" t="s">
        <v>1286</v>
      </c>
      <c r="U1561" s="165" t="s">
        <v>1237</v>
      </c>
      <c r="V1561" s="86" t="s">
        <v>1035</v>
      </c>
      <c r="W1561" s="50" t="s">
        <v>1069</v>
      </c>
      <c r="X1561" s="165" t="s">
        <v>1232</v>
      </c>
      <c r="Y1561" s="165" t="str">
        <f t="shared" si="88"/>
        <v>SHE20161212SULE12</v>
      </c>
      <c r="Z1561" s="165">
        <f t="shared" si="89"/>
        <v>5</v>
      </c>
      <c r="AA1561" s="165" t="str">
        <f>VLOOKUP(R1561,NIVEAUXADMIN!A:B,2,FALSE)</f>
        <v>HT07</v>
      </c>
      <c r="AB1561" s="165" t="str">
        <f>VLOOKUP(S1561,NIVEAUXADMIN!E:F,2,FALSE)</f>
        <v>HT07711</v>
      </c>
      <c r="AC1561" s="165" t="str">
        <f>VLOOKUP(T1561,NIVEAUXADMIN!I:J,2,FALSE)</f>
        <v>HT07711-06</v>
      </c>
      <c r="AD1561" s="87">
        <f>IF(SUMPRODUCT(($A$4:$A1561=A1561)*($S$4:$S1561=S1561))&gt;1,0,1)</f>
        <v>0</v>
      </c>
    </row>
    <row r="1562" spans="1:30" s="165" customFormat="1" ht="15" customHeight="1">
      <c r="A1562" s="98" t="s">
        <v>115</v>
      </c>
      <c r="B1562" s="76" t="s">
        <v>1176</v>
      </c>
      <c r="C1562" s="90"/>
      <c r="D1562" s="165" t="s">
        <v>32</v>
      </c>
      <c r="E1562" s="189">
        <v>42716</v>
      </c>
      <c r="F1562" s="95" t="s">
        <v>1049</v>
      </c>
      <c r="G1562" s="165" t="s">
        <v>1053</v>
      </c>
      <c r="H1562" s="165" t="s">
        <v>1064</v>
      </c>
      <c r="I1562" s="176" t="s">
        <v>1233</v>
      </c>
      <c r="J1562" s="85" t="str">
        <f>IFERROR(VLOOKUP(H1562,REFERENCES!R:S,2,FALSE),"")</f>
        <v>Nombre</v>
      </c>
      <c r="K1562" s="168">
        <v>300</v>
      </c>
      <c r="L1562" s="167"/>
      <c r="M1562" s="167"/>
      <c r="N1562" s="167"/>
      <c r="O1562" s="84" t="s">
        <v>1902</v>
      </c>
      <c r="P1562" s="167">
        <v>300</v>
      </c>
      <c r="Q1562" s="96" t="s">
        <v>1040</v>
      </c>
      <c r="R1562" s="165" t="s">
        <v>20</v>
      </c>
      <c r="S1562" s="165" t="s">
        <v>21</v>
      </c>
      <c r="T1562" s="86" t="s">
        <v>1286</v>
      </c>
      <c r="U1562" s="165" t="s">
        <v>1237</v>
      </c>
      <c r="V1562" s="86" t="s">
        <v>1035</v>
      </c>
      <c r="W1562" s="50" t="s">
        <v>1069</v>
      </c>
      <c r="X1562" s="165" t="s">
        <v>1234</v>
      </c>
      <c r="Y1562" s="165" t="str">
        <f t="shared" si="88"/>
        <v>SHE20161212SULE12</v>
      </c>
      <c r="Z1562" s="165">
        <f t="shared" si="89"/>
        <v>5</v>
      </c>
      <c r="AA1562" s="165" t="str">
        <f>VLOOKUP(R1562,NIVEAUXADMIN!A:B,2,FALSE)</f>
        <v>HT07</v>
      </c>
      <c r="AB1562" s="165" t="str">
        <f>VLOOKUP(S1562,NIVEAUXADMIN!E:F,2,FALSE)</f>
        <v>HT07711</v>
      </c>
      <c r="AC1562" s="165" t="str">
        <f>VLOOKUP(T1562,NIVEAUXADMIN!I:J,2,FALSE)</f>
        <v>HT07711-06</v>
      </c>
      <c r="AD1562" s="87">
        <f>IF(SUMPRODUCT(($A$4:$A1562=A1562)*($S$4:$S1562=S1562))&gt;1,0,1)</f>
        <v>0</v>
      </c>
    </row>
    <row r="1563" spans="1:30" s="165" customFormat="1" ht="15" customHeight="1">
      <c r="A1563" s="98" t="s">
        <v>115</v>
      </c>
      <c r="B1563" s="76" t="s">
        <v>1176</v>
      </c>
      <c r="C1563" s="90"/>
      <c r="D1563" s="165" t="s">
        <v>32</v>
      </c>
      <c r="E1563" s="189">
        <v>42716</v>
      </c>
      <c r="F1563" s="95" t="s">
        <v>1051</v>
      </c>
      <c r="G1563" s="165" t="s">
        <v>1052</v>
      </c>
      <c r="H1563" s="165" t="s">
        <v>1061</v>
      </c>
      <c r="I1563" s="176" t="s">
        <v>1231</v>
      </c>
      <c r="J1563" s="85" t="str">
        <f>IFERROR(VLOOKUP(H1563,REFERENCES!R:S,2,FALSE),"")</f>
        <v>Nombre</v>
      </c>
      <c r="K1563" s="168">
        <v>600</v>
      </c>
      <c r="L1563" s="167"/>
      <c r="M1563" s="167"/>
      <c r="N1563" s="167"/>
      <c r="O1563" s="84" t="s">
        <v>1902</v>
      </c>
      <c r="P1563" s="167">
        <v>300</v>
      </c>
      <c r="Q1563" s="96" t="s">
        <v>1040</v>
      </c>
      <c r="R1563" s="165" t="s">
        <v>20</v>
      </c>
      <c r="S1563" s="165" t="s">
        <v>21</v>
      </c>
      <c r="T1563" s="86" t="s">
        <v>1286</v>
      </c>
      <c r="U1563" s="165" t="s">
        <v>1237</v>
      </c>
      <c r="V1563" s="86" t="s">
        <v>1035</v>
      </c>
      <c r="W1563" s="50" t="s">
        <v>1069</v>
      </c>
      <c r="X1563" s="165" t="s">
        <v>1232</v>
      </c>
      <c r="Y1563" s="165" t="str">
        <f t="shared" si="88"/>
        <v>SHE20161212SULE12</v>
      </c>
      <c r="Z1563" s="165">
        <f t="shared" si="89"/>
        <v>5</v>
      </c>
      <c r="AA1563" s="165" t="str">
        <f>VLOOKUP(R1563,NIVEAUXADMIN!A:B,2,FALSE)</f>
        <v>HT07</v>
      </c>
      <c r="AB1563" s="165" t="str">
        <f>VLOOKUP(S1563,NIVEAUXADMIN!E:F,2,FALSE)</f>
        <v>HT07711</v>
      </c>
      <c r="AC1563" s="165" t="str">
        <f>VLOOKUP(T1563,NIVEAUXADMIN!I:J,2,FALSE)</f>
        <v>HT07711-06</v>
      </c>
      <c r="AD1563" s="87">
        <f>IF(SUMPRODUCT(($A$4:$A1563=A1563)*($S$4:$S1563=S1563))&gt;1,0,1)</f>
        <v>0</v>
      </c>
    </row>
    <row r="1564" spans="1:30" ht="15" customHeight="1">
      <c r="A1564" s="98" t="s">
        <v>115</v>
      </c>
      <c r="B1564" s="76" t="s">
        <v>1176</v>
      </c>
      <c r="C1564" s="90"/>
      <c r="D1564" s="165" t="s">
        <v>32</v>
      </c>
      <c r="E1564" s="189">
        <v>42716</v>
      </c>
      <c r="F1564" s="95" t="s">
        <v>1051</v>
      </c>
      <c r="G1564" s="165" t="s">
        <v>1052</v>
      </c>
      <c r="H1564" s="165" t="s">
        <v>1058</v>
      </c>
      <c r="I1564" s="176" t="s">
        <v>1231</v>
      </c>
      <c r="J1564" s="85" t="str">
        <f>IFERROR(VLOOKUP(H1564,REFERENCES!R:S,2,FALSE),"")</f>
        <v>Nombre</v>
      </c>
      <c r="K1564" s="168">
        <v>600</v>
      </c>
      <c r="L1564" s="167"/>
      <c r="M1564" s="167"/>
      <c r="N1564" s="167"/>
      <c r="O1564" s="84" t="s">
        <v>1902</v>
      </c>
      <c r="P1564" s="167">
        <v>300</v>
      </c>
      <c r="Q1564" s="96" t="s">
        <v>1040</v>
      </c>
      <c r="R1564" s="165" t="s">
        <v>20</v>
      </c>
      <c r="S1564" s="165" t="s">
        <v>21</v>
      </c>
      <c r="T1564" s="86" t="s">
        <v>1286</v>
      </c>
      <c r="U1564" s="165" t="s">
        <v>1237</v>
      </c>
      <c r="V1564" s="86" t="s">
        <v>1035</v>
      </c>
      <c r="W1564" s="50" t="s">
        <v>1069</v>
      </c>
      <c r="X1564" s="165" t="s">
        <v>1232</v>
      </c>
      <c r="Y1564" s="165" t="str">
        <f t="shared" si="88"/>
        <v>SHE20161212SULE12</v>
      </c>
      <c r="Z1564" s="165">
        <f t="shared" si="89"/>
        <v>5</v>
      </c>
      <c r="AA1564" s="165" t="str">
        <f>VLOOKUP(R1564,NIVEAUXADMIN!A:B,2,FALSE)</f>
        <v>HT07</v>
      </c>
      <c r="AB1564" s="165" t="str">
        <f>VLOOKUP(S1564,NIVEAUXADMIN!E:F,2,FALSE)</f>
        <v>HT07711</v>
      </c>
      <c r="AC1564" s="165" t="str">
        <f>VLOOKUP(T1564,NIVEAUXADMIN!I:J,2,FALSE)</f>
        <v>HT07711-06</v>
      </c>
      <c r="AD1564" s="47">
        <f>IF(SUMPRODUCT(($A$4:$A1564=A1564)*($S$4:$S1564=S1564))&gt;1,0,1)</f>
        <v>0</v>
      </c>
    </row>
    <row r="1565" spans="1:30" ht="15" customHeight="1">
      <c r="A1565" s="98" t="s">
        <v>115</v>
      </c>
      <c r="B1565" s="76" t="s">
        <v>1236</v>
      </c>
      <c r="C1565" s="90"/>
      <c r="D1565" s="165" t="s">
        <v>16</v>
      </c>
      <c r="E1565" s="189">
        <v>42717</v>
      </c>
      <c r="F1565" s="95" t="s">
        <v>1051</v>
      </c>
      <c r="G1565" s="165" t="s">
        <v>1052</v>
      </c>
      <c r="H1565" s="165" t="s">
        <v>1059</v>
      </c>
      <c r="I1565" s="87" t="s">
        <v>1233</v>
      </c>
      <c r="J1565" s="85" t="str">
        <f>IFERROR(VLOOKUP(H1565,REFERENCES!R:S,2,FALSE),"")</f>
        <v>Nombre</v>
      </c>
      <c r="K1565" s="168">
        <v>9</v>
      </c>
      <c r="L1565" s="167">
        <v>22</v>
      </c>
      <c r="M1565" s="167">
        <v>15</v>
      </c>
      <c r="N1565" s="167">
        <v>16</v>
      </c>
      <c r="O1565" s="84">
        <v>53</v>
      </c>
      <c r="P1565" s="167">
        <v>9</v>
      </c>
      <c r="Q1565" s="96" t="s">
        <v>1040</v>
      </c>
      <c r="R1565" s="165" t="s">
        <v>20</v>
      </c>
      <c r="S1565" s="165" t="s">
        <v>21</v>
      </c>
      <c r="T1565" s="86" t="s">
        <v>1824</v>
      </c>
      <c r="U1565" s="165"/>
      <c r="V1565" s="86" t="s">
        <v>1036</v>
      </c>
      <c r="W1565" s="50" t="s">
        <v>1069</v>
      </c>
      <c r="X1565" s="165" t="s">
        <v>1954</v>
      </c>
      <c r="Y1565" s="165" t="str">
        <f t="shared" si="88"/>
        <v>SHE20161213SULE9È</v>
      </c>
      <c r="Z1565" s="165">
        <f t="shared" si="89"/>
        <v>5</v>
      </c>
      <c r="AA1565" s="165" t="str">
        <f>VLOOKUP(R1565,NIVEAUXADMIN!A:B,2,FALSE)</f>
        <v>HT07</v>
      </c>
      <c r="AB1565" s="165" t="str">
        <f>VLOOKUP(S1565,NIVEAUXADMIN!E:F,2,FALSE)</f>
        <v>HT07711</v>
      </c>
      <c r="AC1565" s="165" t="str">
        <f>VLOOKUP(T1565,NIVEAUXADMIN!I:J,2,FALSE)</f>
        <v>HT07711-05</v>
      </c>
      <c r="AD1565" s="47">
        <f>IF(SUMPRODUCT(($A$4:$A1565=A1565)*($S$4:$S1565=S1565))&gt;1,0,1)</f>
        <v>0</v>
      </c>
    </row>
    <row r="1566" spans="1:30" ht="15" customHeight="1">
      <c r="A1566" s="98" t="s">
        <v>115</v>
      </c>
      <c r="B1566" s="76" t="s">
        <v>1236</v>
      </c>
      <c r="C1566" s="90"/>
      <c r="D1566" s="165" t="s">
        <v>16</v>
      </c>
      <c r="E1566" s="189">
        <v>42717</v>
      </c>
      <c r="F1566" s="95" t="s">
        <v>1051</v>
      </c>
      <c r="G1566" s="165" t="s">
        <v>1052</v>
      </c>
      <c r="H1566" s="165" t="s">
        <v>1056</v>
      </c>
      <c r="I1566" s="87" t="s">
        <v>1233</v>
      </c>
      <c r="J1566" s="85" t="str">
        <f>IFERROR(VLOOKUP(H1566,REFERENCES!R:S,2,FALSE),"")</f>
        <v>Nombre</v>
      </c>
      <c r="K1566" s="168">
        <v>9</v>
      </c>
      <c r="L1566" s="167">
        <v>22</v>
      </c>
      <c r="M1566" s="167">
        <v>15</v>
      </c>
      <c r="N1566" s="167">
        <v>16</v>
      </c>
      <c r="O1566" s="84">
        <v>53</v>
      </c>
      <c r="P1566" s="167">
        <v>9</v>
      </c>
      <c r="Q1566" s="96" t="s">
        <v>1040</v>
      </c>
      <c r="R1566" s="165" t="s">
        <v>20</v>
      </c>
      <c r="S1566" s="165" t="s">
        <v>21</v>
      </c>
      <c r="T1566" s="86" t="s">
        <v>1824</v>
      </c>
      <c r="U1566" s="165"/>
      <c r="V1566" s="86" t="s">
        <v>1036</v>
      </c>
      <c r="W1566" s="50" t="s">
        <v>1069</v>
      </c>
      <c r="X1566" s="165" t="s">
        <v>1232</v>
      </c>
      <c r="Y1566" s="165" t="str">
        <f t="shared" si="88"/>
        <v>SHE20161213SULE9È</v>
      </c>
      <c r="Z1566" s="165">
        <f t="shared" si="89"/>
        <v>5</v>
      </c>
      <c r="AA1566" s="165" t="str">
        <f>VLOOKUP(R1566,NIVEAUXADMIN!A:B,2,FALSE)</f>
        <v>HT07</v>
      </c>
      <c r="AB1566" s="165" t="str">
        <f>VLOOKUP(S1566,NIVEAUXADMIN!E:F,2,FALSE)</f>
        <v>HT07711</v>
      </c>
      <c r="AC1566" s="165" t="str">
        <f>VLOOKUP(T1566,NIVEAUXADMIN!I:J,2,FALSE)</f>
        <v>HT07711-05</v>
      </c>
      <c r="AD1566" s="87">
        <f>IF(SUMPRODUCT(($A$4:$A1566=A1566)*($S$4:$S1566=S1566))&gt;1,0,1)</f>
        <v>0</v>
      </c>
    </row>
    <row r="1567" spans="1:30" ht="15" customHeight="1">
      <c r="A1567" s="98" t="s">
        <v>115</v>
      </c>
      <c r="B1567" s="76" t="s">
        <v>1236</v>
      </c>
      <c r="C1567" s="90"/>
      <c r="D1567" s="165" t="s">
        <v>16</v>
      </c>
      <c r="E1567" s="189">
        <v>42717</v>
      </c>
      <c r="F1567" s="95" t="s">
        <v>1049</v>
      </c>
      <c r="G1567" s="165" t="s">
        <v>1053</v>
      </c>
      <c r="H1567" s="165" t="s">
        <v>1064</v>
      </c>
      <c r="I1567" s="87" t="s">
        <v>1233</v>
      </c>
      <c r="J1567" s="85" t="str">
        <f>IFERROR(VLOOKUP(H1567,REFERENCES!R:S,2,FALSE),"")</f>
        <v>Nombre</v>
      </c>
      <c r="K1567" s="168">
        <v>9</v>
      </c>
      <c r="L1567" s="167">
        <v>22</v>
      </c>
      <c r="M1567" s="167">
        <v>15</v>
      </c>
      <c r="N1567" s="167">
        <v>16</v>
      </c>
      <c r="O1567" s="84">
        <v>53</v>
      </c>
      <c r="P1567" s="167">
        <v>9</v>
      </c>
      <c r="Q1567" s="96" t="s">
        <v>1040</v>
      </c>
      <c r="R1567" s="165" t="s">
        <v>20</v>
      </c>
      <c r="S1567" s="165" t="s">
        <v>21</v>
      </c>
      <c r="T1567" s="86" t="s">
        <v>1824</v>
      </c>
      <c r="U1567" s="165"/>
      <c r="V1567" s="86" t="s">
        <v>1036</v>
      </c>
      <c r="W1567" s="50" t="s">
        <v>1069</v>
      </c>
      <c r="X1567" s="165" t="s">
        <v>1234</v>
      </c>
      <c r="Y1567" s="165" t="str">
        <f t="shared" si="88"/>
        <v>SHE20161213SULE9È</v>
      </c>
      <c r="Z1567" s="165">
        <f t="shared" si="89"/>
        <v>5</v>
      </c>
      <c r="AA1567" s="165" t="str">
        <f>VLOOKUP(R1567,NIVEAUXADMIN!A:B,2,FALSE)</f>
        <v>HT07</v>
      </c>
      <c r="AB1567" s="165" t="str">
        <f>VLOOKUP(S1567,NIVEAUXADMIN!E:F,2,FALSE)</f>
        <v>HT07711</v>
      </c>
      <c r="AC1567" s="165" t="str">
        <f>VLOOKUP(T1567,NIVEAUXADMIN!I:J,2,FALSE)</f>
        <v>HT07711-05</v>
      </c>
      <c r="AD1567" s="87">
        <f>IF(SUMPRODUCT(($A$4:$A1567=A1567)*($S$4:$S1567=S1567))&gt;1,0,1)</f>
        <v>0</v>
      </c>
    </row>
    <row r="1568" spans="1:30" ht="15" customHeight="1">
      <c r="A1568" s="98" t="s">
        <v>115</v>
      </c>
      <c r="B1568" s="76" t="s">
        <v>1236</v>
      </c>
      <c r="C1568" s="90"/>
      <c r="D1568" s="165" t="s">
        <v>16</v>
      </c>
      <c r="E1568" s="189">
        <v>42717</v>
      </c>
      <c r="F1568" s="95" t="s">
        <v>1051</v>
      </c>
      <c r="G1568" s="165" t="s">
        <v>1052</v>
      </c>
      <c r="H1568" s="165" t="s">
        <v>1061</v>
      </c>
      <c r="I1568" s="87" t="s">
        <v>1231</v>
      </c>
      <c r="J1568" s="85" t="str">
        <f>IFERROR(VLOOKUP(H1568,REFERENCES!R:S,2,FALSE),"")</f>
        <v>Nombre</v>
      </c>
      <c r="K1568" s="168">
        <v>18</v>
      </c>
      <c r="L1568" s="167">
        <v>22</v>
      </c>
      <c r="M1568" s="167">
        <v>15</v>
      </c>
      <c r="N1568" s="167">
        <v>16</v>
      </c>
      <c r="O1568" s="84">
        <v>53</v>
      </c>
      <c r="P1568" s="167">
        <v>9</v>
      </c>
      <c r="Q1568" s="96" t="s">
        <v>1040</v>
      </c>
      <c r="R1568" s="165" t="s">
        <v>20</v>
      </c>
      <c r="S1568" s="165" t="s">
        <v>21</v>
      </c>
      <c r="T1568" s="86" t="s">
        <v>1824</v>
      </c>
      <c r="U1568" s="165"/>
      <c r="V1568" s="86" t="s">
        <v>1036</v>
      </c>
      <c r="W1568" s="50" t="s">
        <v>1069</v>
      </c>
      <c r="X1568" s="165" t="s">
        <v>1232</v>
      </c>
      <c r="Y1568" s="165" t="str">
        <f t="shared" si="88"/>
        <v>SHE20161213SULE9È</v>
      </c>
      <c r="Z1568" s="165">
        <f t="shared" si="89"/>
        <v>5</v>
      </c>
      <c r="AA1568" s="165" t="str">
        <f>VLOOKUP(R1568,NIVEAUXADMIN!A:B,2,FALSE)</f>
        <v>HT07</v>
      </c>
      <c r="AB1568" s="165" t="str">
        <f>VLOOKUP(S1568,NIVEAUXADMIN!E:F,2,FALSE)</f>
        <v>HT07711</v>
      </c>
      <c r="AC1568" s="165" t="str">
        <f>VLOOKUP(T1568,NIVEAUXADMIN!I:J,2,FALSE)</f>
        <v>HT07711-05</v>
      </c>
      <c r="AD1568" s="87">
        <f>IF(SUMPRODUCT(($A$4:$A1568=A1568)*($S$4:$S1568=S1568))&gt;1,0,1)</f>
        <v>0</v>
      </c>
    </row>
    <row r="1569" spans="1:30" ht="15" customHeight="1">
      <c r="A1569" s="98" t="s">
        <v>115</v>
      </c>
      <c r="B1569" s="76" t="s">
        <v>1236</v>
      </c>
      <c r="C1569" s="90"/>
      <c r="D1569" s="165" t="s">
        <v>16</v>
      </c>
      <c r="E1569" s="189">
        <v>42717</v>
      </c>
      <c r="F1569" s="95" t="s">
        <v>1051</v>
      </c>
      <c r="G1569" s="165" t="s">
        <v>1052</v>
      </c>
      <c r="H1569" s="165" t="s">
        <v>1058</v>
      </c>
      <c r="I1569" s="87" t="s">
        <v>1231</v>
      </c>
      <c r="J1569" s="85" t="str">
        <f>IFERROR(VLOOKUP(H1569,REFERENCES!R:S,2,FALSE),"")</f>
        <v>Nombre</v>
      </c>
      <c r="K1569" s="168">
        <v>18</v>
      </c>
      <c r="L1569" s="167">
        <v>22</v>
      </c>
      <c r="M1569" s="167">
        <v>15</v>
      </c>
      <c r="N1569" s="167">
        <v>16</v>
      </c>
      <c r="O1569" s="84">
        <v>53</v>
      </c>
      <c r="P1569" s="167">
        <v>9</v>
      </c>
      <c r="Q1569" s="96" t="s">
        <v>1040</v>
      </c>
      <c r="R1569" s="165" t="s">
        <v>20</v>
      </c>
      <c r="S1569" s="165" t="s">
        <v>21</v>
      </c>
      <c r="T1569" s="86" t="s">
        <v>1824</v>
      </c>
      <c r="U1569" s="165"/>
      <c r="V1569" s="86" t="s">
        <v>1036</v>
      </c>
      <c r="W1569" s="50" t="s">
        <v>1069</v>
      </c>
      <c r="X1569" s="165" t="s">
        <v>1232</v>
      </c>
      <c r="Y1569" s="165" t="str">
        <f t="shared" si="88"/>
        <v>SHE20161213SULE9È</v>
      </c>
      <c r="Z1569" s="165">
        <f t="shared" si="89"/>
        <v>5</v>
      </c>
      <c r="AA1569" s="165" t="str">
        <f>VLOOKUP(R1569,NIVEAUXADMIN!A:B,2,FALSE)</f>
        <v>HT07</v>
      </c>
      <c r="AB1569" s="165" t="str">
        <f>VLOOKUP(S1569,NIVEAUXADMIN!E:F,2,FALSE)</f>
        <v>HT07711</v>
      </c>
      <c r="AC1569" s="165" t="str">
        <f>VLOOKUP(T1569,NIVEAUXADMIN!I:J,2,FALSE)</f>
        <v>HT07711-05</v>
      </c>
      <c r="AD1569" s="87">
        <f>IF(SUMPRODUCT(($A$4:$A1569=A1569)*($S$4:$S1569=S1569))&gt;1,0,1)</f>
        <v>0</v>
      </c>
    </row>
    <row r="1570" spans="1:30" ht="15" customHeight="1">
      <c r="A1570" s="98" t="s">
        <v>115</v>
      </c>
      <c r="B1570" s="76" t="s">
        <v>1236</v>
      </c>
      <c r="C1570" s="90"/>
      <c r="D1570" s="165" t="s">
        <v>16</v>
      </c>
      <c r="E1570" s="189">
        <v>42718</v>
      </c>
      <c r="F1570" s="95" t="s">
        <v>1051</v>
      </c>
      <c r="G1570" s="165" t="s">
        <v>1052</v>
      </c>
      <c r="H1570" s="165" t="s">
        <v>1059</v>
      </c>
      <c r="I1570" s="87" t="s">
        <v>1233</v>
      </c>
      <c r="J1570" s="85" t="str">
        <f>IFERROR(VLOOKUP(H1570,REFERENCES!R:S,2,FALSE),"")</f>
        <v>Nombre</v>
      </c>
      <c r="K1570" s="168">
        <v>14</v>
      </c>
      <c r="L1570" s="167">
        <v>26</v>
      </c>
      <c r="M1570" s="167">
        <v>25</v>
      </c>
      <c r="N1570" s="167">
        <v>26</v>
      </c>
      <c r="O1570" s="84">
        <v>77</v>
      </c>
      <c r="P1570" s="167">
        <v>14</v>
      </c>
      <c r="Q1570" s="96" t="s">
        <v>1040</v>
      </c>
      <c r="R1570" s="165" t="s">
        <v>20</v>
      </c>
      <c r="S1570" s="165" t="s">
        <v>21</v>
      </c>
      <c r="T1570" s="86" t="s">
        <v>1332</v>
      </c>
      <c r="U1570" s="165"/>
      <c r="V1570" s="86" t="s">
        <v>1036</v>
      </c>
      <c r="W1570" s="50" t="s">
        <v>1069</v>
      </c>
      <c r="X1570" s="165" t="s">
        <v>1954</v>
      </c>
      <c r="Y1570" s="165" t="str">
        <f t="shared" si="88"/>
        <v>SHE20161214SULE1È</v>
      </c>
      <c r="Z1570" s="165">
        <f t="shared" si="89"/>
        <v>5</v>
      </c>
      <c r="AA1570" s="165" t="str">
        <f>VLOOKUP(R1570,NIVEAUXADMIN!A:B,2,FALSE)</f>
        <v>HT07</v>
      </c>
      <c r="AB1570" s="165" t="str">
        <f>VLOOKUP(S1570,NIVEAUXADMIN!E:F,2,FALSE)</f>
        <v>HT07711</v>
      </c>
      <c r="AC1570" s="165" t="str">
        <f>VLOOKUP(T1570,NIVEAUXADMIN!I:J,2,FALSE)</f>
        <v>HT07711-01</v>
      </c>
      <c r="AD1570" s="87">
        <f>IF(SUMPRODUCT(($A$4:$A1570=A1570)*($S$4:$S1570=S1570))&gt;1,0,1)</f>
        <v>0</v>
      </c>
    </row>
    <row r="1571" spans="1:30" ht="15" customHeight="1">
      <c r="A1571" s="98" t="s">
        <v>115</v>
      </c>
      <c r="B1571" s="76" t="s">
        <v>1236</v>
      </c>
      <c r="C1571" s="90"/>
      <c r="D1571" s="165" t="s">
        <v>16</v>
      </c>
      <c r="E1571" s="189">
        <v>42718</v>
      </c>
      <c r="F1571" s="95" t="s">
        <v>1051</v>
      </c>
      <c r="G1571" s="165" t="s">
        <v>1052</v>
      </c>
      <c r="H1571" s="165" t="s">
        <v>1059</v>
      </c>
      <c r="I1571" s="87" t="s">
        <v>1233</v>
      </c>
      <c r="J1571" s="85" t="str">
        <f>IFERROR(VLOOKUP(H1571,REFERENCES!R:S,2,FALSE),"")</f>
        <v>Nombre</v>
      </c>
      <c r="K1571" s="168">
        <v>6</v>
      </c>
      <c r="L1571" s="167">
        <v>14</v>
      </c>
      <c r="M1571" s="167">
        <v>12</v>
      </c>
      <c r="N1571" s="167">
        <v>9</v>
      </c>
      <c r="O1571" s="84">
        <v>35</v>
      </c>
      <c r="P1571" s="167">
        <v>6</v>
      </c>
      <c r="Q1571" s="96" t="s">
        <v>1040</v>
      </c>
      <c r="R1571" s="165" t="s">
        <v>20</v>
      </c>
      <c r="S1571" s="165" t="s">
        <v>548</v>
      </c>
      <c r="T1571" s="86" t="s">
        <v>1368</v>
      </c>
      <c r="U1571" s="165"/>
      <c r="V1571" s="86" t="s">
        <v>1036</v>
      </c>
      <c r="W1571" s="50" t="s">
        <v>1069</v>
      </c>
      <c r="X1571" s="165" t="s">
        <v>1954</v>
      </c>
      <c r="Y1571" s="165" t="str">
        <f t="shared" si="88"/>
        <v>SHE20161214SUST1È</v>
      </c>
      <c r="Z1571" s="165">
        <f t="shared" si="89"/>
        <v>5</v>
      </c>
      <c r="AA1571" s="165" t="str">
        <f>VLOOKUP(R1571,NIVEAUXADMIN!A:B,2,FALSE)</f>
        <v>HT07</v>
      </c>
      <c r="AB1571" s="165" t="str">
        <f>VLOOKUP(S1571,NIVEAUXADMIN!E:F,2,FALSE)</f>
        <v>HT07732</v>
      </c>
      <c r="AC1571" s="165" t="str">
        <f>VLOOKUP(T1571,NIVEAUXADMIN!I:J,2,FALSE)</f>
        <v>HT07732-01</v>
      </c>
      <c r="AD1571" s="87">
        <f>IF(SUMPRODUCT(($A$4:$A1571=A1571)*($S$4:$S1571=S1571))&gt;1,0,1)</f>
        <v>1</v>
      </c>
    </row>
    <row r="1572" spans="1:30" ht="15" customHeight="1">
      <c r="A1572" s="98" t="s">
        <v>115</v>
      </c>
      <c r="B1572" s="76" t="s">
        <v>1236</v>
      </c>
      <c r="C1572" s="90"/>
      <c r="D1572" s="165" t="s">
        <v>16</v>
      </c>
      <c r="E1572" s="189">
        <v>42718</v>
      </c>
      <c r="F1572" s="95" t="s">
        <v>1051</v>
      </c>
      <c r="G1572" s="165" t="s">
        <v>1052</v>
      </c>
      <c r="H1572" s="165" t="s">
        <v>1056</v>
      </c>
      <c r="I1572" s="87" t="s">
        <v>1233</v>
      </c>
      <c r="J1572" s="85" t="str">
        <f>IFERROR(VLOOKUP(H1572,REFERENCES!R:S,2,FALSE),"")</f>
        <v>Nombre</v>
      </c>
      <c r="K1572" s="168">
        <v>14</v>
      </c>
      <c r="L1572" s="167">
        <v>26</v>
      </c>
      <c r="M1572" s="167">
        <v>25</v>
      </c>
      <c r="N1572" s="167">
        <v>26</v>
      </c>
      <c r="O1572" s="84">
        <v>77</v>
      </c>
      <c r="P1572" s="167">
        <v>14</v>
      </c>
      <c r="Q1572" s="96" t="s">
        <v>1040</v>
      </c>
      <c r="R1572" s="165" t="s">
        <v>20</v>
      </c>
      <c r="S1572" s="165" t="s">
        <v>21</v>
      </c>
      <c r="T1572" s="86" t="s">
        <v>1332</v>
      </c>
      <c r="U1572" s="165"/>
      <c r="V1572" s="86" t="s">
        <v>1036</v>
      </c>
      <c r="W1572" s="50" t="s">
        <v>1069</v>
      </c>
      <c r="X1572" s="165" t="s">
        <v>1232</v>
      </c>
      <c r="Y1572" s="165" t="str">
        <f t="shared" ref="Y1572:Y1604" si="90">UPPER(LEFT(A1572,3)&amp;YEAR(E1572)&amp;MONTH(E1572)&amp;DAY((E1572))&amp;LEFT(R1572,2)&amp;LEFT(S1572,2)&amp;LEFT(T1572,2))</f>
        <v>SHE20161214SULE1È</v>
      </c>
      <c r="Z1572" s="165">
        <f t="shared" ref="Z1572:Z1603" si="91">COUNTIF($Y$4:$Y$1907,Y1572)</f>
        <v>5</v>
      </c>
      <c r="AA1572" s="165" t="str">
        <f>VLOOKUP(R1572,NIVEAUXADMIN!A:B,2,FALSE)</f>
        <v>HT07</v>
      </c>
      <c r="AB1572" s="165" t="str">
        <f>VLOOKUP(S1572,NIVEAUXADMIN!E:F,2,FALSE)</f>
        <v>HT07711</v>
      </c>
      <c r="AC1572" s="165" t="str">
        <f>VLOOKUP(T1572,NIVEAUXADMIN!I:J,2,FALSE)</f>
        <v>HT07711-01</v>
      </c>
      <c r="AD1572" s="87">
        <f>IF(SUMPRODUCT(($A$4:$A1572=A1572)*($S$4:$S1572=S1572))&gt;1,0,1)</f>
        <v>0</v>
      </c>
    </row>
    <row r="1573" spans="1:30" ht="15" customHeight="1">
      <c r="A1573" s="98" t="s">
        <v>115</v>
      </c>
      <c r="B1573" s="76" t="s">
        <v>1236</v>
      </c>
      <c r="C1573" s="90"/>
      <c r="D1573" s="165" t="s">
        <v>16</v>
      </c>
      <c r="E1573" s="189">
        <v>42718</v>
      </c>
      <c r="F1573" s="95" t="s">
        <v>1051</v>
      </c>
      <c r="G1573" s="165" t="s">
        <v>1052</v>
      </c>
      <c r="H1573" s="165" t="s">
        <v>1056</v>
      </c>
      <c r="I1573" s="87" t="s">
        <v>1233</v>
      </c>
      <c r="J1573" s="85" t="str">
        <f>IFERROR(VLOOKUP(H1573,REFERENCES!R:S,2,FALSE),"")</f>
        <v>Nombre</v>
      </c>
      <c r="K1573" s="168">
        <v>6</v>
      </c>
      <c r="L1573" s="167">
        <v>14</v>
      </c>
      <c r="M1573" s="167">
        <v>12</v>
      </c>
      <c r="N1573" s="167">
        <v>9</v>
      </c>
      <c r="O1573" s="84">
        <v>35</v>
      </c>
      <c r="P1573" s="167">
        <v>6</v>
      </c>
      <c r="Q1573" s="96" t="s">
        <v>1040</v>
      </c>
      <c r="R1573" s="165" t="s">
        <v>20</v>
      </c>
      <c r="S1573" s="165" t="s">
        <v>548</v>
      </c>
      <c r="T1573" s="86" t="s">
        <v>1368</v>
      </c>
      <c r="U1573" s="165"/>
      <c r="V1573" s="86" t="s">
        <v>1036</v>
      </c>
      <c r="W1573" s="50" t="s">
        <v>1069</v>
      </c>
      <c r="X1573" s="165" t="s">
        <v>1232</v>
      </c>
      <c r="Y1573" s="165" t="str">
        <f t="shared" si="90"/>
        <v>SHE20161214SUST1È</v>
      </c>
      <c r="Z1573" s="165">
        <f t="shared" si="91"/>
        <v>5</v>
      </c>
      <c r="AA1573" s="165" t="str">
        <f>VLOOKUP(R1573,NIVEAUXADMIN!A:B,2,FALSE)</f>
        <v>HT07</v>
      </c>
      <c r="AB1573" s="165" t="str">
        <f>VLOOKUP(S1573,NIVEAUXADMIN!E:F,2,FALSE)</f>
        <v>HT07732</v>
      </c>
      <c r="AC1573" s="165" t="str">
        <f>VLOOKUP(T1573,NIVEAUXADMIN!I:J,2,FALSE)</f>
        <v>HT07732-01</v>
      </c>
      <c r="AD1573" s="87">
        <f>IF(SUMPRODUCT(($A$4:$A1573=A1573)*($S$4:$S1573=S1573))&gt;1,0,1)</f>
        <v>0</v>
      </c>
    </row>
    <row r="1574" spans="1:30" ht="15" customHeight="1">
      <c r="A1574" s="98" t="s">
        <v>115</v>
      </c>
      <c r="B1574" s="76" t="s">
        <v>1236</v>
      </c>
      <c r="C1574" s="90"/>
      <c r="D1574" s="165" t="s">
        <v>16</v>
      </c>
      <c r="E1574" s="189">
        <v>42718</v>
      </c>
      <c r="F1574" s="95" t="s">
        <v>1049</v>
      </c>
      <c r="G1574" s="165" t="s">
        <v>1053</v>
      </c>
      <c r="H1574" s="165" t="s">
        <v>1064</v>
      </c>
      <c r="I1574" s="87" t="s">
        <v>1233</v>
      </c>
      <c r="J1574" s="85" t="str">
        <f>IFERROR(VLOOKUP(H1574,REFERENCES!R:S,2,FALSE),"")</f>
        <v>Nombre</v>
      </c>
      <c r="K1574" s="168">
        <v>14</v>
      </c>
      <c r="L1574" s="167">
        <v>26</v>
      </c>
      <c r="M1574" s="167">
        <v>25</v>
      </c>
      <c r="N1574" s="167">
        <v>26</v>
      </c>
      <c r="O1574" s="84">
        <v>77</v>
      </c>
      <c r="P1574" s="167">
        <v>14</v>
      </c>
      <c r="Q1574" s="96" t="s">
        <v>1040</v>
      </c>
      <c r="R1574" s="165" t="s">
        <v>20</v>
      </c>
      <c r="S1574" s="165" t="s">
        <v>21</v>
      </c>
      <c r="T1574" s="86" t="s">
        <v>1332</v>
      </c>
      <c r="U1574" s="165"/>
      <c r="V1574" s="86" t="s">
        <v>1036</v>
      </c>
      <c r="W1574" s="50" t="s">
        <v>1069</v>
      </c>
      <c r="X1574" s="165" t="s">
        <v>1234</v>
      </c>
      <c r="Y1574" s="165" t="str">
        <f t="shared" si="90"/>
        <v>SHE20161214SULE1È</v>
      </c>
      <c r="Z1574" s="165">
        <f t="shared" si="91"/>
        <v>5</v>
      </c>
      <c r="AA1574" s="165" t="str">
        <f>VLOOKUP(R1574,NIVEAUXADMIN!A:B,2,FALSE)</f>
        <v>HT07</v>
      </c>
      <c r="AB1574" s="165" t="str">
        <f>VLOOKUP(S1574,NIVEAUXADMIN!E:F,2,FALSE)</f>
        <v>HT07711</v>
      </c>
      <c r="AC1574" s="165" t="str">
        <f>VLOOKUP(T1574,NIVEAUXADMIN!I:J,2,FALSE)</f>
        <v>HT07711-01</v>
      </c>
      <c r="AD1574" s="87">
        <f>IF(SUMPRODUCT(($A$4:$A1574=A1574)*($S$4:$S1574=S1574))&gt;1,0,1)</f>
        <v>0</v>
      </c>
    </row>
    <row r="1575" spans="1:30" ht="15" customHeight="1">
      <c r="A1575" s="98" t="s">
        <v>115</v>
      </c>
      <c r="B1575" s="76" t="s">
        <v>1236</v>
      </c>
      <c r="C1575" s="90"/>
      <c r="D1575" s="165" t="s">
        <v>16</v>
      </c>
      <c r="E1575" s="189">
        <v>42718</v>
      </c>
      <c r="F1575" s="95" t="s">
        <v>1049</v>
      </c>
      <c r="G1575" s="165" t="s">
        <v>1053</v>
      </c>
      <c r="H1575" s="165" t="s">
        <v>1064</v>
      </c>
      <c r="I1575" s="87" t="s">
        <v>1233</v>
      </c>
      <c r="J1575" s="85" t="str">
        <f>IFERROR(VLOOKUP(H1575,REFERENCES!R:S,2,FALSE),"")</f>
        <v>Nombre</v>
      </c>
      <c r="K1575" s="168">
        <v>6</v>
      </c>
      <c r="L1575" s="167">
        <v>14</v>
      </c>
      <c r="M1575" s="167">
        <v>12</v>
      </c>
      <c r="N1575" s="167">
        <v>9</v>
      </c>
      <c r="O1575" s="84">
        <v>35</v>
      </c>
      <c r="P1575" s="167">
        <v>6</v>
      </c>
      <c r="Q1575" s="96" t="s">
        <v>1040</v>
      </c>
      <c r="R1575" s="165" t="s">
        <v>20</v>
      </c>
      <c r="S1575" s="165" t="s">
        <v>548</v>
      </c>
      <c r="T1575" s="86" t="s">
        <v>1368</v>
      </c>
      <c r="U1575" s="165"/>
      <c r="V1575" s="86" t="s">
        <v>1036</v>
      </c>
      <c r="W1575" s="50" t="s">
        <v>1069</v>
      </c>
      <c r="X1575" s="165" t="s">
        <v>1234</v>
      </c>
      <c r="Y1575" s="165" t="str">
        <f t="shared" si="90"/>
        <v>SHE20161214SUST1È</v>
      </c>
      <c r="Z1575" s="165">
        <f t="shared" si="91"/>
        <v>5</v>
      </c>
      <c r="AA1575" s="165" t="str">
        <f>VLOOKUP(R1575,NIVEAUXADMIN!A:B,2,FALSE)</f>
        <v>HT07</v>
      </c>
      <c r="AB1575" s="165" t="str">
        <f>VLOOKUP(S1575,NIVEAUXADMIN!E:F,2,FALSE)</f>
        <v>HT07732</v>
      </c>
      <c r="AC1575" s="165" t="str">
        <f>VLOOKUP(T1575,NIVEAUXADMIN!I:J,2,FALSE)</f>
        <v>HT07732-01</v>
      </c>
      <c r="AD1575" s="87">
        <f>IF(SUMPRODUCT(($A$4:$A1575=A1575)*($S$4:$S1575=S1575))&gt;1,0,1)</f>
        <v>0</v>
      </c>
    </row>
    <row r="1576" spans="1:30" ht="15" customHeight="1">
      <c r="A1576" s="98" t="s">
        <v>115</v>
      </c>
      <c r="B1576" s="76" t="s">
        <v>1236</v>
      </c>
      <c r="C1576" s="90"/>
      <c r="D1576" s="165" t="s">
        <v>16</v>
      </c>
      <c r="E1576" s="189">
        <v>42718</v>
      </c>
      <c r="F1576" s="95" t="s">
        <v>1051</v>
      </c>
      <c r="G1576" s="165" t="s">
        <v>1052</v>
      </c>
      <c r="H1576" s="165" t="s">
        <v>1061</v>
      </c>
      <c r="I1576" s="87" t="s">
        <v>1231</v>
      </c>
      <c r="J1576" s="85" t="str">
        <f>IFERROR(VLOOKUP(H1576,REFERENCES!R:S,2,FALSE),"")</f>
        <v>Nombre</v>
      </c>
      <c r="K1576" s="168">
        <v>28</v>
      </c>
      <c r="L1576" s="167">
        <v>26</v>
      </c>
      <c r="M1576" s="167">
        <v>25</v>
      </c>
      <c r="N1576" s="167">
        <v>26</v>
      </c>
      <c r="O1576" s="84">
        <v>77</v>
      </c>
      <c r="P1576" s="167">
        <v>14</v>
      </c>
      <c r="Q1576" s="96" t="s">
        <v>1040</v>
      </c>
      <c r="R1576" s="165" t="s">
        <v>20</v>
      </c>
      <c r="S1576" s="165" t="s">
        <v>21</v>
      </c>
      <c r="T1576" s="86" t="s">
        <v>1332</v>
      </c>
      <c r="U1576" s="165"/>
      <c r="V1576" s="86" t="s">
        <v>1036</v>
      </c>
      <c r="W1576" s="50" t="s">
        <v>1069</v>
      </c>
      <c r="X1576" s="165" t="s">
        <v>1232</v>
      </c>
      <c r="Y1576" s="165" t="str">
        <f t="shared" si="90"/>
        <v>SHE20161214SULE1È</v>
      </c>
      <c r="Z1576" s="165">
        <f t="shared" si="91"/>
        <v>5</v>
      </c>
      <c r="AA1576" s="165" t="str">
        <f>VLOOKUP(R1576,NIVEAUXADMIN!A:B,2,FALSE)</f>
        <v>HT07</v>
      </c>
      <c r="AB1576" s="165" t="str">
        <f>VLOOKUP(S1576,NIVEAUXADMIN!E:F,2,FALSE)</f>
        <v>HT07711</v>
      </c>
      <c r="AC1576" s="165" t="str">
        <f>VLOOKUP(T1576,NIVEAUXADMIN!I:J,2,FALSE)</f>
        <v>HT07711-01</v>
      </c>
      <c r="AD1576" s="87">
        <f>IF(SUMPRODUCT(($A$4:$A1576=A1576)*($S$4:$S1576=S1576))&gt;1,0,1)</f>
        <v>0</v>
      </c>
    </row>
    <row r="1577" spans="1:30" ht="15" customHeight="1">
      <c r="A1577" s="98" t="s">
        <v>115</v>
      </c>
      <c r="B1577" s="76" t="s">
        <v>1236</v>
      </c>
      <c r="C1577" s="90"/>
      <c r="D1577" s="165" t="s">
        <v>16</v>
      </c>
      <c r="E1577" s="189">
        <v>42718</v>
      </c>
      <c r="F1577" s="95" t="s">
        <v>1051</v>
      </c>
      <c r="G1577" s="165" t="s">
        <v>1052</v>
      </c>
      <c r="H1577" s="165" t="s">
        <v>1061</v>
      </c>
      <c r="I1577" s="87" t="s">
        <v>1231</v>
      </c>
      <c r="J1577" s="85" t="str">
        <f>IFERROR(VLOOKUP(H1577,REFERENCES!R:S,2,FALSE),"")</f>
        <v>Nombre</v>
      </c>
      <c r="K1577" s="168">
        <v>12</v>
      </c>
      <c r="L1577" s="167">
        <v>14</v>
      </c>
      <c r="M1577" s="167">
        <v>12</v>
      </c>
      <c r="N1577" s="167">
        <v>9</v>
      </c>
      <c r="O1577" s="84">
        <v>35</v>
      </c>
      <c r="P1577" s="167">
        <v>6</v>
      </c>
      <c r="Q1577" s="96" t="s">
        <v>1040</v>
      </c>
      <c r="R1577" s="165" t="s">
        <v>20</v>
      </c>
      <c r="S1577" s="165" t="s">
        <v>548</v>
      </c>
      <c r="T1577" s="86" t="s">
        <v>1368</v>
      </c>
      <c r="U1577" s="165"/>
      <c r="V1577" s="86" t="s">
        <v>1036</v>
      </c>
      <c r="W1577" s="50" t="s">
        <v>1069</v>
      </c>
      <c r="X1577" s="165" t="s">
        <v>1232</v>
      </c>
      <c r="Y1577" s="165" t="str">
        <f t="shared" si="90"/>
        <v>SHE20161214SUST1È</v>
      </c>
      <c r="Z1577" s="165">
        <f t="shared" si="91"/>
        <v>5</v>
      </c>
      <c r="AA1577" s="165" t="str">
        <f>VLOOKUP(R1577,NIVEAUXADMIN!A:B,2,FALSE)</f>
        <v>HT07</v>
      </c>
      <c r="AB1577" s="165" t="str">
        <f>VLOOKUP(S1577,NIVEAUXADMIN!E:F,2,FALSE)</f>
        <v>HT07732</v>
      </c>
      <c r="AC1577" s="165" t="str">
        <f>VLOOKUP(T1577,NIVEAUXADMIN!I:J,2,FALSE)</f>
        <v>HT07732-01</v>
      </c>
      <c r="AD1577" s="87">
        <f>IF(SUMPRODUCT(($A$4:$A1577=A1577)*($S$4:$S1577=S1577))&gt;1,0,1)</f>
        <v>0</v>
      </c>
    </row>
    <row r="1578" spans="1:30" ht="15" customHeight="1">
      <c r="A1578" s="98" t="s">
        <v>115</v>
      </c>
      <c r="B1578" s="76" t="s">
        <v>1236</v>
      </c>
      <c r="C1578" s="90"/>
      <c r="D1578" s="165" t="s">
        <v>16</v>
      </c>
      <c r="E1578" s="189">
        <v>42718</v>
      </c>
      <c r="F1578" s="95" t="s">
        <v>1051</v>
      </c>
      <c r="G1578" s="165" t="s">
        <v>1052</v>
      </c>
      <c r="H1578" s="165" t="s">
        <v>1058</v>
      </c>
      <c r="I1578" s="87" t="s">
        <v>1231</v>
      </c>
      <c r="J1578" s="85" t="str">
        <f>IFERROR(VLOOKUP(H1578,REFERENCES!R:S,2,FALSE),"")</f>
        <v>Nombre</v>
      </c>
      <c r="K1578" s="168">
        <v>28</v>
      </c>
      <c r="L1578" s="167">
        <v>26</v>
      </c>
      <c r="M1578" s="167">
        <v>25</v>
      </c>
      <c r="N1578" s="167">
        <v>26</v>
      </c>
      <c r="O1578" s="84">
        <v>77</v>
      </c>
      <c r="P1578" s="167">
        <v>14</v>
      </c>
      <c r="Q1578" s="96" t="s">
        <v>1040</v>
      </c>
      <c r="R1578" s="165" t="s">
        <v>20</v>
      </c>
      <c r="S1578" s="165" t="s">
        <v>21</v>
      </c>
      <c r="T1578" s="86" t="s">
        <v>1332</v>
      </c>
      <c r="U1578" s="165"/>
      <c r="V1578" s="86" t="s">
        <v>1036</v>
      </c>
      <c r="W1578" s="50" t="s">
        <v>1069</v>
      </c>
      <c r="X1578" s="165" t="s">
        <v>1232</v>
      </c>
      <c r="Y1578" s="165" t="str">
        <f t="shared" si="90"/>
        <v>SHE20161214SULE1È</v>
      </c>
      <c r="Z1578" s="165">
        <f t="shared" si="91"/>
        <v>5</v>
      </c>
      <c r="AA1578" s="165" t="str">
        <f>VLOOKUP(R1578,NIVEAUXADMIN!A:B,2,FALSE)</f>
        <v>HT07</v>
      </c>
      <c r="AB1578" s="165" t="str">
        <f>VLOOKUP(S1578,NIVEAUXADMIN!E:F,2,FALSE)</f>
        <v>HT07711</v>
      </c>
      <c r="AC1578" s="165" t="str">
        <f>VLOOKUP(T1578,NIVEAUXADMIN!I:J,2,FALSE)</f>
        <v>HT07711-01</v>
      </c>
      <c r="AD1578" s="87">
        <f>IF(SUMPRODUCT(($A$4:$A1578=A1578)*($S$4:$S1578=S1578))&gt;1,0,1)</f>
        <v>0</v>
      </c>
    </row>
    <row r="1579" spans="1:30" ht="15" customHeight="1">
      <c r="A1579" s="98" t="s">
        <v>115</v>
      </c>
      <c r="B1579" s="76" t="s">
        <v>1236</v>
      </c>
      <c r="C1579" s="90"/>
      <c r="D1579" s="165" t="s">
        <v>16</v>
      </c>
      <c r="E1579" s="189">
        <v>42718</v>
      </c>
      <c r="F1579" s="95" t="s">
        <v>1051</v>
      </c>
      <c r="G1579" s="165" t="s">
        <v>1052</v>
      </c>
      <c r="H1579" s="165" t="s">
        <v>1058</v>
      </c>
      <c r="I1579" s="87" t="s">
        <v>1231</v>
      </c>
      <c r="J1579" s="85" t="str">
        <f>IFERROR(VLOOKUP(H1579,REFERENCES!R:S,2,FALSE),"")</f>
        <v>Nombre</v>
      </c>
      <c r="K1579" s="168">
        <v>12</v>
      </c>
      <c r="L1579" s="167">
        <v>14</v>
      </c>
      <c r="M1579" s="167">
        <v>12</v>
      </c>
      <c r="N1579" s="167">
        <v>9</v>
      </c>
      <c r="O1579" s="84">
        <v>35</v>
      </c>
      <c r="P1579" s="167">
        <v>6</v>
      </c>
      <c r="Q1579" s="96" t="s">
        <v>1040</v>
      </c>
      <c r="R1579" s="165" t="s">
        <v>20</v>
      </c>
      <c r="S1579" s="165" t="s">
        <v>548</v>
      </c>
      <c r="T1579" s="86" t="s">
        <v>1368</v>
      </c>
      <c r="U1579" s="165"/>
      <c r="V1579" s="86" t="s">
        <v>1036</v>
      </c>
      <c r="W1579" s="50" t="s">
        <v>1069</v>
      </c>
      <c r="X1579" s="165" t="s">
        <v>1232</v>
      </c>
      <c r="Y1579" s="165" t="str">
        <f t="shared" si="90"/>
        <v>SHE20161214SUST1È</v>
      </c>
      <c r="Z1579" s="165">
        <f t="shared" si="91"/>
        <v>5</v>
      </c>
      <c r="AA1579" s="165" t="str">
        <f>VLOOKUP(R1579,NIVEAUXADMIN!A:B,2,FALSE)</f>
        <v>HT07</v>
      </c>
      <c r="AB1579" s="165" t="str">
        <f>VLOOKUP(S1579,NIVEAUXADMIN!E:F,2,FALSE)</f>
        <v>HT07732</v>
      </c>
      <c r="AC1579" s="165" t="str">
        <f>VLOOKUP(T1579,NIVEAUXADMIN!I:J,2,FALSE)</f>
        <v>HT07732-01</v>
      </c>
      <c r="AD1579" s="87">
        <f>IF(SUMPRODUCT(($A$4:$A1579=A1579)*($S$4:$S1579=S1579))&gt;1,0,1)</f>
        <v>0</v>
      </c>
    </row>
    <row r="1580" spans="1:30" ht="15" customHeight="1">
      <c r="A1580" s="98" t="s">
        <v>115</v>
      </c>
      <c r="B1580" s="76" t="s">
        <v>1236</v>
      </c>
      <c r="C1580" s="90"/>
      <c r="D1580" s="165" t="s">
        <v>16</v>
      </c>
      <c r="E1580" s="189">
        <v>42725</v>
      </c>
      <c r="F1580" s="95" t="s">
        <v>1051</v>
      </c>
      <c r="G1580" s="165" t="s">
        <v>1052</v>
      </c>
      <c r="H1580" s="165" t="s">
        <v>1059</v>
      </c>
      <c r="I1580" s="87" t="s">
        <v>1233</v>
      </c>
      <c r="J1580" s="85" t="str">
        <f>IFERROR(VLOOKUP(H1580,REFERENCES!R:S,2,FALSE),"")</f>
        <v>Nombre</v>
      </c>
      <c r="K1580" s="168">
        <v>14</v>
      </c>
      <c r="L1580" s="167">
        <v>30</v>
      </c>
      <c r="M1580" s="167">
        <v>28</v>
      </c>
      <c r="N1580" s="167">
        <v>24</v>
      </c>
      <c r="O1580" s="84">
        <v>82</v>
      </c>
      <c r="P1580" s="167">
        <v>14</v>
      </c>
      <c r="Q1580" s="96" t="s">
        <v>1040</v>
      </c>
      <c r="R1580" s="165" t="s">
        <v>20</v>
      </c>
      <c r="S1580" s="87" t="s">
        <v>554</v>
      </c>
      <c r="T1580" s="101"/>
      <c r="U1580" s="165" t="s">
        <v>1960</v>
      </c>
      <c r="V1580" s="86" t="s">
        <v>1036</v>
      </c>
      <c r="W1580" s="50" t="s">
        <v>1069</v>
      </c>
      <c r="X1580" s="165" t="s">
        <v>1954</v>
      </c>
      <c r="Y1580" s="165" t="str">
        <f t="shared" si="90"/>
        <v>SHE20161221SUTO</v>
      </c>
      <c r="Z1580" s="165">
        <f t="shared" si="91"/>
        <v>10</v>
      </c>
      <c r="AA1580" s="165" t="str">
        <f>VLOOKUP(R1580,NIVEAUXADMIN!A:B,2,FALSE)</f>
        <v>HT07</v>
      </c>
      <c r="AB1580" s="165" t="str">
        <f>VLOOKUP(S1580,NIVEAUXADMIN!E:F,2,FALSE)</f>
        <v>HT07712</v>
      </c>
      <c r="AC1580" s="165" t="e">
        <f>VLOOKUP(T1580,NIVEAUXADMIN!I:J,2,FALSE)</f>
        <v>#N/A</v>
      </c>
      <c r="AD1580" s="87">
        <f>IF(SUMPRODUCT(($A$4:$A1580=A1580)*($S$4:$S1580=S1580))&gt;1,0,1)</f>
        <v>0</v>
      </c>
    </row>
    <row r="1581" spans="1:30" ht="15" customHeight="1">
      <c r="A1581" s="98" t="s">
        <v>115</v>
      </c>
      <c r="B1581" s="76" t="s">
        <v>1236</v>
      </c>
      <c r="C1581" s="90"/>
      <c r="D1581" s="165" t="s">
        <v>16</v>
      </c>
      <c r="E1581" s="189">
        <v>42725</v>
      </c>
      <c r="F1581" s="95" t="s">
        <v>1051</v>
      </c>
      <c r="G1581" s="165" t="s">
        <v>1052</v>
      </c>
      <c r="H1581" s="165" t="s">
        <v>1059</v>
      </c>
      <c r="I1581" s="87" t="s">
        <v>1233</v>
      </c>
      <c r="J1581" s="85" t="str">
        <f>IFERROR(VLOOKUP(H1581,REFERENCES!R:S,2,FALSE),"")</f>
        <v>Nombre</v>
      </c>
      <c r="K1581" s="168">
        <v>28</v>
      </c>
      <c r="L1581" s="167">
        <v>57</v>
      </c>
      <c r="M1581" s="167">
        <v>60</v>
      </c>
      <c r="N1581" s="167">
        <v>50</v>
      </c>
      <c r="O1581" s="84">
        <v>167</v>
      </c>
      <c r="P1581" s="167">
        <v>28</v>
      </c>
      <c r="Q1581" s="96" t="s">
        <v>1040</v>
      </c>
      <c r="R1581" s="165" t="s">
        <v>20</v>
      </c>
      <c r="S1581" s="87" t="s">
        <v>554</v>
      </c>
      <c r="T1581" s="101"/>
      <c r="U1581" s="165" t="s">
        <v>1961</v>
      </c>
      <c r="V1581" s="86" t="s">
        <v>1036</v>
      </c>
      <c r="W1581" s="50" t="s">
        <v>1069</v>
      </c>
      <c r="X1581" s="165" t="s">
        <v>1954</v>
      </c>
      <c r="Y1581" s="165" t="str">
        <f t="shared" si="90"/>
        <v>SHE20161221SUTO</v>
      </c>
      <c r="Z1581" s="165">
        <f t="shared" si="91"/>
        <v>10</v>
      </c>
      <c r="AA1581" s="165" t="str">
        <f>VLOOKUP(R1581,NIVEAUXADMIN!A:B,2,FALSE)</f>
        <v>HT07</v>
      </c>
      <c r="AB1581" s="165" t="str">
        <f>VLOOKUP(S1581,NIVEAUXADMIN!E:F,2,FALSE)</f>
        <v>HT07712</v>
      </c>
      <c r="AC1581" s="165" t="e">
        <f>VLOOKUP(T1581,NIVEAUXADMIN!I:J,2,FALSE)</f>
        <v>#N/A</v>
      </c>
      <c r="AD1581" s="87">
        <f>IF(SUMPRODUCT(($A$4:$A1581=A1581)*($S$4:$S1581=S1581))&gt;1,0,1)</f>
        <v>0</v>
      </c>
    </row>
    <row r="1582" spans="1:30" ht="15" customHeight="1">
      <c r="A1582" s="98" t="s">
        <v>115</v>
      </c>
      <c r="B1582" s="76" t="s">
        <v>1236</v>
      </c>
      <c r="C1582" s="90"/>
      <c r="D1582" s="165" t="s">
        <v>16</v>
      </c>
      <c r="E1582" s="189">
        <v>42725</v>
      </c>
      <c r="F1582" s="95" t="s">
        <v>1051</v>
      </c>
      <c r="G1582" s="165" t="s">
        <v>1052</v>
      </c>
      <c r="H1582" s="165" t="s">
        <v>1056</v>
      </c>
      <c r="I1582" s="87" t="s">
        <v>1233</v>
      </c>
      <c r="J1582" s="85" t="str">
        <f>IFERROR(VLOOKUP(H1582,REFERENCES!R:S,2,FALSE),"")</f>
        <v>Nombre</v>
      </c>
      <c r="K1582" s="168">
        <v>14</v>
      </c>
      <c r="L1582" s="167">
        <v>30</v>
      </c>
      <c r="M1582" s="167">
        <v>28</v>
      </c>
      <c r="N1582" s="167">
        <v>24</v>
      </c>
      <c r="O1582" s="84">
        <v>82</v>
      </c>
      <c r="P1582" s="167">
        <v>14</v>
      </c>
      <c r="Q1582" s="96" t="s">
        <v>1040</v>
      </c>
      <c r="R1582" s="165" t="s">
        <v>20</v>
      </c>
      <c r="S1582" s="87" t="s">
        <v>554</v>
      </c>
      <c r="T1582" s="101"/>
      <c r="U1582" s="165" t="s">
        <v>1960</v>
      </c>
      <c r="V1582" s="86" t="s">
        <v>1036</v>
      </c>
      <c r="W1582" s="50" t="s">
        <v>1069</v>
      </c>
      <c r="X1582" s="165" t="s">
        <v>1232</v>
      </c>
      <c r="Y1582" s="165" t="str">
        <f t="shared" si="90"/>
        <v>SHE20161221SUTO</v>
      </c>
      <c r="Z1582" s="165">
        <f t="shared" si="91"/>
        <v>10</v>
      </c>
      <c r="AA1582" s="165" t="str">
        <f>VLOOKUP(R1582,NIVEAUXADMIN!A:B,2,FALSE)</f>
        <v>HT07</v>
      </c>
      <c r="AB1582" s="165" t="str">
        <f>VLOOKUP(S1582,NIVEAUXADMIN!E:F,2,FALSE)</f>
        <v>HT07712</v>
      </c>
      <c r="AC1582" s="165" t="e">
        <f>VLOOKUP(T1582,NIVEAUXADMIN!I:J,2,FALSE)</f>
        <v>#N/A</v>
      </c>
      <c r="AD1582" s="87">
        <f>IF(SUMPRODUCT(($A$4:$A1582=A1582)*($S$4:$S1582=S1582))&gt;1,0,1)</f>
        <v>0</v>
      </c>
    </row>
    <row r="1583" spans="1:30" ht="15" customHeight="1">
      <c r="A1583" s="98" t="s">
        <v>115</v>
      </c>
      <c r="B1583" s="76" t="s">
        <v>1236</v>
      </c>
      <c r="C1583" s="90"/>
      <c r="D1583" s="165" t="s">
        <v>16</v>
      </c>
      <c r="E1583" s="189">
        <v>42725</v>
      </c>
      <c r="F1583" s="95" t="s">
        <v>1051</v>
      </c>
      <c r="G1583" s="165" t="s">
        <v>1052</v>
      </c>
      <c r="H1583" s="165" t="s">
        <v>1056</v>
      </c>
      <c r="I1583" s="87" t="s">
        <v>1233</v>
      </c>
      <c r="J1583" s="85" t="str">
        <f>IFERROR(VLOOKUP(H1583,REFERENCES!R:S,2,FALSE),"")</f>
        <v>Nombre</v>
      </c>
      <c r="K1583" s="168">
        <v>28</v>
      </c>
      <c r="L1583" s="167">
        <v>57</v>
      </c>
      <c r="M1583" s="167">
        <v>60</v>
      </c>
      <c r="N1583" s="167">
        <v>50</v>
      </c>
      <c r="O1583" s="84">
        <v>167</v>
      </c>
      <c r="P1583" s="167">
        <v>28</v>
      </c>
      <c r="Q1583" s="96" t="s">
        <v>1040</v>
      </c>
      <c r="R1583" s="165" t="s">
        <v>20</v>
      </c>
      <c r="S1583" s="87" t="s">
        <v>554</v>
      </c>
      <c r="T1583" s="101"/>
      <c r="U1583" s="165" t="s">
        <v>1961</v>
      </c>
      <c r="V1583" s="86" t="s">
        <v>1036</v>
      </c>
      <c r="W1583" s="50" t="s">
        <v>1069</v>
      </c>
      <c r="X1583" s="165" t="s">
        <v>1232</v>
      </c>
      <c r="Y1583" s="165" t="str">
        <f t="shared" si="90"/>
        <v>SHE20161221SUTO</v>
      </c>
      <c r="Z1583" s="165">
        <f t="shared" si="91"/>
        <v>10</v>
      </c>
      <c r="AA1583" s="165" t="str">
        <f>VLOOKUP(R1583,NIVEAUXADMIN!A:B,2,FALSE)</f>
        <v>HT07</v>
      </c>
      <c r="AB1583" s="165" t="str">
        <f>VLOOKUP(S1583,NIVEAUXADMIN!E:F,2,FALSE)</f>
        <v>HT07712</v>
      </c>
      <c r="AC1583" s="165" t="e">
        <f>VLOOKUP(T1583,NIVEAUXADMIN!I:J,2,FALSE)</f>
        <v>#N/A</v>
      </c>
      <c r="AD1583" s="87">
        <f>IF(SUMPRODUCT(($A$4:$A1583=A1583)*($S$4:$S1583=S1583))&gt;1,0,1)</f>
        <v>0</v>
      </c>
    </row>
    <row r="1584" spans="1:30" ht="15" customHeight="1">
      <c r="A1584" s="98" t="s">
        <v>115</v>
      </c>
      <c r="B1584" s="76" t="s">
        <v>1236</v>
      </c>
      <c r="C1584" s="90"/>
      <c r="D1584" s="165" t="s">
        <v>16</v>
      </c>
      <c r="E1584" s="189">
        <v>42725</v>
      </c>
      <c r="F1584" s="95" t="s">
        <v>1049</v>
      </c>
      <c r="G1584" s="165" t="s">
        <v>1053</v>
      </c>
      <c r="H1584" s="165" t="s">
        <v>1064</v>
      </c>
      <c r="I1584" s="87" t="s">
        <v>1233</v>
      </c>
      <c r="J1584" s="85" t="str">
        <f>IFERROR(VLOOKUP(H1584,REFERENCES!R:S,2,FALSE),"")</f>
        <v>Nombre</v>
      </c>
      <c r="K1584" s="168">
        <v>14</v>
      </c>
      <c r="L1584" s="167">
        <v>30</v>
      </c>
      <c r="M1584" s="167">
        <v>28</v>
      </c>
      <c r="N1584" s="167">
        <v>24</v>
      </c>
      <c r="O1584" s="84">
        <v>82</v>
      </c>
      <c r="P1584" s="167">
        <v>14</v>
      </c>
      <c r="Q1584" s="96" t="s">
        <v>1040</v>
      </c>
      <c r="R1584" s="165" t="s">
        <v>20</v>
      </c>
      <c r="S1584" s="87" t="s">
        <v>554</v>
      </c>
      <c r="T1584" s="101"/>
      <c r="U1584" s="165" t="s">
        <v>1960</v>
      </c>
      <c r="V1584" s="86" t="s">
        <v>1036</v>
      </c>
      <c r="W1584" s="50" t="s">
        <v>1069</v>
      </c>
      <c r="X1584" s="165" t="s">
        <v>1234</v>
      </c>
      <c r="Y1584" s="165" t="str">
        <f t="shared" si="90"/>
        <v>SHE20161221SUTO</v>
      </c>
      <c r="Z1584" s="165">
        <f t="shared" si="91"/>
        <v>10</v>
      </c>
      <c r="AA1584" s="165" t="str">
        <f>VLOOKUP(R1584,NIVEAUXADMIN!A:B,2,FALSE)</f>
        <v>HT07</v>
      </c>
      <c r="AB1584" s="165" t="str">
        <f>VLOOKUP(S1584,NIVEAUXADMIN!E:F,2,FALSE)</f>
        <v>HT07712</v>
      </c>
      <c r="AC1584" s="165" t="e">
        <f>VLOOKUP(T1584,NIVEAUXADMIN!I:J,2,FALSE)</f>
        <v>#N/A</v>
      </c>
      <c r="AD1584" s="87">
        <f>IF(SUMPRODUCT(($A$4:$A1584=A1584)*($S$4:$S1584=S1584))&gt;1,0,1)</f>
        <v>0</v>
      </c>
    </row>
    <row r="1585" spans="1:30" ht="15" customHeight="1">
      <c r="A1585" s="98" t="s">
        <v>115</v>
      </c>
      <c r="B1585" s="76" t="s">
        <v>1236</v>
      </c>
      <c r="C1585" s="90"/>
      <c r="D1585" s="165" t="s">
        <v>16</v>
      </c>
      <c r="E1585" s="189">
        <v>42725</v>
      </c>
      <c r="F1585" s="95" t="s">
        <v>1049</v>
      </c>
      <c r="G1585" s="165" t="s">
        <v>1053</v>
      </c>
      <c r="H1585" s="165" t="s">
        <v>1064</v>
      </c>
      <c r="I1585" s="87" t="s">
        <v>1233</v>
      </c>
      <c r="J1585" s="85" t="str">
        <f>IFERROR(VLOOKUP(H1585,REFERENCES!R:S,2,FALSE),"")</f>
        <v>Nombre</v>
      </c>
      <c r="K1585" s="168">
        <v>28</v>
      </c>
      <c r="L1585" s="167">
        <v>57</v>
      </c>
      <c r="M1585" s="167">
        <v>60</v>
      </c>
      <c r="N1585" s="167">
        <v>50</v>
      </c>
      <c r="O1585" s="84">
        <v>167</v>
      </c>
      <c r="P1585" s="167">
        <v>28</v>
      </c>
      <c r="Q1585" s="96" t="s">
        <v>1040</v>
      </c>
      <c r="R1585" s="165" t="s">
        <v>20</v>
      </c>
      <c r="S1585" s="87" t="s">
        <v>554</v>
      </c>
      <c r="T1585" s="101"/>
      <c r="U1585" s="165" t="s">
        <v>1961</v>
      </c>
      <c r="V1585" s="86" t="s">
        <v>1036</v>
      </c>
      <c r="W1585" s="50" t="s">
        <v>1069</v>
      </c>
      <c r="X1585" s="165" t="s">
        <v>1234</v>
      </c>
      <c r="Y1585" s="165" t="str">
        <f t="shared" si="90"/>
        <v>SHE20161221SUTO</v>
      </c>
      <c r="Z1585" s="165">
        <f t="shared" si="91"/>
        <v>10</v>
      </c>
      <c r="AA1585" s="165" t="str">
        <f>VLOOKUP(R1585,NIVEAUXADMIN!A:B,2,FALSE)</f>
        <v>HT07</v>
      </c>
      <c r="AB1585" s="165" t="str">
        <f>VLOOKUP(S1585,NIVEAUXADMIN!E:F,2,FALSE)</f>
        <v>HT07712</v>
      </c>
      <c r="AC1585" s="165" t="e">
        <f>VLOOKUP(T1585,NIVEAUXADMIN!I:J,2,FALSE)</f>
        <v>#N/A</v>
      </c>
      <c r="AD1585" s="87">
        <f>IF(SUMPRODUCT(($A$4:$A1585=A1585)*($S$4:$S1585=S1585))&gt;1,0,1)</f>
        <v>0</v>
      </c>
    </row>
    <row r="1586" spans="1:30" ht="15" customHeight="1">
      <c r="A1586" s="98" t="s">
        <v>115</v>
      </c>
      <c r="B1586" s="76" t="s">
        <v>1236</v>
      </c>
      <c r="C1586" s="90"/>
      <c r="D1586" s="165" t="s">
        <v>16</v>
      </c>
      <c r="E1586" s="189">
        <v>42725</v>
      </c>
      <c r="F1586" s="95" t="s">
        <v>1051</v>
      </c>
      <c r="G1586" s="165" t="s">
        <v>1052</v>
      </c>
      <c r="H1586" s="165" t="s">
        <v>1061</v>
      </c>
      <c r="I1586" s="87" t="s">
        <v>1231</v>
      </c>
      <c r="J1586" s="85" t="str">
        <f>IFERROR(VLOOKUP(H1586,REFERENCES!R:S,2,FALSE),"")</f>
        <v>Nombre</v>
      </c>
      <c r="K1586" s="168">
        <v>28</v>
      </c>
      <c r="L1586" s="167">
        <v>30</v>
      </c>
      <c r="M1586" s="167">
        <v>28</v>
      </c>
      <c r="N1586" s="167">
        <v>24</v>
      </c>
      <c r="O1586" s="84">
        <v>82</v>
      </c>
      <c r="P1586" s="167">
        <v>14</v>
      </c>
      <c r="Q1586" s="96" t="s">
        <v>1040</v>
      </c>
      <c r="R1586" s="165" t="s">
        <v>20</v>
      </c>
      <c r="S1586" s="87" t="s">
        <v>554</v>
      </c>
      <c r="T1586" s="101"/>
      <c r="U1586" s="165" t="s">
        <v>1960</v>
      </c>
      <c r="V1586" s="86" t="s">
        <v>1036</v>
      </c>
      <c r="W1586" s="50" t="s">
        <v>1069</v>
      </c>
      <c r="X1586" s="165" t="s">
        <v>1232</v>
      </c>
      <c r="Y1586" s="165" t="str">
        <f t="shared" si="90"/>
        <v>SHE20161221SUTO</v>
      </c>
      <c r="Z1586" s="165">
        <f t="shared" si="91"/>
        <v>10</v>
      </c>
      <c r="AA1586" s="165" t="str">
        <f>VLOOKUP(R1586,NIVEAUXADMIN!A:B,2,FALSE)</f>
        <v>HT07</v>
      </c>
      <c r="AB1586" s="165" t="str">
        <f>VLOOKUP(S1586,NIVEAUXADMIN!E:F,2,FALSE)</f>
        <v>HT07712</v>
      </c>
      <c r="AC1586" s="165" t="e">
        <f>VLOOKUP(T1586,NIVEAUXADMIN!I:J,2,FALSE)</f>
        <v>#N/A</v>
      </c>
      <c r="AD1586" s="87">
        <f>IF(SUMPRODUCT(($A$4:$A1586=A1586)*($S$4:$S1586=S1586))&gt;1,0,1)</f>
        <v>0</v>
      </c>
    </row>
    <row r="1587" spans="1:30" ht="15" customHeight="1">
      <c r="A1587" s="98" t="s">
        <v>115</v>
      </c>
      <c r="B1587" s="76" t="s">
        <v>1236</v>
      </c>
      <c r="C1587" s="90"/>
      <c r="D1587" s="165" t="s">
        <v>16</v>
      </c>
      <c r="E1587" s="189">
        <v>42725</v>
      </c>
      <c r="F1587" s="95" t="s">
        <v>1051</v>
      </c>
      <c r="G1587" s="165" t="s">
        <v>1052</v>
      </c>
      <c r="H1587" s="165" t="s">
        <v>1061</v>
      </c>
      <c r="I1587" s="87" t="s">
        <v>1231</v>
      </c>
      <c r="J1587" s="85" t="str">
        <f>IFERROR(VLOOKUP(H1587,REFERENCES!R:S,2,FALSE),"")</f>
        <v>Nombre</v>
      </c>
      <c r="K1587" s="168">
        <v>56</v>
      </c>
      <c r="L1587" s="167">
        <v>57</v>
      </c>
      <c r="M1587" s="167">
        <v>60</v>
      </c>
      <c r="N1587" s="167">
        <v>50</v>
      </c>
      <c r="O1587" s="84">
        <v>167</v>
      </c>
      <c r="P1587" s="167">
        <v>28</v>
      </c>
      <c r="Q1587" s="96" t="s">
        <v>1040</v>
      </c>
      <c r="R1587" s="165" t="s">
        <v>20</v>
      </c>
      <c r="S1587" s="87" t="s">
        <v>554</v>
      </c>
      <c r="T1587" s="101"/>
      <c r="U1587" s="165" t="s">
        <v>1961</v>
      </c>
      <c r="V1587" s="86" t="s">
        <v>1036</v>
      </c>
      <c r="W1587" s="50" t="s">
        <v>1069</v>
      </c>
      <c r="X1587" s="165" t="s">
        <v>1232</v>
      </c>
      <c r="Y1587" s="165" t="str">
        <f t="shared" si="90"/>
        <v>SHE20161221SUTO</v>
      </c>
      <c r="Z1587" s="165">
        <f t="shared" si="91"/>
        <v>10</v>
      </c>
      <c r="AA1587" s="165" t="str">
        <f>VLOOKUP(R1587,NIVEAUXADMIN!A:B,2,FALSE)</f>
        <v>HT07</v>
      </c>
      <c r="AB1587" s="165" t="str">
        <f>VLOOKUP(S1587,NIVEAUXADMIN!E:F,2,FALSE)</f>
        <v>HT07712</v>
      </c>
      <c r="AC1587" s="165" t="e">
        <f>VLOOKUP(T1587,NIVEAUXADMIN!I:J,2,FALSE)</f>
        <v>#N/A</v>
      </c>
      <c r="AD1587" s="87">
        <f>IF(SUMPRODUCT(($A$4:$A1587=A1587)*($S$4:$S1587=S1587))&gt;1,0,1)</f>
        <v>0</v>
      </c>
    </row>
    <row r="1588" spans="1:30" ht="15" customHeight="1">
      <c r="A1588" s="98" t="s">
        <v>115</v>
      </c>
      <c r="B1588" s="76" t="s">
        <v>1236</v>
      </c>
      <c r="C1588" s="90"/>
      <c r="D1588" s="165" t="s">
        <v>16</v>
      </c>
      <c r="E1588" s="189">
        <v>42725</v>
      </c>
      <c r="F1588" s="95" t="s">
        <v>1051</v>
      </c>
      <c r="G1588" s="165" t="s">
        <v>1052</v>
      </c>
      <c r="H1588" s="165" t="s">
        <v>1058</v>
      </c>
      <c r="I1588" s="165" t="s">
        <v>1231</v>
      </c>
      <c r="J1588" s="85" t="str">
        <f>IFERROR(VLOOKUP(H1588,REFERENCES!R:S,2,FALSE),"")</f>
        <v>Nombre</v>
      </c>
      <c r="K1588" s="190">
        <v>28</v>
      </c>
      <c r="L1588" s="167">
        <v>30</v>
      </c>
      <c r="M1588" s="167">
        <v>28</v>
      </c>
      <c r="N1588" s="167">
        <v>24</v>
      </c>
      <c r="O1588" s="84">
        <v>82</v>
      </c>
      <c r="P1588" s="167">
        <v>14</v>
      </c>
      <c r="Q1588" s="96" t="s">
        <v>1040</v>
      </c>
      <c r="R1588" s="165" t="s">
        <v>20</v>
      </c>
      <c r="S1588" s="87" t="s">
        <v>554</v>
      </c>
      <c r="T1588" s="101"/>
      <c r="U1588" s="165" t="s">
        <v>1960</v>
      </c>
      <c r="V1588" s="86" t="s">
        <v>1036</v>
      </c>
      <c r="W1588" s="50" t="s">
        <v>1069</v>
      </c>
      <c r="X1588" s="165" t="s">
        <v>1232</v>
      </c>
      <c r="Y1588" s="165" t="str">
        <f t="shared" si="90"/>
        <v>SHE20161221SUTO</v>
      </c>
      <c r="Z1588" s="165">
        <f t="shared" si="91"/>
        <v>10</v>
      </c>
      <c r="AA1588" s="165" t="str">
        <f>VLOOKUP(R1588,NIVEAUXADMIN!A:B,2,FALSE)</f>
        <v>HT07</v>
      </c>
      <c r="AB1588" s="165" t="str">
        <f>VLOOKUP(S1588,NIVEAUXADMIN!E:F,2,FALSE)</f>
        <v>HT07712</v>
      </c>
      <c r="AC1588" s="165" t="e">
        <f>VLOOKUP(T1588,NIVEAUXADMIN!I:J,2,FALSE)</f>
        <v>#N/A</v>
      </c>
      <c r="AD1588" s="87">
        <f>IF(SUMPRODUCT(($A$4:$A1588=A1588)*($S$4:$S1588=S1588))&gt;1,0,1)</f>
        <v>0</v>
      </c>
    </row>
    <row r="1589" spans="1:30" ht="15" customHeight="1">
      <c r="A1589" s="98" t="s">
        <v>115</v>
      </c>
      <c r="B1589" s="76" t="s">
        <v>1236</v>
      </c>
      <c r="C1589" s="90"/>
      <c r="D1589" s="165" t="s">
        <v>16</v>
      </c>
      <c r="E1589" s="189">
        <v>42725</v>
      </c>
      <c r="F1589" s="95" t="s">
        <v>1051</v>
      </c>
      <c r="G1589" s="165" t="s">
        <v>1052</v>
      </c>
      <c r="H1589" s="165" t="s">
        <v>1058</v>
      </c>
      <c r="I1589" s="165" t="s">
        <v>1231</v>
      </c>
      <c r="J1589" s="85" t="str">
        <f>IFERROR(VLOOKUP(H1589,REFERENCES!R:S,2,FALSE),"")</f>
        <v>Nombre</v>
      </c>
      <c r="K1589" s="190">
        <v>56</v>
      </c>
      <c r="L1589" s="167">
        <v>57</v>
      </c>
      <c r="M1589" s="167">
        <v>60</v>
      </c>
      <c r="N1589" s="167">
        <v>50</v>
      </c>
      <c r="O1589" s="84">
        <v>167</v>
      </c>
      <c r="P1589" s="167">
        <v>28</v>
      </c>
      <c r="Q1589" s="96" t="s">
        <v>1040</v>
      </c>
      <c r="R1589" s="165" t="s">
        <v>20</v>
      </c>
      <c r="S1589" s="87" t="s">
        <v>554</v>
      </c>
      <c r="T1589" s="101"/>
      <c r="U1589" s="165" t="s">
        <v>1961</v>
      </c>
      <c r="V1589" s="86" t="s">
        <v>1036</v>
      </c>
      <c r="W1589" s="50" t="s">
        <v>1069</v>
      </c>
      <c r="X1589" s="165" t="s">
        <v>1232</v>
      </c>
      <c r="Y1589" s="165" t="str">
        <f t="shared" si="90"/>
        <v>SHE20161221SUTO</v>
      </c>
      <c r="Z1589" s="165">
        <f t="shared" si="91"/>
        <v>10</v>
      </c>
      <c r="AA1589" s="165" t="str">
        <f>VLOOKUP(R1589,NIVEAUXADMIN!A:B,2,FALSE)</f>
        <v>HT07</v>
      </c>
      <c r="AB1589" s="165" t="str">
        <f>VLOOKUP(S1589,NIVEAUXADMIN!E:F,2,FALSE)</f>
        <v>HT07712</v>
      </c>
      <c r="AC1589" s="165" t="e">
        <f>VLOOKUP(T1589,NIVEAUXADMIN!I:J,2,FALSE)</f>
        <v>#N/A</v>
      </c>
      <c r="AD1589" s="87">
        <f>IF(SUMPRODUCT(($A$4:$A1589=A1589)*($S$4:$S1589=S1589))&gt;1,0,1)</f>
        <v>0</v>
      </c>
    </row>
    <row r="1590" spans="1:30" s="165" customFormat="1" ht="15" customHeight="1">
      <c r="A1590" s="98" t="s">
        <v>115</v>
      </c>
      <c r="B1590" s="76" t="s">
        <v>1176</v>
      </c>
      <c r="C1590" s="90"/>
      <c r="D1590" s="165" t="s">
        <v>16</v>
      </c>
      <c r="E1590" s="189">
        <v>42728</v>
      </c>
      <c r="F1590" s="95" t="s">
        <v>1051</v>
      </c>
      <c r="G1590" s="165" t="s">
        <v>1052</v>
      </c>
      <c r="H1590" s="165" t="s">
        <v>1059</v>
      </c>
      <c r="I1590" s="186" t="s">
        <v>1233</v>
      </c>
      <c r="J1590" s="85" t="str">
        <f>IFERROR(VLOOKUP(H1590,REFERENCES!R:S,2,FALSE),"")</f>
        <v>Nombre</v>
      </c>
      <c r="K1590" s="167">
        <v>50</v>
      </c>
      <c r="L1590" s="167">
        <v>100</v>
      </c>
      <c r="M1590" s="167">
        <v>84</v>
      </c>
      <c r="N1590" s="167">
        <v>79</v>
      </c>
      <c r="O1590" s="84">
        <f t="shared" ref="O1590:O1636" si="92">IF(SUM(L1590+M1590+N1590)=0,"",SUM(L1590+M1590+N1590))</f>
        <v>263</v>
      </c>
      <c r="P1590" s="167">
        <v>50</v>
      </c>
      <c r="Q1590" s="96" t="s">
        <v>1040</v>
      </c>
      <c r="R1590" s="165" t="s">
        <v>20</v>
      </c>
      <c r="S1590" s="87" t="s">
        <v>520</v>
      </c>
      <c r="T1590" s="86" t="s">
        <v>1477</v>
      </c>
      <c r="U1590" s="165" t="s">
        <v>1240</v>
      </c>
      <c r="V1590" s="86"/>
      <c r="W1590" s="50" t="s">
        <v>1069</v>
      </c>
      <c r="X1590" s="165" t="s">
        <v>1954</v>
      </c>
      <c r="Y1590" s="165" t="str">
        <f t="shared" si="90"/>
        <v>SHE20161224SUCH2È</v>
      </c>
      <c r="Z1590" s="165">
        <f t="shared" si="91"/>
        <v>10</v>
      </c>
      <c r="AA1590" s="165" t="str">
        <f>VLOOKUP(R1590,NIVEAUXADMIN!A:B,2,FALSE)</f>
        <v>HT07</v>
      </c>
      <c r="AB1590" s="165" t="str">
        <f>VLOOKUP(S1590,NIVEAUXADMIN!E:F,2,FALSE)</f>
        <v>HT07751</v>
      </c>
      <c r="AC1590" s="165" t="str">
        <f>VLOOKUP(T1590,NIVEAUXADMIN!I:J,2,FALSE)</f>
        <v>HT07751-02</v>
      </c>
      <c r="AD1590" s="87">
        <f>IF(SUMPRODUCT(($A$4:$A1590=A1590)*($S$4:$S1590=S1590))&gt;1,0,1)</f>
        <v>1</v>
      </c>
    </row>
    <row r="1591" spans="1:30" s="165" customFormat="1" ht="15" customHeight="1">
      <c r="A1591" s="98" t="s">
        <v>115</v>
      </c>
      <c r="B1591" s="76" t="s">
        <v>1176</v>
      </c>
      <c r="C1591" s="90"/>
      <c r="D1591" s="165" t="s">
        <v>16</v>
      </c>
      <c r="E1591" s="189">
        <v>42728</v>
      </c>
      <c r="F1591" s="95" t="s">
        <v>1051</v>
      </c>
      <c r="G1591" s="165" t="s">
        <v>1052</v>
      </c>
      <c r="H1591" s="165" t="s">
        <v>1056</v>
      </c>
      <c r="I1591" s="186" t="s">
        <v>1233</v>
      </c>
      <c r="J1591" s="85" t="str">
        <f>IFERROR(VLOOKUP(H1591,REFERENCES!R:S,2,FALSE),"")</f>
        <v>Nombre</v>
      </c>
      <c r="K1591" s="167">
        <v>50</v>
      </c>
      <c r="L1591" s="167">
        <v>100</v>
      </c>
      <c r="M1591" s="167">
        <v>84</v>
      </c>
      <c r="N1591" s="167">
        <v>79</v>
      </c>
      <c r="O1591" s="84">
        <f t="shared" si="92"/>
        <v>263</v>
      </c>
      <c r="P1591" s="167">
        <v>50</v>
      </c>
      <c r="Q1591" s="96" t="s">
        <v>1040</v>
      </c>
      <c r="R1591" s="165" t="s">
        <v>20</v>
      </c>
      <c r="S1591" s="87" t="s">
        <v>520</v>
      </c>
      <c r="T1591" s="86" t="s">
        <v>1477</v>
      </c>
      <c r="U1591" s="165" t="s">
        <v>1240</v>
      </c>
      <c r="V1591" s="86"/>
      <c r="W1591" s="50" t="s">
        <v>1069</v>
      </c>
      <c r="X1591" s="165" t="s">
        <v>1232</v>
      </c>
      <c r="Y1591" s="165" t="str">
        <f t="shared" si="90"/>
        <v>SHE20161224SUCH2È</v>
      </c>
      <c r="Z1591" s="165">
        <f t="shared" si="91"/>
        <v>10</v>
      </c>
      <c r="AA1591" s="165" t="str">
        <f>VLOOKUP(R1591,NIVEAUXADMIN!A:B,2,FALSE)</f>
        <v>HT07</v>
      </c>
      <c r="AB1591" s="165" t="str">
        <f>VLOOKUP(S1591,NIVEAUXADMIN!E:F,2,FALSE)</f>
        <v>HT07751</v>
      </c>
      <c r="AC1591" s="165" t="str">
        <f>VLOOKUP(T1591,NIVEAUXADMIN!I:J,2,FALSE)</f>
        <v>HT07751-02</v>
      </c>
      <c r="AD1591" s="87">
        <f>IF(SUMPRODUCT(($A$4:$A1591=A1591)*($S$4:$S1591=S1591))&gt;1,0,1)</f>
        <v>0</v>
      </c>
    </row>
    <row r="1592" spans="1:30" s="165" customFormat="1" ht="15" customHeight="1">
      <c r="A1592" s="98" t="s">
        <v>115</v>
      </c>
      <c r="B1592" s="76" t="s">
        <v>1176</v>
      </c>
      <c r="C1592" s="90"/>
      <c r="D1592" s="165" t="s">
        <v>16</v>
      </c>
      <c r="E1592" s="189">
        <v>42728</v>
      </c>
      <c r="F1592" s="95" t="s">
        <v>1049</v>
      </c>
      <c r="G1592" s="165" t="s">
        <v>1053</v>
      </c>
      <c r="H1592" s="165" t="s">
        <v>1064</v>
      </c>
      <c r="I1592" s="186" t="s">
        <v>1233</v>
      </c>
      <c r="J1592" s="85" t="str">
        <f>IFERROR(VLOOKUP(H1592,REFERENCES!R:S,2,FALSE),"")</f>
        <v>Nombre</v>
      </c>
      <c r="K1592" s="167">
        <v>150</v>
      </c>
      <c r="L1592" s="167">
        <v>240</v>
      </c>
      <c r="M1592" s="167">
        <v>215</v>
      </c>
      <c r="N1592" s="167">
        <v>194</v>
      </c>
      <c r="O1592" s="84">
        <f t="shared" si="92"/>
        <v>649</v>
      </c>
      <c r="P1592" s="167">
        <v>100</v>
      </c>
      <c r="Q1592" s="96" t="s">
        <v>1040</v>
      </c>
      <c r="R1592" s="165" t="s">
        <v>20</v>
      </c>
      <c r="S1592" s="87" t="s">
        <v>520</v>
      </c>
      <c r="T1592" s="86" t="s">
        <v>1477</v>
      </c>
      <c r="U1592" s="165" t="s">
        <v>1240</v>
      </c>
      <c r="V1592" s="86"/>
      <c r="W1592" s="50" t="s">
        <v>1069</v>
      </c>
      <c r="X1592" s="165" t="s">
        <v>2583</v>
      </c>
      <c r="Y1592" s="165" t="str">
        <f t="shared" si="90"/>
        <v>SHE20161224SUCH2È</v>
      </c>
      <c r="Z1592" s="165">
        <f t="shared" si="91"/>
        <v>10</v>
      </c>
      <c r="AA1592" s="165" t="str">
        <f>VLOOKUP(R1592,NIVEAUXADMIN!A:B,2,FALSE)</f>
        <v>HT07</v>
      </c>
      <c r="AB1592" s="165" t="str">
        <f>VLOOKUP(S1592,NIVEAUXADMIN!E:F,2,FALSE)</f>
        <v>HT07751</v>
      </c>
      <c r="AC1592" s="165" t="str">
        <f>VLOOKUP(T1592,NIVEAUXADMIN!I:J,2,FALSE)</f>
        <v>HT07751-02</v>
      </c>
      <c r="AD1592" s="87">
        <f>IF(SUMPRODUCT(($A$4:$A1592=A1592)*($S$4:$S1592=S1592))&gt;1,0,1)</f>
        <v>0</v>
      </c>
    </row>
    <row r="1593" spans="1:30" s="165" customFormat="1" ht="15" customHeight="1">
      <c r="A1593" s="98" t="s">
        <v>115</v>
      </c>
      <c r="B1593" s="76" t="s">
        <v>1176</v>
      </c>
      <c r="C1593" s="90"/>
      <c r="D1593" s="165" t="s">
        <v>16</v>
      </c>
      <c r="E1593" s="189">
        <v>42728</v>
      </c>
      <c r="F1593" s="95" t="s">
        <v>1051</v>
      </c>
      <c r="G1593" s="165" t="s">
        <v>1052</v>
      </c>
      <c r="H1593" s="165" t="s">
        <v>1061</v>
      </c>
      <c r="I1593" s="186" t="s">
        <v>1231</v>
      </c>
      <c r="J1593" s="85" t="str">
        <f>IFERROR(VLOOKUP(H1593,REFERENCES!R:S,2,FALSE),"")</f>
        <v>Nombre</v>
      </c>
      <c r="K1593" s="167">
        <v>100</v>
      </c>
      <c r="L1593" s="167">
        <v>100</v>
      </c>
      <c r="M1593" s="167">
        <v>84</v>
      </c>
      <c r="N1593" s="167">
        <v>79</v>
      </c>
      <c r="O1593" s="84">
        <f t="shared" si="92"/>
        <v>263</v>
      </c>
      <c r="P1593" s="167">
        <v>100</v>
      </c>
      <c r="Q1593" s="96" t="s">
        <v>1040</v>
      </c>
      <c r="R1593" s="165" t="s">
        <v>20</v>
      </c>
      <c r="S1593" s="87" t="s">
        <v>520</v>
      </c>
      <c r="T1593" s="86" t="s">
        <v>1477</v>
      </c>
      <c r="U1593" s="165" t="s">
        <v>1240</v>
      </c>
      <c r="V1593" s="86"/>
      <c r="W1593" s="50" t="s">
        <v>1069</v>
      </c>
      <c r="X1593" s="165" t="s">
        <v>1232</v>
      </c>
      <c r="Y1593" s="165" t="str">
        <f t="shared" si="90"/>
        <v>SHE20161224SUCH2È</v>
      </c>
      <c r="Z1593" s="165">
        <f t="shared" si="91"/>
        <v>10</v>
      </c>
      <c r="AA1593" s="165" t="str">
        <f>VLOOKUP(R1593,NIVEAUXADMIN!A:B,2,FALSE)</f>
        <v>HT07</v>
      </c>
      <c r="AB1593" s="165" t="str">
        <f>VLOOKUP(S1593,NIVEAUXADMIN!E:F,2,FALSE)</f>
        <v>HT07751</v>
      </c>
      <c r="AC1593" s="165" t="str">
        <f>VLOOKUP(T1593,NIVEAUXADMIN!I:J,2,FALSE)</f>
        <v>HT07751-02</v>
      </c>
      <c r="AD1593" s="87">
        <f>IF(SUMPRODUCT(($A$4:$A1593=A1593)*($S$4:$S1593=S1593))&gt;1,0,1)</f>
        <v>0</v>
      </c>
    </row>
    <row r="1594" spans="1:30" s="165" customFormat="1" ht="15" customHeight="1">
      <c r="A1594" s="98" t="s">
        <v>115</v>
      </c>
      <c r="B1594" s="76" t="s">
        <v>1176</v>
      </c>
      <c r="C1594" s="90"/>
      <c r="D1594" s="165" t="s">
        <v>16</v>
      </c>
      <c r="E1594" s="189">
        <v>42728</v>
      </c>
      <c r="F1594" s="95" t="s">
        <v>1051</v>
      </c>
      <c r="G1594" s="165" t="s">
        <v>1052</v>
      </c>
      <c r="H1594" s="165" t="s">
        <v>1058</v>
      </c>
      <c r="I1594" s="186" t="s">
        <v>1231</v>
      </c>
      <c r="J1594" s="85" t="str">
        <f>IFERROR(VLOOKUP(H1594,REFERENCES!R:S,2,FALSE),"")</f>
        <v>Nombre</v>
      </c>
      <c r="K1594" s="167">
        <v>100</v>
      </c>
      <c r="L1594" s="167">
        <v>100</v>
      </c>
      <c r="M1594" s="167">
        <v>84</v>
      </c>
      <c r="N1594" s="167">
        <v>79</v>
      </c>
      <c r="O1594" s="84">
        <f t="shared" si="92"/>
        <v>263</v>
      </c>
      <c r="P1594" s="167">
        <v>100</v>
      </c>
      <c r="Q1594" s="96" t="s">
        <v>1040</v>
      </c>
      <c r="R1594" s="165" t="s">
        <v>20</v>
      </c>
      <c r="S1594" s="87" t="s">
        <v>520</v>
      </c>
      <c r="T1594" s="86" t="s">
        <v>1477</v>
      </c>
      <c r="U1594" s="165" t="s">
        <v>1240</v>
      </c>
      <c r="V1594" s="86"/>
      <c r="W1594" s="50" t="s">
        <v>1069</v>
      </c>
      <c r="X1594" s="165" t="s">
        <v>1232</v>
      </c>
      <c r="Y1594" s="165" t="str">
        <f t="shared" si="90"/>
        <v>SHE20161224SUCH2È</v>
      </c>
      <c r="Z1594" s="165">
        <f t="shared" si="91"/>
        <v>10</v>
      </c>
      <c r="AA1594" s="165" t="str">
        <f>VLOOKUP(R1594,NIVEAUXADMIN!A:B,2,FALSE)</f>
        <v>HT07</v>
      </c>
      <c r="AB1594" s="165" t="str">
        <f>VLOOKUP(S1594,NIVEAUXADMIN!E:F,2,FALSE)</f>
        <v>HT07751</v>
      </c>
      <c r="AC1594" s="165" t="str">
        <f>VLOOKUP(T1594,NIVEAUXADMIN!I:J,2,FALSE)</f>
        <v>HT07751-02</v>
      </c>
      <c r="AD1594" s="87">
        <f>IF(SUMPRODUCT(($A$4:$A1594=A1594)*($S$4:$S1594=S1594))&gt;1,0,1)</f>
        <v>0</v>
      </c>
    </row>
    <row r="1595" spans="1:30" s="165" customFormat="1" ht="15" customHeight="1">
      <c r="A1595" s="98" t="s">
        <v>115</v>
      </c>
      <c r="B1595" s="76" t="s">
        <v>1176</v>
      </c>
      <c r="C1595" s="90"/>
      <c r="D1595" s="165" t="s">
        <v>16</v>
      </c>
      <c r="E1595" s="189">
        <v>42728</v>
      </c>
      <c r="F1595" s="95" t="s">
        <v>1051</v>
      </c>
      <c r="G1595" s="165" t="s">
        <v>1052</v>
      </c>
      <c r="H1595" s="165" t="s">
        <v>1059</v>
      </c>
      <c r="I1595" s="186" t="s">
        <v>1233</v>
      </c>
      <c r="J1595" s="85" t="str">
        <f>IFERROR(VLOOKUP(H1595,REFERENCES!R:S,2,FALSE),"")</f>
        <v>Nombre</v>
      </c>
      <c r="K1595" s="167">
        <v>50</v>
      </c>
      <c r="L1595" s="167">
        <v>135</v>
      </c>
      <c r="M1595" s="167">
        <v>77</v>
      </c>
      <c r="N1595" s="167">
        <v>96</v>
      </c>
      <c r="O1595" s="84">
        <f t="shared" si="92"/>
        <v>308</v>
      </c>
      <c r="P1595" s="167">
        <v>50</v>
      </c>
      <c r="Q1595" s="96" t="s">
        <v>1040</v>
      </c>
      <c r="R1595" s="165" t="s">
        <v>20</v>
      </c>
      <c r="S1595" s="87" t="s">
        <v>520</v>
      </c>
      <c r="T1595" s="86" t="s">
        <v>1560</v>
      </c>
      <c r="U1595" s="165" t="s">
        <v>1238</v>
      </c>
      <c r="V1595" s="86"/>
      <c r="W1595" s="50" t="s">
        <v>1069</v>
      </c>
      <c r="X1595" s="165" t="s">
        <v>1234</v>
      </c>
      <c r="Y1595" s="165" t="str">
        <f t="shared" si="90"/>
        <v>SHE20161224SUCH3È</v>
      </c>
      <c r="Z1595" s="165">
        <f t="shared" si="91"/>
        <v>5</v>
      </c>
      <c r="AA1595" s="165" t="str">
        <f>VLOOKUP(R1595,NIVEAUXADMIN!A:B,2,FALSE)</f>
        <v>HT07</v>
      </c>
      <c r="AB1595" s="165" t="str">
        <f>VLOOKUP(S1595,NIVEAUXADMIN!E:F,2,FALSE)</f>
        <v>HT07751</v>
      </c>
      <c r="AC1595" s="165" t="str">
        <f>VLOOKUP(T1595,NIVEAUXADMIN!I:J,2,FALSE)</f>
        <v>HT07751-03</v>
      </c>
      <c r="AD1595" s="87">
        <f>IF(SUMPRODUCT(($A$4:$A1595=A1595)*($S$4:$S1595=S1595))&gt;1,0,1)</f>
        <v>0</v>
      </c>
    </row>
    <row r="1596" spans="1:30" s="165" customFormat="1" ht="15" customHeight="1">
      <c r="A1596" s="98" t="s">
        <v>115</v>
      </c>
      <c r="B1596" s="76" t="s">
        <v>1176</v>
      </c>
      <c r="C1596" s="90"/>
      <c r="D1596" s="165" t="s">
        <v>16</v>
      </c>
      <c r="E1596" s="189">
        <v>42728</v>
      </c>
      <c r="F1596" s="95" t="s">
        <v>1051</v>
      </c>
      <c r="G1596" s="165" t="s">
        <v>1052</v>
      </c>
      <c r="H1596" s="165" t="s">
        <v>1056</v>
      </c>
      <c r="I1596" s="186" t="s">
        <v>1233</v>
      </c>
      <c r="J1596" s="85" t="str">
        <f>IFERROR(VLOOKUP(H1596,REFERENCES!R:S,2,FALSE),"")</f>
        <v>Nombre</v>
      </c>
      <c r="K1596" s="167">
        <v>50</v>
      </c>
      <c r="L1596" s="167">
        <v>135</v>
      </c>
      <c r="M1596" s="167">
        <v>77</v>
      </c>
      <c r="N1596" s="167">
        <v>96</v>
      </c>
      <c r="O1596" s="84">
        <f t="shared" si="92"/>
        <v>308</v>
      </c>
      <c r="P1596" s="167">
        <v>50</v>
      </c>
      <c r="Q1596" s="96" t="s">
        <v>1040</v>
      </c>
      <c r="R1596" s="165" t="s">
        <v>20</v>
      </c>
      <c r="S1596" s="87" t="s">
        <v>520</v>
      </c>
      <c r="T1596" s="86" t="s">
        <v>1560</v>
      </c>
      <c r="U1596" s="165" t="s">
        <v>1238</v>
      </c>
      <c r="V1596" s="86"/>
      <c r="W1596" s="50" t="s">
        <v>1069</v>
      </c>
      <c r="X1596" s="165" t="s">
        <v>1234</v>
      </c>
      <c r="Y1596" s="165" t="str">
        <f t="shared" si="90"/>
        <v>SHE20161224SUCH3È</v>
      </c>
      <c r="Z1596" s="165">
        <f t="shared" si="91"/>
        <v>5</v>
      </c>
      <c r="AA1596" s="165" t="str">
        <f>VLOOKUP(R1596,NIVEAUXADMIN!A:B,2,FALSE)</f>
        <v>HT07</v>
      </c>
      <c r="AB1596" s="165" t="str">
        <f>VLOOKUP(S1596,NIVEAUXADMIN!E:F,2,FALSE)</f>
        <v>HT07751</v>
      </c>
      <c r="AC1596" s="165" t="str">
        <f>VLOOKUP(T1596,NIVEAUXADMIN!I:J,2,FALSE)</f>
        <v>HT07751-03</v>
      </c>
      <c r="AD1596" s="87">
        <f>IF(SUMPRODUCT(($A$4:$A1596=A1596)*($S$4:$S1596=S1596))&gt;1,0,1)</f>
        <v>0</v>
      </c>
    </row>
    <row r="1597" spans="1:30" s="165" customFormat="1" ht="15" customHeight="1">
      <c r="A1597" s="98" t="s">
        <v>115</v>
      </c>
      <c r="B1597" s="76" t="s">
        <v>1176</v>
      </c>
      <c r="C1597" s="90"/>
      <c r="D1597" s="165" t="s">
        <v>16</v>
      </c>
      <c r="E1597" s="189">
        <v>42728</v>
      </c>
      <c r="F1597" s="95" t="s">
        <v>1049</v>
      </c>
      <c r="G1597" s="165" t="s">
        <v>1053</v>
      </c>
      <c r="H1597" s="165" t="s">
        <v>1064</v>
      </c>
      <c r="I1597" s="186" t="s">
        <v>1233</v>
      </c>
      <c r="J1597" s="85" t="str">
        <f>IFERROR(VLOOKUP(H1597,REFERENCES!R:S,2,FALSE),"")</f>
        <v>Nombre</v>
      </c>
      <c r="K1597" s="167">
        <v>150</v>
      </c>
      <c r="L1597" s="167">
        <v>267</v>
      </c>
      <c r="M1597" s="167">
        <v>201</v>
      </c>
      <c r="N1597" s="167">
        <v>207</v>
      </c>
      <c r="O1597" s="84">
        <f t="shared" si="92"/>
        <v>675</v>
      </c>
      <c r="P1597" s="167">
        <v>150</v>
      </c>
      <c r="Q1597" s="96" t="s">
        <v>1040</v>
      </c>
      <c r="R1597" s="165" t="s">
        <v>20</v>
      </c>
      <c r="S1597" s="87" t="s">
        <v>520</v>
      </c>
      <c r="T1597" s="86" t="s">
        <v>1560</v>
      </c>
      <c r="U1597" s="165" t="s">
        <v>1238</v>
      </c>
      <c r="V1597" s="86"/>
      <c r="W1597" s="50" t="s">
        <v>1069</v>
      </c>
      <c r="X1597" s="165" t="s">
        <v>2580</v>
      </c>
      <c r="Y1597" s="165" t="str">
        <f t="shared" si="90"/>
        <v>SHE20161224SUCH3È</v>
      </c>
      <c r="Z1597" s="165">
        <f t="shared" si="91"/>
        <v>5</v>
      </c>
      <c r="AA1597" s="165" t="str">
        <f>VLOOKUP(R1597,NIVEAUXADMIN!A:B,2,FALSE)</f>
        <v>HT07</v>
      </c>
      <c r="AB1597" s="165" t="str">
        <f>VLOOKUP(S1597,NIVEAUXADMIN!E:F,2,FALSE)</f>
        <v>HT07751</v>
      </c>
      <c r="AC1597" s="165" t="str">
        <f>VLOOKUP(T1597,NIVEAUXADMIN!I:J,2,FALSE)</f>
        <v>HT07751-03</v>
      </c>
      <c r="AD1597" s="87">
        <f>IF(SUMPRODUCT(($A$4:$A1597=A1597)*($S$4:$S1597=S1597))&gt;1,0,1)</f>
        <v>0</v>
      </c>
    </row>
    <row r="1598" spans="1:30" s="165" customFormat="1" ht="15" customHeight="1">
      <c r="A1598" s="98" t="s">
        <v>115</v>
      </c>
      <c r="B1598" s="76" t="s">
        <v>1176</v>
      </c>
      <c r="C1598" s="90"/>
      <c r="D1598" s="165" t="s">
        <v>16</v>
      </c>
      <c r="E1598" s="189">
        <v>42728</v>
      </c>
      <c r="F1598" s="95" t="s">
        <v>1051</v>
      </c>
      <c r="G1598" s="165" t="s">
        <v>1052</v>
      </c>
      <c r="H1598" s="165" t="s">
        <v>1061</v>
      </c>
      <c r="I1598" s="186" t="s">
        <v>1231</v>
      </c>
      <c r="J1598" s="85" t="str">
        <f>IFERROR(VLOOKUP(H1598,REFERENCES!R:S,2,FALSE),"")</f>
        <v>Nombre</v>
      </c>
      <c r="K1598" s="167">
        <v>100</v>
      </c>
      <c r="L1598" s="167">
        <v>135</v>
      </c>
      <c r="M1598" s="167">
        <v>77</v>
      </c>
      <c r="N1598" s="167">
        <v>96</v>
      </c>
      <c r="O1598" s="84">
        <f t="shared" si="92"/>
        <v>308</v>
      </c>
      <c r="P1598" s="167">
        <v>50</v>
      </c>
      <c r="Q1598" s="96" t="s">
        <v>1040</v>
      </c>
      <c r="R1598" s="165" t="s">
        <v>20</v>
      </c>
      <c r="S1598" s="87" t="s">
        <v>520</v>
      </c>
      <c r="T1598" s="86" t="s">
        <v>1560</v>
      </c>
      <c r="U1598" s="165" t="s">
        <v>1238</v>
      </c>
      <c r="V1598" s="86"/>
      <c r="W1598" s="50" t="s">
        <v>1069</v>
      </c>
      <c r="X1598" s="165" t="s">
        <v>1234</v>
      </c>
      <c r="Y1598" s="165" t="str">
        <f t="shared" si="90"/>
        <v>SHE20161224SUCH3È</v>
      </c>
      <c r="Z1598" s="165">
        <f t="shared" si="91"/>
        <v>5</v>
      </c>
      <c r="AA1598" s="165" t="str">
        <f>VLOOKUP(R1598,NIVEAUXADMIN!A:B,2,FALSE)</f>
        <v>HT07</v>
      </c>
      <c r="AB1598" s="165" t="str">
        <f>VLOOKUP(S1598,NIVEAUXADMIN!E:F,2,FALSE)</f>
        <v>HT07751</v>
      </c>
      <c r="AC1598" s="165" t="str">
        <f>VLOOKUP(T1598,NIVEAUXADMIN!I:J,2,FALSE)</f>
        <v>HT07751-03</v>
      </c>
      <c r="AD1598" s="87">
        <f>IF(SUMPRODUCT(($A$4:$A1598=A1598)*($S$4:$S1598=S1598))&gt;1,0,1)</f>
        <v>0</v>
      </c>
    </row>
    <row r="1599" spans="1:30" s="165" customFormat="1" ht="15" customHeight="1">
      <c r="A1599" s="98" t="s">
        <v>115</v>
      </c>
      <c r="B1599" s="76" t="s">
        <v>1176</v>
      </c>
      <c r="C1599" s="90"/>
      <c r="D1599" s="165" t="s">
        <v>16</v>
      </c>
      <c r="E1599" s="189">
        <v>42728</v>
      </c>
      <c r="F1599" s="95" t="s">
        <v>1051</v>
      </c>
      <c r="G1599" s="165" t="s">
        <v>1052</v>
      </c>
      <c r="H1599" s="165" t="s">
        <v>1058</v>
      </c>
      <c r="I1599" s="186" t="s">
        <v>1231</v>
      </c>
      <c r="J1599" s="85" t="str">
        <f>IFERROR(VLOOKUP(H1599,REFERENCES!R:S,2,FALSE),"")</f>
        <v>Nombre</v>
      </c>
      <c r="K1599" s="167">
        <v>100</v>
      </c>
      <c r="L1599" s="167">
        <v>135</v>
      </c>
      <c r="M1599" s="167">
        <v>77</v>
      </c>
      <c r="N1599" s="167">
        <v>96</v>
      </c>
      <c r="O1599" s="84">
        <f t="shared" si="92"/>
        <v>308</v>
      </c>
      <c r="P1599" s="167">
        <v>50</v>
      </c>
      <c r="Q1599" s="96" t="s">
        <v>1040</v>
      </c>
      <c r="R1599" s="165" t="s">
        <v>20</v>
      </c>
      <c r="S1599" s="87" t="s">
        <v>520</v>
      </c>
      <c r="T1599" s="86" t="s">
        <v>1560</v>
      </c>
      <c r="U1599" s="165" t="s">
        <v>1238</v>
      </c>
      <c r="V1599" s="86"/>
      <c r="W1599" s="50" t="s">
        <v>1069</v>
      </c>
      <c r="X1599" s="165" t="s">
        <v>1234</v>
      </c>
      <c r="Y1599" s="165" t="str">
        <f t="shared" si="90"/>
        <v>SHE20161224SUCH3È</v>
      </c>
      <c r="Z1599" s="165">
        <f t="shared" si="91"/>
        <v>5</v>
      </c>
      <c r="AA1599" s="165" t="str">
        <f>VLOOKUP(R1599,NIVEAUXADMIN!A:B,2,FALSE)</f>
        <v>HT07</v>
      </c>
      <c r="AB1599" s="165" t="str">
        <f>VLOOKUP(S1599,NIVEAUXADMIN!E:F,2,FALSE)</f>
        <v>HT07751</v>
      </c>
      <c r="AC1599" s="165" t="str">
        <f>VLOOKUP(T1599,NIVEAUXADMIN!I:J,2,FALSE)</f>
        <v>HT07751-03</v>
      </c>
      <c r="AD1599" s="87">
        <f>IF(SUMPRODUCT(($A$4:$A1599=A1599)*($S$4:$S1599=S1599))&gt;1,0,1)</f>
        <v>0</v>
      </c>
    </row>
    <row r="1600" spans="1:30" s="165" customFormat="1" ht="15" customHeight="1">
      <c r="A1600" s="98" t="s">
        <v>115</v>
      </c>
      <c r="B1600" s="76" t="s">
        <v>1176</v>
      </c>
      <c r="C1600" s="90"/>
      <c r="D1600" s="165" t="s">
        <v>16</v>
      </c>
      <c r="E1600" s="189">
        <v>42728</v>
      </c>
      <c r="F1600" s="95" t="s">
        <v>1051</v>
      </c>
      <c r="G1600" s="165" t="s">
        <v>1052</v>
      </c>
      <c r="H1600" s="165" t="s">
        <v>1059</v>
      </c>
      <c r="I1600" s="186" t="s">
        <v>1233</v>
      </c>
      <c r="J1600" s="85" t="str">
        <f>IFERROR(VLOOKUP(H1600,REFERENCES!R:S,2,FALSE),"")</f>
        <v>Nombre</v>
      </c>
      <c r="K1600" s="167">
        <v>50</v>
      </c>
      <c r="L1600" s="167">
        <v>99</v>
      </c>
      <c r="M1600" s="167">
        <v>69</v>
      </c>
      <c r="N1600" s="167">
        <v>70</v>
      </c>
      <c r="O1600" s="84">
        <f t="shared" si="92"/>
        <v>238</v>
      </c>
      <c r="P1600" s="167">
        <v>50</v>
      </c>
      <c r="Q1600" s="96" t="s">
        <v>1040</v>
      </c>
      <c r="R1600" s="165" t="s">
        <v>20</v>
      </c>
      <c r="S1600" s="87" t="s">
        <v>520</v>
      </c>
      <c r="T1600" s="86" t="s">
        <v>1477</v>
      </c>
      <c r="U1600" s="165" t="s">
        <v>1239</v>
      </c>
      <c r="V1600" s="86"/>
      <c r="W1600" s="50" t="s">
        <v>1069</v>
      </c>
      <c r="X1600" s="165" t="s">
        <v>2582</v>
      </c>
      <c r="Y1600" s="165" t="str">
        <f t="shared" si="90"/>
        <v>SHE20161224SUCH2È</v>
      </c>
      <c r="Z1600" s="165">
        <f t="shared" si="91"/>
        <v>10</v>
      </c>
      <c r="AA1600" s="165" t="str">
        <f>VLOOKUP(R1600,NIVEAUXADMIN!A:B,2,FALSE)</f>
        <v>HT07</v>
      </c>
      <c r="AB1600" s="165" t="str">
        <f>VLOOKUP(S1600,NIVEAUXADMIN!E:F,2,FALSE)</f>
        <v>HT07751</v>
      </c>
      <c r="AC1600" s="165" t="str">
        <f>VLOOKUP(T1600,NIVEAUXADMIN!I:J,2,FALSE)</f>
        <v>HT07751-02</v>
      </c>
      <c r="AD1600" s="87">
        <f>IF(SUMPRODUCT(($A$4:$A1600=A1600)*($S$4:$S1600=S1600))&gt;1,0,1)</f>
        <v>0</v>
      </c>
    </row>
    <row r="1601" spans="1:30" s="165" customFormat="1" ht="15" customHeight="1">
      <c r="A1601" s="98" t="s">
        <v>115</v>
      </c>
      <c r="B1601" s="76" t="s">
        <v>1176</v>
      </c>
      <c r="C1601" s="90"/>
      <c r="D1601" s="165" t="s">
        <v>16</v>
      </c>
      <c r="E1601" s="189">
        <v>42728</v>
      </c>
      <c r="F1601" s="95" t="s">
        <v>1051</v>
      </c>
      <c r="G1601" s="165" t="s">
        <v>1052</v>
      </c>
      <c r="H1601" s="165" t="s">
        <v>1056</v>
      </c>
      <c r="I1601" s="186" t="s">
        <v>1233</v>
      </c>
      <c r="J1601" s="85" t="str">
        <f>IFERROR(VLOOKUP(H1601,REFERENCES!R:S,2,FALSE),"")</f>
        <v>Nombre</v>
      </c>
      <c r="K1601" s="167">
        <v>50</v>
      </c>
      <c r="L1601" s="167">
        <v>99</v>
      </c>
      <c r="M1601" s="167">
        <v>69</v>
      </c>
      <c r="N1601" s="167">
        <v>70</v>
      </c>
      <c r="O1601" s="84">
        <f t="shared" si="92"/>
        <v>238</v>
      </c>
      <c r="P1601" s="167">
        <v>50</v>
      </c>
      <c r="Q1601" s="96" t="s">
        <v>1040</v>
      </c>
      <c r="R1601" s="165" t="s">
        <v>20</v>
      </c>
      <c r="S1601" s="87" t="s">
        <v>520</v>
      </c>
      <c r="T1601" s="86" t="s">
        <v>1477</v>
      </c>
      <c r="U1601" s="165" t="s">
        <v>1239</v>
      </c>
      <c r="V1601" s="86"/>
      <c r="W1601" s="50" t="s">
        <v>1069</v>
      </c>
      <c r="X1601" s="165" t="s">
        <v>2581</v>
      </c>
      <c r="Y1601" s="165" t="str">
        <f t="shared" si="90"/>
        <v>SHE20161224SUCH2È</v>
      </c>
      <c r="Z1601" s="165">
        <f t="shared" si="91"/>
        <v>10</v>
      </c>
      <c r="AA1601" s="165" t="str">
        <f>VLOOKUP(R1601,NIVEAUXADMIN!A:B,2,FALSE)</f>
        <v>HT07</v>
      </c>
      <c r="AB1601" s="165" t="str">
        <f>VLOOKUP(S1601,NIVEAUXADMIN!E:F,2,FALSE)</f>
        <v>HT07751</v>
      </c>
      <c r="AC1601" s="165" t="str">
        <f>VLOOKUP(T1601,NIVEAUXADMIN!I:J,2,FALSE)</f>
        <v>HT07751-02</v>
      </c>
      <c r="AD1601" s="87">
        <f>IF(SUMPRODUCT(($A$4:$A1601=A1601)*($S$4:$S1601=S1601))&gt;1,0,1)</f>
        <v>0</v>
      </c>
    </row>
    <row r="1602" spans="1:30" s="165" customFormat="1" ht="15" customHeight="1">
      <c r="A1602" s="98" t="s">
        <v>115</v>
      </c>
      <c r="B1602" s="76" t="s">
        <v>1176</v>
      </c>
      <c r="C1602" s="90"/>
      <c r="D1602" s="165" t="s">
        <v>16</v>
      </c>
      <c r="E1602" s="189">
        <v>42728</v>
      </c>
      <c r="F1602" s="95" t="s">
        <v>1049</v>
      </c>
      <c r="G1602" s="165" t="s">
        <v>1053</v>
      </c>
      <c r="H1602" s="165" t="s">
        <v>1064</v>
      </c>
      <c r="I1602" s="186" t="s">
        <v>1233</v>
      </c>
      <c r="J1602" s="85" t="str">
        <f>IFERROR(VLOOKUP(H1602,REFERENCES!R:S,2,FALSE),"")</f>
        <v>Nombre</v>
      </c>
      <c r="K1602" s="167">
        <v>190</v>
      </c>
      <c r="L1602" s="167">
        <v>359</v>
      </c>
      <c r="M1602" s="167">
        <v>251</v>
      </c>
      <c r="N1602" s="167">
        <v>254</v>
      </c>
      <c r="O1602" s="84">
        <f t="shared" si="92"/>
        <v>864</v>
      </c>
      <c r="P1602" s="167">
        <v>190</v>
      </c>
      <c r="Q1602" s="96" t="s">
        <v>1040</v>
      </c>
      <c r="R1602" s="165" t="s">
        <v>20</v>
      </c>
      <c r="S1602" s="87" t="s">
        <v>520</v>
      </c>
      <c r="T1602" s="86" t="s">
        <v>1477</v>
      </c>
      <c r="U1602" s="165" t="s">
        <v>1239</v>
      </c>
      <c r="V1602" s="86"/>
      <c r="W1602" s="50" t="s">
        <v>1069</v>
      </c>
      <c r="X1602" s="165" t="s">
        <v>2580</v>
      </c>
      <c r="Y1602" s="165" t="str">
        <f t="shared" si="90"/>
        <v>SHE20161224SUCH2È</v>
      </c>
      <c r="Z1602" s="165">
        <f t="shared" si="91"/>
        <v>10</v>
      </c>
      <c r="AA1602" s="165" t="str">
        <f>VLOOKUP(R1602,NIVEAUXADMIN!A:B,2,FALSE)</f>
        <v>HT07</v>
      </c>
      <c r="AB1602" s="165" t="str">
        <f>VLOOKUP(S1602,NIVEAUXADMIN!E:F,2,FALSE)</f>
        <v>HT07751</v>
      </c>
      <c r="AC1602" s="165" t="str">
        <f>VLOOKUP(T1602,NIVEAUXADMIN!I:J,2,FALSE)</f>
        <v>HT07751-02</v>
      </c>
      <c r="AD1602" s="87">
        <f>IF(SUMPRODUCT(($A$4:$A1602=A1602)*($S$4:$S1602=S1602))&gt;1,0,1)</f>
        <v>0</v>
      </c>
    </row>
    <row r="1603" spans="1:30" s="165" customFormat="1" ht="15" customHeight="1">
      <c r="A1603" s="98" t="s">
        <v>115</v>
      </c>
      <c r="B1603" s="76" t="s">
        <v>1176</v>
      </c>
      <c r="C1603" s="90"/>
      <c r="D1603" s="165" t="s">
        <v>16</v>
      </c>
      <c r="E1603" s="189">
        <v>42728</v>
      </c>
      <c r="F1603" s="95" t="s">
        <v>1051</v>
      </c>
      <c r="G1603" s="165" t="s">
        <v>1052</v>
      </c>
      <c r="H1603" s="165" t="s">
        <v>1061</v>
      </c>
      <c r="I1603" s="186" t="s">
        <v>1231</v>
      </c>
      <c r="J1603" s="85" t="str">
        <f>IFERROR(VLOOKUP(H1603,REFERENCES!R:S,2,FALSE),"")</f>
        <v>Nombre</v>
      </c>
      <c r="K1603" s="167">
        <v>100</v>
      </c>
      <c r="L1603" s="167">
        <v>99</v>
      </c>
      <c r="M1603" s="167">
        <v>69</v>
      </c>
      <c r="N1603" s="167">
        <v>70</v>
      </c>
      <c r="O1603" s="84">
        <f t="shared" si="92"/>
        <v>238</v>
      </c>
      <c r="P1603" s="167">
        <v>50</v>
      </c>
      <c r="Q1603" s="96" t="s">
        <v>1040</v>
      </c>
      <c r="R1603" s="165" t="s">
        <v>20</v>
      </c>
      <c r="S1603" s="87" t="s">
        <v>520</v>
      </c>
      <c r="T1603" s="86" t="s">
        <v>1477</v>
      </c>
      <c r="U1603" s="165" t="s">
        <v>1239</v>
      </c>
      <c r="V1603" s="86"/>
      <c r="W1603" s="50" t="s">
        <v>1069</v>
      </c>
      <c r="X1603" s="165" t="s">
        <v>2581</v>
      </c>
      <c r="Y1603" s="165" t="str">
        <f t="shared" si="90"/>
        <v>SHE20161224SUCH2È</v>
      </c>
      <c r="Z1603" s="165">
        <f t="shared" si="91"/>
        <v>10</v>
      </c>
      <c r="AA1603" s="165" t="str">
        <f>VLOOKUP(R1603,NIVEAUXADMIN!A:B,2,FALSE)</f>
        <v>HT07</v>
      </c>
      <c r="AB1603" s="165" t="str">
        <f>VLOOKUP(S1603,NIVEAUXADMIN!E:F,2,FALSE)</f>
        <v>HT07751</v>
      </c>
      <c r="AC1603" s="165" t="str">
        <f>VLOOKUP(T1603,NIVEAUXADMIN!I:J,2,FALSE)</f>
        <v>HT07751-02</v>
      </c>
      <c r="AD1603" s="87">
        <f>IF(SUMPRODUCT(($A$4:$A1603=A1603)*($S$4:$S1603=S1603))&gt;1,0,1)</f>
        <v>0</v>
      </c>
    </row>
    <row r="1604" spans="1:30" s="165" customFormat="1" ht="15" customHeight="1">
      <c r="A1604" s="98" t="s">
        <v>115</v>
      </c>
      <c r="B1604" s="76" t="s">
        <v>1176</v>
      </c>
      <c r="C1604" s="76"/>
      <c r="D1604" s="165" t="s">
        <v>16</v>
      </c>
      <c r="E1604" s="189">
        <v>42728</v>
      </c>
      <c r="F1604" s="95" t="s">
        <v>1051</v>
      </c>
      <c r="G1604" s="165" t="s">
        <v>1052</v>
      </c>
      <c r="H1604" s="165" t="s">
        <v>1058</v>
      </c>
      <c r="I1604" s="186" t="s">
        <v>1231</v>
      </c>
      <c r="J1604" s="85" t="str">
        <f>IFERROR(VLOOKUP(H1604,REFERENCES!R:S,2,FALSE),"")</f>
        <v>Nombre</v>
      </c>
      <c r="K1604" s="167">
        <v>100</v>
      </c>
      <c r="L1604" s="167">
        <v>99</v>
      </c>
      <c r="M1604" s="167">
        <v>69</v>
      </c>
      <c r="N1604" s="167">
        <v>70</v>
      </c>
      <c r="O1604" s="84">
        <f t="shared" si="92"/>
        <v>238</v>
      </c>
      <c r="P1604" s="167">
        <v>50</v>
      </c>
      <c r="Q1604" s="96" t="s">
        <v>1040</v>
      </c>
      <c r="R1604" s="165" t="s">
        <v>20</v>
      </c>
      <c r="S1604" s="165" t="s">
        <v>520</v>
      </c>
      <c r="T1604" s="86" t="s">
        <v>1477</v>
      </c>
      <c r="U1604" s="165" t="s">
        <v>1239</v>
      </c>
      <c r="V1604" s="86"/>
      <c r="W1604" s="97" t="s">
        <v>1069</v>
      </c>
      <c r="X1604" s="165" t="s">
        <v>2581</v>
      </c>
      <c r="Y1604" s="165" t="str">
        <f t="shared" si="90"/>
        <v>SHE20161224SUCH2È</v>
      </c>
      <c r="Z1604" s="165">
        <f t="shared" ref="Z1604" si="93">COUNTIF($Y$4:$Y$1907,Y1604)</f>
        <v>10</v>
      </c>
      <c r="AA1604" s="165" t="str">
        <f>VLOOKUP(R1604,NIVEAUXADMIN!A:B,2,FALSE)</f>
        <v>HT07</v>
      </c>
      <c r="AB1604" s="165" t="str">
        <f>VLOOKUP(S1604,NIVEAUXADMIN!E:F,2,FALSE)</f>
        <v>HT07751</v>
      </c>
      <c r="AC1604" s="165" t="str">
        <f>VLOOKUP(T1604,NIVEAUXADMIN!I:J,2,FALSE)</f>
        <v>HT07751-02</v>
      </c>
      <c r="AD1604" s="87">
        <f>IF(SUMPRODUCT(($A$4:$A1604=A1604)*($S$4:$S1604=S1604))&gt;1,0,1)</f>
        <v>0</v>
      </c>
    </row>
    <row r="1605" spans="1:30" s="165" customFormat="1" ht="15" customHeight="1">
      <c r="A1605" s="98" t="s">
        <v>115</v>
      </c>
      <c r="B1605" s="76" t="s">
        <v>1176</v>
      </c>
      <c r="C1605" s="76"/>
      <c r="D1605" s="165" t="s">
        <v>16</v>
      </c>
      <c r="E1605" s="189">
        <v>42732</v>
      </c>
      <c r="F1605" s="95" t="s">
        <v>1051</v>
      </c>
      <c r="G1605" s="165" t="s">
        <v>1052</v>
      </c>
      <c r="H1605" s="165" t="s">
        <v>1058</v>
      </c>
      <c r="I1605" s="165" t="s">
        <v>1231</v>
      </c>
      <c r="J1605" s="85" t="str">
        <f>IFERROR(VLOOKUP(H1605,REFERENCES!R:S,2,FALSE),"")</f>
        <v>Nombre</v>
      </c>
      <c r="K1605" s="167">
        <v>100</v>
      </c>
      <c r="L1605" s="167">
        <v>82</v>
      </c>
      <c r="M1605" s="167">
        <v>80</v>
      </c>
      <c r="N1605" s="167">
        <v>88</v>
      </c>
      <c r="O1605" s="84">
        <f t="shared" si="92"/>
        <v>250</v>
      </c>
      <c r="P1605" s="167">
        <v>50</v>
      </c>
      <c r="Q1605" s="96" t="s">
        <v>1040</v>
      </c>
      <c r="R1605" s="165" t="s">
        <v>20</v>
      </c>
      <c r="S1605" s="165" t="s">
        <v>536</v>
      </c>
      <c r="T1605" s="86" t="s">
        <v>1392</v>
      </c>
      <c r="U1605" s="165" t="s">
        <v>1241</v>
      </c>
      <c r="V1605" s="86"/>
      <c r="W1605" s="97" t="s">
        <v>1069</v>
      </c>
      <c r="X1605" s="165" t="s">
        <v>2576</v>
      </c>
      <c r="Y1605" s="87"/>
      <c r="Z1605" s="87"/>
      <c r="AA1605" s="87"/>
      <c r="AB1605" s="87"/>
      <c r="AC1605" s="87"/>
      <c r="AD1605" s="87"/>
    </row>
    <row r="1606" spans="1:30" s="165" customFormat="1" ht="15" customHeight="1">
      <c r="A1606" s="98" t="s">
        <v>115</v>
      </c>
      <c r="B1606" s="76" t="s">
        <v>1176</v>
      </c>
      <c r="C1606" s="76"/>
      <c r="D1606" s="165" t="s">
        <v>16</v>
      </c>
      <c r="E1606" s="189">
        <v>42732</v>
      </c>
      <c r="F1606" s="95" t="s">
        <v>1051</v>
      </c>
      <c r="G1606" s="165" t="s">
        <v>1052</v>
      </c>
      <c r="H1606" s="165" t="s">
        <v>1061</v>
      </c>
      <c r="I1606" s="165" t="s">
        <v>1231</v>
      </c>
      <c r="J1606" s="85" t="str">
        <f>IFERROR(VLOOKUP(H1606,REFERENCES!R:S,2,FALSE),"")</f>
        <v>Nombre</v>
      </c>
      <c r="K1606" s="167">
        <v>50</v>
      </c>
      <c r="L1606" s="167">
        <v>82</v>
      </c>
      <c r="M1606" s="167">
        <v>80</v>
      </c>
      <c r="N1606" s="167">
        <v>88</v>
      </c>
      <c r="O1606" s="84">
        <f t="shared" si="92"/>
        <v>250</v>
      </c>
      <c r="P1606" s="167">
        <v>50</v>
      </c>
      <c r="Q1606" s="96" t="s">
        <v>1040</v>
      </c>
      <c r="R1606" s="165" t="s">
        <v>20</v>
      </c>
      <c r="S1606" s="165" t="s">
        <v>536</v>
      </c>
      <c r="T1606" s="86" t="s">
        <v>1392</v>
      </c>
      <c r="U1606" s="165" t="s">
        <v>1241</v>
      </c>
      <c r="V1606" s="86"/>
      <c r="W1606" s="97" t="s">
        <v>1069</v>
      </c>
      <c r="X1606" s="165" t="s">
        <v>2576</v>
      </c>
      <c r="Y1606" s="87"/>
      <c r="Z1606" s="87"/>
      <c r="AA1606" s="87"/>
      <c r="AB1606" s="87"/>
      <c r="AC1606" s="87"/>
      <c r="AD1606" s="87"/>
    </row>
    <row r="1607" spans="1:30" s="165" customFormat="1" ht="15" customHeight="1">
      <c r="A1607" s="98" t="s">
        <v>115</v>
      </c>
      <c r="B1607" s="76" t="s">
        <v>1176</v>
      </c>
      <c r="C1607" s="76"/>
      <c r="D1607" s="165" t="s">
        <v>16</v>
      </c>
      <c r="E1607" s="189">
        <v>42732</v>
      </c>
      <c r="F1607" s="95" t="s">
        <v>1051</v>
      </c>
      <c r="G1607" s="165" t="s">
        <v>1052</v>
      </c>
      <c r="H1607" s="165" t="s">
        <v>1056</v>
      </c>
      <c r="I1607" s="165" t="s">
        <v>1233</v>
      </c>
      <c r="J1607" s="85" t="str">
        <f>IFERROR(VLOOKUP(H1607,REFERENCES!R:S,2,FALSE),"")</f>
        <v>Nombre</v>
      </c>
      <c r="K1607" s="167">
        <v>50</v>
      </c>
      <c r="L1607" s="167">
        <v>82</v>
      </c>
      <c r="M1607" s="167">
        <v>80</v>
      </c>
      <c r="N1607" s="167">
        <v>88</v>
      </c>
      <c r="O1607" s="84">
        <f t="shared" si="92"/>
        <v>250</v>
      </c>
      <c r="P1607" s="167">
        <v>50</v>
      </c>
      <c r="Q1607" s="96" t="s">
        <v>1040</v>
      </c>
      <c r="R1607" s="165" t="s">
        <v>20</v>
      </c>
      <c r="S1607" s="165" t="s">
        <v>536</v>
      </c>
      <c r="T1607" s="86" t="s">
        <v>1392</v>
      </c>
      <c r="U1607" s="165" t="s">
        <v>1241</v>
      </c>
      <c r="V1607" s="86"/>
      <c r="W1607" s="97" t="s">
        <v>1069</v>
      </c>
      <c r="X1607" s="165" t="s">
        <v>2584</v>
      </c>
      <c r="Y1607" s="87"/>
      <c r="Z1607" s="87"/>
      <c r="AA1607" s="87"/>
      <c r="AB1607" s="87"/>
      <c r="AC1607" s="87"/>
      <c r="AD1607" s="87"/>
    </row>
    <row r="1608" spans="1:30" s="165" customFormat="1" ht="15" customHeight="1">
      <c r="A1608" s="98" t="s">
        <v>115</v>
      </c>
      <c r="B1608" s="76" t="s">
        <v>1176</v>
      </c>
      <c r="C1608" s="76"/>
      <c r="D1608" s="165" t="s">
        <v>16</v>
      </c>
      <c r="E1608" s="189">
        <v>42732</v>
      </c>
      <c r="F1608" s="95" t="s">
        <v>1051</v>
      </c>
      <c r="G1608" s="165" t="s">
        <v>1052</v>
      </c>
      <c r="H1608" s="165" t="s">
        <v>1059</v>
      </c>
      <c r="I1608" s="165" t="s">
        <v>1233</v>
      </c>
      <c r="J1608" s="85" t="str">
        <f>IFERROR(VLOOKUP(H1608,REFERENCES!R:S,2,FALSE),"")</f>
        <v>Nombre</v>
      </c>
      <c r="K1608" s="167">
        <v>50</v>
      </c>
      <c r="L1608" s="167">
        <v>82</v>
      </c>
      <c r="M1608" s="167">
        <v>80</v>
      </c>
      <c r="N1608" s="167">
        <v>88</v>
      </c>
      <c r="O1608" s="84">
        <f t="shared" si="92"/>
        <v>250</v>
      </c>
      <c r="P1608" s="167">
        <v>50</v>
      </c>
      <c r="Q1608" s="96" t="s">
        <v>1040</v>
      </c>
      <c r="R1608" s="165" t="s">
        <v>20</v>
      </c>
      <c r="S1608" s="165" t="s">
        <v>536</v>
      </c>
      <c r="T1608" s="86" t="s">
        <v>1392</v>
      </c>
      <c r="U1608" s="165" t="s">
        <v>1241</v>
      </c>
      <c r="V1608" s="86"/>
      <c r="W1608" s="97" t="s">
        <v>1069</v>
      </c>
      <c r="X1608" s="165" t="s">
        <v>2585</v>
      </c>
      <c r="Y1608" s="87"/>
      <c r="Z1608" s="87"/>
      <c r="AA1608" s="87"/>
      <c r="AB1608" s="87"/>
      <c r="AC1608" s="87"/>
      <c r="AD1608" s="87"/>
    </row>
    <row r="1609" spans="1:30" s="165" customFormat="1" ht="15" customHeight="1">
      <c r="A1609" s="98" t="s">
        <v>115</v>
      </c>
      <c r="B1609" s="76" t="s">
        <v>1176</v>
      </c>
      <c r="C1609" s="76"/>
      <c r="D1609" s="165" t="s">
        <v>16</v>
      </c>
      <c r="E1609" s="189">
        <v>42733</v>
      </c>
      <c r="F1609" s="95" t="s">
        <v>1049</v>
      </c>
      <c r="G1609" s="165" t="s">
        <v>1053</v>
      </c>
      <c r="H1609" s="165" t="s">
        <v>1064</v>
      </c>
      <c r="I1609" s="165" t="s">
        <v>1233</v>
      </c>
      <c r="J1609" s="85" t="str">
        <f>IFERROR(VLOOKUP(H1609,REFERENCES!R:S,2,FALSE),"")</f>
        <v>Nombre</v>
      </c>
      <c r="K1609" s="167">
        <v>140</v>
      </c>
      <c r="L1609" s="167">
        <v>286</v>
      </c>
      <c r="M1609" s="167">
        <v>247</v>
      </c>
      <c r="N1609" s="167">
        <v>239</v>
      </c>
      <c r="O1609" s="84">
        <f t="shared" si="92"/>
        <v>772</v>
      </c>
      <c r="P1609" s="167">
        <v>140</v>
      </c>
      <c r="Q1609" s="96" t="s">
        <v>1040</v>
      </c>
      <c r="R1609" s="165" t="s">
        <v>20</v>
      </c>
      <c r="S1609" s="165" t="s">
        <v>536</v>
      </c>
      <c r="T1609" s="86" t="s">
        <v>1392</v>
      </c>
      <c r="U1609" s="165" t="s">
        <v>1241</v>
      </c>
      <c r="V1609" s="86"/>
      <c r="W1609" s="97" t="s">
        <v>1069</v>
      </c>
      <c r="Y1609" s="87"/>
      <c r="Z1609" s="87"/>
      <c r="AA1609" s="87"/>
      <c r="AB1609" s="87"/>
      <c r="AC1609" s="87"/>
      <c r="AD1609" s="87"/>
    </row>
    <row r="1610" spans="1:30" s="165" customFormat="1" ht="15" customHeight="1">
      <c r="A1610" s="98" t="s">
        <v>115</v>
      </c>
      <c r="B1610" s="76" t="s">
        <v>1176</v>
      </c>
      <c r="C1610" s="76"/>
      <c r="D1610" s="165" t="s">
        <v>16</v>
      </c>
      <c r="E1610" s="189">
        <v>42741</v>
      </c>
      <c r="F1610" s="95" t="s">
        <v>1051</v>
      </c>
      <c r="G1610" s="165" t="s">
        <v>1052</v>
      </c>
      <c r="H1610" s="165" t="s">
        <v>1058</v>
      </c>
      <c r="I1610" s="165" t="s">
        <v>1231</v>
      </c>
      <c r="J1610" s="85" t="str">
        <f>IFERROR(VLOOKUP(H1610,REFERENCES!R:S,2,FALSE),"")</f>
        <v>Nombre</v>
      </c>
      <c r="K1610" s="167">
        <v>202</v>
      </c>
      <c r="L1610" s="167">
        <v>346</v>
      </c>
      <c r="M1610" s="167">
        <v>210</v>
      </c>
      <c r="N1610" s="167">
        <v>265</v>
      </c>
      <c r="O1610" s="84">
        <f t="shared" si="92"/>
        <v>821</v>
      </c>
      <c r="P1610" s="167">
        <v>101</v>
      </c>
      <c r="Q1610" s="96"/>
      <c r="R1610" s="165" t="s">
        <v>20</v>
      </c>
      <c r="S1610" s="165" t="s">
        <v>554</v>
      </c>
      <c r="T1610" s="101"/>
      <c r="U1610" s="165" t="s">
        <v>1955</v>
      </c>
      <c r="V1610" s="86" t="s">
        <v>1036</v>
      </c>
      <c r="W1610" s="97" t="s">
        <v>1069</v>
      </c>
      <c r="X1610" s="165" t="s">
        <v>2576</v>
      </c>
      <c r="Y1610" s="87"/>
      <c r="Z1610" s="87"/>
      <c r="AA1610" s="87"/>
      <c r="AB1610" s="87"/>
      <c r="AC1610" s="87"/>
      <c r="AD1610" s="87"/>
    </row>
    <row r="1611" spans="1:30" s="165" customFormat="1" ht="15" customHeight="1">
      <c r="A1611" s="98" t="s">
        <v>115</v>
      </c>
      <c r="B1611" s="76" t="s">
        <v>1176</v>
      </c>
      <c r="C1611" s="76"/>
      <c r="D1611" s="165" t="s">
        <v>16</v>
      </c>
      <c r="E1611" s="189">
        <v>42741</v>
      </c>
      <c r="F1611" s="95" t="s">
        <v>1051</v>
      </c>
      <c r="G1611" s="165" t="s">
        <v>1052</v>
      </c>
      <c r="H1611" s="165" t="s">
        <v>1061</v>
      </c>
      <c r="I1611" s="165" t="s">
        <v>1231</v>
      </c>
      <c r="J1611" s="85" t="str">
        <f>IFERROR(VLOOKUP(H1611,REFERENCES!R:S,2,FALSE),"")</f>
        <v>Nombre</v>
      </c>
      <c r="K1611" s="167">
        <v>202</v>
      </c>
      <c r="L1611" s="167">
        <v>346</v>
      </c>
      <c r="M1611" s="167">
        <v>210</v>
      </c>
      <c r="N1611" s="167">
        <v>265</v>
      </c>
      <c r="O1611" s="84">
        <f t="shared" si="92"/>
        <v>821</v>
      </c>
      <c r="P1611" s="167">
        <v>101</v>
      </c>
      <c r="Q1611" s="96"/>
      <c r="R1611" s="165" t="s">
        <v>20</v>
      </c>
      <c r="S1611" s="165" t="s">
        <v>554</v>
      </c>
      <c r="T1611" s="101"/>
      <c r="U1611" s="165" t="s">
        <v>1955</v>
      </c>
      <c r="V1611" s="86" t="s">
        <v>1036</v>
      </c>
      <c r="W1611" s="97" t="s">
        <v>1069</v>
      </c>
      <c r="X1611" s="165" t="s">
        <v>2576</v>
      </c>
      <c r="Y1611" s="87"/>
      <c r="Z1611" s="87"/>
      <c r="AA1611" s="87"/>
      <c r="AB1611" s="87"/>
      <c r="AC1611" s="87"/>
      <c r="AD1611" s="87"/>
    </row>
    <row r="1612" spans="1:30" s="165" customFormat="1" ht="15" customHeight="1">
      <c r="A1612" s="98" t="s">
        <v>115</v>
      </c>
      <c r="B1612" s="76" t="s">
        <v>1176</v>
      </c>
      <c r="C1612" s="76"/>
      <c r="D1612" s="165" t="s">
        <v>16</v>
      </c>
      <c r="E1612" s="189">
        <v>42741</v>
      </c>
      <c r="F1612" s="95" t="s">
        <v>1051</v>
      </c>
      <c r="G1612" s="165" t="s">
        <v>1052</v>
      </c>
      <c r="H1612" s="165" t="s">
        <v>1056</v>
      </c>
      <c r="I1612" s="165" t="s">
        <v>1233</v>
      </c>
      <c r="J1612" s="85" t="str">
        <f>IFERROR(VLOOKUP(H1612,REFERENCES!R:S,2,FALSE),"")</f>
        <v>Nombre</v>
      </c>
      <c r="K1612" s="167">
        <v>101</v>
      </c>
      <c r="L1612" s="167">
        <v>346</v>
      </c>
      <c r="M1612" s="167">
        <v>210</v>
      </c>
      <c r="N1612" s="167">
        <v>265</v>
      </c>
      <c r="O1612" s="84">
        <f t="shared" si="92"/>
        <v>821</v>
      </c>
      <c r="P1612" s="167">
        <v>101</v>
      </c>
      <c r="Q1612" s="96"/>
      <c r="R1612" s="165" t="s">
        <v>20</v>
      </c>
      <c r="S1612" s="165" t="s">
        <v>554</v>
      </c>
      <c r="T1612" s="101"/>
      <c r="U1612" s="165" t="s">
        <v>1955</v>
      </c>
      <c r="V1612" s="86" t="s">
        <v>1036</v>
      </c>
      <c r="W1612" s="97" t="s">
        <v>1069</v>
      </c>
      <c r="X1612" s="165" t="s">
        <v>2576</v>
      </c>
      <c r="Y1612" s="87"/>
      <c r="Z1612" s="87"/>
      <c r="AA1612" s="87"/>
      <c r="AB1612" s="87"/>
      <c r="AC1612" s="87"/>
      <c r="AD1612" s="87"/>
    </row>
    <row r="1613" spans="1:30" s="165" customFormat="1" ht="15" customHeight="1">
      <c r="A1613" s="98" t="s">
        <v>115</v>
      </c>
      <c r="B1613" s="76" t="s">
        <v>1176</v>
      </c>
      <c r="C1613" s="76"/>
      <c r="D1613" s="165" t="s">
        <v>16</v>
      </c>
      <c r="E1613" s="189">
        <v>42741</v>
      </c>
      <c r="F1613" s="95" t="s">
        <v>1051</v>
      </c>
      <c r="G1613" s="165" t="s">
        <v>1052</v>
      </c>
      <c r="H1613" s="165" t="s">
        <v>1059</v>
      </c>
      <c r="I1613" s="165" t="s">
        <v>1233</v>
      </c>
      <c r="J1613" s="85" t="str">
        <f>IFERROR(VLOOKUP(H1613,REFERENCES!R:S,2,FALSE),"")</f>
        <v>Nombre</v>
      </c>
      <c r="K1613" s="167">
        <v>101</v>
      </c>
      <c r="L1613" s="167">
        <v>346</v>
      </c>
      <c r="M1613" s="167">
        <v>210</v>
      </c>
      <c r="N1613" s="167">
        <v>265</v>
      </c>
      <c r="O1613" s="84">
        <f t="shared" si="92"/>
        <v>821</v>
      </c>
      <c r="P1613" s="167">
        <v>101</v>
      </c>
      <c r="Q1613" s="96"/>
      <c r="R1613" s="165" t="s">
        <v>20</v>
      </c>
      <c r="S1613" s="165" t="s">
        <v>554</v>
      </c>
      <c r="T1613" s="101"/>
      <c r="U1613" s="165" t="s">
        <v>1955</v>
      </c>
      <c r="V1613" s="86" t="s">
        <v>1036</v>
      </c>
      <c r="W1613" s="97" t="s">
        <v>1069</v>
      </c>
      <c r="X1613" s="165" t="s">
        <v>2576</v>
      </c>
      <c r="Y1613" s="87"/>
      <c r="Z1613" s="87"/>
      <c r="AA1613" s="87"/>
      <c r="AB1613" s="87"/>
      <c r="AC1613" s="87"/>
      <c r="AD1613" s="87"/>
    </row>
    <row r="1614" spans="1:30" s="165" customFormat="1" ht="15" customHeight="1">
      <c r="A1614" s="98" t="s">
        <v>115</v>
      </c>
      <c r="B1614" s="76" t="s">
        <v>1964</v>
      </c>
      <c r="C1614" s="76"/>
      <c r="D1614" s="165" t="s">
        <v>16</v>
      </c>
      <c r="E1614" s="189">
        <v>42746</v>
      </c>
      <c r="F1614" s="95" t="s">
        <v>1051</v>
      </c>
      <c r="G1614" s="165" t="s">
        <v>1052</v>
      </c>
      <c r="H1614" s="165" t="s">
        <v>1058</v>
      </c>
      <c r="I1614" s="165" t="s">
        <v>1231</v>
      </c>
      <c r="J1614" s="85" t="str">
        <f>IFERROR(VLOOKUP(H1614,REFERENCES!R:S,2,FALSE),"")</f>
        <v>Nombre</v>
      </c>
      <c r="K1614" s="167">
        <v>128</v>
      </c>
      <c r="L1614" s="167"/>
      <c r="M1614" s="167"/>
      <c r="N1614" s="167"/>
      <c r="O1614" s="84" t="str">
        <f t="shared" si="92"/>
        <v/>
      </c>
      <c r="P1614" s="167">
        <v>64</v>
      </c>
      <c r="Q1614" s="96" t="s">
        <v>1040</v>
      </c>
      <c r="R1614" s="165" t="s">
        <v>20</v>
      </c>
      <c r="S1614" s="165" t="s">
        <v>21</v>
      </c>
      <c r="T1614" s="86" t="s">
        <v>1332</v>
      </c>
      <c r="U1614" s="165" t="s">
        <v>2572</v>
      </c>
      <c r="V1614" s="86" t="s">
        <v>1036</v>
      </c>
      <c r="W1614" s="97" t="s">
        <v>1069</v>
      </c>
      <c r="X1614" s="165" t="s">
        <v>2573</v>
      </c>
      <c r="Y1614" s="87"/>
      <c r="Z1614" s="87"/>
      <c r="AA1614" s="87"/>
      <c r="AB1614" s="87"/>
      <c r="AC1614" s="87"/>
      <c r="AD1614" s="87"/>
    </row>
    <row r="1615" spans="1:30" s="165" customFormat="1" ht="15" customHeight="1">
      <c r="A1615" s="98" t="s">
        <v>115</v>
      </c>
      <c r="B1615" s="76" t="s">
        <v>1964</v>
      </c>
      <c r="C1615" s="76"/>
      <c r="D1615" s="165" t="s">
        <v>16</v>
      </c>
      <c r="E1615" s="189">
        <v>42746</v>
      </c>
      <c r="F1615" s="95" t="s">
        <v>1051</v>
      </c>
      <c r="G1615" s="165" t="s">
        <v>1052</v>
      </c>
      <c r="H1615" s="165" t="s">
        <v>1061</v>
      </c>
      <c r="I1615" s="165" t="s">
        <v>1231</v>
      </c>
      <c r="J1615" s="85" t="str">
        <f>IFERROR(VLOOKUP(H1615,REFERENCES!R:S,2,FALSE),"")</f>
        <v>Nombre</v>
      </c>
      <c r="K1615" s="167">
        <v>128</v>
      </c>
      <c r="L1615" s="167"/>
      <c r="M1615" s="167"/>
      <c r="N1615" s="167"/>
      <c r="O1615" s="84" t="str">
        <f t="shared" si="92"/>
        <v/>
      </c>
      <c r="P1615" s="167">
        <v>64</v>
      </c>
      <c r="Q1615" s="96" t="s">
        <v>1040</v>
      </c>
      <c r="R1615" s="165" t="s">
        <v>20</v>
      </c>
      <c r="S1615" s="165" t="s">
        <v>21</v>
      </c>
      <c r="T1615" s="86" t="s">
        <v>1332</v>
      </c>
      <c r="U1615" s="165" t="s">
        <v>2572</v>
      </c>
      <c r="V1615" s="86" t="s">
        <v>1036</v>
      </c>
      <c r="W1615" s="97" t="s">
        <v>1069</v>
      </c>
      <c r="X1615" s="165" t="s">
        <v>2573</v>
      </c>
      <c r="Y1615" s="87"/>
      <c r="Z1615" s="87"/>
      <c r="AA1615" s="87"/>
      <c r="AB1615" s="87"/>
      <c r="AC1615" s="87"/>
      <c r="AD1615" s="87"/>
    </row>
    <row r="1616" spans="1:30" s="165" customFormat="1" ht="15" customHeight="1">
      <c r="A1616" s="98" t="s">
        <v>115</v>
      </c>
      <c r="B1616" s="76" t="s">
        <v>1964</v>
      </c>
      <c r="C1616" s="76"/>
      <c r="D1616" s="165" t="s">
        <v>16</v>
      </c>
      <c r="E1616" s="189">
        <v>42746</v>
      </c>
      <c r="F1616" s="95" t="s">
        <v>1051</v>
      </c>
      <c r="G1616" s="165" t="s">
        <v>1052</v>
      </c>
      <c r="H1616" s="165" t="s">
        <v>1056</v>
      </c>
      <c r="I1616" s="165" t="s">
        <v>1233</v>
      </c>
      <c r="J1616" s="85" t="str">
        <f>IFERROR(VLOOKUP(H1616,REFERENCES!R:S,2,FALSE),"")</f>
        <v>Nombre</v>
      </c>
      <c r="K1616" s="167">
        <v>64</v>
      </c>
      <c r="L1616" s="167"/>
      <c r="M1616" s="167"/>
      <c r="N1616" s="167"/>
      <c r="O1616" s="84" t="str">
        <f t="shared" si="92"/>
        <v/>
      </c>
      <c r="P1616" s="167">
        <v>64</v>
      </c>
      <c r="Q1616" s="96" t="s">
        <v>1040</v>
      </c>
      <c r="R1616" s="165" t="s">
        <v>20</v>
      </c>
      <c r="S1616" s="165" t="s">
        <v>21</v>
      </c>
      <c r="T1616" s="86" t="s">
        <v>1332</v>
      </c>
      <c r="U1616" s="165" t="s">
        <v>2572</v>
      </c>
      <c r="V1616" s="86" t="s">
        <v>1036</v>
      </c>
      <c r="W1616" s="97" t="s">
        <v>1069</v>
      </c>
      <c r="X1616" s="165" t="s">
        <v>2573</v>
      </c>
      <c r="Y1616" s="87"/>
      <c r="Z1616" s="87"/>
      <c r="AA1616" s="87"/>
      <c r="AB1616" s="87"/>
      <c r="AC1616" s="87"/>
      <c r="AD1616" s="87"/>
    </row>
    <row r="1617" spans="1:30" s="165" customFormat="1" ht="15" customHeight="1">
      <c r="A1617" s="98" t="s">
        <v>115</v>
      </c>
      <c r="B1617" s="76" t="s">
        <v>1964</v>
      </c>
      <c r="C1617" s="76"/>
      <c r="D1617" s="165" t="s">
        <v>16</v>
      </c>
      <c r="E1617" s="189">
        <v>42746</v>
      </c>
      <c r="F1617" s="95" t="s">
        <v>1051</v>
      </c>
      <c r="G1617" s="165" t="s">
        <v>1052</v>
      </c>
      <c r="H1617" s="165" t="s">
        <v>1059</v>
      </c>
      <c r="I1617" s="165" t="s">
        <v>1233</v>
      </c>
      <c r="J1617" s="85" t="str">
        <f>IFERROR(VLOOKUP(H1617,REFERENCES!R:S,2,FALSE),"")</f>
        <v>Nombre</v>
      </c>
      <c r="K1617" s="167">
        <v>64</v>
      </c>
      <c r="L1617" s="167"/>
      <c r="M1617" s="167"/>
      <c r="N1617" s="167"/>
      <c r="O1617" s="84" t="str">
        <f t="shared" si="92"/>
        <v/>
      </c>
      <c r="P1617" s="167">
        <v>64</v>
      </c>
      <c r="Q1617" s="96" t="s">
        <v>1040</v>
      </c>
      <c r="R1617" s="165" t="s">
        <v>20</v>
      </c>
      <c r="S1617" s="165" t="s">
        <v>21</v>
      </c>
      <c r="T1617" s="86" t="s">
        <v>1332</v>
      </c>
      <c r="U1617" s="165" t="s">
        <v>2572</v>
      </c>
      <c r="V1617" s="86" t="s">
        <v>1036</v>
      </c>
      <c r="W1617" s="97" t="s">
        <v>1069</v>
      </c>
      <c r="X1617" s="165" t="s">
        <v>2574</v>
      </c>
      <c r="Y1617" s="87"/>
      <c r="Z1617" s="87"/>
      <c r="AA1617" s="87"/>
      <c r="AB1617" s="87"/>
      <c r="AC1617" s="87"/>
      <c r="AD1617" s="87"/>
    </row>
    <row r="1618" spans="1:30" s="165" customFormat="1" ht="15" customHeight="1">
      <c r="A1618" s="98" t="s">
        <v>115</v>
      </c>
      <c r="B1618" s="76" t="s">
        <v>1964</v>
      </c>
      <c r="C1618" s="76"/>
      <c r="D1618" s="165" t="s">
        <v>16</v>
      </c>
      <c r="E1618" s="189">
        <v>42746</v>
      </c>
      <c r="F1618" s="95" t="s">
        <v>1049</v>
      </c>
      <c r="G1618" s="165" t="s">
        <v>1053</v>
      </c>
      <c r="H1618" s="165" t="s">
        <v>1064</v>
      </c>
      <c r="I1618" s="165" t="s">
        <v>1233</v>
      </c>
      <c r="J1618" s="85" t="str">
        <f>IFERROR(VLOOKUP(H1618,REFERENCES!R:S,2,FALSE),"")</f>
        <v>Nombre</v>
      </c>
      <c r="K1618" s="167">
        <v>64</v>
      </c>
      <c r="L1618" s="167"/>
      <c r="M1618" s="167"/>
      <c r="N1618" s="167"/>
      <c r="O1618" s="84" t="str">
        <f t="shared" si="92"/>
        <v/>
      </c>
      <c r="P1618" s="167">
        <v>64</v>
      </c>
      <c r="Q1618" s="96" t="s">
        <v>1040</v>
      </c>
      <c r="R1618" s="165" t="s">
        <v>20</v>
      </c>
      <c r="S1618" s="165" t="s">
        <v>21</v>
      </c>
      <c r="T1618" s="86" t="s">
        <v>1332</v>
      </c>
      <c r="U1618" s="165" t="s">
        <v>2572</v>
      </c>
      <c r="V1618" s="86" t="s">
        <v>1036</v>
      </c>
      <c r="W1618" s="97" t="s">
        <v>1069</v>
      </c>
      <c r="X1618" s="165" t="s">
        <v>2575</v>
      </c>
      <c r="Y1618" s="87"/>
      <c r="Z1618" s="87"/>
      <c r="AA1618" s="87"/>
      <c r="AB1618" s="87"/>
      <c r="AC1618" s="87"/>
      <c r="AD1618" s="87"/>
    </row>
    <row r="1619" spans="1:30" s="165" customFormat="1" ht="15" customHeight="1">
      <c r="A1619" s="98" t="s">
        <v>115</v>
      </c>
      <c r="B1619" s="76" t="s">
        <v>1176</v>
      </c>
      <c r="C1619" s="76"/>
      <c r="D1619" s="165" t="s">
        <v>16</v>
      </c>
      <c r="E1619" s="189">
        <v>42750</v>
      </c>
      <c r="F1619" s="95" t="s">
        <v>1051</v>
      </c>
      <c r="G1619" s="165" t="s">
        <v>1052</v>
      </c>
      <c r="H1619" s="165" t="s">
        <v>1058</v>
      </c>
      <c r="I1619" s="165" t="s">
        <v>1231</v>
      </c>
      <c r="J1619" s="85" t="str">
        <f>IFERROR(VLOOKUP(H1619,REFERENCES!R:S,2,FALSE),"")</f>
        <v>Nombre</v>
      </c>
      <c r="K1619" s="167">
        <v>100</v>
      </c>
      <c r="L1619" s="167">
        <v>121</v>
      </c>
      <c r="M1619" s="167">
        <v>106</v>
      </c>
      <c r="N1619" s="167">
        <v>50</v>
      </c>
      <c r="O1619" s="84">
        <f t="shared" si="92"/>
        <v>277</v>
      </c>
      <c r="P1619" s="167">
        <v>50</v>
      </c>
      <c r="Q1619" s="96" t="s">
        <v>1040</v>
      </c>
      <c r="R1619" s="165" t="s">
        <v>20</v>
      </c>
      <c r="S1619" s="165" t="s">
        <v>536</v>
      </c>
      <c r="T1619" s="86" t="s">
        <v>1392</v>
      </c>
      <c r="U1619" s="165" t="s">
        <v>1242</v>
      </c>
      <c r="V1619" s="86"/>
      <c r="W1619" s="97" t="s">
        <v>1069</v>
      </c>
      <c r="X1619" s="165" t="s">
        <v>2586</v>
      </c>
      <c r="Y1619" s="87"/>
      <c r="Z1619" s="87"/>
      <c r="AA1619" s="87"/>
      <c r="AB1619" s="87"/>
      <c r="AC1619" s="87"/>
      <c r="AD1619" s="87"/>
    </row>
    <row r="1620" spans="1:30" s="165" customFormat="1" ht="15" customHeight="1">
      <c r="A1620" s="98" t="s">
        <v>115</v>
      </c>
      <c r="B1620" s="76" t="s">
        <v>1176</v>
      </c>
      <c r="C1620" s="76"/>
      <c r="D1620" s="165" t="s">
        <v>16</v>
      </c>
      <c r="E1620" s="189">
        <v>42750</v>
      </c>
      <c r="F1620" s="95" t="s">
        <v>1051</v>
      </c>
      <c r="G1620" s="165" t="s">
        <v>1052</v>
      </c>
      <c r="H1620" s="165" t="s">
        <v>1061</v>
      </c>
      <c r="I1620" s="165" t="s">
        <v>1231</v>
      </c>
      <c r="J1620" s="85" t="str">
        <f>IFERROR(VLOOKUP(H1620,REFERENCES!R:S,2,FALSE),"")</f>
        <v>Nombre</v>
      </c>
      <c r="K1620" s="167">
        <v>100</v>
      </c>
      <c r="L1620" s="167">
        <v>121</v>
      </c>
      <c r="M1620" s="167">
        <v>106</v>
      </c>
      <c r="N1620" s="167">
        <v>50</v>
      </c>
      <c r="O1620" s="84">
        <f t="shared" si="92"/>
        <v>277</v>
      </c>
      <c r="P1620" s="167">
        <v>50</v>
      </c>
      <c r="Q1620" s="96" t="s">
        <v>1040</v>
      </c>
      <c r="R1620" s="165" t="s">
        <v>20</v>
      </c>
      <c r="S1620" s="165" t="s">
        <v>536</v>
      </c>
      <c r="T1620" s="86" t="s">
        <v>1392</v>
      </c>
      <c r="U1620" s="165" t="s">
        <v>1242</v>
      </c>
      <c r="V1620" s="86"/>
      <c r="W1620" s="97" t="s">
        <v>1069</v>
      </c>
      <c r="X1620" s="165" t="s">
        <v>2586</v>
      </c>
      <c r="Y1620" s="87"/>
      <c r="Z1620" s="87"/>
      <c r="AA1620" s="87"/>
      <c r="AB1620" s="87"/>
      <c r="AC1620" s="87"/>
      <c r="AD1620" s="87"/>
    </row>
    <row r="1621" spans="1:30" s="165" customFormat="1" ht="15" customHeight="1">
      <c r="A1621" s="98" t="s">
        <v>115</v>
      </c>
      <c r="B1621" s="76" t="s">
        <v>1176</v>
      </c>
      <c r="C1621" s="76"/>
      <c r="D1621" s="165" t="s">
        <v>16</v>
      </c>
      <c r="E1621" s="189">
        <v>42750</v>
      </c>
      <c r="F1621" s="95" t="s">
        <v>1051</v>
      </c>
      <c r="G1621" s="165" t="s">
        <v>1052</v>
      </c>
      <c r="H1621" s="165" t="s">
        <v>1056</v>
      </c>
      <c r="I1621" s="165" t="s">
        <v>1233</v>
      </c>
      <c r="J1621" s="85" t="str">
        <f>IFERROR(VLOOKUP(H1621,REFERENCES!R:S,2,FALSE),"")</f>
        <v>Nombre</v>
      </c>
      <c r="K1621" s="167">
        <v>50</v>
      </c>
      <c r="L1621" s="167">
        <v>121</v>
      </c>
      <c r="M1621" s="167">
        <v>106</v>
      </c>
      <c r="N1621" s="167">
        <v>50</v>
      </c>
      <c r="O1621" s="84">
        <f t="shared" si="92"/>
        <v>277</v>
      </c>
      <c r="P1621" s="167">
        <v>50</v>
      </c>
      <c r="Q1621" s="96" t="s">
        <v>1040</v>
      </c>
      <c r="R1621" s="165" t="s">
        <v>20</v>
      </c>
      <c r="S1621" s="165" t="s">
        <v>536</v>
      </c>
      <c r="T1621" s="86" t="s">
        <v>1392</v>
      </c>
      <c r="U1621" s="165" t="s">
        <v>1242</v>
      </c>
      <c r="V1621" s="86"/>
      <c r="W1621" s="97" t="s">
        <v>1069</v>
      </c>
      <c r="X1621" s="165" t="s">
        <v>2586</v>
      </c>
      <c r="Y1621" s="87"/>
      <c r="Z1621" s="87"/>
      <c r="AA1621" s="87"/>
      <c r="AB1621" s="87"/>
      <c r="AC1621" s="87"/>
      <c r="AD1621" s="87"/>
    </row>
    <row r="1622" spans="1:30" s="165" customFormat="1" ht="15" customHeight="1">
      <c r="A1622" s="98" t="s">
        <v>115</v>
      </c>
      <c r="B1622" s="76" t="s">
        <v>1176</v>
      </c>
      <c r="C1622" s="76"/>
      <c r="D1622" s="165" t="s">
        <v>16</v>
      </c>
      <c r="E1622" s="189">
        <v>42750</v>
      </c>
      <c r="F1622" s="95" t="s">
        <v>1051</v>
      </c>
      <c r="G1622" s="165" t="s">
        <v>1052</v>
      </c>
      <c r="H1622" s="165" t="s">
        <v>1059</v>
      </c>
      <c r="I1622" s="165" t="s">
        <v>1233</v>
      </c>
      <c r="J1622" s="85" t="str">
        <f>IFERROR(VLOOKUP(H1622,REFERENCES!R:S,2,FALSE),"")</f>
        <v>Nombre</v>
      </c>
      <c r="K1622" s="167">
        <v>50</v>
      </c>
      <c r="L1622" s="167">
        <v>121</v>
      </c>
      <c r="M1622" s="167">
        <v>106</v>
      </c>
      <c r="N1622" s="167">
        <v>50</v>
      </c>
      <c r="O1622" s="84">
        <f t="shared" si="92"/>
        <v>277</v>
      </c>
      <c r="P1622" s="167">
        <v>50</v>
      </c>
      <c r="Q1622" s="96" t="s">
        <v>1040</v>
      </c>
      <c r="R1622" s="165" t="s">
        <v>20</v>
      </c>
      <c r="S1622" s="165" t="s">
        <v>536</v>
      </c>
      <c r="T1622" s="86" t="s">
        <v>1392</v>
      </c>
      <c r="U1622" s="165" t="s">
        <v>1242</v>
      </c>
      <c r="V1622" s="86"/>
      <c r="W1622" s="97" t="s">
        <v>1069</v>
      </c>
      <c r="X1622" s="165" t="s">
        <v>2587</v>
      </c>
      <c r="Y1622" s="87"/>
      <c r="Z1622" s="87"/>
      <c r="AA1622" s="87"/>
      <c r="AB1622" s="87"/>
      <c r="AC1622" s="87"/>
      <c r="AD1622" s="87"/>
    </row>
    <row r="1623" spans="1:30" s="87" customFormat="1" ht="15" customHeight="1">
      <c r="A1623" s="98" t="s">
        <v>115</v>
      </c>
      <c r="B1623" s="76" t="s">
        <v>1176</v>
      </c>
      <c r="C1623" s="76"/>
      <c r="D1623" s="165" t="s">
        <v>16</v>
      </c>
      <c r="E1623" s="189">
        <v>42750</v>
      </c>
      <c r="F1623" s="95" t="s">
        <v>1049</v>
      </c>
      <c r="G1623" s="165" t="s">
        <v>1053</v>
      </c>
      <c r="H1623" s="165" t="s">
        <v>1064</v>
      </c>
      <c r="I1623" s="165" t="s">
        <v>1233</v>
      </c>
      <c r="J1623" s="85" t="str">
        <f>IFERROR(VLOOKUP(H1623,REFERENCES!R:S,2,FALSE),"")</f>
        <v>Nombre</v>
      </c>
      <c r="K1623" s="167">
        <v>130</v>
      </c>
      <c r="L1623" s="167">
        <v>543</v>
      </c>
      <c r="M1623" s="167">
        <v>273</v>
      </c>
      <c r="N1623" s="167">
        <v>273</v>
      </c>
      <c r="O1623" s="84">
        <f t="shared" si="92"/>
        <v>1089</v>
      </c>
      <c r="P1623" s="167">
        <v>130</v>
      </c>
      <c r="Q1623" s="96" t="s">
        <v>1040</v>
      </c>
      <c r="R1623" s="165" t="s">
        <v>20</v>
      </c>
      <c r="S1623" s="165" t="s">
        <v>536</v>
      </c>
      <c r="T1623" s="86" t="s">
        <v>1392</v>
      </c>
      <c r="U1623" s="165" t="s">
        <v>1242</v>
      </c>
      <c r="V1623" s="86"/>
      <c r="W1623" s="97" t="s">
        <v>1069</v>
      </c>
      <c r="X1623" s="165" t="s">
        <v>2588</v>
      </c>
    </row>
    <row r="1624" spans="1:30" s="87" customFormat="1" ht="15" customHeight="1">
      <c r="A1624" s="98" t="s">
        <v>115</v>
      </c>
      <c r="B1624" s="76" t="s">
        <v>1176</v>
      </c>
      <c r="C1624" s="76"/>
      <c r="D1624" s="165" t="s">
        <v>16</v>
      </c>
      <c r="E1624" s="189">
        <v>42755</v>
      </c>
      <c r="F1624" s="95" t="s">
        <v>1051</v>
      </c>
      <c r="G1624" s="165" t="s">
        <v>1052</v>
      </c>
      <c r="H1624" s="165" t="s">
        <v>1058</v>
      </c>
      <c r="I1624" s="165" t="s">
        <v>1231</v>
      </c>
      <c r="J1624" s="85" t="str">
        <f>IFERROR(VLOOKUP(H1624,REFERENCES!R:S,2,FALSE),"")</f>
        <v>Nombre</v>
      </c>
      <c r="K1624" s="167">
        <v>100</v>
      </c>
      <c r="L1624" s="167">
        <v>66</v>
      </c>
      <c r="M1624" s="167">
        <v>69</v>
      </c>
      <c r="N1624" s="167">
        <v>56</v>
      </c>
      <c r="O1624" s="84">
        <f t="shared" si="92"/>
        <v>191</v>
      </c>
      <c r="P1624" s="167">
        <v>50</v>
      </c>
      <c r="Q1624" s="96" t="s">
        <v>1040</v>
      </c>
      <c r="R1624" s="165" t="s">
        <v>20</v>
      </c>
      <c r="S1624" s="165" t="s">
        <v>536</v>
      </c>
      <c r="T1624" s="86" t="s">
        <v>1392</v>
      </c>
      <c r="U1624" s="165" t="s">
        <v>1956</v>
      </c>
      <c r="V1624" s="86"/>
      <c r="W1624" s="97" t="s">
        <v>1069</v>
      </c>
      <c r="X1624" s="165" t="s">
        <v>2589</v>
      </c>
    </row>
    <row r="1625" spans="1:30" s="87" customFormat="1" ht="15" customHeight="1">
      <c r="A1625" s="98" t="s">
        <v>115</v>
      </c>
      <c r="B1625" s="76" t="s">
        <v>1176</v>
      </c>
      <c r="C1625" s="76"/>
      <c r="D1625" s="165" t="s">
        <v>16</v>
      </c>
      <c r="E1625" s="189">
        <v>42755</v>
      </c>
      <c r="F1625" s="95" t="s">
        <v>1051</v>
      </c>
      <c r="G1625" s="165" t="s">
        <v>1052</v>
      </c>
      <c r="H1625" s="165" t="s">
        <v>1061</v>
      </c>
      <c r="I1625" s="165" t="s">
        <v>1231</v>
      </c>
      <c r="J1625" s="85" t="str">
        <f>IFERROR(VLOOKUP(H1625,REFERENCES!R:S,2,FALSE),"")</f>
        <v>Nombre</v>
      </c>
      <c r="K1625" s="167">
        <v>100</v>
      </c>
      <c r="L1625" s="167">
        <v>66</v>
      </c>
      <c r="M1625" s="167">
        <v>69</v>
      </c>
      <c r="N1625" s="167">
        <v>56</v>
      </c>
      <c r="O1625" s="84">
        <f t="shared" si="92"/>
        <v>191</v>
      </c>
      <c r="P1625" s="167">
        <v>50</v>
      </c>
      <c r="Q1625" s="96" t="s">
        <v>1040</v>
      </c>
      <c r="R1625" s="165" t="s">
        <v>20</v>
      </c>
      <c r="S1625" s="165" t="s">
        <v>536</v>
      </c>
      <c r="T1625" s="86" t="s">
        <v>1392</v>
      </c>
      <c r="U1625" s="165" t="s">
        <v>1956</v>
      </c>
      <c r="V1625" s="86"/>
      <c r="W1625" s="97" t="s">
        <v>1069</v>
      </c>
      <c r="X1625" s="165" t="s">
        <v>2589</v>
      </c>
    </row>
    <row r="1626" spans="1:30" s="87" customFormat="1" ht="15" customHeight="1">
      <c r="A1626" s="98" t="s">
        <v>115</v>
      </c>
      <c r="B1626" s="76" t="s">
        <v>1176</v>
      </c>
      <c r="C1626" s="76"/>
      <c r="D1626" s="165" t="s">
        <v>16</v>
      </c>
      <c r="E1626" s="189">
        <v>42755</v>
      </c>
      <c r="F1626" s="95" t="s">
        <v>1051</v>
      </c>
      <c r="G1626" s="165" t="s">
        <v>1052</v>
      </c>
      <c r="H1626" s="165" t="s">
        <v>1056</v>
      </c>
      <c r="I1626" s="165" t="s">
        <v>1233</v>
      </c>
      <c r="J1626" s="85" t="str">
        <f>IFERROR(VLOOKUP(H1626,REFERENCES!R:S,2,FALSE),"")</f>
        <v>Nombre</v>
      </c>
      <c r="K1626" s="167">
        <v>50</v>
      </c>
      <c r="L1626" s="167">
        <v>66</v>
      </c>
      <c r="M1626" s="167">
        <v>69</v>
      </c>
      <c r="N1626" s="167">
        <v>56</v>
      </c>
      <c r="O1626" s="84">
        <f t="shared" si="92"/>
        <v>191</v>
      </c>
      <c r="P1626" s="167">
        <v>50</v>
      </c>
      <c r="Q1626" s="96" t="s">
        <v>1040</v>
      </c>
      <c r="R1626" s="165" t="s">
        <v>20</v>
      </c>
      <c r="S1626" s="165" t="s">
        <v>536</v>
      </c>
      <c r="T1626" s="86" t="s">
        <v>1392</v>
      </c>
      <c r="U1626" s="165" t="s">
        <v>1956</v>
      </c>
      <c r="V1626" s="86"/>
      <c r="W1626" s="97" t="s">
        <v>1069</v>
      </c>
      <c r="X1626" s="165" t="s">
        <v>2589</v>
      </c>
    </row>
    <row r="1627" spans="1:30" s="87" customFormat="1" ht="15" customHeight="1">
      <c r="A1627" s="98" t="s">
        <v>115</v>
      </c>
      <c r="B1627" s="76" t="s">
        <v>1176</v>
      </c>
      <c r="C1627" s="76"/>
      <c r="D1627" s="165" t="s">
        <v>16</v>
      </c>
      <c r="E1627" s="189">
        <v>42755</v>
      </c>
      <c r="F1627" s="95" t="s">
        <v>1051</v>
      </c>
      <c r="G1627" s="165" t="s">
        <v>1052</v>
      </c>
      <c r="H1627" s="165" t="s">
        <v>1059</v>
      </c>
      <c r="I1627" s="165" t="s">
        <v>1233</v>
      </c>
      <c r="J1627" s="85" t="str">
        <f>IFERROR(VLOOKUP(H1627,REFERENCES!R:S,2,FALSE),"")</f>
        <v>Nombre</v>
      </c>
      <c r="K1627" s="167">
        <v>50</v>
      </c>
      <c r="L1627" s="167">
        <v>66</v>
      </c>
      <c r="M1627" s="167">
        <v>69</v>
      </c>
      <c r="N1627" s="167">
        <v>56</v>
      </c>
      <c r="O1627" s="84">
        <f t="shared" si="92"/>
        <v>191</v>
      </c>
      <c r="P1627" s="167">
        <v>50</v>
      </c>
      <c r="Q1627" s="96" t="s">
        <v>1040</v>
      </c>
      <c r="R1627" s="165" t="s">
        <v>20</v>
      </c>
      <c r="S1627" s="165" t="s">
        <v>536</v>
      </c>
      <c r="T1627" s="86" t="s">
        <v>1392</v>
      </c>
      <c r="U1627" s="165" t="s">
        <v>1956</v>
      </c>
      <c r="V1627" s="86"/>
      <c r="W1627" s="97" t="s">
        <v>1069</v>
      </c>
      <c r="X1627" s="165" t="s">
        <v>2590</v>
      </c>
    </row>
    <row r="1628" spans="1:30" s="87" customFormat="1" ht="15" customHeight="1">
      <c r="A1628" s="98" t="s">
        <v>115</v>
      </c>
      <c r="B1628" s="76" t="s">
        <v>1176</v>
      </c>
      <c r="C1628" s="76"/>
      <c r="D1628" s="165" t="s">
        <v>16</v>
      </c>
      <c r="E1628" s="189">
        <v>42755</v>
      </c>
      <c r="F1628" s="95" t="s">
        <v>1049</v>
      </c>
      <c r="G1628" s="165" t="s">
        <v>1053</v>
      </c>
      <c r="H1628" s="165" t="s">
        <v>1064</v>
      </c>
      <c r="I1628" s="165" t="s">
        <v>1233</v>
      </c>
      <c r="J1628" s="85" t="str">
        <f>IFERROR(VLOOKUP(H1628,REFERENCES!R:S,2,FALSE),"")</f>
        <v>Nombre</v>
      </c>
      <c r="K1628" s="167">
        <v>130</v>
      </c>
      <c r="L1628" s="167">
        <v>240</v>
      </c>
      <c r="M1628" s="167">
        <v>206</v>
      </c>
      <c r="N1628" s="167">
        <v>205</v>
      </c>
      <c r="O1628" s="84">
        <f t="shared" si="92"/>
        <v>651</v>
      </c>
      <c r="P1628" s="167">
        <v>130</v>
      </c>
      <c r="Q1628" s="96" t="s">
        <v>1040</v>
      </c>
      <c r="R1628" s="165" t="s">
        <v>20</v>
      </c>
      <c r="S1628" s="165" t="s">
        <v>536</v>
      </c>
      <c r="T1628" s="86" t="s">
        <v>1392</v>
      </c>
      <c r="U1628" s="165" t="s">
        <v>1956</v>
      </c>
      <c r="V1628" s="86"/>
      <c r="W1628" s="97" t="s">
        <v>1069</v>
      </c>
      <c r="X1628" s="165" t="s">
        <v>2591</v>
      </c>
    </row>
    <row r="1629" spans="1:30" s="87" customFormat="1" ht="15" customHeight="1">
      <c r="A1629" s="98" t="s">
        <v>115</v>
      </c>
      <c r="B1629" s="76" t="s">
        <v>1176</v>
      </c>
      <c r="C1629" s="76"/>
      <c r="D1629" s="165" t="s">
        <v>32</v>
      </c>
      <c r="E1629" s="189">
        <v>42755</v>
      </c>
      <c r="F1629" s="95" t="s">
        <v>1051</v>
      </c>
      <c r="G1629" s="165" t="s">
        <v>1052</v>
      </c>
      <c r="H1629" s="165" t="s">
        <v>1058</v>
      </c>
      <c r="I1629" s="165" t="s">
        <v>1231</v>
      </c>
      <c r="J1629" s="85" t="str">
        <f>IFERROR(VLOOKUP(H1629,REFERENCES!R:S,2,FALSE),"")</f>
        <v>Nombre</v>
      </c>
      <c r="K1629" s="167">
        <v>400</v>
      </c>
      <c r="L1629" s="167"/>
      <c r="M1629" s="167"/>
      <c r="N1629" s="167"/>
      <c r="O1629" s="84" t="str">
        <f t="shared" si="92"/>
        <v/>
      </c>
      <c r="P1629" s="167">
        <v>200</v>
      </c>
      <c r="Q1629" s="96" t="s">
        <v>1040</v>
      </c>
      <c r="R1629" s="165" t="s">
        <v>20</v>
      </c>
      <c r="S1629" s="100"/>
      <c r="T1629" s="101"/>
      <c r="U1629" s="165" t="s">
        <v>1957</v>
      </c>
      <c r="V1629" s="86"/>
      <c r="W1629" s="97" t="s">
        <v>1069</v>
      </c>
      <c r="X1629" s="165" t="s">
        <v>2589</v>
      </c>
    </row>
    <row r="1630" spans="1:30" s="87" customFormat="1" ht="15" customHeight="1">
      <c r="A1630" s="98" t="s">
        <v>115</v>
      </c>
      <c r="B1630" s="76" t="s">
        <v>1176</v>
      </c>
      <c r="C1630" s="76"/>
      <c r="D1630" s="165" t="s">
        <v>32</v>
      </c>
      <c r="E1630" s="189">
        <v>42755</v>
      </c>
      <c r="F1630" s="95" t="s">
        <v>1051</v>
      </c>
      <c r="G1630" s="165" t="s">
        <v>1052</v>
      </c>
      <c r="H1630" s="165" t="s">
        <v>1061</v>
      </c>
      <c r="I1630" s="165" t="s">
        <v>1231</v>
      </c>
      <c r="J1630" s="85" t="str">
        <f>IFERROR(VLOOKUP(H1630,REFERENCES!R:S,2,FALSE),"")</f>
        <v>Nombre</v>
      </c>
      <c r="K1630" s="167">
        <v>200</v>
      </c>
      <c r="L1630" s="167"/>
      <c r="M1630" s="167"/>
      <c r="N1630" s="167"/>
      <c r="O1630" s="84" t="str">
        <f t="shared" si="92"/>
        <v/>
      </c>
      <c r="P1630" s="167">
        <v>200</v>
      </c>
      <c r="Q1630" s="96" t="s">
        <v>1040</v>
      </c>
      <c r="R1630" s="165" t="s">
        <v>20</v>
      </c>
      <c r="S1630" s="100"/>
      <c r="T1630" s="101"/>
      <c r="U1630" s="165" t="s">
        <v>1957</v>
      </c>
      <c r="V1630" s="86"/>
      <c r="W1630" s="97" t="s">
        <v>1069</v>
      </c>
      <c r="X1630" s="165" t="s">
        <v>2589</v>
      </c>
    </row>
    <row r="1631" spans="1:30" s="87" customFormat="1" ht="15" customHeight="1">
      <c r="A1631" s="98" t="s">
        <v>115</v>
      </c>
      <c r="B1631" s="76" t="s">
        <v>1176</v>
      </c>
      <c r="C1631" s="76"/>
      <c r="D1631" s="165" t="s">
        <v>32</v>
      </c>
      <c r="E1631" s="189">
        <v>42755</v>
      </c>
      <c r="F1631" s="95" t="s">
        <v>1051</v>
      </c>
      <c r="G1631" s="165" t="s">
        <v>1052</v>
      </c>
      <c r="H1631" s="165" t="s">
        <v>1056</v>
      </c>
      <c r="I1631" s="165" t="s">
        <v>1233</v>
      </c>
      <c r="J1631" s="85" t="str">
        <f>IFERROR(VLOOKUP(H1631,REFERENCES!R:S,2,FALSE),"")</f>
        <v>Nombre</v>
      </c>
      <c r="K1631" s="167">
        <v>200</v>
      </c>
      <c r="L1631" s="167"/>
      <c r="M1631" s="167"/>
      <c r="N1631" s="167"/>
      <c r="O1631" s="84" t="str">
        <f t="shared" si="92"/>
        <v/>
      </c>
      <c r="P1631" s="167">
        <v>200</v>
      </c>
      <c r="Q1631" s="96" t="s">
        <v>1040</v>
      </c>
      <c r="R1631" s="165" t="s">
        <v>20</v>
      </c>
      <c r="S1631" s="100"/>
      <c r="T1631" s="101"/>
      <c r="U1631" s="165" t="s">
        <v>1957</v>
      </c>
      <c r="V1631" s="86"/>
      <c r="W1631" s="97" t="s">
        <v>1069</v>
      </c>
      <c r="X1631" s="165" t="s">
        <v>2589</v>
      </c>
    </row>
    <row r="1632" spans="1:30" s="87" customFormat="1" ht="15" customHeight="1">
      <c r="A1632" s="98" t="s">
        <v>115</v>
      </c>
      <c r="B1632" s="76" t="s">
        <v>1176</v>
      </c>
      <c r="C1632" s="76"/>
      <c r="D1632" s="165" t="s">
        <v>32</v>
      </c>
      <c r="E1632" s="189">
        <v>42755</v>
      </c>
      <c r="F1632" s="95" t="s">
        <v>1051</v>
      </c>
      <c r="G1632" s="165" t="s">
        <v>1052</v>
      </c>
      <c r="H1632" s="165" t="s">
        <v>1059</v>
      </c>
      <c r="I1632" s="165" t="s">
        <v>1233</v>
      </c>
      <c r="J1632" s="85" t="str">
        <f>IFERROR(VLOOKUP(H1632,REFERENCES!R:S,2,FALSE),"")</f>
        <v>Nombre</v>
      </c>
      <c r="K1632" s="167">
        <v>200</v>
      </c>
      <c r="L1632" s="167"/>
      <c r="M1632" s="167"/>
      <c r="N1632" s="167"/>
      <c r="O1632" s="84" t="str">
        <f t="shared" si="92"/>
        <v/>
      </c>
      <c r="P1632" s="167">
        <v>200</v>
      </c>
      <c r="Q1632" s="96" t="s">
        <v>1040</v>
      </c>
      <c r="R1632" s="165" t="s">
        <v>20</v>
      </c>
      <c r="S1632" s="100"/>
      <c r="T1632" s="101"/>
      <c r="U1632" s="165" t="s">
        <v>1957</v>
      </c>
      <c r="V1632" s="86"/>
      <c r="W1632" s="97" t="s">
        <v>1069</v>
      </c>
      <c r="X1632" s="165" t="s">
        <v>2590</v>
      </c>
    </row>
    <row r="1633" spans="1:30" s="87" customFormat="1" ht="15" customHeight="1">
      <c r="A1633" s="98" t="s">
        <v>115</v>
      </c>
      <c r="B1633" s="76" t="s">
        <v>1176</v>
      </c>
      <c r="C1633" s="76"/>
      <c r="D1633" s="165" t="s">
        <v>32</v>
      </c>
      <c r="E1633" s="189">
        <v>42755</v>
      </c>
      <c r="F1633" s="95" t="s">
        <v>1051</v>
      </c>
      <c r="G1633" s="165" t="s">
        <v>1052</v>
      </c>
      <c r="H1633" s="165" t="s">
        <v>1058</v>
      </c>
      <c r="I1633" s="165" t="s">
        <v>1231</v>
      </c>
      <c r="J1633" s="85" t="str">
        <f>IFERROR(VLOOKUP(H1633,REFERENCES!R:S,2,FALSE),"")</f>
        <v>Nombre</v>
      </c>
      <c r="K1633" s="167">
        <v>400</v>
      </c>
      <c r="L1633" s="167"/>
      <c r="M1633" s="167"/>
      <c r="N1633" s="167"/>
      <c r="O1633" s="84" t="str">
        <f t="shared" si="92"/>
        <v/>
      </c>
      <c r="P1633" s="167">
        <v>200</v>
      </c>
      <c r="Q1633" s="96" t="s">
        <v>1040</v>
      </c>
      <c r="R1633" s="165" t="s">
        <v>20</v>
      </c>
      <c r="S1633" s="165" t="s">
        <v>545</v>
      </c>
      <c r="T1633" s="86" t="s">
        <v>1476</v>
      </c>
      <c r="U1633" s="165"/>
      <c r="V1633" s="86"/>
      <c r="W1633" s="97" t="s">
        <v>1069</v>
      </c>
      <c r="X1633" s="165" t="s">
        <v>2589</v>
      </c>
    </row>
    <row r="1634" spans="1:30" s="87" customFormat="1" ht="15" customHeight="1">
      <c r="A1634" s="98" t="s">
        <v>115</v>
      </c>
      <c r="B1634" s="76" t="s">
        <v>1176</v>
      </c>
      <c r="C1634" s="76"/>
      <c r="D1634" s="165" t="s">
        <v>32</v>
      </c>
      <c r="E1634" s="189">
        <v>42755</v>
      </c>
      <c r="F1634" s="95" t="s">
        <v>1051</v>
      </c>
      <c r="G1634" s="165" t="s">
        <v>1052</v>
      </c>
      <c r="H1634" s="165" t="s">
        <v>1061</v>
      </c>
      <c r="I1634" s="165" t="s">
        <v>1231</v>
      </c>
      <c r="J1634" s="85" t="str">
        <f>IFERROR(VLOOKUP(H1634,REFERENCES!R:S,2,FALSE),"")</f>
        <v>Nombre</v>
      </c>
      <c r="K1634" s="167">
        <v>200</v>
      </c>
      <c r="L1634" s="167"/>
      <c r="M1634" s="167"/>
      <c r="N1634" s="167"/>
      <c r="O1634" s="84" t="str">
        <f t="shared" si="92"/>
        <v/>
      </c>
      <c r="P1634" s="167">
        <v>200</v>
      </c>
      <c r="Q1634" s="96" t="s">
        <v>1040</v>
      </c>
      <c r="R1634" s="165" t="s">
        <v>20</v>
      </c>
      <c r="S1634" s="165" t="s">
        <v>545</v>
      </c>
      <c r="T1634" s="86" t="s">
        <v>1476</v>
      </c>
      <c r="U1634" s="165"/>
      <c r="V1634" s="86"/>
      <c r="W1634" s="97" t="s">
        <v>1069</v>
      </c>
      <c r="X1634" s="165" t="s">
        <v>2589</v>
      </c>
    </row>
    <row r="1635" spans="1:30" s="87" customFormat="1" ht="15" customHeight="1">
      <c r="A1635" s="98" t="s">
        <v>115</v>
      </c>
      <c r="B1635" s="76" t="s">
        <v>1176</v>
      </c>
      <c r="C1635" s="76"/>
      <c r="D1635" s="165" t="s">
        <v>32</v>
      </c>
      <c r="E1635" s="189">
        <v>42755</v>
      </c>
      <c r="F1635" s="95" t="s">
        <v>1051</v>
      </c>
      <c r="G1635" s="165" t="s">
        <v>1052</v>
      </c>
      <c r="H1635" s="165" t="s">
        <v>1056</v>
      </c>
      <c r="I1635" s="165" t="s">
        <v>1233</v>
      </c>
      <c r="J1635" s="85" t="str">
        <f>IFERROR(VLOOKUP(H1635,REFERENCES!R:S,2,FALSE),"")</f>
        <v>Nombre</v>
      </c>
      <c r="K1635" s="167">
        <v>200</v>
      </c>
      <c r="L1635" s="167"/>
      <c r="M1635" s="167"/>
      <c r="N1635" s="167"/>
      <c r="O1635" s="84" t="str">
        <f t="shared" si="92"/>
        <v/>
      </c>
      <c r="P1635" s="167">
        <v>200</v>
      </c>
      <c r="Q1635" s="96" t="s">
        <v>1040</v>
      </c>
      <c r="R1635" s="165" t="s">
        <v>20</v>
      </c>
      <c r="S1635" s="165" t="s">
        <v>545</v>
      </c>
      <c r="T1635" s="86" t="s">
        <v>1476</v>
      </c>
      <c r="U1635" s="165"/>
      <c r="V1635" s="86"/>
      <c r="W1635" s="97" t="s">
        <v>1069</v>
      </c>
      <c r="X1635" s="165" t="s">
        <v>2589</v>
      </c>
    </row>
    <row r="1636" spans="1:30" s="87" customFormat="1" ht="15" customHeight="1">
      <c r="A1636" s="98" t="s">
        <v>115</v>
      </c>
      <c r="B1636" s="76" t="s">
        <v>1176</v>
      </c>
      <c r="C1636" s="76"/>
      <c r="D1636" s="165" t="s">
        <v>32</v>
      </c>
      <c r="E1636" s="189">
        <v>42755</v>
      </c>
      <c r="F1636" s="95" t="s">
        <v>1051</v>
      </c>
      <c r="G1636" s="165" t="s">
        <v>1052</v>
      </c>
      <c r="H1636" s="165" t="s">
        <v>1059</v>
      </c>
      <c r="I1636" s="165" t="s">
        <v>1233</v>
      </c>
      <c r="J1636" s="85" t="str">
        <f>IFERROR(VLOOKUP(H1636,REFERENCES!R:S,2,FALSE),"")</f>
        <v>Nombre</v>
      </c>
      <c r="K1636" s="167">
        <v>200</v>
      </c>
      <c r="L1636" s="167"/>
      <c r="M1636" s="167"/>
      <c r="N1636" s="167"/>
      <c r="O1636" s="84" t="str">
        <f t="shared" si="92"/>
        <v/>
      </c>
      <c r="P1636" s="167">
        <v>200</v>
      </c>
      <c r="Q1636" s="96" t="s">
        <v>1040</v>
      </c>
      <c r="R1636" s="165" t="s">
        <v>20</v>
      </c>
      <c r="S1636" s="165" t="s">
        <v>545</v>
      </c>
      <c r="T1636" s="86" t="s">
        <v>1476</v>
      </c>
      <c r="U1636" s="165"/>
      <c r="V1636" s="86"/>
      <c r="W1636" s="97" t="s">
        <v>1069</v>
      </c>
      <c r="X1636" s="165" t="s">
        <v>2590</v>
      </c>
    </row>
    <row r="1637" spans="1:30" s="87" customFormat="1" ht="15" customHeight="1">
      <c r="A1637" s="193" t="s">
        <v>2600</v>
      </c>
      <c r="D1637" s="165" t="s">
        <v>16</v>
      </c>
      <c r="E1637" s="113">
        <v>42752</v>
      </c>
      <c r="F1637" s="95" t="s">
        <v>1050</v>
      </c>
      <c r="G1637" s="165" t="s">
        <v>1053</v>
      </c>
      <c r="H1637" s="165" t="s">
        <v>1048</v>
      </c>
      <c r="J1637" s="85" t="str">
        <f>IFERROR(VLOOKUP(H1637,REFERENCES!R:S,2,FALSE),"")</f>
        <v>Nombre</v>
      </c>
      <c r="K1637" s="81">
        <v>1000</v>
      </c>
      <c r="L1637" s="81"/>
      <c r="M1637" s="81">
        <v>600</v>
      </c>
      <c r="N1637" s="81">
        <v>400</v>
      </c>
      <c r="O1637" s="84"/>
      <c r="P1637" s="81">
        <v>1000</v>
      </c>
      <c r="R1637" s="165" t="s">
        <v>20</v>
      </c>
      <c r="S1637" s="165" t="s">
        <v>21</v>
      </c>
      <c r="T1637" s="98" t="s">
        <v>1598</v>
      </c>
      <c r="U1637" s="92" t="s">
        <v>2601</v>
      </c>
    </row>
    <row r="1638" spans="1:30" s="87" customFormat="1" ht="15" customHeight="1">
      <c r="A1638" s="193" t="s">
        <v>2600</v>
      </c>
      <c r="D1638" s="165" t="s">
        <v>16</v>
      </c>
      <c r="E1638" s="113">
        <v>42752</v>
      </c>
      <c r="F1638" s="95" t="s">
        <v>1051</v>
      </c>
      <c r="G1638" s="165" t="s">
        <v>1052</v>
      </c>
      <c r="H1638" s="165" t="s">
        <v>1054</v>
      </c>
      <c r="J1638" s="85" t="str">
        <f>IFERROR(VLOOKUP(H1638,REFERENCES!R:S,2,FALSE),"")</f>
        <v>Nombre</v>
      </c>
      <c r="K1638" s="81">
        <v>1000</v>
      </c>
      <c r="L1638" s="81"/>
      <c r="M1638" s="81">
        <v>600</v>
      </c>
      <c r="N1638" s="81">
        <v>400</v>
      </c>
      <c r="O1638" s="84"/>
      <c r="P1638" s="81">
        <v>1000</v>
      </c>
      <c r="R1638" s="165" t="s">
        <v>20</v>
      </c>
      <c r="S1638" s="165" t="s">
        <v>21</v>
      </c>
      <c r="T1638" s="98" t="s">
        <v>1598</v>
      </c>
      <c r="U1638" s="92" t="s">
        <v>2601</v>
      </c>
    </row>
    <row r="1639" spans="1:30" s="87" customFormat="1" ht="15" customHeight="1">
      <c r="A1639" s="193" t="s">
        <v>2600</v>
      </c>
      <c r="D1639" s="165" t="s">
        <v>16</v>
      </c>
      <c r="E1639" s="113">
        <v>42752</v>
      </c>
      <c r="F1639" s="95" t="s">
        <v>1051</v>
      </c>
      <c r="G1639" s="165" t="s">
        <v>1052</v>
      </c>
      <c r="H1639" s="165" t="s">
        <v>1062</v>
      </c>
      <c r="J1639" s="85" t="str">
        <f>IFERROR(VLOOKUP(H1639,REFERENCES!R:S,2,FALSE),"")</f>
        <v>Nombre</v>
      </c>
      <c r="K1639" s="81">
        <v>1000</v>
      </c>
      <c r="L1639" s="81"/>
      <c r="M1639" s="81">
        <v>600</v>
      </c>
      <c r="N1639" s="81">
        <v>400</v>
      </c>
      <c r="O1639" s="84"/>
      <c r="P1639" s="81">
        <v>1000</v>
      </c>
      <c r="R1639" s="165" t="s">
        <v>20</v>
      </c>
      <c r="S1639" s="165" t="s">
        <v>21</v>
      </c>
      <c r="T1639" s="98" t="s">
        <v>1598</v>
      </c>
      <c r="U1639" s="92" t="s">
        <v>2601</v>
      </c>
    </row>
    <row r="1640" spans="1:30" s="87" customFormat="1" ht="15" customHeight="1">
      <c r="A1640" s="193" t="s">
        <v>2600</v>
      </c>
      <c r="D1640" s="165" t="s">
        <v>16</v>
      </c>
      <c r="E1640" s="113">
        <v>42752</v>
      </c>
      <c r="F1640" s="95" t="s">
        <v>1050</v>
      </c>
      <c r="G1640" s="165" t="s">
        <v>1053</v>
      </c>
      <c r="H1640" s="165" t="s">
        <v>1048</v>
      </c>
      <c r="J1640" s="85" t="str">
        <f>IFERROR(VLOOKUP(H1640,REFERENCES!R:S,2,FALSE),"")</f>
        <v>Nombre</v>
      </c>
      <c r="K1640" s="81">
        <v>2000</v>
      </c>
      <c r="L1640" s="81"/>
      <c r="M1640" s="81">
        <v>1100</v>
      </c>
      <c r="N1640" s="81">
        <v>900</v>
      </c>
      <c r="O1640" s="84"/>
      <c r="P1640" s="81">
        <v>2000</v>
      </c>
      <c r="R1640" s="165" t="s">
        <v>20</v>
      </c>
      <c r="S1640" s="165" t="s">
        <v>21</v>
      </c>
      <c r="T1640" s="98" t="s">
        <v>1598</v>
      </c>
      <c r="U1640" s="92" t="s">
        <v>2602</v>
      </c>
    </row>
    <row r="1641" spans="1:30" s="87" customFormat="1" ht="15" customHeight="1">
      <c r="A1641" s="193" t="s">
        <v>2600</v>
      </c>
      <c r="D1641" s="165" t="s">
        <v>16</v>
      </c>
      <c r="E1641" s="113">
        <v>42752</v>
      </c>
      <c r="F1641" s="95" t="s">
        <v>1051</v>
      </c>
      <c r="G1641" s="165" t="s">
        <v>1052</v>
      </c>
      <c r="H1641" s="165" t="s">
        <v>1054</v>
      </c>
      <c r="J1641" s="85" t="str">
        <f>IFERROR(VLOOKUP(H1641,REFERENCES!R:S,2,FALSE),"")</f>
        <v>Nombre</v>
      </c>
      <c r="K1641" s="81">
        <v>2000</v>
      </c>
      <c r="L1641" s="81"/>
      <c r="M1641" s="81">
        <v>1100</v>
      </c>
      <c r="N1641" s="81">
        <v>900</v>
      </c>
      <c r="O1641" s="84"/>
      <c r="P1641" s="81">
        <v>2000</v>
      </c>
      <c r="R1641" s="165" t="s">
        <v>20</v>
      </c>
      <c r="S1641" s="165" t="s">
        <v>21</v>
      </c>
      <c r="T1641" s="98" t="s">
        <v>1598</v>
      </c>
      <c r="U1641" s="92" t="s">
        <v>2602</v>
      </c>
    </row>
    <row r="1642" spans="1:30" s="87" customFormat="1" ht="15" customHeight="1">
      <c r="A1642" s="193" t="s">
        <v>2600</v>
      </c>
      <c r="D1642" s="165" t="s">
        <v>16</v>
      </c>
      <c r="E1642" s="113">
        <v>42752</v>
      </c>
      <c r="F1642" s="95" t="s">
        <v>1051</v>
      </c>
      <c r="G1642" s="165" t="s">
        <v>1052</v>
      </c>
      <c r="H1642" s="165" t="s">
        <v>1062</v>
      </c>
      <c r="J1642" s="85" t="str">
        <f>IFERROR(VLOOKUP(H1642,REFERENCES!R:S,2,FALSE),"")</f>
        <v>Nombre</v>
      </c>
      <c r="K1642" s="81">
        <v>2000</v>
      </c>
      <c r="L1642" s="81"/>
      <c r="M1642" s="81">
        <v>1100</v>
      </c>
      <c r="N1642" s="81">
        <v>900</v>
      </c>
      <c r="O1642" s="84"/>
      <c r="P1642" s="81">
        <v>2000</v>
      </c>
      <c r="R1642" s="165" t="s">
        <v>20</v>
      </c>
      <c r="S1642" s="165" t="s">
        <v>21</v>
      </c>
      <c r="T1642" s="98" t="s">
        <v>1598</v>
      </c>
      <c r="U1642" s="92" t="s">
        <v>2602</v>
      </c>
    </row>
    <row r="1643" spans="1:30" s="87" customFormat="1" ht="15" customHeight="1">
      <c r="A1643" s="87" t="s">
        <v>2665</v>
      </c>
      <c r="D1643" s="165" t="s">
        <v>16</v>
      </c>
      <c r="E1643" s="189">
        <v>42660</v>
      </c>
      <c r="F1643" s="95" t="s">
        <v>1049</v>
      </c>
      <c r="G1643" s="165" t="s">
        <v>1053</v>
      </c>
      <c r="H1643" s="165" t="s">
        <v>1048</v>
      </c>
      <c r="I1643" s="165"/>
      <c r="J1643" s="85" t="str">
        <f>IFERROR(VLOOKUP(H1643,REFERENCES!R:S,2,FALSE),"")</f>
        <v>Nombre</v>
      </c>
      <c r="K1643" s="79">
        <v>1000</v>
      </c>
      <c r="L1643" s="79"/>
      <c r="M1643" s="79"/>
      <c r="N1643" s="79"/>
      <c r="O1643" s="84"/>
      <c r="P1643" s="79">
        <v>1000</v>
      </c>
      <c r="Q1643" s="96"/>
      <c r="R1643" s="165" t="s">
        <v>17</v>
      </c>
      <c r="S1643" s="165" t="s">
        <v>18</v>
      </c>
      <c r="T1643" s="191"/>
      <c r="U1643" s="165"/>
      <c r="V1643" s="165"/>
      <c r="W1643" s="165"/>
      <c r="X1643" s="165"/>
    </row>
    <row r="1644" spans="1:30" s="87" customFormat="1" ht="15" customHeight="1">
      <c r="A1644" s="87" t="s">
        <v>120</v>
      </c>
      <c r="D1644" s="165" t="s">
        <v>16</v>
      </c>
      <c r="E1644" s="189">
        <v>42660</v>
      </c>
      <c r="F1644" s="95" t="s">
        <v>1049</v>
      </c>
      <c r="G1644" s="165" t="s">
        <v>1053</v>
      </c>
      <c r="H1644" s="165" t="s">
        <v>1048</v>
      </c>
      <c r="I1644" s="165"/>
      <c r="J1644" s="85" t="str">
        <f>IFERROR(VLOOKUP(H1644,REFERENCES!R:S,2,FALSE),"")</f>
        <v>Nombre</v>
      </c>
      <c r="K1644" s="79">
        <v>60</v>
      </c>
      <c r="L1644" s="79"/>
      <c r="M1644" s="79"/>
      <c r="N1644" s="79"/>
      <c r="O1644" s="84"/>
      <c r="P1644" s="79">
        <v>60</v>
      </c>
      <c r="Q1644" s="96"/>
      <c r="R1644" s="165" t="s">
        <v>20</v>
      </c>
      <c r="S1644" s="165" t="s">
        <v>253</v>
      </c>
      <c r="T1644" s="98" t="s">
        <v>1657</v>
      </c>
      <c r="U1644" s="165" t="s">
        <v>2666</v>
      </c>
      <c r="V1644" s="165"/>
      <c r="W1644" s="165"/>
      <c r="X1644" s="165"/>
    </row>
    <row r="1645" spans="1:30" s="87" customFormat="1" ht="15" customHeight="1">
      <c r="A1645" s="98" t="s">
        <v>1163</v>
      </c>
      <c r="B1645" s="165" t="s">
        <v>68</v>
      </c>
      <c r="C1645" s="165" t="s">
        <v>48</v>
      </c>
      <c r="D1645" s="165" t="s">
        <v>16</v>
      </c>
      <c r="E1645" s="189">
        <v>42661</v>
      </c>
      <c r="F1645" s="95" t="s">
        <v>1051</v>
      </c>
      <c r="G1645" s="165" t="s">
        <v>1052</v>
      </c>
      <c r="H1645" s="165" t="s">
        <v>1054</v>
      </c>
      <c r="I1645" s="165" t="s">
        <v>2526</v>
      </c>
      <c r="J1645" s="85" t="str">
        <f>IFERROR(VLOOKUP(H1645,REFERENCES!R:S,2,FALSE),"")</f>
        <v>Nombre</v>
      </c>
      <c r="K1645" s="79">
        <v>1000</v>
      </c>
      <c r="L1645" s="79"/>
      <c r="M1645" s="79"/>
      <c r="N1645" s="79"/>
      <c r="O1645" s="84"/>
      <c r="P1645" s="207"/>
      <c r="Q1645" s="96"/>
      <c r="R1645" s="165" t="s">
        <v>20</v>
      </c>
      <c r="S1645" s="165" t="s">
        <v>21</v>
      </c>
      <c r="T1645" s="98" t="s">
        <v>1332</v>
      </c>
      <c r="U1645" s="165" t="s">
        <v>2532</v>
      </c>
      <c r="V1645" s="165"/>
      <c r="W1645" s="165"/>
      <c r="X1645" s="165"/>
      <c r="Y1645" s="165" t="str">
        <f t="shared" ref="Y1645:Y1653" si="94">UPPER(LEFT(A1645,3)&amp;YEAR(E1645)&amp;MONTH(E1645)&amp;DAY((E1645))&amp;LEFT(R1645,2)&amp;LEFT(S1645,2)&amp;LEFT(T1645,2))</f>
        <v>TER20161018SULE1È</v>
      </c>
      <c r="Z1645" s="165">
        <f t="shared" ref="Z1645:Z1653" si="95">COUNTIF($Y$4:$Y$1907,Y1645)</f>
        <v>2</v>
      </c>
      <c r="AA1645" s="165" t="str">
        <f>VLOOKUP(R1645,NIVEAUXADMIN!A:B,2,FALSE)</f>
        <v>HT07</v>
      </c>
      <c r="AB1645" s="165" t="str">
        <f>VLOOKUP(S1645,NIVEAUXADMIN!E:F,2,FALSE)</f>
        <v>HT07711</v>
      </c>
      <c r="AC1645" s="165" t="str">
        <f>VLOOKUP(T1645,NIVEAUXADMIN!I:J,2,FALSE)</f>
        <v>HT07711-01</v>
      </c>
      <c r="AD1645" s="165">
        <f>IF(SUMPRODUCT(($A$4:$A1645=A1645)*($S$4:$S1645=S1645))&gt;1,0,1)</f>
        <v>1</v>
      </c>
    </row>
    <row r="1646" spans="1:30" s="87" customFormat="1" ht="15" customHeight="1">
      <c r="A1646" s="98" t="s">
        <v>1163</v>
      </c>
      <c r="B1646" s="165" t="s">
        <v>68</v>
      </c>
      <c r="C1646" s="165" t="s">
        <v>48</v>
      </c>
      <c r="D1646" s="165" t="s">
        <v>16</v>
      </c>
      <c r="E1646" s="189">
        <v>42661</v>
      </c>
      <c r="F1646" s="95" t="s">
        <v>1051</v>
      </c>
      <c r="G1646" s="165" t="s">
        <v>1052</v>
      </c>
      <c r="H1646" s="165" t="s">
        <v>1062</v>
      </c>
      <c r="I1646" s="165" t="s">
        <v>2527</v>
      </c>
      <c r="J1646" s="85" t="str">
        <f>IFERROR(VLOOKUP(H1646,REFERENCES!R:S,2,FALSE),"")</f>
        <v>Nombre</v>
      </c>
      <c r="K1646" s="79">
        <v>1000</v>
      </c>
      <c r="L1646" s="79"/>
      <c r="M1646" s="79"/>
      <c r="N1646" s="79"/>
      <c r="O1646" s="84"/>
      <c r="P1646" s="207"/>
      <c r="Q1646" s="96"/>
      <c r="R1646" s="165" t="s">
        <v>20</v>
      </c>
      <c r="S1646" s="165" t="s">
        <v>21</v>
      </c>
      <c r="T1646" s="98" t="s">
        <v>1332</v>
      </c>
      <c r="U1646" s="165" t="s">
        <v>2532</v>
      </c>
      <c r="V1646" s="165"/>
      <c r="W1646" s="165"/>
      <c r="X1646" s="165" t="s">
        <v>2533</v>
      </c>
      <c r="Y1646" s="165" t="str">
        <f t="shared" si="94"/>
        <v>TER20161018SULE1È</v>
      </c>
      <c r="Z1646" s="165">
        <f t="shared" si="95"/>
        <v>2</v>
      </c>
      <c r="AA1646" s="165" t="str">
        <f>VLOOKUP(R1646,NIVEAUXADMIN!A:B,2,FALSE)</f>
        <v>HT07</v>
      </c>
      <c r="AB1646" s="165" t="str">
        <f>VLOOKUP(S1646,NIVEAUXADMIN!E:F,2,FALSE)</f>
        <v>HT07711</v>
      </c>
      <c r="AC1646" s="165" t="str">
        <f>VLOOKUP(T1646,NIVEAUXADMIN!I:J,2,FALSE)</f>
        <v>HT07711-01</v>
      </c>
      <c r="AD1646" s="165">
        <f>IF(SUMPRODUCT(($A$4:$A1646=A1646)*($S$4:$S1646=S1646))&gt;1,0,1)</f>
        <v>0</v>
      </c>
    </row>
    <row r="1647" spans="1:30" s="87" customFormat="1" ht="15" customHeight="1">
      <c r="A1647" s="87" t="s">
        <v>1163</v>
      </c>
      <c r="B1647" s="90"/>
      <c r="C1647" s="90"/>
      <c r="D1647" s="165" t="s">
        <v>16</v>
      </c>
      <c r="E1647" s="114" t="s">
        <v>1980</v>
      </c>
      <c r="F1647" s="88" t="s">
        <v>1051</v>
      </c>
      <c r="G1647" s="87" t="s">
        <v>1052</v>
      </c>
      <c r="H1647" s="87" t="s">
        <v>1063</v>
      </c>
      <c r="I1647" s="176"/>
      <c r="J1647" s="85" t="str">
        <f>IFERROR(VLOOKUP(H1647,REFERENCES!R:S,2,FALSE),"")</f>
        <v>Nombre</v>
      </c>
      <c r="K1647" s="168">
        <v>500</v>
      </c>
      <c r="L1647" s="167"/>
      <c r="M1647" s="167"/>
      <c r="N1647" s="167"/>
      <c r="O1647" s="84" t="s">
        <v>1902</v>
      </c>
      <c r="P1647" s="82">
        <v>500</v>
      </c>
      <c r="Q1647" s="89"/>
      <c r="R1647" s="165" t="s">
        <v>20</v>
      </c>
      <c r="S1647" s="165" t="s">
        <v>21</v>
      </c>
      <c r="T1647" s="101"/>
      <c r="U1647" s="165"/>
      <c r="V1647" s="86"/>
      <c r="W1647" s="97"/>
      <c r="Y1647" s="165" t="e">
        <f t="shared" si="94"/>
        <v>#VALUE!</v>
      </c>
      <c r="Z1647" s="165">
        <f t="shared" si="95"/>
        <v>179</v>
      </c>
      <c r="AA1647" s="165" t="str">
        <f>VLOOKUP(R1647,NIVEAUXADMIN!A:B,2,FALSE)</f>
        <v>HT07</v>
      </c>
      <c r="AB1647" s="165" t="str">
        <f>VLOOKUP(S1647,NIVEAUXADMIN!E:F,2,FALSE)</f>
        <v>HT07711</v>
      </c>
      <c r="AC1647" s="165" t="e">
        <f>VLOOKUP(T1647,NIVEAUXADMIN!I:J,2,FALSE)</f>
        <v>#N/A</v>
      </c>
      <c r="AD1647" s="87">
        <f>IF(SUMPRODUCT(($A$4:$A1647=A1647)*($S$4:$S1647=S1647))&gt;1,0,1)</f>
        <v>0</v>
      </c>
    </row>
    <row r="1648" spans="1:30" s="87" customFormat="1" ht="15" customHeight="1">
      <c r="A1648" s="87" t="s">
        <v>1163</v>
      </c>
      <c r="B1648" s="90"/>
      <c r="C1648" s="90"/>
      <c r="D1648" s="165" t="s">
        <v>16</v>
      </c>
      <c r="E1648" s="114" t="s">
        <v>1980</v>
      </c>
      <c r="F1648" s="88" t="s">
        <v>1051</v>
      </c>
      <c r="G1648" s="87" t="s">
        <v>1052</v>
      </c>
      <c r="H1648" s="87" t="s">
        <v>1062</v>
      </c>
      <c r="I1648" s="176"/>
      <c r="J1648" s="85" t="str">
        <f>IFERROR(VLOOKUP(H1648,REFERENCES!R:S,2,FALSE),"")</f>
        <v>Nombre</v>
      </c>
      <c r="K1648" s="168">
        <v>500</v>
      </c>
      <c r="L1648" s="167"/>
      <c r="M1648" s="167"/>
      <c r="N1648" s="167"/>
      <c r="O1648" s="84" t="s">
        <v>1902</v>
      </c>
      <c r="P1648" s="82">
        <v>500</v>
      </c>
      <c r="Q1648" s="89"/>
      <c r="R1648" s="165" t="s">
        <v>20</v>
      </c>
      <c r="S1648" s="165" t="s">
        <v>21</v>
      </c>
      <c r="T1648" s="101"/>
      <c r="U1648" s="165"/>
      <c r="V1648" s="86"/>
      <c r="W1648" s="97"/>
      <c r="Y1648" s="165" t="e">
        <f t="shared" si="94"/>
        <v>#VALUE!</v>
      </c>
      <c r="Z1648" s="165">
        <f t="shared" si="95"/>
        <v>179</v>
      </c>
      <c r="AA1648" s="165" t="str">
        <f>VLOOKUP(R1648,NIVEAUXADMIN!A:B,2,FALSE)</f>
        <v>HT07</v>
      </c>
      <c r="AB1648" s="165" t="str">
        <f>VLOOKUP(S1648,NIVEAUXADMIN!E:F,2,FALSE)</f>
        <v>HT07711</v>
      </c>
      <c r="AC1648" s="165" t="e">
        <f>VLOOKUP(T1648,NIVEAUXADMIN!I:J,2,FALSE)</f>
        <v>#N/A</v>
      </c>
      <c r="AD1648" s="87">
        <f>IF(SUMPRODUCT(($A$4:$A1648=A1648)*($S$4:$S1648=S1648))&gt;1,0,1)</f>
        <v>0</v>
      </c>
    </row>
    <row r="1649" spans="1:30" s="87" customFormat="1" ht="15" customHeight="1">
      <c r="A1649" s="87" t="s">
        <v>1163</v>
      </c>
      <c r="B1649" s="90"/>
      <c r="C1649" s="90"/>
      <c r="D1649" s="165" t="s">
        <v>16</v>
      </c>
      <c r="E1649" s="114" t="s">
        <v>1980</v>
      </c>
      <c r="F1649" s="88" t="s">
        <v>1051</v>
      </c>
      <c r="G1649" s="87" t="s">
        <v>1052</v>
      </c>
      <c r="H1649" s="87" t="s">
        <v>1062</v>
      </c>
      <c r="I1649" s="176"/>
      <c r="J1649" s="85" t="str">
        <f>IFERROR(VLOOKUP(H1649,REFERENCES!R:S,2,FALSE),"")</f>
        <v>Nombre</v>
      </c>
      <c r="K1649" s="168">
        <v>500</v>
      </c>
      <c r="L1649" s="167"/>
      <c r="M1649" s="167"/>
      <c r="N1649" s="167"/>
      <c r="O1649" s="84" t="s">
        <v>1902</v>
      </c>
      <c r="P1649" s="82">
        <v>500</v>
      </c>
      <c r="Q1649" s="89"/>
      <c r="R1649" s="165" t="s">
        <v>20</v>
      </c>
      <c r="S1649" s="87" t="s">
        <v>536</v>
      </c>
      <c r="T1649" s="101"/>
      <c r="U1649" s="165"/>
      <c r="V1649" s="86"/>
      <c r="W1649" s="97"/>
      <c r="Y1649" s="165" t="e">
        <f t="shared" si="94"/>
        <v>#VALUE!</v>
      </c>
      <c r="Z1649" s="165">
        <f t="shared" si="95"/>
        <v>179</v>
      </c>
      <c r="AA1649" s="165" t="str">
        <f>VLOOKUP(R1649,NIVEAUXADMIN!A:B,2,FALSE)</f>
        <v>HT07</v>
      </c>
      <c r="AB1649" s="165" t="str">
        <f>VLOOKUP(S1649,NIVEAUXADMIN!E:F,2,FALSE)</f>
        <v>HT07742</v>
      </c>
      <c r="AC1649" s="165" t="e">
        <f>VLOOKUP(T1649,NIVEAUXADMIN!I:J,2,FALSE)</f>
        <v>#N/A</v>
      </c>
      <c r="AD1649" s="87">
        <f>IF(SUMPRODUCT(($A$4:$A1649=A1649)*($S$4:$S1649=S1649))&gt;1,0,1)</f>
        <v>1</v>
      </c>
    </row>
    <row r="1650" spans="1:30" s="87" customFormat="1" ht="15" customHeight="1">
      <c r="A1650" s="98" t="s">
        <v>1163</v>
      </c>
      <c r="B1650" s="165" t="s">
        <v>68</v>
      </c>
      <c r="C1650" s="165" t="s">
        <v>48</v>
      </c>
      <c r="D1650" s="165" t="s">
        <v>16</v>
      </c>
      <c r="E1650" s="189">
        <v>42661</v>
      </c>
      <c r="F1650" s="95" t="s">
        <v>1049</v>
      </c>
      <c r="G1650" s="165" t="s">
        <v>1053</v>
      </c>
      <c r="H1650" s="165" t="s">
        <v>1048</v>
      </c>
      <c r="I1650" s="165" t="s">
        <v>2526</v>
      </c>
      <c r="J1650" s="85" t="str">
        <f>IFERROR(VLOOKUP(H1650,REFERENCES!R:S,2,FALSE),"")</f>
        <v>Nombre</v>
      </c>
      <c r="K1650" s="79">
        <v>1000</v>
      </c>
      <c r="L1650" s="79"/>
      <c r="M1650" s="79"/>
      <c r="N1650" s="79"/>
      <c r="O1650" s="84"/>
      <c r="P1650" s="207"/>
      <c r="Q1650" s="96"/>
      <c r="R1650" s="165" t="s">
        <v>20</v>
      </c>
      <c r="S1650" s="165" t="s">
        <v>542</v>
      </c>
      <c r="T1650" s="98" t="s">
        <v>1320</v>
      </c>
      <c r="U1650" s="165" t="s">
        <v>926</v>
      </c>
      <c r="V1650" s="165"/>
      <c r="W1650" s="165"/>
      <c r="X1650" s="165"/>
      <c r="Y1650" s="165" t="str">
        <f t="shared" si="94"/>
        <v>TER20161018SURO1È</v>
      </c>
      <c r="Z1650" s="165">
        <f t="shared" si="95"/>
        <v>2</v>
      </c>
      <c r="AA1650" s="165" t="str">
        <f>VLOOKUP(R1650,NIVEAUXADMIN!A:B,2,FALSE)</f>
        <v>HT07</v>
      </c>
      <c r="AB1650" s="165" t="str">
        <f>VLOOKUP(S1650,NIVEAUXADMIN!E:F,2,FALSE)</f>
        <v>HT07743</v>
      </c>
      <c r="AC1650" s="165" t="str">
        <f>VLOOKUP(T1650,NIVEAUXADMIN!I:J,2,FALSE)</f>
        <v>HT07743-01</v>
      </c>
      <c r="AD1650" s="165">
        <f>IF(SUMPRODUCT(($A$4:$A1650=A1650)*($S$4:$S1650=S1650))&gt;1,0,1)</f>
        <v>1</v>
      </c>
    </row>
    <row r="1651" spans="1:30" s="87" customFormat="1" ht="15" customHeight="1">
      <c r="A1651" s="98" t="s">
        <v>1163</v>
      </c>
      <c r="B1651" s="165" t="s">
        <v>68</v>
      </c>
      <c r="C1651" s="165" t="s">
        <v>48</v>
      </c>
      <c r="D1651" s="165" t="s">
        <v>16</v>
      </c>
      <c r="E1651" s="189">
        <v>42661</v>
      </c>
      <c r="F1651" s="95" t="s">
        <v>1051</v>
      </c>
      <c r="G1651" s="165" t="s">
        <v>1052</v>
      </c>
      <c r="H1651" s="165" t="s">
        <v>1056</v>
      </c>
      <c r="I1651" s="165" t="s">
        <v>2526</v>
      </c>
      <c r="J1651" s="85" t="str">
        <f>IFERROR(VLOOKUP(H1651,REFERENCES!R:S,2,FALSE),"")</f>
        <v>Nombre</v>
      </c>
      <c r="K1651" s="79">
        <v>1000</v>
      </c>
      <c r="L1651" s="79"/>
      <c r="M1651" s="79"/>
      <c r="N1651" s="79"/>
      <c r="O1651" s="84"/>
      <c r="P1651" s="207"/>
      <c r="Q1651" s="96"/>
      <c r="R1651" s="165" t="s">
        <v>20</v>
      </c>
      <c r="S1651" s="165" t="s">
        <v>542</v>
      </c>
      <c r="T1651" s="98" t="s">
        <v>1320</v>
      </c>
      <c r="U1651" s="165" t="s">
        <v>926</v>
      </c>
      <c r="V1651" s="165"/>
      <c r="W1651" s="165"/>
      <c r="X1651" s="165"/>
      <c r="Y1651" s="165" t="str">
        <f t="shared" si="94"/>
        <v>TER20161018SURO1È</v>
      </c>
      <c r="Z1651" s="165">
        <f t="shared" si="95"/>
        <v>2</v>
      </c>
      <c r="AA1651" s="165" t="str">
        <f>VLOOKUP(R1651,NIVEAUXADMIN!A:B,2,FALSE)</f>
        <v>HT07</v>
      </c>
      <c r="AB1651" s="165" t="str">
        <f>VLOOKUP(S1651,NIVEAUXADMIN!E:F,2,FALSE)</f>
        <v>HT07743</v>
      </c>
      <c r="AC1651" s="165" t="str">
        <f>VLOOKUP(T1651,NIVEAUXADMIN!I:J,2,FALSE)</f>
        <v>HT07743-01</v>
      </c>
      <c r="AD1651" s="165">
        <f>IF(SUMPRODUCT(($A$4:$A1651=A1651)*($S$4:$S1651=S1651))&gt;1,0,1)</f>
        <v>0</v>
      </c>
    </row>
    <row r="1652" spans="1:30" s="87" customFormat="1" ht="15" customHeight="1">
      <c r="A1652" s="98" t="s">
        <v>1163</v>
      </c>
      <c r="B1652" s="165"/>
      <c r="C1652" s="90" t="s">
        <v>1849</v>
      </c>
      <c r="D1652" s="87" t="s">
        <v>19</v>
      </c>
      <c r="E1652" s="189" t="s">
        <v>1991</v>
      </c>
      <c r="F1652" s="95" t="s">
        <v>1049</v>
      </c>
      <c r="G1652" s="165" t="s">
        <v>1053</v>
      </c>
      <c r="H1652" s="165" t="s">
        <v>1064</v>
      </c>
      <c r="I1652" s="176" t="s">
        <v>1850</v>
      </c>
      <c r="J1652" s="85" t="str">
        <f>IFERROR(VLOOKUP(H1652,REFERENCES!R:S,2,FALSE),"")</f>
        <v>Nombre</v>
      </c>
      <c r="K1652" s="168">
        <v>400</v>
      </c>
      <c r="L1652" s="167"/>
      <c r="M1652" s="167"/>
      <c r="N1652" s="167"/>
      <c r="O1652" s="84" t="s">
        <v>1902</v>
      </c>
      <c r="P1652" s="207"/>
      <c r="Q1652" s="89"/>
      <c r="R1652" s="165" t="s">
        <v>20</v>
      </c>
      <c r="S1652" s="87" t="s">
        <v>542</v>
      </c>
      <c r="T1652" s="86" t="s">
        <v>1320</v>
      </c>
      <c r="U1652" s="165" t="s">
        <v>1851</v>
      </c>
      <c r="V1652" s="86"/>
      <c r="W1652" s="97"/>
      <c r="X1652" s="165"/>
      <c r="Y1652" s="165" t="e">
        <f t="shared" si="94"/>
        <v>#VALUE!</v>
      </c>
      <c r="Z1652" s="165">
        <f t="shared" si="95"/>
        <v>179</v>
      </c>
      <c r="AA1652" s="165" t="str">
        <f>VLOOKUP(R1652,NIVEAUXADMIN!A:B,2,FALSE)</f>
        <v>HT07</v>
      </c>
      <c r="AB1652" s="165" t="str">
        <f>VLOOKUP(S1652,NIVEAUXADMIN!E:F,2,FALSE)</f>
        <v>HT07743</v>
      </c>
      <c r="AC1652" s="165" t="str">
        <f>VLOOKUP(T1652,NIVEAUXADMIN!I:J,2,FALSE)</f>
        <v>HT07743-01</v>
      </c>
      <c r="AD1652" s="87">
        <f>IF(SUMPRODUCT(($A$4:$A1652=A1652)*($S$4:$S1652=S1652))&gt;1,0,1)</f>
        <v>0</v>
      </c>
    </row>
    <row r="1653" spans="1:30" s="87" customFormat="1" ht="15" customHeight="1">
      <c r="A1653" s="87" t="s">
        <v>1163</v>
      </c>
      <c r="B1653" s="90"/>
      <c r="C1653" s="90"/>
      <c r="D1653" s="165" t="s">
        <v>16</v>
      </c>
      <c r="E1653" s="114" t="s">
        <v>1980</v>
      </c>
      <c r="F1653" s="88" t="s">
        <v>1051</v>
      </c>
      <c r="G1653" s="87" t="s">
        <v>1052</v>
      </c>
      <c r="H1653" s="87" t="s">
        <v>1062</v>
      </c>
      <c r="I1653" s="176"/>
      <c r="J1653" s="85" t="str">
        <f>IFERROR(VLOOKUP(H1653,REFERENCES!R:S,2,FALSE),"")</f>
        <v>Nombre</v>
      </c>
      <c r="K1653" s="168">
        <v>500</v>
      </c>
      <c r="L1653" s="167"/>
      <c r="M1653" s="167"/>
      <c r="N1653" s="167"/>
      <c r="O1653" s="84" t="s">
        <v>1902</v>
      </c>
      <c r="P1653" s="82">
        <v>500</v>
      </c>
      <c r="Q1653" s="89"/>
      <c r="R1653" s="165" t="s">
        <v>20</v>
      </c>
      <c r="S1653" s="87" t="s">
        <v>542</v>
      </c>
      <c r="T1653" s="101"/>
      <c r="U1653" s="165"/>
      <c r="V1653" s="86"/>
      <c r="W1653" s="97"/>
      <c r="Y1653" s="165" t="e">
        <f t="shared" si="94"/>
        <v>#VALUE!</v>
      </c>
      <c r="Z1653" s="165">
        <f t="shared" si="95"/>
        <v>179</v>
      </c>
      <c r="AA1653" s="165" t="str">
        <f>VLOOKUP(R1653,NIVEAUXADMIN!A:B,2,FALSE)</f>
        <v>HT07</v>
      </c>
      <c r="AB1653" s="165" t="str">
        <f>VLOOKUP(S1653,NIVEAUXADMIN!E:F,2,FALSE)</f>
        <v>HT07743</v>
      </c>
      <c r="AC1653" s="165" t="e">
        <f>VLOOKUP(T1653,NIVEAUXADMIN!I:J,2,FALSE)</f>
        <v>#N/A</v>
      </c>
      <c r="AD1653" s="87">
        <f>IF(SUMPRODUCT(($A$4:$A1653=A1653)*($S$4:$S1653=S1653))&gt;1,0,1)</f>
        <v>0</v>
      </c>
    </row>
    <row r="1654" spans="1:30" s="87" customFormat="1" ht="15" customHeight="1">
      <c r="A1654" s="98" t="s">
        <v>1163</v>
      </c>
      <c r="B1654" s="165"/>
      <c r="C1654" s="165" t="s">
        <v>1849</v>
      </c>
      <c r="D1654" s="165" t="s">
        <v>16</v>
      </c>
      <c r="E1654" s="195" t="s">
        <v>2617</v>
      </c>
      <c r="F1654" s="95" t="s">
        <v>1049</v>
      </c>
      <c r="G1654" s="165" t="s">
        <v>1053</v>
      </c>
      <c r="H1654" s="165" t="s">
        <v>1064</v>
      </c>
      <c r="I1654" s="165" t="s">
        <v>2618</v>
      </c>
      <c r="J1654" s="85" t="str">
        <f>IFERROR(VLOOKUP(H1654,REFERENCES!R:S,2,FALSE),"")</f>
        <v>Nombre</v>
      </c>
      <c r="K1654" s="79">
        <v>468</v>
      </c>
      <c r="L1654" s="79"/>
      <c r="M1654" s="79"/>
      <c r="N1654" s="79"/>
      <c r="O1654" s="84"/>
      <c r="P1654" s="207"/>
      <c r="Q1654" s="96"/>
      <c r="R1654" s="165" t="s">
        <v>20</v>
      </c>
      <c r="S1654" s="165" t="s">
        <v>542</v>
      </c>
      <c r="T1654" s="98" t="s">
        <v>1320</v>
      </c>
      <c r="U1654" s="165" t="s">
        <v>2619</v>
      </c>
      <c r="V1654" s="165"/>
      <c r="W1654" s="165"/>
      <c r="X1654" s="165"/>
    </row>
    <row r="1655" spans="1:30" s="87" customFormat="1" ht="15" customHeight="1">
      <c r="A1655" s="98" t="s">
        <v>1163</v>
      </c>
      <c r="B1655" s="165"/>
      <c r="C1655" s="165" t="s">
        <v>1849</v>
      </c>
      <c r="D1655" s="165" t="s">
        <v>16</v>
      </c>
      <c r="E1655" s="195" t="s">
        <v>2617</v>
      </c>
      <c r="F1655" s="95" t="s">
        <v>1049</v>
      </c>
      <c r="G1655" s="165" t="s">
        <v>1053</v>
      </c>
      <c r="H1655" s="165" t="s">
        <v>1196</v>
      </c>
      <c r="I1655" s="165" t="s">
        <v>2620</v>
      </c>
      <c r="J1655" s="85" t="str">
        <f>IFERROR(VLOOKUP(H1655,REFERENCES!R:S,2,FALSE),"")</f>
        <v>Nombre</v>
      </c>
      <c r="K1655" s="79">
        <v>244</v>
      </c>
      <c r="L1655" s="79"/>
      <c r="M1655" s="79"/>
      <c r="N1655" s="79"/>
      <c r="O1655" s="84"/>
      <c r="P1655" s="207"/>
      <c r="Q1655" s="96"/>
      <c r="R1655" s="165" t="s">
        <v>20</v>
      </c>
      <c r="S1655" s="165" t="s">
        <v>542</v>
      </c>
      <c r="T1655" s="98" t="s">
        <v>1320</v>
      </c>
      <c r="U1655" s="165" t="s">
        <v>2619</v>
      </c>
      <c r="V1655" s="165"/>
      <c r="W1655" s="165"/>
      <c r="X1655" s="165"/>
    </row>
    <row r="1656" spans="1:30" ht="15" customHeight="1">
      <c r="A1656" s="87" t="s">
        <v>125</v>
      </c>
      <c r="B1656" s="90"/>
      <c r="C1656" s="90" t="s">
        <v>48</v>
      </c>
      <c r="D1656" s="165" t="s">
        <v>16</v>
      </c>
      <c r="E1656" s="114" t="s">
        <v>1980</v>
      </c>
      <c r="F1656" s="88" t="s">
        <v>1049</v>
      </c>
      <c r="G1656" s="87" t="s">
        <v>1053</v>
      </c>
      <c r="H1656" s="87" t="s">
        <v>1048</v>
      </c>
      <c r="I1656" s="176"/>
      <c r="J1656" s="85" t="str">
        <f>IFERROR(VLOOKUP(H1656,REFERENCES!R:S,2,FALSE),"")</f>
        <v>Nombre</v>
      </c>
      <c r="K1656" s="168">
        <v>20</v>
      </c>
      <c r="L1656" s="167"/>
      <c r="M1656" s="167"/>
      <c r="N1656" s="167"/>
      <c r="O1656" s="84" t="s">
        <v>1902</v>
      </c>
      <c r="P1656" s="207"/>
      <c r="Q1656" s="89"/>
      <c r="R1656" s="165" t="s">
        <v>153</v>
      </c>
      <c r="S1656" s="100"/>
      <c r="T1656" s="101"/>
      <c r="U1656" s="165"/>
      <c r="V1656" s="86"/>
      <c r="W1656" s="97"/>
      <c r="X1656" s="87"/>
      <c r="Y1656" s="165" t="e">
        <f t="shared" ref="Y1656:Y1666" si="96">UPPER(LEFT(A1656,3)&amp;YEAR(E1656)&amp;MONTH(E1656)&amp;DAY((E1656))&amp;LEFT(R1656,2)&amp;LEFT(S1656,2)&amp;LEFT(T1656,2))</f>
        <v>#VALUE!</v>
      </c>
      <c r="Z1656" s="165">
        <f t="shared" ref="Z1656:Z1666" si="97">COUNTIF($Y$4:$Y$1907,Y1656)</f>
        <v>179</v>
      </c>
      <c r="AA1656" s="165" t="str">
        <f>VLOOKUP(R1656,NIVEAUXADMIN!A:B,2,FALSE)</f>
        <v>HT10</v>
      </c>
      <c r="AB1656" s="165" t="e">
        <f>VLOOKUP(S1656,NIVEAUXADMIN!E:F,2,FALSE)</f>
        <v>#N/A</v>
      </c>
      <c r="AC1656" s="165" t="e">
        <f>VLOOKUP(T1656,NIVEAUXADMIN!I:J,2,FALSE)</f>
        <v>#N/A</v>
      </c>
      <c r="AD1656" s="87">
        <f>IF(SUMPRODUCT(($A$4:$A1656=A1656)*($S$4:$S1656=S1656))&gt;1,0,1)</f>
        <v>1</v>
      </c>
    </row>
    <row r="1657" spans="1:30" ht="15" customHeight="1">
      <c r="A1657" s="87" t="s">
        <v>125</v>
      </c>
      <c r="B1657" s="90"/>
      <c r="C1657" s="90" t="s">
        <v>48</v>
      </c>
      <c r="D1657" s="165" t="s">
        <v>16</v>
      </c>
      <c r="E1657" s="114" t="s">
        <v>1980</v>
      </c>
      <c r="F1657" s="88" t="s">
        <v>1049</v>
      </c>
      <c r="G1657" s="87" t="s">
        <v>1053</v>
      </c>
      <c r="H1657" s="87" t="s">
        <v>1048</v>
      </c>
      <c r="I1657" s="176"/>
      <c r="J1657" s="85" t="str">
        <f>IFERROR(VLOOKUP(H1657,REFERENCES!R:S,2,FALSE),"")</f>
        <v>Nombre</v>
      </c>
      <c r="K1657" s="168">
        <v>20</v>
      </c>
      <c r="L1657" s="167"/>
      <c r="M1657" s="167"/>
      <c r="N1657" s="167"/>
      <c r="O1657" s="84" t="s">
        <v>1902</v>
      </c>
      <c r="P1657" s="207"/>
      <c r="Q1657" s="89"/>
      <c r="R1657" s="165" t="s">
        <v>20</v>
      </c>
      <c r="S1657" s="100"/>
      <c r="T1657" s="101"/>
      <c r="U1657" s="165"/>
      <c r="V1657" s="86"/>
      <c r="W1657" s="97"/>
      <c r="X1657" s="87"/>
      <c r="Y1657" s="165" t="e">
        <f t="shared" si="96"/>
        <v>#VALUE!</v>
      </c>
      <c r="Z1657" s="165">
        <f t="shared" si="97"/>
        <v>179</v>
      </c>
      <c r="AA1657" s="165" t="str">
        <f>VLOOKUP(R1657,NIVEAUXADMIN!A:B,2,FALSE)</f>
        <v>HT07</v>
      </c>
      <c r="AB1657" s="165" t="e">
        <f>VLOOKUP(S1657,NIVEAUXADMIN!E:F,2,FALSE)</f>
        <v>#N/A</v>
      </c>
      <c r="AC1657" s="165" t="e">
        <f>VLOOKUP(T1657,NIVEAUXADMIN!I:J,2,FALSE)</f>
        <v>#N/A</v>
      </c>
      <c r="AD1657" s="87">
        <f>IF(SUMPRODUCT(($A$4:$A1657=A1657)*($S$4:$S1657=S1657))&gt;1,0,1)</f>
        <v>0</v>
      </c>
    </row>
    <row r="1658" spans="1:30" ht="15" customHeight="1">
      <c r="A1658" s="87" t="s">
        <v>125</v>
      </c>
      <c r="B1658" s="90"/>
      <c r="C1658" s="90" t="s">
        <v>48</v>
      </c>
      <c r="D1658" s="165" t="s">
        <v>16</v>
      </c>
      <c r="E1658" s="114" t="s">
        <v>1980</v>
      </c>
      <c r="F1658" s="95" t="s">
        <v>1051</v>
      </c>
      <c r="G1658" s="165" t="s">
        <v>1052</v>
      </c>
      <c r="H1658" s="165" t="s">
        <v>1056</v>
      </c>
      <c r="I1658" s="176"/>
      <c r="J1658" s="85" t="str">
        <f>IFERROR(VLOOKUP(H1658,REFERENCES!R:S,2,FALSE),"")</f>
        <v>Nombre</v>
      </c>
      <c r="K1658" s="168">
        <v>20</v>
      </c>
      <c r="L1658" s="167"/>
      <c r="M1658" s="167"/>
      <c r="N1658" s="167"/>
      <c r="O1658" s="84" t="s">
        <v>1902</v>
      </c>
      <c r="P1658" s="207"/>
      <c r="Q1658" s="89"/>
      <c r="R1658" s="165" t="s">
        <v>153</v>
      </c>
      <c r="S1658" s="100"/>
      <c r="T1658" s="101"/>
      <c r="U1658" s="165"/>
      <c r="V1658" s="86"/>
      <c r="W1658" s="97"/>
      <c r="X1658" s="87"/>
      <c r="Y1658" s="165" t="e">
        <f t="shared" si="96"/>
        <v>#VALUE!</v>
      </c>
      <c r="Z1658" s="165">
        <f t="shared" si="97"/>
        <v>179</v>
      </c>
      <c r="AA1658" s="165" t="str">
        <f>VLOOKUP(R1658,NIVEAUXADMIN!A:B,2,FALSE)</f>
        <v>HT10</v>
      </c>
      <c r="AB1658" s="165" t="e">
        <f>VLOOKUP(S1658,NIVEAUXADMIN!E:F,2,FALSE)</f>
        <v>#N/A</v>
      </c>
      <c r="AC1658" s="165" t="e">
        <f>VLOOKUP(T1658,NIVEAUXADMIN!I:J,2,FALSE)</f>
        <v>#N/A</v>
      </c>
      <c r="AD1658" s="87">
        <f>IF(SUMPRODUCT(($A$4:$A1658=A1658)*($S$4:$S1658=S1658))&gt;1,0,1)</f>
        <v>0</v>
      </c>
    </row>
    <row r="1659" spans="1:30" ht="15" customHeight="1">
      <c r="A1659" s="87" t="s">
        <v>125</v>
      </c>
      <c r="B1659" s="90"/>
      <c r="C1659" s="90" t="s">
        <v>48</v>
      </c>
      <c r="D1659" s="165" t="s">
        <v>16</v>
      </c>
      <c r="E1659" s="114" t="s">
        <v>1980</v>
      </c>
      <c r="F1659" s="95" t="s">
        <v>1051</v>
      </c>
      <c r="G1659" s="165" t="s">
        <v>1052</v>
      </c>
      <c r="H1659" s="165" t="s">
        <v>1056</v>
      </c>
      <c r="I1659" s="176"/>
      <c r="J1659" s="85" t="str">
        <f>IFERROR(VLOOKUP(H1659,REFERENCES!R:S,2,FALSE),"")</f>
        <v>Nombre</v>
      </c>
      <c r="K1659" s="168">
        <v>20</v>
      </c>
      <c r="L1659" s="167"/>
      <c r="M1659" s="167"/>
      <c r="N1659" s="167"/>
      <c r="O1659" s="84" t="s">
        <v>1902</v>
      </c>
      <c r="P1659" s="207"/>
      <c r="Q1659" s="89"/>
      <c r="R1659" s="165" t="s">
        <v>20</v>
      </c>
      <c r="S1659" s="100"/>
      <c r="T1659" s="101"/>
      <c r="U1659" s="165"/>
      <c r="V1659" s="86"/>
      <c r="W1659" s="97"/>
      <c r="X1659" s="87"/>
      <c r="Y1659" s="165" t="e">
        <f t="shared" si="96"/>
        <v>#VALUE!</v>
      </c>
      <c r="Z1659" s="165">
        <f t="shared" si="97"/>
        <v>179</v>
      </c>
      <c r="AA1659" s="165" t="str">
        <f>VLOOKUP(R1659,NIVEAUXADMIN!A:B,2,FALSE)</f>
        <v>HT07</v>
      </c>
      <c r="AB1659" s="165" t="e">
        <f>VLOOKUP(S1659,NIVEAUXADMIN!E:F,2,FALSE)</f>
        <v>#N/A</v>
      </c>
      <c r="AC1659" s="165" t="e">
        <f>VLOOKUP(T1659,NIVEAUXADMIN!I:J,2,FALSE)</f>
        <v>#N/A</v>
      </c>
      <c r="AD1659" s="87">
        <f>IF(SUMPRODUCT(($A$4:$A1659=A1659)*($S$4:$S1659=S1659))&gt;1,0,1)</f>
        <v>0</v>
      </c>
    </row>
    <row r="1660" spans="1:30" ht="15" customHeight="1">
      <c r="A1660" s="87" t="s">
        <v>125</v>
      </c>
      <c r="B1660" s="90"/>
      <c r="C1660" s="90" t="s">
        <v>48</v>
      </c>
      <c r="D1660" s="165" t="s">
        <v>16</v>
      </c>
      <c r="E1660" s="114" t="s">
        <v>1980</v>
      </c>
      <c r="F1660" s="95" t="s">
        <v>1051</v>
      </c>
      <c r="G1660" s="165" t="s">
        <v>1052</v>
      </c>
      <c r="H1660" s="165" t="s">
        <v>1054</v>
      </c>
      <c r="I1660" s="176"/>
      <c r="J1660" s="85" t="str">
        <f>IFERROR(VLOOKUP(H1660,REFERENCES!R:S,2,FALSE),"")</f>
        <v>Nombre</v>
      </c>
      <c r="K1660" s="168">
        <v>20</v>
      </c>
      <c r="L1660" s="167"/>
      <c r="M1660" s="167"/>
      <c r="N1660" s="167"/>
      <c r="O1660" s="84" t="s">
        <v>1902</v>
      </c>
      <c r="P1660" s="207"/>
      <c r="Q1660" s="89"/>
      <c r="R1660" s="165" t="s">
        <v>153</v>
      </c>
      <c r="S1660" s="100"/>
      <c r="T1660" s="101"/>
      <c r="U1660" s="165"/>
      <c r="V1660" s="86"/>
      <c r="W1660" s="97"/>
      <c r="X1660" s="87"/>
      <c r="Y1660" s="165" t="e">
        <f t="shared" si="96"/>
        <v>#VALUE!</v>
      </c>
      <c r="Z1660" s="165">
        <f t="shared" si="97"/>
        <v>179</v>
      </c>
      <c r="AA1660" s="165" t="str">
        <f>VLOOKUP(R1660,NIVEAUXADMIN!A:B,2,FALSE)</f>
        <v>HT10</v>
      </c>
      <c r="AB1660" s="165" t="e">
        <f>VLOOKUP(S1660,NIVEAUXADMIN!E:F,2,FALSE)</f>
        <v>#N/A</v>
      </c>
      <c r="AC1660" s="165" t="e">
        <f>VLOOKUP(T1660,NIVEAUXADMIN!I:J,2,FALSE)</f>
        <v>#N/A</v>
      </c>
      <c r="AD1660" s="87">
        <f>IF(SUMPRODUCT(($A$4:$A1660=A1660)*($S$4:$S1660=S1660))&gt;1,0,1)</f>
        <v>0</v>
      </c>
    </row>
    <row r="1661" spans="1:30" ht="15" customHeight="1">
      <c r="A1661" s="87" t="s">
        <v>125</v>
      </c>
      <c r="B1661" s="90"/>
      <c r="C1661" s="90" t="s">
        <v>48</v>
      </c>
      <c r="D1661" s="165" t="s">
        <v>16</v>
      </c>
      <c r="E1661" s="114" t="s">
        <v>1980</v>
      </c>
      <c r="F1661" s="95" t="s">
        <v>1051</v>
      </c>
      <c r="G1661" s="165" t="s">
        <v>1052</v>
      </c>
      <c r="H1661" s="165" t="s">
        <v>1054</v>
      </c>
      <c r="I1661" s="176"/>
      <c r="J1661" s="85" t="str">
        <f>IFERROR(VLOOKUP(H1661,REFERENCES!R:S,2,FALSE),"")</f>
        <v>Nombre</v>
      </c>
      <c r="K1661" s="168">
        <v>20</v>
      </c>
      <c r="L1661" s="167"/>
      <c r="M1661" s="167"/>
      <c r="N1661" s="167"/>
      <c r="O1661" s="84" t="s">
        <v>1902</v>
      </c>
      <c r="P1661" s="207"/>
      <c r="Q1661" s="89"/>
      <c r="R1661" s="165" t="s">
        <v>20</v>
      </c>
      <c r="S1661" s="100"/>
      <c r="T1661" s="101"/>
      <c r="U1661" s="165"/>
      <c r="V1661" s="86"/>
      <c r="W1661" s="97"/>
      <c r="X1661" s="87"/>
      <c r="Y1661" s="165" t="e">
        <f t="shared" si="96"/>
        <v>#VALUE!</v>
      </c>
      <c r="Z1661" s="165">
        <f t="shared" si="97"/>
        <v>179</v>
      </c>
      <c r="AA1661" s="165" t="str">
        <f>VLOOKUP(R1661,NIVEAUXADMIN!A:B,2,FALSE)</f>
        <v>HT07</v>
      </c>
      <c r="AB1661" s="165" t="e">
        <f>VLOOKUP(S1661,NIVEAUXADMIN!E:F,2,FALSE)</f>
        <v>#N/A</v>
      </c>
      <c r="AC1661" s="165" t="e">
        <f>VLOOKUP(T1661,NIVEAUXADMIN!I:J,2,FALSE)</f>
        <v>#N/A</v>
      </c>
      <c r="AD1661" s="87">
        <f>IF(SUMPRODUCT(($A$4:$A1661=A1661)*($S$4:$S1661=S1661))&gt;1,0,1)</f>
        <v>0</v>
      </c>
    </row>
    <row r="1662" spans="1:30" ht="15" customHeight="1">
      <c r="A1662" s="87" t="s">
        <v>125</v>
      </c>
      <c r="B1662" s="90"/>
      <c r="C1662" s="90" t="s">
        <v>48</v>
      </c>
      <c r="D1662" s="165" t="s">
        <v>16</v>
      </c>
      <c r="E1662" s="114" t="s">
        <v>1980</v>
      </c>
      <c r="F1662" s="88" t="s">
        <v>1051</v>
      </c>
      <c r="G1662" s="87" t="s">
        <v>1052</v>
      </c>
      <c r="H1662" s="87" t="s">
        <v>1063</v>
      </c>
      <c r="I1662" s="176"/>
      <c r="J1662" s="85" t="str">
        <f>IFERROR(VLOOKUP(H1662,REFERENCES!R:S,2,FALSE),"")</f>
        <v>Nombre</v>
      </c>
      <c r="K1662" s="168">
        <v>20</v>
      </c>
      <c r="L1662" s="167"/>
      <c r="M1662" s="167"/>
      <c r="N1662" s="167"/>
      <c r="O1662" s="84" t="s">
        <v>1902</v>
      </c>
      <c r="P1662" s="207"/>
      <c r="Q1662" s="89"/>
      <c r="R1662" s="165" t="s">
        <v>153</v>
      </c>
      <c r="S1662" s="100"/>
      <c r="T1662" s="101"/>
      <c r="U1662" s="165"/>
      <c r="V1662" s="86"/>
      <c r="W1662" s="97"/>
      <c r="X1662" s="87"/>
      <c r="Y1662" s="165" t="e">
        <f t="shared" si="96"/>
        <v>#VALUE!</v>
      </c>
      <c r="Z1662" s="165">
        <f t="shared" si="97"/>
        <v>179</v>
      </c>
      <c r="AA1662" s="165" t="str">
        <f>VLOOKUP(R1662,NIVEAUXADMIN!A:B,2,FALSE)</f>
        <v>HT10</v>
      </c>
      <c r="AB1662" s="165" t="e">
        <f>VLOOKUP(S1662,NIVEAUXADMIN!E:F,2,FALSE)</f>
        <v>#N/A</v>
      </c>
      <c r="AC1662" s="165" t="e">
        <f>VLOOKUP(T1662,NIVEAUXADMIN!I:J,2,FALSE)</f>
        <v>#N/A</v>
      </c>
      <c r="AD1662" s="87">
        <f>IF(SUMPRODUCT(($A$4:$A1662=A1662)*($S$4:$S1662=S1662))&gt;1,0,1)</f>
        <v>0</v>
      </c>
    </row>
    <row r="1663" spans="1:30" ht="15" customHeight="1">
      <c r="A1663" s="87" t="s">
        <v>125</v>
      </c>
      <c r="B1663" s="90"/>
      <c r="C1663" s="90" t="s">
        <v>48</v>
      </c>
      <c r="D1663" s="165" t="s">
        <v>16</v>
      </c>
      <c r="E1663" s="114" t="s">
        <v>1980</v>
      </c>
      <c r="F1663" s="88" t="s">
        <v>1051</v>
      </c>
      <c r="G1663" s="87" t="s">
        <v>1052</v>
      </c>
      <c r="H1663" s="87" t="s">
        <v>1063</v>
      </c>
      <c r="I1663" s="176"/>
      <c r="J1663" s="85" t="str">
        <f>IFERROR(VLOOKUP(H1663,REFERENCES!R:S,2,FALSE),"")</f>
        <v>Nombre</v>
      </c>
      <c r="K1663" s="168">
        <v>20</v>
      </c>
      <c r="L1663" s="167"/>
      <c r="M1663" s="167"/>
      <c r="N1663" s="167"/>
      <c r="O1663" s="84" t="s">
        <v>1902</v>
      </c>
      <c r="P1663" s="207"/>
      <c r="Q1663" s="89"/>
      <c r="R1663" s="165" t="s">
        <v>20</v>
      </c>
      <c r="S1663" s="100"/>
      <c r="T1663" s="101"/>
      <c r="U1663" s="165"/>
      <c r="V1663" s="86"/>
      <c r="W1663" s="97"/>
      <c r="X1663" s="87"/>
      <c r="Y1663" s="165" t="e">
        <f t="shared" si="96"/>
        <v>#VALUE!</v>
      </c>
      <c r="Z1663" s="165">
        <f t="shared" si="97"/>
        <v>179</v>
      </c>
      <c r="AA1663" s="165" t="str">
        <f>VLOOKUP(R1663,NIVEAUXADMIN!A:B,2,FALSE)</f>
        <v>HT07</v>
      </c>
      <c r="AB1663" s="165" t="e">
        <f>VLOOKUP(S1663,NIVEAUXADMIN!E:F,2,FALSE)</f>
        <v>#N/A</v>
      </c>
      <c r="AC1663" s="165" t="e">
        <f>VLOOKUP(T1663,NIVEAUXADMIN!I:J,2,FALSE)</f>
        <v>#N/A</v>
      </c>
      <c r="AD1663" s="87">
        <f>IF(SUMPRODUCT(($A$4:$A1663=A1663)*($S$4:$S1663=S1663))&gt;1,0,1)</f>
        <v>0</v>
      </c>
    </row>
    <row r="1664" spans="1:30" ht="15" customHeight="1">
      <c r="A1664" s="87" t="s">
        <v>125</v>
      </c>
      <c r="B1664" s="90"/>
      <c r="C1664" s="90" t="s">
        <v>48</v>
      </c>
      <c r="D1664" s="165" t="s">
        <v>16</v>
      </c>
      <c r="E1664" s="114" t="s">
        <v>1980</v>
      </c>
      <c r="F1664" s="88" t="s">
        <v>1051</v>
      </c>
      <c r="G1664" s="87" t="s">
        <v>1052</v>
      </c>
      <c r="H1664" s="87" t="s">
        <v>1062</v>
      </c>
      <c r="I1664" s="176"/>
      <c r="J1664" s="85" t="str">
        <f>IFERROR(VLOOKUP(H1664,REFERENCES!R:S,2,FALSE),"")</f>
        <v>Nombre</v>
      </c>
      <c r="K1664" s="168">
        <v>20</v>
      </c>
      <c r="L1664" s="167"/>
      <c r="M1664" s="167"/>
      <c r="N1664" s="167"/>
      <c r="O1664" s="84" t="s">
        <v>1902</v>
      </c>
      <c r="P1664" s="207"/>
      <c r="Q1664" s="89"/>
      <c r="R1664" s="165" t="s">
        <v>153</v>
      </c>
      <c r="S1664" s="100"/>
      <c r="T1664" s="101"/>
      <c r="U1664" s="165"/>
      <c r="V1664" s="86"/>
      <c r="W1664" s="97"/>
      <c r="X1664" s="87"/>
      <c r="Y1664" s="165" t="e">
        <f t="shared" si="96"/>
        <v>#VALUE!</v>
      </c>
      <c r="Z1664" s="165">
        <f t="shared" si="97"/>
        <v>179</v>
      </c>
      <c r="AA1664" s="165" t="str">
        <f>VLOOKUP(R1664,NIVEAUXADMIN!A:B,2,FALSE)</f>
        <v>HT10</v>
      </c>
      <c r="AB1664" s="165" t="e">
        <f>VLOOKUP(S1664,NIVEAUXADMIN!E:F,2,FALSE)</f>
        <v>#N/A</v>
      </c>
      <c r="AC1664" s="165" t="e">
        <f>VLOOKUP(T1664,NIVEAUXADMIN!I:J,2,FALSE)</f>
        <v>#N/A</v>
      </c>
      <c r="AD1664" s="87">
        <f>IF(SUMPRODUCT(($A$4:$A1664=A1664)*($S$4:$S1664=S1664))&gt;1,0,1)</f>
        <v>0</v>
      </c>
    </row>
    <row r="1665" spans="1:30" ht="15" customHeight="1">
      <c r="A1665" s="87" t="s">
        <v>125</v>
      </c>
      <c r="B1665" s="90"/>
      <c r="C1665" s="90" t="s">
        <v>48</v>
      </c>
      <c r="D1665" s="165" t="s">
        <v>16</v>
      </c>
      <c r="E1665" s="114" t="s">
        <v>1980</v>
      </c>
      <c r="F1665" s="88" t="s">
        <v>1051</v>
      </c>
      <c r="G1665" s="87" t="s">
        <v>1052</v>
      </c>
      <c r="H1665" s="87" t="s">
        <v>1062</v>
      </c>
      <c r="I1665" s="176"/>
      <c r="J1665" s="85" t="str">
        <f>IFERROR(VLOOKUP(H1665,REFERENCES!R:S,2,FALSE),"")</f>
        <v>Nombre</v>
      </c>
      <c r="K1665" s="168">
        <v>20</v>
      </c>
      <c r="L1665" s="167"/>
      <c r="M1665" s="167"/>
      <c r="N1665" s="167"/>
      <c r="O1665" s="84" t="s">
        <v>1902</v>
      </c>
      <c r="P1665" s="207"/>
      <c r="Q1665" s="89"/>
      <c r="R1665" s="165" t="s">
        <v>20</v>
      </c>
      <c r="S1665" s="100"/>
      <c r="T1665" s="101"/>
      <c r="U1665" s="165"/>
      <c r="V1665" s="86"/>
      <c r="W1665" s="97"/>
      <c r="X1665" s="87"/>
      <c r="Y1665" s="165" t="e">
        <f t="shared" si="96"/>
        <v>#VALUE!</v>
      </c>
      <c r="Z1665" s="165">
        <f t="shared" si="97"/>
        <v>179</v>
      </c>
      <c r="AA1665" s="165" t="str">
        <f>VLOOKUP(R1665,NIVEAUXADMIN!A:B,2,FALSE)</f>
        <v>HT07</v>
      </c>
      <c r="AB1665" s="165" t="e">
        <f>VLOOKUP(S1665,NIVEAUXADMIN!E:F,2,FALSE)</f>
        <v>#N/A</v>
      </c>
      <c r="AC1665" s="165" t="e">
        <f>VLOOKUP(T1665,NIVEAUXADMIN!I:J,2,FALSE)</f>
        <v>#N/A</v>
      </c>
      <c r="AD1665" s="87">
        <f>IF(SUMPRODUCT(($A$4:$A1665=A1665)*($S$4:$S1665=S1665))&gt;1,0,1)</f>
        <v>0</v>
      </c>
    </row>
    <row r="1666" spans="1:30" ht="15" customHeight="1">
      <c r="A1666" s="98" t="s">
        <v>126</v>
      </c>
      <c r="B1666" s="165" t="s">
        <v>68</v>
      </c>
      <c r="C1666" s="165" t="s">
        <v>48</v>
      </c>
      <c r="D1666" s="165" t="s">
        <v>16</v>
      </c>
      <c r="E1666" s="189">
        <v>42690</v>
      </c>
      <c r="F1666" s="95" t="s">
        <v>1051</v>
      </c>
      <c r="G1666" s="165" t="s">
        <v>1052</v>
      </c>
      <c r="H1666" s="165" t="s">
        <v>1054</v>
      </c>
      <c r="I1666" s="165" t="s">
        <v>2526</v>
      </c>
      <c r="J1666" s="85" t="str">
        <f>IFERROR(VLOOKUP(H1666,REFERENCES!R:S,2,FALSE),"")</f>
        <v>Nombre</v>
      </c>
      <c r="K1666" s="79">
        <v>200</v>
      </c>
      <c r="L1666" s="79"/>
      <c r="M1666" s="79"/>
      <c r="N1666" s="79"/>
      <c r="O1666" s="84"/>
      <c r="P1666" s="207"/>
      <c r="Q1666" s="96"/>
      <c r="R1666" s="165" t="s">
        <v>20</v>
      </c>
      <c r="S1666" s="165" t="s">
        <v>526</v>
      </c>
      <c r="T1666" s="98" t="s">
        <v>1827</v>
      </c>
      <c r="U1666" s="165" t="s">
        <v>2673</v>
      </c>
      <c r="V1666" s="165"/>
      <c r="W1666" s="165"/>
      <c r="X1666" s="165"/>
      <c r="Y1666" s="165" t="str">
        <f t="shared" si="96"/>
        <v>UNA20161116SUILIL</v>
      </c>
      <c r="Z1666" s="165">
        <f t="shared" si="97"/>
        <v>1</v>
      </c>
      <c r="AA1666" s="165" t="str">
        <f>VLOOKUP(R1666,NIVEAUXADMIN!A:B,2,FALSE)</f>
        <v>HT07</v>
      </c>
      <c r="AB1666" s="165" t="str">
        <f>VLOOKUP(S1666,NIVEAUXADMIN!E:F,2,FALSE)</f>
        <v>HT07716</v>
      </c>
      <c r="AC1666" s="165" t="str">
        <f>VLOOKUP(T1666,NIVEAUXADMIN!I:J,2,FALSE)</f>
        <v>HT07716-01</v>
      </c>
      <c r="AD1666" s="165">
        <f>IF(SUMPRODUCT(($A$4:$A1666=A1666)*($S$4:$S1666=S1666))&gt;1,0,1)</f>
        <v>1</v>
      </c>
    </row>
    <row r="1667" spans="1:30" ht="15" customHeight="1">
      <c r="A1667" s="98" t="s">
        <v>126</v>
      </c>
      <c r="B1667" s="165" t="s">
        <v>68</v>
      </c>
      <c r="C1667" s="165" t="s">
        <v>48</v>
      </c>
      <c r="D1667" s="165" t="s">
        <v>16</v>
      </c>
      <c r="E1667" s="189">
        <v>42690</v>
      </c>
      <c r="F1667" s="95" t="s">
        <v>1051</v>
      </c>
      <c r="G1667" s="165" t="s">
        <v>1052</v>
      </c>
      <c r="H1667" s="165" t="s">
        <v>1063</v>
      </c>
      <c r="I1667" s="165" t="s">
        <v>2526</v>
      </c>
      <c r="J1667" s="85" t="str">
        <f>IFERROR(VLOOKUP(H1667,REFERENCES!R:S,2,FALSE),"")</f>
        <v>Nombre</v>
      </c>
      <c r="K1667" s="79">
        <v>200</v>
      </c>
      <c r="L1667" s="79"/>
      <c r="M1667" s="79"/>
      <c r="N1667" s="79"/>
      <c r="O1667" s="84"/>
      <c r="P1667" s="207"/>
      <c r="Q1667" s="96"/>
      <c r="R1667" s="165" t="s">
        <v>20</v>
      </c>
      <c r="S1667" s="165" t="s">
        <v>526</v>
      </c>
      <c r="T1667" s="98" t="s">
        <v>1827</v>
      </c>
      <c r="U1667" s="165" t="s">
        <v>2673</v>
      </c>
      <c r="V1667" s="165"/>
      <c r="W1667" s="165"/>
      <c r="X1667" s="165"/>
      <c r="Y1667" s="87"/>
      <c r="Z1667" s="87"/>
      <c r="AA1667" s="87"/>
      <c r="AB1667" s="87"/>
      <c r="AC1667" s="87"/>
      <c r="AD1667" s="87"/>
    </row>
    <row r="1668" spans="1:30" ht="15" customHeight="1">
      <c r="A1668" s="98" t="s">
        <v>126</v>
      </c>
      <c r="B1668" s="165" t="s">
        <v>68</v>
      </c>
      <c r="C1668" s="165" t="s">
        <v>48</v>
      </c>
      <c r="D1668" s="165" t="s">
        <v>16</v>
      </c>
      <c r="E1668" s="189">
        <v>42690</v>
      </c>
      <c r="F1668" s="95" t="s">
        <v>1051</v>
      </c>
      <c r="G1668" s="165" t="s">
        <v>1052</v>
      </c>
      <c r="H1668" s="165" t="s">
        <v>1054</v>
      </c>
      <c r="I1668" s="165" t="s">
        <v>2526</v>
      </c>
      <c r="J1668" s="85" t="str">
        <f>IFERROR(VLOOKUP(H1668,REFERENCES!R:S,2,FALSE),"")</f>
        <v>Nombre</v>
      </c>
      <c r="K1668" s="79">
        <v>200</v>
      </c>
      <c r="L1668" s="79"/>
      <c r="M1668" s="79"/>
      <c r="N1668" s="79"/>
      <c r="O1668" s="84"/>
      <c r="P1668" s="207"/>
      <c r="Q1668" s="96"/>
      <c r="R1668" s="165" t="s">
        <v>20</v>
      </c>
      <c r="S1668" s="165" t="s">
        <v>536</v>
      </c>
      <c r="T1668" s="98" t="s">
        <v>1438</v>
      </c>
      <c r="U1668" s="165" t="s">
        <v>2672</v>
      </c>
      <c r="V1668" s="165"/>
      <c r="W1668" s="165"/>
      <c r="X1668" s="165"/>
      <c r="Y1668" s="165" t="str">
        <f t="shared" ref="Y1668:Y1702" si="98">UPPER(LEFT(A1668,3)&amp;YEAR(E1668)&amp;MONTH(E1668)&amp;DAY((E1668))&amp;LEFT(R1668,2)&amp;LEFT(S1668,2)&amp;LEFT(T1668,2))</f>
        <v>UNA20161116SUPO2È</v>
      </c>
      <c r="Z1668" s="165">
        <f t="shared" ref="Z1668:Z1702" si="99">COUNTIF($Y$4:$Y$1907,Y1668)</f>
        <v>2</v>
      </c>
      <c r="AA1668" s="165" t="str">
        <f>VLOOKUP(R1668,NIVEAUXADMIN!A:B,2,FALSE)</f>
        <v>HT07</v>
      </c>
      <c r="AB1668" s="165" t="str">
        <f>VLOOKUP(S1668,NIVEAUXADMIN!E:F,2,FALSE)</f>
        <v>HT07742</v>
      </c>
      <c r="AC1668" s="165" t="str">
        <f>VLOOKUP(T1668,NIVEAUXADMIN!I:J,2,FALSE)</f>
        <v>HT07742-02</v>
      </c>
      <c r="AD1668" s="165">
        <f>IF(SUMPRODUCT(($A$4:$A1668=A1668)*($S$4:$S1668=S1668))&gt;1,0,1)</f>
        <v>1</v>
      </c>
    </row>
    <row r="1669" spans="1:30" ht="15" customHeight="1">
      <c r="A1669" s="98" t="s">
        <v>126</v>
      </c>
      <c r="B1669" s="165" t="s">
        <v>68</v>
      </c>
      <c r="C1669" s="165" t="s">
        <v>48</v>
      </c>
      <c r="D1669" s="165" t="s">
        <v>16</v>
      </c>
      <c r="E1669" s="189">
        <v>42690</v>
      </c>
      <c r="F1669" s="95" t="s">
        <v>1051</v>
      </c>
      <c r="G1669" s="165" t="s">
        <v>1052</v>
      </c>
      <c r="H1669" s="165" t="s">
        <v>1063</v>
      </c>
      <c r="I1669" s="165" t="s">
        <v>2530</v>
      </c>
      <c r="J1669" s="85" t="str">
        <f>IFERROR(VLOOKUP(H1669,REFERENCES!R:S,2,FALSE),"")</f>
        <v>Nombre</v>
      </c>
      <c r="K1669" s="79">
        <v>200</v>
      </c>
      <c r="L1669" s="79"/>
      <c r="M1669" s="79"/>
      <c r="N1669" s="79"/>
      <c r="O1669" s="84"/>
      <c r="P1669" s="207"/>
      <c r="Q1669" s="96"/>
      <c r="R1669" s="165" t="s">
        <v>20</v>
      </c>
      <c r="S1669" s="165" t="s">
        <v>536</v>
      </c>
      <c r="T1669" s="98" t="s">
        <v>1438</v>
      </c>
      <c r="U1669" s="165" t="s">
        <v>2672</v>
      </c>
      <c r="V1669" s="165"/>
      <c r="W1669" s="165"/>
      <c r="X1669" s="165"/>
      <c r="Y1669" s="165" t="str">
        <f t="shared" si="98"/>
        <v>UNA20161116SUPO2È</v>
      </c>
      <c r="Z1669" s="165">
        <f t="shared" si="99"/>
        <v>2</v>
      </c>
      <c r="AA1669" s="165" t="str">
        <f>VLOOKUP(R1669,NIVEAUXADMIN!A:B,2,FALSE)</f>
        <v>HT07</v>
      </c>
      <c r="AB1669" s="165" t="str">
        <f>VLOOKUP(S1669,NIVEAUXADMIN!E:F,2,FALSE)</f>
        <v>HT07742</v>
      </c>
      <c r="AC1669" s="165" t="str">
        <f>VLOOKUP(T1669,NIVEAUXADMIN!I:J,2,FALSE)</f>
        <v>HT07742-02</v>
      </c>
      <c r="AD1669" s="165">
        <f>IF(SUMPRODUCT(($A$4:$A1669=A1669)*($S$4:$S1669=S1669))&gt;1,0,1)</f>
        <v>0</v>
      </c>
    </row>
    <row r="1670" spans="1:30" ht="15" customHeight="1">
      <c r="A1670" s="98" t="s">
        <v>126</v>
      </c>
      <c r="B1670" s="165" t="s">
        <v>68</v>
      </c>
      <c r="C1670" s="165" t="s">
        <v>48</v>
      </c>
      <c r="D1670" s="165" t="s">
        <v>16</v>
      </c>
      <c r="E1670" s="189">
        <v>42690</v>
      </c>
      <c r="F1670" s="95" t="s">
        <v>1051</v>
      </c>
      <c r="G1670" s="165" t="s">
        <v>1052</v>
      </c>
      <c r="H1670" s="165" t="s">
        <v>1063</v>
      </c>
      <c r="I1670" s="165" t="s">
        <v>2530</v>
      </c>
      <c r="J1670" s="85" t="str">
        <f>IFERROR(VLOOKUP(H1670,REFERENCES!R:S,2,FALSE),"")</f>
        <v>Nombre</v>
      </c>
      <c r="K1670" s="79">
        <v>200</v>
      </c>
      <c r="L1670" s="79"/>
      <c r="M1670" s="79"/>
      <c r="N1670" s="79"/>
      <c r="O1670" s="84"/>
      <c r="P1670" s="207"/>
      <c r="Q1670" s="96"/>
      <c r="R1670" s="165" t="s">
        <v>20</v>
      </c>
      <c r="S1670" s="165" t="s">
        <v>529</v>
      </c>
      <c r="T1670" s="191"/>
      <c r="U1670" s="165"/>
      <c r="V1670" s="165"/>
      <c r="W1670" s="165"/>
      <c r="X1670" s="165"/>
      <c r="Y1670" s="165" t="str">
        <f t="shared" si="98"/>
        <v>UNA20161116SULE</v>
      </c>
      <c r="Z1670" s="165">
        <f t="shared" si="99"/>
        <v>1</v>
      </c>
      <c r="AA1670" s="165" t="str">
        <f>VLOOKUP(R1670,NIVEAUXADMIN!A:B,2,FALSE)</f>
        <v>HT07</v>
      </c>
      <c r="AB1670" s="165" t="str">
        <f>VLOOKUP(S1670,NIVEAUXADMIN!E:F,2,FALSE)</f>
        <v>HT07752</v>
      </c>
      <c r="AC1670" s="165" t="e">
        <f>VLOOKUP(T1670,NIVEAUXADMIN!I:J,2,FALSE)</f>
        <v>#N/A</v>
      </c>
      <c r="AD1670" s="165">
        <f>IF(SUMPRODUCT(($A$4:$A1670=A1670)*($S$4:$S1670=S1670))&gt;1,0,1)</f>
        <v>1</v>
      </c>
    </row>
    <row r="1671" spans="1:30" ht="15" customHeight="1">
      <c r="A1671" s="98" t="s">
        <v>127</v>
      </c>
      <c r="B1671" s="165" t="s">
        <v>68</v>
      </c>
      <c r="C1671" s="165" t="s">
        <v>48</v>
      </c>
      <c r="D1671" s="165" t="s">
        <v>16</v>
      </c>
      <c r="E1671" s="189">
        <v>42671</v>
      </c>
      <c r="F1671" s="95" t="s">
        <v>1049</v>
      </c>
      <c r="G1671" s="165" t="s">
        <v>1053</v>
      </c>
      <c r="H1671" s="165" t="s">
        <v>1048</v>
      </c>
      <c r="I1671" s="165" t="s">
        <v>2526</v>
      </c>
      <c r="J1671" s="85" t="str">
        <f>IFERROR(VLOOKUP(H1671,REFERENCES!R:S,2,FALSE),"")</f>
        <v>Nombre</v>
      </c>
      <c r="K1671" s="79">
        <v>442</v>
      </c>
      <c r="L1671" s="79"/>
      <c r="M1671" s="79"/>
      <c r="N1671" s="79"/>
      <c r="O1671" s="84"/>
      <c r="P1671" s="207"/>
      <c r="Q1671" s="96"/>
      <c r="R1671" s="165" t="s">
        <v>20</v>
      </c>
      <c r="S1671" s="165" t="s">
        <v>310</v>
      </c>
      <c r="T1671" s="191"/>
      <c r="U1671" s="165"/>
      <c r="V1671" s="165"/>
      <c r="W1671" s="165"/>
      <c r="X1671" s="165"/>
      <c r="Y1671" s="165" t="str">
        <f t="shared" si="98"/>
        <v>UNI20161028SUAR</v>
      </c>
      <c r="Z1671" s="165">
        <f t="shared" si="99"/>
        <v>1</v>
      </c>
      <c r="AA1671" s="165" t="str">
        <f>VLOOKUP(R1671,NIVEAUXADMIN!A:B,2,FALSE)</f>
        <v>HT07</v>
      </c>
      <c r="AB1671" s="165" t="str">
        <f>VLOOKUP(S1671,NIVEAUXADMIN!E:F,2,FALSE)</f>
        <v>HT07723</v>
      </c>
      <c r="AC1671" s="165" t="e">
        <f>VLOOKUP(T1671,NIVEAUXADMIN!I:J,2,FALSE)</f>
        <v>#N/A</v>
      </c>
      <c r="AD1671" s="165">
        <f>IF(SUMPRODUCT(($A$4:$A1671=A1671)*($S$4:$S1671=S1671))&gt;1,0,1)</f>
        <v>1</v>
      </c>
    </row>
    <row r="1672" spans="1:30" ht="15" customHeight="1">
      <c r="A1672" s="98" t="s">
        <v>127</v>
      </c>
      <c r="B1672" s="165" t="s">
        <v>68</v>
      </c>
      <c r="C1672" s="165" t="s">
        <v>48</v>
      </c>
      <c r="D1672" s="165" t="s">
        <v>16</v>
      </c>
      <c r="E1672" s="189">
        <v>42671</v>
      </c>
      <c r="F1672" s="95" t="s">
        <v>1051</v>
      </c>
      <c r="G1672" s="165" t="s">
        <v>1052</v>
      </c>
      <c r="H1672" s="165" t="s">
        <v>1056</v>
      </c>
      <c r="I1672" s="165" t="s">
        <v>2526</v>
      </c>
      <c r="J1672" s="85" t="str">
        <f>IFERROR(VLOOKUP(H1672,REFERENCES!R:S,2,FALSE),"")</f>
        <v>Nombre</v>
      </c>
      <c r="K1672" s="79">
        <v>442</v>
      </c>
      <c r="L1672" s="79"/>
      <c r="M1672" s="79"/>
      <c r="N1672" s="79"/>
      <c r="O1672" s="84"/>
      <c r="P1672" s="207"/>
      <c r="Q1672" s="96"/>
      <c r="R1672" s="165" t="s">
        <v>20</v>
      </c>
      <c r="S1672" s="165" t="s">
        <v>253</v>
      </c>
      <c r="T1672" s="191"/>
      <c r="U1672" s="165"/>
      <c r="V1672" s="165"/>
      <c r="W1672" s="165"/>
      <c r="X1672" s="165"/>
      <c r="Y1672" s="165" t="str">
        <f t="shared" si="98"/>
        <v>UNI20161028SUAQ</v>
      </c>
      <c r="Z1672" s="165">
        <f t="shared" si="99"/>
        <v>1</v>
      </c>
      <c r="AA1672" s="165" t="str">
        <f>VLOOKUP(R1672,NIVEAUXADMIN!A:B,2,FALSE)</f>
        <v>HT07</v>
      </c>
      <c r="AB1672" s="165" t="str">
        <f>VLOOKUP(S1672,NIVEAUXADMIN!E:F,2,FALSE)</f>
        <v>HT07731</v>
      </c>
      <c r="AC1672" s="165" t="e">
        <f>VLOOKUP(T1672,NIVEAUXADMIN!I:J,2,FALSE)</f>
        <v>#N/A</v>
      </c>
      <c r="AD1672" s="165">
        <f>IF(SUMPRODUCT(($A$4:$A1672=A1672)*($S$4:$S1672=S1672))&gt;1,0,1)</f>
        <v>1</v>
      </c>
    </row>
    <row r="1673" spans="1:30" ht="15" customHeight="1">
      <c r="A1673" s="98" t="s">
        <v>127</v>
      </c>
      <c r="B1673" s="165" t="s">
        <v>68</v>
      </c>
      <c r="C1673" s="165" t="s">
        <v>48</v>
      </c>
      <c r="D1673" s="165" t="s">
        <v>16</v>
      </c>
      <c r="E1673" s="189">
        <v>42671</v>
      </c>
      <c r="F1673" s="95" t="s">
        <v>1051</v>
      </c>
      <c r="G1673" s="165" t="s">
        <v>1052</v>
      </c>
      <c r="H1673" s="165" t="s">
        <v>1063</v>
      </c>
      <c r="I1673" s="165" t="s">
        <v>2530</v>
      </c>
      <c r="J1673" s="85" t="str">
        <f>IFERROR(VLOOKUP(H1673,REFERENCES!R:S,2,FALSE),"")</f>
        <v>Nombre</v>
      </c>
      <c r="K1673" s="79">
        <v>92</v>
      </c>
      <c r="L1673" s="79"/>
      <c r="M1673" s="79"/>
      <c r="N1673" s="79"/>
      <c r="O1673" s="84"/>
      <c r="P1673" s="207"/>
      <c r="Q1673" s="96"/>
      <c r="R1673" s="165" t="s">
        <v>20</v>
      </c>
      <c r="S1673" s="165" t="s">
        <v>514</v>
      </c>
      <c r="T1673" s="191"/>
      <c r="U1673" s="165"/>
      <c r="V1673" s="165"/>
      <c r="W1673" s="165"/>
      <c r="X1673" s="165"/>
      <c r="Y1673" s="165" t="str">
        <f t="shared" si="98"/>
        <v>UNI20161028SUCA</v>
      </c>
      <c r="Z1673" s="165">
        <f t="shared" si="99"/>
        <v>2</v>
      </c>
      <c r="AA1673" s="165" t="str">
        <f>VLOOKUP(R1673,NIVEAUXADMIN!A:B,2,FALSE)</f>
        <v>HT07</v>
      </c>
      <c r="AB1673" s="165" t="str">
        <f>VLOOKUP(S1673,NIVEAUXADMIN!E:F,2,FALSE)</f>
        <v>HT07733</v>
      </c>
      <c r="AC1673" s="165" t="e">
        <f>VLOOKUP(T1673,NIVEAUXADMIN!I:J,2,FALSE)</f>
        <v>#N/A</v>
      </c>
      <c r="AD1673" s="165">
        <f>IF(SUMPRODUCT(($A$4:$A1673=A1673)*($S$4:$S1673=S1673))&gt;1,0,1)</f>
        <v>1</v>
      </c>
    </row>
    <row r="1674" spans="1:30" ht="15" customHeight="1">
      <c r="A1674" s="98" t="s">
        <v>127</v>
      </c>
      <c r="B1674" s="165" t="s">
        <v>68</v>
      </c>
      <c r="C1674" s="165" t="s">
        <v>48</v>
      </c>
      <c r="D1674" s="165" t="s">
        <v>16</v>
      </c>
      <c r="E1674" s="189">
        <v>42671</v>
      </c>
      <c r="F1674" s="95" t="s">
        <v>1051</v>
      </c>
      <c r="G1674" s="165" t="s">
        <v>1052</v>
      </c>
      <c r="H1674" s="165" t="s">
        <v>1062</v>
      </c>
      <c r="I1674" s="165" t="s">
        <v>2527</v>
      </c>
      <c r="J1674" s="85" t="str">
        <f>IFERROR(VLOOKUP(H1674,REFERENCES!R:S,2,FALSE),"")</f>
        <v>Nombre</v>
      </c>
      <c r="K1674" s="79">
        <v>402</v>
      </c>
      <c r="L1674" s="79"/>
      <c r="M1674" s="79"/>
      <c r="N1674" s="79"/>
      <c r="O1674" s="84"/>
      <c r="P1674" s="207"/>
      <c r="Q1674" s="96"/>
      <c r="R1674" s="165" t="s">
        <v>20</v>
      </c>
      <c r="S1674" s="165" t="s">
        <v>499</v>
      </c>
      <c r="T1674" s="191"/>
      <c r="U1674" s="165"/>
      <c r="V1674" s="165"/>
      <c r="W1674" s="165"/>
      <c r="X1674" s="165"/>
      <c r="Y1674" s="165" t="str">
        <f t="shared" si="98"/>
        <v>UNI20161028SUCA</v>
      </c>
      <c r="Z1674" s="165">
        <f t="shared" si="99"/>
        <v>2</v>
      </c>
      <c r="AA1674" s="165" t="str">
        <f>VLOOKUP(R1674,NIVEAUXADMIN!A:B,2,FALSE)</f>
        <v>HT07</v>
      </c>
      <c r="AB1674" s="165" t="str">
        <f>VLOOKUP(S1674,NIVEAUXADMIN!E:F,2,FALSE)</f>
        <v>HT07714</v>
      </c>
      <c r="AC1674" s="165" t="e">
        <f>VLOOKUP(T1674,NIVEAUXADMIN!I:J,2,FALSE)</f>
        <v>#N/A</v>
      </c>
      <c r="AD1674" s="165">
        <f>IF(SUMPRODUCT(($A$4:$A1674=A1674)*($S$4:$S1674=S1674))&gt;1,0,1)</f>
        <v>1</v>
      </c>
    </row>
    <row r="1675" spans="1:30" ht="15" customHeight="1">
      <c r="A1675" s="87" t="s">
        <v>2674</v>
      </c>
      <c r="B1675" s="90"/>
      <c r="C1675" s="90" t="s">
        <v>48</v>
      </c>
      <c r="D1675" s="165" t="s">
        <v>16</v>
      </c>
      <c r="E1675" s="114" t="s">
        <v>1980</v>
      </c>
      <c r="F1675" s="88" t="s">
        <v>1049</v>
      </c>
      <c r="G1675" s="87" t="s">
        <v>1053</v>
      </c>
      <c r="H1675" s="87" t="s">
        <v>1048</v>
      </c>
      <c r="I1675" s="176"/>
      <c r="J1675" s="85" t="str">
        <f>IFERROR(VLOOKUP(H1675,REFERENCES!R:S,2,FALSE),"")</f>
        <v>Nombre</v>
      </c>
      <c r="K1675" s="168">
        <v>50</v>
      </c>
      <c r="L1675" s="167"/>
      <c r="M1675" s="167"/>
      <c r="N1675" s="167"/>
      <c r="O1675" s="84" t="s">
        <v>1902</v>
      </c>
      <c r="P1675" s="82">
        <v>200</v>
      </c>
      <c r="Q1675" s="89"/>
      <c r="R1675" s="87"/>
      <c r="S1675" s="100"/>
      <c r="T1675" s="101"/>
      <c r="U1675" s="165"/>
      <c r="V1675" s="86"/>
      <c r="W1675" s="97"/>
      <c r="X1675" s="87"/>
      <c r="Y1675" s="165" t="e">
        <f t="shared" si="98"/>
        <v>#VALUE!</v>
      </c>
      <c r="Z1675" s="165">
        <f t="shared" si="99"/>
        <v>179</v>
      </c>
      <c r="AA1675" s="165" t="e">
        <f>VLOOKUP(R1675,NIVEAUXADMIN!A:B,2,FALSE)</f>
        <v>#N/A</v>
      </c>
      <c r="AB1675" s="165" t="e">
        <f>VLOOKUP(S1675,NIVEAUXADMIN!E:F,2,FALSE)</f>
        <v>#N/A</v>
      </c>
      <c r="AC1675" s="165" t="e">
        <f>VLOOKUP(T1675,NIVEAUXADMIN!I:J,2,FALSE)</f>
        <v>#N/A</v>
      </c>
      <c r="AD1675" s="87">
        <f>IF(SUMPRODUCT(($A$4:$A1675=A1675)*($S$4:$S1675=S1675))&gt;1,0,1)</f>
        <v>1</v>
      </c>
    </row>
    <row r="1676" spans="1:30" ht="15" customHeight="1">
      <c r="A1676" s="87" t="s">
        <v>2674</v>
      </c>
      <c r="B1676" s="90"/>
      <c r="C1676" s="90" t="s">
        <v>48</v>
      </c>
      <c r="D1676" s="165" t="s">
        <v>16</v>
      </c>
      <c r="E1676" s="114" t="s">
        <v>1980</v>
      </c>
      <c r="F1676" s="88" t="s">
        <v>1051</v>
      </c>
      <c r="G1676" s="87" t="s">
        <v>1052</v>
      </c>
      <c r="H1676" s="87" t="s">
        <v>1063</v>
      </c>
      <c r="I1676" s="176"/>
      <c r="J1676" s="85" t="str">
        <f>IFERROR(VLOOKUP(H1676,REFERENCES!R:S,2,FALSE),"")</f>
        <v>Nombre</v>
      </c>
      <c r="K1676" s="168">
        <v>200</v>
      </c>
      <c r="L1676" s="167"/>
      <c r="M1676" s="167"/>
      <c r="N1676" s="167"/>
      <c r="O1676" s="84" t="s">
        <v>1902</v>
      </c>
      <c r="P1676" s="82">
        <v>200</v>
      </c>
      <c r="Q1676" s="89"/>
      <c r="R1676" s="87"/>
      <c r="S1676" s="100"/>
      <c r="T1676" s="101"/>
      <c r="U1676" s="165"/>
      <c r="V1676" s="86"/>
      <c r="W1676" s="97"/>
      <c r="X1676" s="87"/>
      <c r="Y1676" s="165" t="e">
        <f t="shared" si="98"/>
        <v>#VALUE!</v>
      </c>
      <c r="Z1676" s="165">
        <f t="shared" si="99"/>
        <v>179</v>
      </c>
      <c r="AA1676" s="165" t="e">
        <f>VLOOKUP(R1676,NIVEAUXADMIN!A:B,2,FALSE)</f>
        <v>#N/A</v>
      </c>
      <c r="AB1676" s="165" t="e">
        <f>VLOOKUP(S1676,NIVEAUXADMIN!E:F,2,FALSE)</f>
        <v>#N/A</v>
      </c>
      <c r="AC1676" s="165" t="e">
        <f>VLOOKUP(T1676,NIVEAUXADMIN!I:J,2,FALSE)</f>
        <v>#N/A</v>
      </c>
      <c r="AD1676" s="87">
        <f>IF(SUMPRODUCT(($A$4:$A1676=A1676)*($S$4:$S1676=S1676))&gt;1,0,1)</f>
        <v>0</v>
      </c>
    </row>
    <row r="1677" spans="1:30" ht="15" customHeight="1">
      <c r="A1677" s="87" t="s">
        <v>2674</v>
      </c>
      <c r="B1677" s="90"/>
      <c r="C1677" s="90" t="s">
        <v>48</v>
      </c>
      <c r="D1677" s="165" t="s">
        <v>16</v>
      </c>
      <c r="E1677" s="114" t="s">
        <v>1980</v>
      </c>
      <c r="F1677" s="88" t="s">
        <v>1051</v>
      </c>
      <c r="G1677" s="87" t="s">
        <v>1052</v>
      </c>
      <c r="H1677" s="87" t="s">
        <v>1062</v>
      </c>
      <c r="I1677" s="176"/>
      <c r="J1677" s="85" t="str">
        <f>IFERROR(VLOOKUP(H1677,REFERENCES!R:S,2,FALSE),"")</f>
        <v>Nombre</v>
      </c>
      <c r="K1677" s="168">
        <v>200</v>
      </c>
      <c r="L1677" s="167"/>
      <c r="M1677" s="167"/>
      <c r="N1677" s="167"/>
      <c r="O1677" s="84" t="s">
        <v>1902</v>
      </c>
      <c r="P1677" s="82">
        <v>200</v>
      </c>
      <c r="Q1677" s="89"/>
      <c r="R1677" s="87"/>
      <c r="S1677" s="100"/>
      <c r="T1677" s="101"/>
      <c r="U1677" s="165"/>
      <c r="V1677" s="86"/>
      <c r="W1677" s="97"/>
      <c r="X1677" s="87"/>
      <c r="Y1677" s="165" t="e">
        <f t="shared" si="98"/>
        <v>#VALUE!</v>
      </c>
      <c r="Z1677" s="165">
        <f t="shared" si="99"/>
        <v>179</v>
      </c>
      <c r="AA1677" s="165" t="e">
        <f>VLOOKUP(R1677,NIVEAUXADMIN!A:B,2,FALSE)</f>
        <v>#N/A</v>
      </c>
      <c r="AB1677" s="165" t="e">
        <f>VLOOKUP(S1677,NIVEAUXADMIN!E:F,2,FALSE)</f>
        <v>#N/A</v>
      </c>
      <c r="AC1677" s="165" t="e">
        <f>VLOOKUP(T1677,NIVEAUXADMIN!I:J,2,FALSE)</f>
        <v>#N/A</v>
      </c>
      <c r="AD1677" s="87">
        <f>IF(SUMPRODUCT(($A$4:$A1677=A1677)*($S$4:$S1677=S1677))&gt;1,0,1)</f>
        <v>0</v>
      </c>
    </row>
    <row r="1678" spans="1:30" ht="15" customHeight="1">
      <c r="A1678" s="91" t="s">
        <v>1828</v>
      </c>
      <c r="B1678" s="87"/>
      <c r="C1678" s="90" t="s">
        <v>1830</v>
      </c>
      <c r="D1678" s="165" t="s">
        <v>16</v>
      </c>
      <c r="E1678" s="189">
        <v>42648</v>
      </c>
      <c r="F1678" s="88" t="s">
        <v>1051</v>
      </c>
      <c r="G1678" s="87" t="s">
        <v>1052</v>
      </c>
      <c r="H1678" s="87" t="s">
        <v>1065</v>
      </c>
      <c r="I1678" s="87" t="s">
        <v>1832</v>
      </c>
      <c r="J1678" s="85" t="str">
        <f>IFERROR(VLOOKUP(H1678,REFERENCES!R:S,2,FALSE),"")</f>
        <v>N/A</v>
      </c>
      <c r="K1678" s="168">
        <v>18</v>
      </c>
      <c r="L1678" s="167"/>
      <c r="M1678" s="167"/>
      <c r="N1678" s="167"/>
      <c r="O1678" s="84" t="s">
        <v>1902</v>
      </c>
      <c r="P1678" s="81">
        <v>18</v>
      </c>
      <c r="Q1678" s="96" t="s">
        <v>1040</v>
      </c>
      <c r="R1678" s="87" t="s">
        <v>183</v>
      </c>
      <c r="S1678" s="87" t="s">
        <v>219</v>
      </c>
      <c r="T1678" s="77" t="s">
        <v>1456</v>
      </c>
      <c r="U1678" s="165"/>
      <c r="V1678" s="86" t="s">
        <v>1035</v>
      </c>
      <c r="W1678" s="50" t="s">
        <v>1069</v>
      </c>
      <c r="X1678" s="87"/>
      <c r="Y1678" s="165" t="str">
        <f t="shared" si="98"/>
        <v>WOR2016105SUAN2È</v>
      </c>
      <c r="Z1678" s="165">
        <f t="shared" si="99"/>
        <v>4</v>
      </c>
      <c r="AA1678" s="165" t="str">
        <f>VLOOKUP(R1678,NIVEAUXADMIN!A:B,2,FALSE)</f>
        <v>HT02</v>
      </c>
      <c r="AB1678" s="165" t="str">
        <f>VLOOKUP(S1678,NIVEAUXADMIN!E:F,2,FALSE)</f>
        <v>HT02234</v>
      </c>
      <c r="AC1678" s="165" t="str">
        <f>VLOOKUP(T1678,NIVEAUXADMIN!I:J,2,FALSE)</f>
        <v>HT02234-02</v>
      </c>
      <c r="AD1678" s="87">
        <f>IF(SUMPRODUCT(($A$4:$A1678=A1678)*($S$4:$S1678=S1678))&gt;1,0,1)</f>
        <v>1</v>
      </c>
    </row>
    <row r="1679" spans="1:30" ht="15" customHeight="1">
      <c r="A1679" s="91" t="s">
        <v>1828</v>
      </c>
      <c r="B1679" s="87"/>
      <c r="C1679" s="90" t="s">
        <v>1830</v>
      </c>
      <c r="D1679" s="165" t="s">
        <v>16</v>
      </c>
      <c r="E1679" s="189">
        <v>42648</v>
      </c>
      <c r="F1679" s="95" t="s">
        <v>1051</v>
      </c>
      <c r="G1679" s="165" t="s">
        <v>1052</v>
      </c>
      <c r="H1679" s="165" t="s">
        <v>1054</v>
      </c>
      <c r="I1679" s="87" t="s">
        <v>1833</v>
      </c>
      <c r="J1679" s="85" t="str">
        <f>IFERROR(VLOOKUP(H1679,REFERENCES!R:S,2,FALSE),"")</f>
        <v>Nombre</v>
      </c>
      <c r="K1679" s="168">
        <v>22</v>
      </c>
      <c r="L1679" s="167"/>
      <c r="M1679" s="167"/>
      <c r="N1679" s="167"/>
      <c r="O1679" s="84" t="s">
        <v>1902</v>
      </c>
      <c r="P1679" s="81">
        <v>22</v>
      </c>
      <c r="Q1679" s="96" t="s">
        <v>1040</v>
      </c>
      <c r="R1679" s="87" t="s">
        <v>183</v>
      </c>
      <c r="S1679" s="87" t="s">
        <v>219</v>
      </c>
      <c r="T1679" s="77" t="s">
        <v>1456</v>
      </c>
      <c r="U1679" s="165"/>
      <c r="V1679" s="86" t="s">
        <v>1035</v>
      </c>
      <c r="W1679" s="50" t="s">
        <v>1069</v>
      </c>
      <c r="X1679" s="87"/>
      <c r="Y1679" s="165" t="str">
        <f t="shared" si="98"/>
        <v>WOR2016105SUAN2È</v>
      </c>
      <c r="Z1679" s="165">
        <f t="shared" si="99"/>
        <v>4</v>
      </c>
      <c r="AA1679" s="165" t="str">
        <f>VLOOKUP(R1679,NIVEAUXADMIN!A:B,2,FALSE)</f>
        <v>HT02</v>
      </c>
      <c r="AB1679" s="165" t="str">
        <f>VLOOKUP(S1679,NIVEAUXADMIN!E:F,2,FALSE)</f>
        <v>HT02234</v>
      </c>
      <c r="AC1679" s="165" t="str">
        <f>VLOOKUP(T1679,NIVEAUXADMIN!I:J,2,FALSE)</f>
        <v>HT02234-02</v>
      </c>
      <c r="AD1679" s="87">
        <f>IF(SUMPRODUCT(($A$4:$A1679=A1679)*($S$4:$S1679=S1679))&gt;1,0,1)</f>
        <v>0</v>
      </c>
    </row>
    <row r="1680" spans="1:30" ht="15" customHeight="1">
      <c r="A1680" s="91" t="s">
        <v>1828</v>
      </c>
      <c r="B1680" s="87"/>
      <c r="C1680" s="90" t="s">
        <v>1830</v>
      </c>
      <c r="D1680" s="165" t="s">
        <v>16</v>
      </c>
      <c r="E1680" s="189">
        <v>42648</v>
      </c>
      <c r="F1680" s="88" t="s">
        <v>1051</v>
      </c>
      <c r="G1680" s="87" t="s">
        <v>1052</v>
      </c>
      <c r="H1680" s="87" t="s">
        <v>1063</v>
      </c>
      <c r="I1680" s="87"/>
      <c r="J1680" s="85" t="str">
        <f>IFERROR(VLOOKUP(H1680,REFERENCES!R:S,2,FALSE),"")</f>
        <v>Nombre</v>
      </c>
      <c r="K1680" s="168">
        <v>34</v>
      </c>
      <c r="L1680" s="167"/>
      <c r="M1680" s="167"/>
      <c r="N1680" s="167"/>
      <c r="O1680" s="84" t="s">
        <v>1902</v>
      </c>
      <c r="P1680" s="81">
        <v>34</v>
      </c>
      <c r="Q1680" s="96" t="s">
        <v>1040</v>
      </c>
      <c r="R1680" s="87" t="s">
        <v>183</v>
      </c>
      <c r="S1680" s="87" t="s">
        <v>219</v>
      </c>
      <c r="T1680" s="77" t="s">
        <v>1456</v>
      </c>
      <c r="U1680" s="165"/>
      <c r="V1680" s="86" t="s">
        <v>1035</v>
      </c>
      <c r="W1680" s="50" t="s">
        <v>1069</v>
      </c>
      <c r="X1680" s="87"/>
      <c r="Y1680" s="165" t="str">
        <f t="shared" si="98"/>
        <v>WOR2016105SUAN2È</v>
      </c>
      <c r="Z1680" s="165">
        <f t="shared" si="99"/>
        <v>4</v>
      </c>
      <c r="AA1680" s="165" t="str">
        <f>VLOOKUP(R1680,NIVEAUXADMIN!A:B,2,FALSE)</f>
        <v>HT02</v>
      </c>
      <c r="AB1680" s="165" t="str">
        <f>VLOOKUP(S1680,NIVEAUXADMIN!E:F,2,FALSE)</f>
        <v>HT02234</v>
      </c>
      <c r="AC1680" s="165" t="str">
        <f>VLOOKUP(T1680,NIVEAUXADMIN!I:J,2,FALSE)</f>
        <v>HT02234-02</v>
      </c>
      <c r="AD1680" s="87">
        <f>IF(SUMPRODUCT(($A$4:$A1680=A1680)*($S$4:$S1680=S1680))&gt;1,0,1)</f>
        <v>0</v>
      </c>
    </row>
    <row r="1681" spans="1:30" ht="15" customHeight="1">
      <c r="A1681" s="91" t="s">
        <v>1828</v>
      </c>
      <c r="B1681" s="87"/>
      <c r="C1681" s="90" t="s">
        <v>1830</v>
      </c>
      <c r="D1681" s="165" t="s">
        <v>16</v>
      </c>
      <c r="E1681" s="189">
        <v>42648</v>
      </c>
      <c r="F1681" s="88" t="s">
        <v>1051</v>
      </c>
      <c r="G1681" s="87" t="s">
        <v>1052</v>
      </c>
      <c r="H1681" s="87" t="s">
        <v>1062</v>
      </c>
      <c r="I1681" s="87" t="s">
        <v>1831</v>
      </c>
      <c r="J1681" s="85" t="str">
        <f>IFERROR(VLOOKUP(H1681,REFERENCES!R:S,2,FALSE),"")</f>
        <v>Nombre</v>
      </c>
      <c r="K1681" s="168">
        <v>26</v>
      </c>
      <c r="L1681" s="167"/>
      <c r="M1681" s="167"/>
      <c r="N1681" s="167"/>
      <c r="O1681" s="84" t="s">
        <v>1902</v>
      </c>
      <c r="P1681" s="81">
        <v>26</v>
      </c>
      <c r="Q1681" s="96" t="s">
        <v>1040</v>
      </c>
      <c r="R1681" s="87" t="s">
        <v>183</v>
      </c>
      <c r="S1681" s="87" t="s">
        <v>219</v>
      </c>
      <c r="T1681" s="77" t="s">
        <v>1456</v>
      </c>
      <c r="U1681" s="165"/>
      <c r="V1681" s="86" t="s">
        <v>1035</v>
      </c>
      <c r="W1681" s="50" t="s">
        <v>1069</v>
      </c>
      <c r="X1681" s="87"/>
      <c r="Y1681" s="165" t="str">
        <f t="shared" si="98"/>
        <v>WOR2016105SUAN2È</v>
      </c>
      <c r="Z1681" s="165">
        <f t="shared" si="99"/>
        <v>4</v>
      </c>
      <c r="AA1681" s="165" t="str">
        <f>VLOOKUP(R1681,NIVEAUXADMIN!A:B,2,FALSE)</f>
        <v>HT02</v>
      </c>
      <c r="AB1681" s="165" t="str">
        <f>VLOOKUP(S1681,NIVEAUXADMIN!E:F,2,FALSE)</f>
        <v>HT02234</v>
      </c>
      <c r="AC1681" s="165" t="str">
        <f>VLOOKUP(T1681,NIVEAUXADMIN!I:J,2,FALSE)</f>
        <v>HT02234-02</v>
      </c>
      <c r="AD1681" s="87">
        <f>IF(SUMPRODUCT(($A$4:$A1681=A1681)*($S$4:$S1681=S1681))&gt;1,0,1)</f>
        <v>0</v>
      </c>
    </row>
    <row r="1682" spans="1:30" ht="15" customHeight="1">
      <c r="A1682" s="91" t="s">
        <v>1828</v>
      </c>
      <c r="B1682" s="87"/>
      <c r="C1682" s="90" t="s">
        <v>1830</v>
      </c>
      <c r="D1682" s="165" t="s">
        <v>16</v>
      </c>
      <c r="E1682" s="189">
        <v>42649</v>
      </c>
      <c r="F1682" s="88" t="s">
        <v>1051</v>
      </c>
      <c r="G1682" s="87" t="s">
        <v>1052</v>
      </c>
      <c r="H1682" s="87" t="s">
        <v>1065</v>
      </c>
      <c r="I1682" s="87" t="s">
        <v>1832</v>
      </c>
      <c r="J1682" s="85" t="str">
        <f>IFERROR(VLOOKUP(H1682,REFERENCES!R:S,2,FALSE),"")</f>
        <v>N/A</v>
      </c>
      <c r="K1682" s="168">
        <v>15</v>
      </c>
      <c r="L1682" s="167"/>
      <c r="M1682" s="167"/>
      <c r="N1682" s="167"/>
      <c r="O1682" s="84" t="s">
        <v>1902</v>
      </c>
      <c r="P1682" s="81">
        <v>15</v>
      </c>
      <c r="Q1682" s="96" t="s">
        <v>1040</v>
      </c>
      <c r="R1682" s="87" t="s">
        <v>183</v>
      </c>
      <c r="S1682" s="87" t="s">
        <v>580</v>
      </c>
      <c r="T1682" s="77" t="s">
        <v>1626</v>
      </c>
      <c r="U1682" s="165"/>
      <c r="V1682" s="86" t="s">
        <v>1036</v>
      </c>
      <c r="W1682" s="50" t="s">
        <v>1069</v>
      </c>
      <c r="X1682" s="87"/>
      <c r="Y1682" s="165" t="str">
        <f t="shared" si="98"/>
        <v>WOR2016106SUTH3È</v>
      </c>
      <c r="Z1682" s="165">
        <f t="shared" si="99"/>
        <v>4</v>
      </c>
      <c r="AA1682" s="165" t="str">
        <f>VLOOKUP(R1682,NIVEAUXADMIN!A:B,2,FALSE)</f>
        <v>HT02</v>
      </c>
      <c r="AB1682" s="165" t="str">
        <f>VLOOKUP(S1682,NIVEAUXADMIN!E:F,2,FALSE)</f>
        <v>HT02233</v>
      </c>
      <c r="AC1682" s="165" t="str">
        <f>VLOOKUP(T1682,NIVEAUXADMIN!I:J,2,FALSE)</f>
        <v>HT02233-01</v>
      </c>
      <c r="AD1682" s="87">
        <f>IF(SUMPRODUCT(($A$4:$A1682=A1682)*($S$4:$S1682=S1682))&gt;1,0,1)</f>
        <v>1</v>
      </c>
    </row>
    <row r="1683" spans="1:30" ht="15" customHeight="1">
      <c r="A1683" s="91" t="s">
        <v>1828</v>
      </c>
      <c r="B1683" s="87"/>
      <c r="C1683" s="90" t="s">
        <v>1830</v>
      </c>
      <c r="D1683" s="165" t="s">
        <v>16</v>
      </c>
      <c r="E1683" s="189">
        <v>42649</v>
      </c>
      <c r="F1683" s="95" t="s">
        <v>1051</v>
      </c>
      <c r="G1683" s="165" t="s">
        <v>1052</v>
      </c>
      <c r="H1683" s="165" t="s">
        <v>1054</v>
      </c>
      <c r="I1683" s="87" t="s">
        <v>1833</v>
      </c>
      <c r="J1683" s="85" t="str">
        <f>IFERROR(VLOOKUP(H1683,REFERENCES!R:S,2,FALSE),"")</f>
        <v>Nombre</v>
      </c>
      <c r="K1683" s="168">
        <v>26</v>
      </c>
      <c r="L1683" s="167"/>
      <c r="M1683" s="167"/>
      <c r="N1683" s="167"/>
      <c r="O1683" s="84" t="s">
        <v>1902</v>
      </c>
      <c r="P1683" s="81">
        <v>26</v>
      </c>
      <c r="Q1683" s="96" t="s">
        <v>1040</v>
      </c>
      <c r="R1683" s="87" t="s">
        <v>183</v>
      </c>
      <c r="S1683" s="87" t="s">
        <v>580</v>
      </c>
      <c r="T1683" s="77" t="s">
        <v>1626</v>
      </c>
      <c r="U1683" s="165"/>
      <c r="V1683" s="86" t="s">
        <v>1036</v>
      </c>
      <c r="W1683" s="50" t="s">
        <v>1069</v>
      </c>
      <c r="X1683" s="87"/>
      <c r="Y1683" s="165" t="str">
        <f t="shared" si="98"/>
        <v>WOR2016106SUTH3È</v>
      </c>
      <c r="Z1683" s="165">
        <f t="shared" si="99"/>
        <v>4</v>
      </c>
      <c r="AA1683" s="165" t="str">
        <f>VLOOKUP(R1683,NIVEAUXADMIN!A:B,2,FALSE)</f>
        <v>HT02</v>
      </c>
      <c r="AB1683" s="165" t="str">
        <f>VLOOKUP(S1683,NIVEAUXADMIN!E:F,2,FALSE)</f>
        <v>HT02233</v>
      </c>
      <c r="AC1683" s="165" t="str">
        <f>VLOOKUP(T1683,NIVEAUXADMIN!I:J,2,FALSE)</f>
        <v>HT02233-01</v>
      </c>
      <c r="AD1683" s="87">
        <f>IF(SUMPRODUCT(($A$4:$A1683=A1683)*($S$4:$S1683=S1683))&gt;1,0,1)</f>
        <v>0</v>
      </c>
    </row>
    <row r="1684" spans="1:30" ht="15" customHeight="1">
      <c r="A1684" s="91" t="s">
        <v>1828</v>
      </c>
      <c r="B1684" s="87"/>
      <c r="C1684" s="90" t="s">
        <v>1830</v>
      </c>
      <c r="D1684" s="165" t="s">
        <v>16</v>
      </c>
      <c r="E1684" s="189">
        <v>42649</v>
      </c>
      <c r="F1684" s="88" t="s">
        <v>1051</v>
      </c>
      <c r="G1684" s="87" t="s">
        <v>1052</v>
      </c>
      <c r="H1684" s="87" t="s">
        <v>1063</v>
      </c>
      <c r="I1684" s="87"/>
      <c r="J1684" s="85" t="str">
        <f>IFERROR(VLOOKUP(H1684,REFERENCES!R:S,2,FALSE),"")</f>
        <v>Nombre</v>
      </c>
      <c r="K1684" s="168">
        <v>40</v>
      </c>
      <c r="L1684" s="167"/>
      <c r="M1684" s="167"/>
      <c r="N1684" s="167"/>
      <c r="O1684" s="84" t="s">
        <v>1902</v>
      </c>
      <c r="P1684" s="81">
        <v>40</v>
      </c>
      <c r="Q1684" s="96" t="s">
        <v>1040</v>
      </c>
      <c r="R1684" s="87" t="s">
        <v>183</v>
      </c>
      <c r="S1684" s="87" t="s">
        <v>580</v>
      </c>
      <c r="T1684" s="77" t="s">
        <v>1626</v>
      </c>
      <c r="U1684" s="165"/>
      <c r="V1684" s="86" t="s">
        <v>1036</v>
      </c>
      <c r="W1684" s="50" t="s">
        <v>1069</v>
      </c>
      <c r="X1684" s="87"/>
      <c r="Y1684" s="165" t="str">
        <f t="shared" si="98"/>
        <v>WOR2016106SUTH3È</v>
      </c>
      <c r="Z1684" s="165">
        <f t="shared" si="99"/>
        <v>4</v>
      </c>
      <c r="AA1684" s="165" t="str">
        <f>VLOOKUP(R1684,NIVEAUXADMIN!A:B,2,FALSE)</f>
        <v>HT02</v>
      </c>
      <c r="AB1684" s="165" t="str">
        <f>VLOOKUP(S1684,NIVEAUXADMIN!E:F,2,FALSE)</f>
        <v>HT02233</v>
      </c>
      <c r="AC1684" s="165" t="str">
        <f>VLOOKUP(T1684,NIVEAUXADMIN!I:J,2,FALSE)</f>
        <v>HT02233-01</v>
      </c>
      <c r="AD1684" s="87">
        <f>IF(SUMPRODUCT(($A$4:$A1684=A1684)*($S$4:$S1684=S1684))&gt;1,0,1)</f>
        <v>0</v>
      </c>
    </row>
    <row r="1685" spans="1:30" ht="15" customHeight="1">
      <c r="A1685" s="91" t="s">
        <v>1828</v>
      </c>
      <c r="B1685" s="87"/>
      <c r="C1685" s="90" t="s">
        <v>1830</v>
      </c>
      <c r="D1685" s="165" t="s">
        <v>16</v>
      </c>
      <c r="E1685" s="189">
        <v>42649</v>
      </c>
      <c r="F1685" s="88" t="s">
        <v>1051</v>
      </c>
      <c r="G1685" s="87" t="s">
        <v>1052</v>
      </c>
      <c r="H1685" s="87" t="s">
        <v>1062</v>
      </c>
      <c r="I1685" s="87" t="s">
        <v>1834</v>
      </c>
      <c r="J1685" s="85" t="str">
        <f>IFERROR(VLOOKUP(H1685,REFERENCES!R:S,2,FALSE),"")</f>
        <v>Nombre</v>
      </c>
      <c r="K1685" s="168">
        <v>50</v>
      </c>
      <c r="L1685" s="167"/>
      <c r="M1685" s="167"/>
      <c r="N1685" s="167"/>
      <c r="O1685" s="84" t="s">
        <v>1902</v>
      </c>
      <c r="P1685" s="81">
        <v>50</v>
      </c>
      <c r="Q1685" s="96" t="s">
        <v>1040</v>
      </c>
      <c r="R1685" s="87" t="s">
        <v>183</v>
      </c>
      <c r="S1685" s="87" t="s">
        <v>580</v>
      </c>
      <c r="T1685" s="77" t="s">
        <v>1626</v>
      </c>
      <c r="U1685" s="165"/>
      <c r="V1685" s="86" t="s">
        <v>1036</v>
      </c>
      <c r="W1685" s="50" t="s">
        <v>1069</v>
      </c>
      <c r="X1685" s="87"/>
      <c r="Y1685" s="165" t="str">
        <f t="shared" si="98"/>
        <v>WOR2016106SUTH3È</v>
      </c>
      <c r="Z1685" s="165">
        <f t="shared" si="99"/>
        <v>4</v>
      </c>
      <c r="AA1685" s="165" t="str">
        <f>VLOOKUP(R1685,NIVEAUXADMIN!A:B,2,FALSE)</f>
        <v>HT02</v>
      </c>
      <c r="AB1685" s="165" t="str">
        <f>VLOOKUP(S1685,NIVEAUXADMIN!E:F,2,FALSE)</f>
        <v>HT02233</v>
      </c>
      <c r="AC1685" s="165" t="str">
        <f>VLOOKUP(T1685,NIVEAUXADMIN!I:J,2,FALSE)</f>
        <v>HT02233-01</v>
      </c>
      <c r="AD1685" s="87">
        <f>IF(SUMPRODUCT(($A$4:$A1685=A1685)*($S$4:$S1685=S1685))&gt;1,0,1)</f>
        <v>0</v>
      </c>
    </row>
    <row r="1686" spans="1:30" ht="15" customHeight="1">
      <c r="A1686" s="91" t="s">
        <v>1828</v>
      </c>
      <c r="B1686" s="87"/>
      <c r="C1686" s="90" t="s">
        <v>1830</v>
      </c>
      <c r="D1686" s="165" t="s">
        <v>16</v>
      </c>
      <c r="E1686" s="189">
        <v>42699</v>
      </c>
      <c r="F1686" s="88" t="s">
        <v>1049</v>
      </c>
      <c r="G1686" s="87" t="s">
        <v>1083</v>
      </c>
      <c r="H1686" s="87" t="s">
        <v>1025</v>
      </c>
      <c r="I1686" s="176" t="s">
        <v>1022</v>
      </c>
      <c r="J1686" s="85" t="str">
        <f>IFERROR(VLOOKUP(H1686,REFERENCES!R:S,2,FALSE),"")</f>
        <v>Valeur en HTG</v>
      </c>
      <c r="K1686" s="168">
        <v>61</v>
      </c>
      <c r="L1686" s="167"/>
      <c r="M1686" s="167"/>
      <c r="N1686" s="167"/>
      <c r="O1686" s="84" t="s">
        <v>1902</v>
      </c>
      <c r="P1686" s="81">
        <v>61</v>
      </c>
      <c r="Q1686" s="96" t="s">
        <v>1040</v>
      </c>
      <c r="R1686" s="87" t="s">
        <v>183</v>
      </c>
      <c r="S1686" s="87" t="s">
        <v>219</v>
      </c>
      <c r="T1686" s="77" t="s">
        <v>1456</v>
      </c>
      <c r="U1686" s="165"/>
      <c r="V1686" s="86" t="s">
        <v>1035</v>
      </c>
      <c r="W1686" s="50" t="s">
        <v>1069</v>
      </c>
      <c r="X1686" s="87"/>
      <c r="Y1686" s="165" t="str">
        <f t="shared" si="98"/>
        <v>WOR20161125SUAN2È</v>
      </c>
      <c r="Z1686" s="165">
        <f t="shared" si="99"/>
        <v>1</v>
      </c>
      <c r="AA1686" s="165" t="str">
        <f>VLOOKUP(R1686,NIVEAUXADMIN!A:B,2,FALSE)</f>
        <v>HT02</v>
      </c>
      <c r="AB1686" s="165" t="str">
        <f>VLOOKUP(S1686,NIVEAUXADMIN!E:F,2,FALSE)</f>
        <v>HT02234</v>
      </c>
      <c r="AC1686" s="165" t="str">
        <f>VLOOKUP(T1686,NIVEAUXADMIN!I:J,2,FALSE)</f>
        <v>HT02234-02</v>
      </c>
      <c r="AD1686" s="87">
        <f>IF(SUMPRODUCT(($A$4:$A1686=A1686)*($S$4:$S1686=S1686))&gt;1,0,1)</f>
        <v>0</v>
      </c>
    </row>
    <row r="1687" spans="1:30" ht="15" customHeight="1">
      <c r="A1687" s="91" t="s">
        <v>1828</v>
      </c>
      <c r="B1687" s="87"/>
      <c r="C1687" s="90" t="s">
        <v>1830</v>
      </c>
      <c r="D1687" s="165" t="s">
        <v>16</v>
      </c>
      <c r="E1687" s="189">
        <v>42699</v>
      </c>
      <c r="F1687" s="88" t="s">
        <v>1049</v>
      </c>
      <c r="G1687" s="87" t="s">
        <v>1083</v>
      </c>
      <c r="H1687" s="87" t="s">
        <v>1025</v>
      </c>
      <c r="I1687" s="176" t="s">
        <v>1022</v>
      </c>
      <c r="J1687" s="85" t="str">
        <f>IFERROR(VLOOKUP(H1687,REFERENCES!R:S,2,FALSE),"")</f>
        <v>Valeur en HTG</v>
      </c>
      <c r="K1687" s="168">
        <v>84</v>
      </c>
      <c r="L1687" s="167"/>
      <c r="M1687" s="167"/>
      <c r="N1687" s="167"/>
      <c r="O1687" s="84" t="s">
        <v>1902</v>
      </c>
      <c r="P1687" s="81">
        <v>84</v>
      </c>
      <c r="Q1687" s="96" t="s">
        <v>1040</v>
      </c>
      <c r="R1687" s="87" t="s">
        <v>183</v>
      </c>
      <c r="S1687" s="87" t="s">
        <v>580</v>
      </c>
      <c r="T1687" s="77" t="s">
        <v>1626</v>
      </c>
      <c r="U1687" s="165"/>
      <c r="V1687" s="86" t="s">
        <v>1037</v>
      </c>
      <c r="W1687" s="50" t="s">
        <v>1069</v>
      </c>
      <c r="X1687" s="87"/>
      <c r="Y1687" s="165" t="str">
        <f t="shared" si="98"/>
        <v>WOR20161125SUTH3È</v>
      </c>
      <c r="Z1687" s="165">
        <f t="shared" si="99"/>
        <v>1</v>
      </c>
      <c r="AA1687" s="165" t="str">
        <f>VLOOKUP(R1687,NIVEAUXADMIN!A:B,2,FALSE)</f>
        <v>HT02</v>
      </c>
      <c r="AB1687" s="165" t="str">
        <f>VLOOKUP(S1687,NIVEAUXADMIN!E:F,2,FALSE)</f>
        <v>HT02233</v>
      </c>
      <c r="AC1687" s="165" t="str">
        <f>VLOOKUP(T1687,NIVEAUXADMIN!I:J,2,FALSE)</f>
        <v>HT02233-01</v>
      </c>
      <c r="AD1687" s="87">
        <f>IF(SUMPRODUCT(($A$4:$A1687=A1687)*($S$4:$S1687=S1687))&gt;1,0,1)</f>
        <v>0</v>
      </c>
    </row>
    <row r="1688" spans="1:30" ht="15" customHeight="1">
      <c r="A1688" s="91" t="s">
        <v>1828</v>
      </c>
      <c r="B1688" s="87"/>
      <c r="C1688" s="90" t="s">
        <v>1830</v>
      </c>
      <c r="D1688" s="165" t="s">
        <v>16</v>
      </c>
      <c r="E1688" s="189">
        <v>42700</v>
      </c>
      <c r="F1688" s="88" t="s">
        <v>1049</v>
      </c>
      <c r="G1688" s="87" t="s">
        <v>1083</v>
      </c>
      <c r="H1688" s="87" t="s">
        <v>1025</v>
      </c>
      <c r="I1688" s="176" t="s">
        <v>1022</v>
      </c>
      <c r="J1688" s="85" t="str">
        <f>IFERROR(VLOOKUP(H1688,REFERENCES!R:S,2,FALSE),"")</f>
        <v>Valeur en HTG</v>
      </c>
      <c r="K1688" s="168">
        <v>77</v>
      </c>
      <c r="L1688" s="167"/>
      <c r="M1688" s="167"/>
      <c r="N1688" s="167"/>
      <c r="O1688" s="84" t="s">
        <v>1902</v>
      </c>
      <c r="P1688" s="81">
        <v>77</v>
      </c>
      <c r="Q1688" s="96" t="s">
        <v>1040</v>
      </c>
      <c r="R1688" s="87" t="s">
        <v>183</v>
      </c>
      <c r="S1688" s="87" t="s">
        <v>425</v>
      </c>
      <c r="T1688" s="77" t="s">
        <v>1791</v>
      </c>
      <c r="U1688" s="165"/>
      <c r="V1688" s="86" t="s">
        <v>1035</v>
      </c>
      <c r="W1688" s="50" t="s">
        <v>1069</v>
      </c>
      <c r="X1688" s="87"/>
      <c r="Y1688" s="165" t="str">
        <f t="shared" si="98"/>
        <v>WOR20161126SUBE7È</v>
      </c>
      <c r="Z1688" s="165">
        <f t="shared" si="99"/>
        <v>1</v>
      </c>
      <c r="AA1688" s="165" t="str">
        <f>VLOOKUP(R1688,NIVEAUXADMIN!A:B,2,FALSE)</f>
        <v>HT02</v>
      </c>
      <c r="AB1688" s="165" t="str">
        <f>VLOOKUP(S1688,NIVEAUXADMIN!E:F,2,FALSE)</f>
        <v>HT02231</v>
      </c>
      <c r="AC1688" s="165" t="str">
        <f>VLOOKUP(T1688,NIVEAUXADMIN!I:J,2,FALSE)</f>
        <v>HT02231-07</v>
      </c>
      <c r="AD1688" s="87">
        <f>IF(SUMPRODUCT(($A$4:$A1688=A1688)*($S$4:$S1688=S1688))&gt;1,0,1)</f>
        <v>1</v>
      </c>
    </row>
    <row r="1689" spans="1:30" ht="15" customHeight="1">
      <c r="A1689" s="91" t="s">
        <v>1828</v>
      </c>
      <c r="B1689" s="87"/>
      <c r="C1689" s="90" t="s">
        <v>1830</v>
      </c>
      <c r="D1689" s="165" t="s">
        <v>16</v>
      </c>
      <c r="E1689" s="189">
        <v>42705</v>
      </c>
      <c r="F1689" s="88" t="s">
        <v>1049</v>
      </c>
      <c r="G1689" s="87" t="s">
        <v>1083</v>
      </c>
      <c r="H1689" s="87" t="s">
        <v>1025</v>
      </c>
      <c r="I1689" s="176" t="s">
        <v>1022</v>
      </c>
      <c r="J1689" s="85" t="str">
        <f>IFERROR(VLOOKUP(H1689,REFERENCES!R:S,2,FALSE),"")</f>
        <v>Valeur en HTG</v>
      </c>
      <c r="K1689" s="168">
        <v>44</v>
      </c>
      <c r="L1689" s="167"/>
      <c r="M1689" s="167"/>
      <c r="N1689" s="167"/>
      <c r="O1689" s="84" t="s">
        <v>1902</v>
      </c>
      <c r="P1689" s="81">
        <v>44</v>
      </c>
      <c r="Q1689" s="96" t="s">
        <v>1040</v>
      </c>
      <c r="R1689" s="87" t="s">
        <v>183</v>
      </c>
      <c r="S1689" s="87" t="s">
        <v>563</v>
      </c>
      <c r="T1689" s="77" t="s">
        <v>1490</v>
      </c>
      <c r="U1689" s="165"/>
      <c r="V1689" s="86" t="s">
        <v>1035</v>
      </c>
      <c r="W1689" s="50" t="s">
        <v>1069</v>
      </c>
      <c r="X1689" s="87"/>
      <c r="Y1689" s="165" t="str">
        <f t="shared" si="98"/>
        <v>WOR2016121SUCA2È</v>
      </c>
      <c r="Z1689" s="165">
        <f t="shared" si="99"/>
        <v>1</v>
      </c>
      <c r="AA1689" s="165" t="str">
        <f>VLOOKUP(R1689,NIVEAUXADMIN!A:B,2,FALSE)</f>
        <v>HT02</v>
      </c>
      <c r="AB1689" s="165" t="str">
        <f>VLOOKUP(S1689,NIVEAUXADMIN!E:F,2,FALSE)</f>
        <v>HT02213</v>
      </c>
      <c r="AC1689" s="165" t="str">
        <f>VLOOKUP(T1689,NIVEAUXADMIN!I:J,2,FALSE)</f>
        <v>HT02213-02</v>
      </c>
      <c r="AD1689" s="87">
        <f>IF(SUMPRODUCT(($A$4:$A1689=A1689)*($S$4:$S1689=S1689))&gt;1,0,1)</f>
        <v>1</v>
      </c>
    </row>
    <row r="1690" spans="1:30" ht="15" customHeight="1">
      <c r="A1690" s="91" t="s">
        <v>1828</v>
      </c>
      <c r="B1690" s="87"/>
      <c r="C1690" s="90" t="s">
        <v>1830</v>
      </c>
      <c r="D1690" s="165" t="s">
        <v>16</v>
      </c>
      <c r="E1690" s="189">
        <v>42705</v>
      </c>
      <c r="F1690" s="88" t="s">
        <v>1049</v>
      </c>
      <c r="G1690" s="87" t="s">
        <v>1083</v>
      </c>
      <c r="H1690" s="87" t="s">
        <v>1025</v>
      </c>
      <c r="I1690" s="176" t="s">
        <v>1022</v>
      </c>
      <c r="J1690" s="85" t="str">
        <f>IFERROR(VLOOKUP(H1690,REFERENCES!R:S,2,FALSE),"")</f>
        <v>Valeur en HTG</v>
      </c>
      <c r="K1690" s="168">
        <v>34</v>
      </c>
      <c r="L1690" s="167"/>
      <c r="M1690" s="167"/>
      <c r="N1690" s="167"/>
      <c r="O1690" s="84" t="s">
        <v>1902</v>
      </c>
      <c r="P1690" s="81">
        <v>34</v>
      </c>
      <c r="Q1690" s="96" t="s">
        <v>1040</v>
      </c>
      <c r="R1690" s="87" t="s">
        <v>183</v>
      </c>
      <c r="S1690" s="87" t="s">
        <v>577</v>
      </c>
      <c r="T1690" s="77" t="s">
        <v>1603</v>
      </c>
      <c r="U1690" s="165"/>
      <c r="V1690" s="86" t="s">
        <v>1035</v>
      </c>
      <c r="W1690" s="50" t="s">
        <v>1069</v>
      </c>
      <c r="X1690" s="87"/>
      <c r="Y1690" s="165" t="str">
        <f t="shared" si="98"/>
        <v>WOR2016121SUMA3È</v>
      </c>
      <c r="Z1690" s="165">
        <f t="shared" si="99"/>
        <v>1</v>
      </c>
      <c r="AA1690" s="165" t="str">
        <f>VLOOKUP(R1690,NIVEAUXADMIN!A:B,2,FALSE)</f>
        <v>HT02</v>
      </c>
      <c r="AB1690" s="165" t="str">
        <f>VLOOKUP(S1690,NIVEAUXADMIN!E:F,2,FALSE)</f>
        <v>HT02212</v>
      </c>
      <c r="AC1690" s="165" t="str">
        <f>VLOOKUP(T1690,NIVEAUXADMIN!I:J,2,FALSE)</f>
        <v>HT02212-03</v>
      </c>
      <c r="AD1690" s="87">
        <f>IF(SUMPRODUCT(($A$4:$A1690=A1690)*($S$4:$S1690=S1690))&gt;1,0,1)</f>
        <v>1</v>
      </c>
    </row>
    <row r="1691" spans="1:30" ht="15" customHeight="1">
      <c r="A1691" s="91" t="s">
        <v>1828</v>
      </c>
      <c r="B1691" s="87"/>
      <c r="C1691" s="90" t="s">
        <v>1830</v>
      </c>
      <c r="D1691" s="165" t="s">
        <v>16</v>
      </c>
      <c r="E1691" s="189">
        <v>42705</v>
      </c>
      <c r="F1691" s="88" t="s">
        <v>1049</v>
      </c>
      <c r="G1691" s="87" t="s">
        <v>1083</v>
      </c>
      <c r="H1691" s="87" t="s">
        <v>1025</v>
      </c>
      <c r="I1691" s="176" t="s">
        <v>1022</v>
      </c>
      <c r="J1691" s="85" t="str">
        <f>IFERROR(VLOOKUP(H1691,REFERENCES!R:S,2,FALSE),"")</f>
        <v>Valeur en HTG</v>
      </c>
      <c r="K1691" s="168">
        <v>50</v>
      </c>
      <c r="L1691" s="167"/>
      <c r="M1691" s="167"/>
      <c r="N1691" s="167"/>
      <c r="O1691" s="84" t="s">
        <v>1902</v>
      </c>
      <c r="P1691" s="81">
        <v>50</v>
      </c>
      <c r="Q1691" s="96" t="s">
        <v>1040</v>
      </c>
      <c r="R1691" s="87" t="s">
        <v>183</v>
      </c>
      <c r="S1691" s="87" t="s">
        <v>572</v>
      </c>
      <c r="T1691" s="77" t="s">
        <v>1723</v>
      </c>
      <c r="U1691" s="165"/>
      <c r="V1691" s="86" t="s">
        <v>1035</v>
      </c>
      <c r="W1691" s="50" t="s">
        <v>1069</v>
      </c>
      <c r="X1691" s="87"/>
      <c r="Y1691" s="165" t="str">
        <f t="shared" si="98"/>
        <v>WOR2016121SUJA5È</v>
      </c>
      <c r="Z1691" s="165">
        <f t="shared" si="99"/>
        <v>1</v>
      </c>
      <c r="AA1691" s="165" t="str">
        <f>VLOOKUP(R1691,NIVEAUXADMIN!A:B,2,FALSE)</f>
        <v>HT02</v>
      </c>
      <c r="AB1691" s="165" t="str">
        <f>VLOOKUP(S1691,NIVEAUXADMIN!E:F,2,FALSE)</f>
        <v>HT02211</v>
      </c>
      <c r="AC1691" s="165" t="str">
        <f>VLOOKUP(T1691,NIVEAUXADMIN!I:J,2,FALSE)</f>
        <v>HT02211-05</v>
      </c>
      <c r="AD1691" s="87">
        <f>IF(SUMPRODUCT(($A$4:$A1691=A1691)*($S$4:$S1691=S1691))&gt;1,0,1)</f>
        <v>1</v>
      </c>
    </row>
    <row r="1692" spans="1:30" ht="15" customHeight="1">
      <c r="A1692" s="91" t="s">
        <v>1828</v>
      </c>
      <c r="B1692" s="87"/>
      <c r="C1692" s="90" t="s">
        <v>1830</v>
      </c>
      <c r="D1692" s="165" t="s">
        <v>16</v>
      </c>
      <c r="E1692" s="189">
        <v>42705</v>
      </c>
      <c r="F1692" s="88" t="s">
        <v>1049</v>
      </c>
      <c r="G1692" s="87" t="s">
        <v>1083</v>
      </c>
      <c r="H1692" s="87" t="s">
        <v>1025</v>
      </c>
      <c r="I1692" s="176" t="s">
        <v>1022</v>
      </c>
      <c r="J1692" s="85" t="str">
        <f>IFERROR(VLOOKUP(H1692,REFERENCES!R:S,2,FALSE),"")</f>
        <v>Valeur en HTG</v>
      </c>
      <c r="K1692" s="168">
        <v>47</v>
      </c>
      <c r="L1692" s="167"/>
      <c r="M1692" s="167"/>
      <c r="N1692" s="167"/>
      <c r="O1692" s="84" t="s">
        <v>1902</v>
      </c>
      <c r="P1692" s="81">
        <v>47</v>
      </c>
      <c r="Q1692" s="96" t="s">
        <v>1040</v>
      </c>
      <c r="R1692" s="87" t="s">
        <v>183</v>
      </c>
      <c r="S1692" s="87" t="s">
        <v>577</v>
      </c>
      <c r="T1692" s="77" t="s">
        <v>1730</v>
      </c>
      <c r="U1692" s="165"/>
      <c r="V1692" s="86" t="s">
        <v>1035</v>
      </c>
      <c r="W1692" s="50" t="s">
        <v>1069</v>
      </c>
      <c r="X1692" s="87"/>
      <c r="Y1692" s="165" t="str">
        <f t="shared" si="98"/>
        <v>WOR2016121SUMA5È</v>
      </c>
      <c r="Z1692" s="165">
        <f t="shared" si="99"/>
        <v>1</v>
      </c>
      <c r="AA1692" s="165" t="str">
        <f>VLOOKUP(R1692,NIVEAUXADMIN!A:B,2,FALSE)</f>
        <v>HT02</v>
      </c>
      <c r="AB1692" s="165" t="str">
        <f>VLOOKUP(S1692,NIVEAUXADMIN!E:F,2,FALSE)</f>
        <v>HT02212</v>
      </c>
      <c r="AC1692" s="165" t="str">
        <f>VLOOKUP(T1692,NIVEAUXADMIN!I:J,2,FALSE)</f>
        <v>HT02212-05</v>
      </c>
      <c r="AD1692" s="87">
        <f>IF(SUMPRODUCT(($A$4:$A1692=A1692)*($S$4:$S1692=S1692))&gt;1,0,1)</f>
        <v>0</v>
      </c>
    </row>
    <row r="1693" spans="1:30" ht="15" customHeight="1">
      <c r="A1693" s="91" t="s">
        <v>1828</v>
      </c>
      <c r="B1693" s="87"/>
      <c r="C1693" s="90" t="s">
        <v>1830</v>
      </c>
      <c r="D1693" s="165" t="s">
        <v>16</v>
      </c>
      <c r="E1693" s="189">
        <v>42707</v>
      </c>
      <c r="F1693" s="88" t="s">
        <v>1049</v>
      </c>
      <c r="G1693" s="87" t="s">
        <v>1083</v>
      </c>
      <c r="H1693" s="87" t="s">
        <v>1025</v>
      </c>
      <c r="I1693" s="176" t="s">
        <v>1022</v>
      </c>
      <c r="J1693" s="85" t="str">
        <f>IFERROR(VLOOKUP(H1693,REFERENCES!R:S,2,FALSE),"")</f>
        <v>Valeur en HTG</v>
      </c>
      <c r="K1693" s="168">
        <v>20</v>
      </c>
      <c r="L1693" s="167"/>
      <c r="M1693" s="167"/>
      <c r="N1693" s="167"/>
      <c r="O1693" s="84" t="s">
        <v>1902</v>
      </c>
      <c r="P1693" s="81">
        <v>20</v>
      </c>
      <c r="Q1693" s="96" t="s">
        <v>1040</v>
      </c>
      <c r="R1693" s="87" t="s">
        <v>183</v>
      </c>
      <c r="S1693" s="87" t="s">
        <v>425</v>
      </c>
      <c r="T1693" s="77" t="s">
        <v>1310</v>
      </c>
      <c r="U1693" s="165"/>
      <c r="V1693" s="86" t="s">
        <v>1035</v>
      </c>
      <c r="W1693" s="50" t="s">
        <v>1069</v>
      </c>
      <c r="X1693" s="87"/>
      <c r="Y1693" s="165" t="str">
        <f t="shared" si="98"/>
        <v>WOR2016123SUBE1È</v>
      </c>
      <c r="Z1693" s="165">
        <f t="shared" si="99"/>
        <v>1</v>
      </c>
      <c r="AA1693" s="165" t="str">
        <f>VLOOKUP(R1693,NIVEAUXADMIN!A:B,2,FALSE)</f>
        <v>HT02</v>
      </c>
      <c r="AB1693" s="165" t="str">
        <f>VLOOKUP(S1693,NIVEAUXADMIN!E:F,2,FALSE)</f>
        <v>HT02231</v>
      </c>
      <c r="AC1693" s="165" t="str">
        <f>VLOOKUP(T1693,NIVEAUXADMIN!I:J,2,FALSE)</f>
        <v>HT02231-01</v>
      </c>
      <c r="AD1693" s="87">
        <f>IF(SUMPRODUCT(($A$4:$A1693=A1693)*($S$4:$S1693=S1693))&gt;1,0,1)</f>
        <v>0</v>
      </c>
    </row>
    <row r="1694" spans="1:30" ht="15" customHeight="1">
      <c r="A1694" s="91" t="s">
        <v>1828</v>
      </c>
      <c r="B1694" s="87"/>
      <c r="C1694" s="90" t="s">
        <v>1830</v>
      </c>
      <c r="D1694" s="165" t="s">
        <v>16</v>
      </c>
      <c r="E1694" s="189">
        <v>42707</v>
      </c>
      <c r="F1694" s="88" t="s">
        <v>1049</v>
      </c>
      <c r="G1694" s="87" t="s">
        <v>1083</v>
      </c>
      <c r="H1694" s="87" t="s">
        <v>1025</v>
      </c>
      <c r="I1694" s="176" t="s">
        <v>1022</v>
      </c>
      <c r="J1694" s="85" t="str">
        <f>IFERROR(VLOOKUP(H1694,REFERENCES!R:S,2,FALSE),"")</f>
        <v>Valeur en HTG</v>
      </c>
      <c r="K1694" s="168">
        <v>80</v>
      </c>
      <c r="L1694" s="167"/>
      <c r="M1694" s="167"/>
      <c r="N1694" s="167"/>
      <c r="O1694" s="84" t="s">
        <v>1902</v>
      </c>
      <c r="P1694" s="81">
        <v>80</v>
      </c>
      <c r="Q1694" s="96" t="s">
        <v>1040</v>
      </c>
      <c r="R1694" s="87" t="s">
        <v>183</v>
      </c>
      <c r="S1694" s="87" t="s">
        <v>425</v>
      </c>
      <c r="T1694" s="77" t="s">
        <v>1700</v>
      </c>
      <c r="U1694" s="165"/>
      <c r="V1694" s="86" t="s">
        <v>1036</v>
      </c>
      <c r="W1694" s="50" t="s">
        <v>1069</v>
      </c>
      <c r="X1694" s="87"/>
      <c r="Y1694" s="165" t="str">
        <f t="shared" si="98"/>
        <v>WOR2016123SUBE5È</v>
      </c>
      <c r="Z1694" s="165">
        <f t="shared" si="99"/>
        <v>1</v>
      </c>
      <c r="AA1694" s="165" t="str">
        <f>VLOOKUP(R1694,NIVEAUXADMIN!A:B,2,FALSE)</f>
        <v>HT02</v>
      </c>
      <c r="AB1694" s="165" t="str">
        <f>VLOOKUP(S1694,NIVEAUXADMIN!E:F,2,FALSE)</f>
        <v>HT02231</v>
      </c>
      <c r="AC1694" s="165" t="str">
        <f>VLOOKUP(T1694,NIVEAUXADMIN!I:J,2,FALSE)</f>
        <v>HT02231-05</v>
      </c>
      <c r="AD1694" s="87">
        <f>IF(SUMPRODUCT(($A$4:$A1694=A1694)*($S$4:$S1694=S1694))&gt;1,0,1)</f>
        <v>0</v>
      </c>
    </row>
    <row r="1695" spans="1:30" ht="15" customHeight="1">
      <c r="A1695" s="91" t="s">
        <v>1828</v>
      </c>
      <c r="B1695" s="87"/>
      <c r="C1695" s="90" t="s">
        <v>48</v>
      </c>
      <c r="D1695" s="165" t="s">
        <v>32</v>
      </c>
      <c r="E1695" s="114" t="s">
        <v>1988</v>
      </c>
      <c r="F1695" s="95" t="s">
        <v>1049</v>
      </c>
      <c r="G1695" s="165" t="s">
        <v>1053</v>
      </c>
      <c r="H1695" s="165" t="s">
        <v>1064</v>
      </c>
      <c r="I1695" s="176" t="s">
        <v>1829</v>
      </c>
      <c r="J1695" s="85" t="str">
        <f>IFERROR(VLOOKUP(H1695,REFERENCES!R:S,2,FALSE),"")</f>
        <v>Nombre</v>
      </c>
      <c r="K1695" s="168">
        <v>1000</v>
      </c>
      <c r="L1695" s="167"/>
      <c r="M1695" s="167"/>
      <c r="N1695" s="167"/>
      <c r="O1695" s="84" t="s">
        <v>1902</v>
      </c>
      <c r="P1695" s="81">
        <v>1000</v>
      </c>
      <c r="Q1695" s="96" t="s">
        <v>1040</v>
      </c>
      <c r="R1695" s="165" t="s">
        <v>20</v>
      </c>
      <c r="S1695" s="87" t="s">
        <v>545</v>
      </c>
      <c r="T1695" s="86" t="s">
        <v>1476</v>
      </c>
      <c r="U1695" s="165"/>
      <c r="V1695" s="86" t="s">
        <v>1035</v>
      </c>
      <c r="W1695" s="50" t="s">
        <v>1069</v>
      </c>
      <c r="X1695" s="87"/>
      <c r="Y1695" s="165" t="e">
        <f t="shared" si="98"/>
        <v>#VALUE!</v>
      </c>
      <c r="Z1695" s="165">
        <f t="shared" si="99"/>
        <v>179</v>
      </c>
      <c r="AA1695" s="165" t="str">
        <f>VLOOKUP(R1695,NIVEAUXADMIN!A:B,2,FALSE)</f>
        <v>HT07</v>
      </c>
      <c r="AB1695" s="165" t="str">
        <f>VLOOKUP(S1695,NIVEAUXADMIN!E:F,2,FALSE)</f>
        <v>HT07722</v>
      </c>
      <c r="AC1695" s="165" t="str">
        <f>VLOOKUP(T1695,NIVEAUXADMIN!I:J,2,FALSE)</f>
        <v>HT07722-02</v>
      </c>
      <c r="AD1695" s="87">
        <f>IF(SUMPRODUCT(($A$4:$A1695=A1695)*($S$4:$S1695=S1695))&gt;1,0,1)</f>
        <v>1</v>
      </c>
    </row>
    <row r="1696" spans="1:30" ht="15" customHeight="1">
      <c r="A1696" s="91" t="s">
        <v>1828</v>
      </c>
      <c r="B1696" s="87"/>
      <c r="C1696" s="90" t="s">
        <v>48</v>
      </c>
      <c r="D1696" s="165" t="s">
        <v>32</v>
      </c>
      <c r="E1696" s="114" t="s">
        <v>1988</v>
      </c>
      <c r="F1696" s="95" t="s">
        <v>1049</v>
      </c>
      <c r="G1696" s="165" t="s">
        <v>1053</v>
      </c>
      <c r="H1696" s="165" t="s">
        <v>1064</v>
      </c>
      <c r="I1696" s="176" t="s">
        <v>1829</v>
      </c>
      <c r="J1696" s="85" t="str">
        <f>IFERROR(VLOOKUP(H1696,REFERENCES!R:S,2,FALSE),"")</f>
        <v>Nombre</v>
      </c>
      <c r="K1696" s="168">
        <v>1000</v>
      </c>
      <c r="L1696" s="167"/>
      <c r="M1696" s="167"/>
      <c r="N1696" s="167"/>
      <c r="O1696" s="84" t="s">
        <v>1902</v>
      </c>
      <c r="P1696" s="81">
        <v>1000</v>
      </c>
      <c r="Q1696" s="96" t="s">
        <v>1040</v>
      </c>
      <c r="R1696" s="165" t="s">
        <v>20</v>
      </c>
      <c r="S1696" s="87" t="s">
        <v>545</v>
      </c>
      <c r="T1696" s="77" t="s">
        <v>1416</v>
      </c>
      <c r="U1696" s="165"/>
      <c r="V1696" s="86" t="s">
        <v>1035</v>
      </c>
      <c r="W1696" s="50" t="s">
        <v>1069</v>
      </c>
      <c r="X1696" s="87"/>
      <c r="Y1696" s="165" t="e">
        <f t="shared" si="98"/>
        <v>#VALUE!</v>
      </c>
      <c r="Z1696" s="165">
        <f t="shared" si="99"/>
        <v>179</v>
      </c>
      <c r="AA1696" s="165" t="str">
        <f>VLOOKUP(R1696,NIVEAUXADMIN!A:B,2,FALSE)</f>
        <v>HT07</v>
      </c>
      <c r="AB1696" s="165" t="str">
        <f>VLOOKUP(S1696,NIVEAUXADMIN!E:F,2,FALSE)</f>
        <v>HT07722</v>
      </c>
      <c r="AC1696" s="165" t="str">
        <f>VLOOKUP(T1696,NIVEAUXADMIN!I:J,2,FALSE)</f>
        <v>HT07722-01</v>
      </c>
      <c r="AD1696" s="87">
        <f>IF(SUMPRODUCT(($A$4:$A1696=A1696)*($S$4:$S1696=S1696))&gt;1,0,1)</f>
        <v>0</v>
      </c>
    </row>
    <row r="1697" spans="1:30" ht="15" customHeight="1">
      <c r="A1697" s="91" t="s">
        <v>1828</v>
      </c>
      <c r="B1697" s="87"/>
      <c r="C1697" s="90" t="s">
        <v>48</v>
      </c>
      <c r="D1697" s="165" t="s">
        <v>32</v>
      </c>
      <c r="E1697" s="114" t="s">
        <v>1988</v>
      </c>
      <c r="F1697" s="95" t="s">
        <v>1049</v>
      </c>
      <c r="G1697" s="165" t="s">
        <v>1053</v>
      </c>
      <c r="H1697" s="165" t="s">
        <v>1064</v>
      </c>
      <c r="I1697" s="176" t="s">
        <v>1829</v>
      </c>
      <c r="J1697" s="85" t="str">
        <f>IFERROR(VLOOKUP(H1697,REFERENCES!R:S,2,FALSE),"")</f>
        <v>Nombre</v>
      </c>
      <c r="K1697" s="168">
        <v>1000</v>
      </c>
      <c r="L1697" s="167"/>
      <c r="M1697" s="167"/>
      <c r="N1697" s="167"/>
      <c r="O1697" s="84" t="s">
        <v>1902</v>
      </c>
      <c r="P1697" s="81">
        <v>1000</v>
      </c>
      <c r="Q1697" s="96" t="s">
        <v>1040</v>
      </c>
      <c r="R1697" s="165" t="s">
        <v>20</v>
      </c>
      <c r="S1697" s="87" t="s">
        <v>545</v>
      </c>
      <c r="T1697" s="77" t="s">
        <v>1629</v>
      </c>
      <c r="U1697" s="165"/>
      <c r="V1697" s="86" t="s">
        <v>1035</v>
      </c>
      <c r="W1697" s="50" t="s">
        <v>1069</v>
      </c>
      <c r="X1697" s="87"/>
      <c r="Y1697" s="165" t="e">
        <f t="shared" si="98"/>
        <v>#VALUE!</v>
      </c>
      <c r="Z1697" s="165">
        <f t="shared" si="99"/>
        <v>179</v>
      </c>
      <c r="AA1697" s="165" t="str">
        <f>VLOOKUP(R1697,NIVEAUXADMIN!A:B,2,FALSE)</f>
        <v>HT07</v>
      </c>
      <c r="AB1697" s="165" t="str">
        <f>VLOOKUP(S1697,NIVEAUXADMIN!E:F,2,FALSE)</f>
        <v>HT07722</v>
      </c>
      <c r="AC1697" s="165" t="str">
        <f>VLOOKUP(T1697,NIVEAUXADMIN!I:J,2,FALSE)</f>
        <v>HT07722-03</v>
      </c>
      <c r="AD1697" s="87">
        <f>IF(SUMPRODUCT(($A$4:$A1697=A1697)*($S$4:$S1697=S1697))&gt;1,0,1)</f>
        <v>0</v>
      </c>
    </row>
    <row r="1698" spans="1:30" ht="15" customHeight="1">
      <c r="A1698" s="91" t="s">
        <v>1828</v>
      </c>
      <c r="B1698" s="87"/>
      <c r="C1698" s="90" t="s">
        <v>48</v>
      </c>
      <c r="D1698" s="165" t="s">
        <v>32</v>
      </c>
      <c r="E1698" s="114" t="s">
        <v>1988</v>
      </c>
      <c r="F1698" s="88" t="s">
        <v>1049</v>
      </c>
      <c r="G1698" s="87" t="s">
        <v>1053</v>
      </c>
      <c r="H1698" s="87" t="s">
        <v>1196</v>
      </c>
      <c r="I1698" s="176" t="s">
        <v>1829</v>
      </c>
      <c r="J1698" s="85" t="str">
        <f>IFERROR(VLOOKUP(H1698,REFERENCES!R:S,2,FALSE),"")</f>
        <v>Nombre</v>
      </c>
      <c r="K1698" s="168">
        <v>1000</v>
      </c>
      <c r="L1698" s="167"/>
      <c r="M1698" s="167"/>
      <c r="N1698" s="167"/>
      <c r="O1698" s="84" t="s">
        <v>1902</v>
      </c>
      <c r="P1698" s="81">
        <v>1000</v>
      </c>
      <c r="Q1698" s="96" t="s">
        <v>1040</v>
      </c>
      <c r="R1698" s="165" t="s">
        <v>20</v>
      </c>
      <c r="S1698" s="87" t="s">
        <v>545</v>
      </c>
      <c r="T1698" s="86" t="s">
        <v>1476</v>
      </c>
      <c r="U1698" s="165"/>
      <c r="V1698" s="86" t="s">
        <v>1035</v>
      </c>
      <c r="W1698" s="50" t="s">
        <v>1069</v>
      </c>
      <c r="X1698" s="87"/>
      <c r="Y1698" s="165" t="e">
        <f t="shared" si="98"/>
        <v>#VALUE!</v>
      </c>
      <c r="Z1698" s="165">
        <f t="shared" si="99"/>
        <v>179</v>
      </c>
      <c r="AA1698" s="165" t="str">
        <f>VLOOKUP(R1698,NIVEAUXADMIN!A:B,2,FALSE)</f>
        <v>HT07</v>
      </c>
      <c r="AB1698" s="165" t="str">
        <f>VLOOKUP(S1698,NIVEAUXADMIN!E:F,2,FALSE)</f>
        <v>HT07722</v>
      </c>
      <c r="AC1698" s="165" t="str">
        <f>VLOOKUP(T1698,NIVEAUXADMIN!I:J,2,FALSE)</f>
        <v>HT07722-02</v>
      </c>
      <c r="AD1698" s="87">
        <f>IF(SUMPRODUCT(($A$4:$A1698=A1698)*($S$4:$S1698=S1698))&gt;1,0,1)</f>
        <v>0</v>
      </c>
    </row>
    <row r="1699" spans="1:30" ht="15" customHeight="1">
      <c r="A1699" s="91" t="s">
        <v>1828</v>
      </c>
      <c r="B1699" s="87"/>
      <c r="C1699" s="90" t="s">
        <v>48</v>
      </c>
      <c r="D1699" s="165" t="s">
        <v>32</v>
      </c>
      <c r="E1699" s="114" t="s">
        <v>1988</v>
      </c>
      <c r="F1699" s="88" t="s">
        <v>1049</v>
      </c>
      <c r="G1699" s="87" t="s">
        <v>1053</v>
      </c>
      <c r="H1699" s="87" t="s">
        <v>1196</v>
      </c>
      <c r="I1699" s="176" t="s">
        <v>1829</v>
      </c>
      <c r="J1699" s="85" t="str">
        <f>IFERROR(VLOOKUP(H1699,REFERENCES!R:S,2,FALSE),"")</f>
        <v>Nombre</v>
      </c>
      <c r="K1699" s="168">
        <v>1000</v>
      </c>
      <c r="L1699" s="167"/>
      <c r="M1699" s="167"/>
      <c r="N1699" s="167"/>
      <c r="O1699" s="84" t="s">
        <v>1902</v>
      </c>
      <c r="P1699" s="81">
        <v>1000</v>
      </c>
      <c r="Q1699" s="96" t="s">
        <v>1040</v>
      </c>
      <c r="R1699" s="165" t="s">
        <v>20</v>
      </c>
      <c r="S1699" s="87" t="s">
        <v>545</v>
      </c>
      <c r="T1699" s="77" t="s">
        <v>1416</v>
      </c>
      <c r="U1699" s="165"/>
      <c r="V1699" s="86" t="s">
        <v>1035</v>
      </c>
      <c r="W1699" s="50" t="s">
        <v>1069</v>
      </c>
      <c r="X1699" s="87"/>
      <c r="Y1699" s="165" t="e">
        <f t="shared" si="98"/>
        <v>#VALUE!</v>
      </c>
      <c r="Z1699" s="165">
        <f t="shared" si="99"/>
        <v>179</v>
      </c>
      <c r="AA1699" s="165" t="str">
        <f>VLOOKUP(R1699,NIVEAUXADMIN!A:B,2,FALSE)</f>
        <v>HT07</v>
      </c>
      <c r="AB1699" s="165" t="str">
        <f>VLOOKUP(S1699,NIVEAUXADMIN!E:F,2,FALSE)</f>
        <v>HT07722</v>
      </c>
      <c r="AC1699" s="165" t="str">
        <f>VLOOKUP(T1699,NIVEAUXADMIN!I:J,2,FALSE)</f>
        <v>HT07722-01</v>
      </c>
      <c r="AD1699" s="87">
        <f>IF(SUMPRODUCT(($A$4:$A1699=A1699)*($S$4:$S1699=S1699))&gt;1,0,1)</f>
        <v>0</v>
      </c>
    </row>
    <row r="1700" spans="1:30" ht="15" customHeight="1">
      <c r="A1700" s="91" t="s">
        <v>1828</v>
      </c>
      <c r="B1700" s="87"/>
      <c r="C1700" s="90" t="s">
        <v>48</v>
      </c>
      <c r="D1700" s="165" t="s">
        <v>32</v>
      </c>
      <c r="E1700" s="114" t="s">
        <v>1988</v>
      </c>
      <c r="F1700" s="88" t="s">
        <v>1049</v>
      </c>
      <c r="G1700" s="87" t="s">
        <v>1053</v>
      </c>
      <c r="H1700" s="87" t="s">
        <v>1196</v>
      </c>
      <c r="I1700" s="176" t="s">
        <v>1829</v>
      </c>
      <c r="J1700" s="85" t="str">
        <f>IFERROR(VLOOKUP(H1700,REFERENCES!R:S,2,FALSE),"")</f>
        <v>Nombre</v>
      </c>
      <c r="K1700" s="168">
        <v>1000</v>
      </c>
      <c r="L1700" s="167"/>
      <c r="M1700" s="167"/>
      <c r="N1700" s="167"/>
      <c r="O1700" s="84" t="s">
        <v>1902</v>
      </c>
      <c r="P1700" s="81">
        <v>1000</v>
      </c>
      <c r="Q1700" s="96" t="s">
        <v>1040</v>
      </c>
      <c r="R1700" s="165" t="s">
        <v>20</v>
      </c>
      <c r="S1700" s="87" t="s">
        <v>545</v>
      </c>
      <c r="T1700" s="77" t="s">
        <v>1629</v>
      </c>
      <c r="U1700" s="165"/>
      <c r="V1700" s="86" t="s">
        <v>1035</v>
      </c>
      <c r="W1700" s="50" t="s">
        <v>1069</v>
      </c>
      <c r="X1700" s="87"/>
      <c r="Y1700" s="165" t="e">
        <f t="shared" si="98"/>
        <v>#VALUE!</v>
      </c>
      <c r="Z1700" s="165">
        <f t="shared" si="99"/>
        <v>179</v>
      </c>
      <c r="AA1700" s="165" t="str">
        <f>VLOOKUP(R1700,NIVEAUXADMIN!A:B,2,FALSE)</f>
        <v>HT07</v>
      </c>
      <c r="AB1700" s="165" t="str">
        <f>VLOOKUP(S1700,NIVEAUXADMIN!E:F,2,FALSE)</f>
        <v>HT07722</v>
      </c>
      <c r="AC1700" s="165" t="str">
        <f>VLOOKUP(T1700,NIVEAUXADMIN!I:J,2,FALSE)</f>
        <v>HT07722-03</v>
      </c>
      <c r="AD1700" s="87">
        <f>IF(SUMPRODUCT(($A$4:$A1700=A1700)*($S$4:$S1700=S1700))&gt;1,0,1)</f>
        <v>0</v>
      </c>
    </row>
    <row r="1701" spans="1:30" ht="15" customHeight="1">
      <c r="A1701" s="165" t="s">
        <v>1088</v>
      </c>
      <c r="B1701" s="80" t="s">
        <v>2639</v>
      </c>
      <c r="C1701" s="90"/>
      <c r="D1701" s="165" t="s">
        <v>32</v>
      </c>
      <c r="E1701" s="114" t="s">
        <v>1982</v>
      </c>
      <c r="F1701" s="88" t="s">
        <v>1049</v>
      </c>
      <c r="G1701" s="87" t="s">
        <v>1053</v>
      </c>
      <c r="H1701" s="87" t="s">
        <v>1048</v>
      </c>
      <c r="I1701" s="176"/>
      <c r="J1701" s="85" t="str">
        <f>IFERROR(VLOOKUP(H1701,REFERENCES!R:S,2,FALSE),"")</f>
        <v>Nombre</v>
      </c>
      <c r="K1701" s="168">
        <v>400</v>
      </c>
      <c r="L1701" s="167"/>
      <c r="M1701" s="167"/>
      <c r="N1701" s="167"/>
      <c r="O1701" s="84" t="s">
        <v>1902</v>
      </c>
      <c r="P1701" s="82">
        <v>400</v>
      </c>
      <c r="Q1701" s="96" t="s">
        <v>1040</v>
      </c>
      <c r="R1701" s="87" t="s">
        <v>17</v>
      </c>
      <c r="S1701" s="87" t="s">
        <v>272</v>
      </c>
      <c r="T1701" s="101"/>
      <c r="U1701" s="165" t="s">
        <v>837</v>
      </c>
      <c r="V1701" s="86"/>
      <c r="W1701" s="97"/>
      <c r="X1701" s="87"/>
      <c r="Y1701" s="165" t="e">
        <f t="shared" si="98"/>
        <v>#VALUE!</v>
      </c>
      <c r="Z1701" s="165">
        <f t="shared" si="99"/>
        <v>179</v>
      </c>
      <c r="AA1701" s="165" t="str">
        <f>VLOOKUP(R1701,NIVEAUXADMIN!A:B,2,FALSE)</f>
        <v>HT08</v>
      </c>
      <c r="AB1701" s="165" t="str">
        <f>VLOOKUP(S1701,NIVEAUXADMIN!E:F,2,FALSE)</f>
        <v>HT08834</v>
      </c>
      <c r="AC1701" s="165" t="e">
        <f>VLOOKUP(T1701,NIVEAUXADMIN!I:J,2,FALSE)</f>
        <v>#N/A</v>
      </c>
      <c r="AD1701" s="87">
        <f>IF(SUMPRODUCT(($A$4:$A1701=A1701)*($S$4:$S1701=S1701))&gt;1,0,1)</f>
        <v>1</v>
      </c>
    </row>
    <row r="1702" spans="1:30" ht="15" customHeight="1">
      <c r="A1702" s="165" t="s">
        <v>1088</v>
      </c>
      <c r="B1702" s="80" t="s">
        <v>2639</v>
      </c>
      <c r="C1702" s="90"/>
      <c r="D1702" s="165" t="s">
        <v>32</v>
      </c>
      <c r="E1702" s="114" t="s">
        <v>1982</v>
      </c>
      <c r="F1702" s="88" t="s">
        <v>1049</v>
      </c>
      <c r="G1702" s="87" t="s">
        <v>1083</v>
      </c>
      <c r="H1702" s="87" t="s">
        <v>1025</v>
      </c>
      <c r="I1702" s="176"/>
      <c r="J1702" s="85" t="str">
        <f>IFERROR(VLOOKUP(H1702,REFERENCES!R:S,2,FALSE),"")</f>
        <v>Valeur en HTG</v>
      </c>
      <c r="K1702" s="168">
        <v>50</v>
      </c>
      <c r="L1702" s="167"/>
      <c r="M1702" s="167"/>
      <c r="N1702" s="167"/>
      <c r="O1702" s="84" t="s">
        <v>1902</v>
      </c>
      <c r="P1702" s="167">
        <v>400</v>
      </c>
      <c r="Q1702" s="96" t="s">
        <v>1040</v>
      </c>
      <c r="R1702" s="87" t="s">
        <v>17</v>
      </c>
      <c r="S1702" s="87" t="s">
        <v>272</v>
      </c>
      <c r="T1702" s="101"/>
      <c r="U1702" s="165" t="s">
        <v>837</v>
      </c>
      <c r="V1702" s="86"/>
      <c r="W1702" s="97"/>
      <c r="X1702" s="87"/>
      <c r="Y1702" s="165" t="e">
        <f t="shared" si="98"/>
        <v>#VALUE!</v>
      </c>
      <c r="Z1702" s="165">
        <f t="shared" si="99"/>
        <v>179</v>
      </c>
      <c r="AA1702" s="165" t="str">
        <f>VLOOKUP(R1702,NIVEAUXADMIN!A:B,2,FALSE)</f>
        <v>HT08</v>
      </c>
      <c r="AB1702" s="165" t="str">
        <f>VLOOKUP(S1702,NIVEAUXADMIN!E:F,2,FALSE)</f>
        <v>HT08834</v>
      </c>
      <c r="AC1702" s="165" t="e">
        <f>VLOOKUP(T1702,NIVEAUXADMIN!I:J,2,FALSE)</f>
        <v>#N/A</v>
      </c>
      <c r="AD1702" s="87">
        <f>IF(SUMPRODUCT(($A$4:$A1702=A1702)*($S$4:$S1702=S1702))&gt;1,0,1)</f>
        <v>0</v>
      </c>
    </row>
    <row r="1703" spans="1:30" ht="15" customHeight="1">
      <c r="A1703" s="80" t="s">
        <v>1088</v>
      </c>
      <c r="B1703" s="80"/>
      <c r="C1703" s="87"/>
      <c r="D1703" s="165" t="s">
        <v>16</v>
      </c>
      <c r="E1703" s="113" t="s">
        <v>2638</v>
      </c>
      <c r="F1703" s="95" t="s">
        <v>1049</v>
      </c>
      <c r="G1703" s="165" t="s">
        <v>1053</v>
      </c>
      <c r="H1703" s="165" t="s">
        <v>1048</v>
      </c>
      <c r="I1703" s="87"/>
      <c r="J1703" s="85" t="str">
        <f>IFERROR(VLOOKUP(H1703,REFERENCES!R:S,2,FALSE),"")</f>
        <v>Nombre</v>
      </c>
      <c r="K1703" s="81">
        <v>753</v>
      </c>
      <c r="L1703" s="81"/>
      <c r="M1703" s="81">
        <v>1329</v>
      </c>
      <c r="N1703" s="81">
        <v>1396</v>
      </c>
      <c r="O1703" s="84"/>
      <c r="P1703" s="81">
        <v>753</v>
      </c>
      <c r="Q1703" s="87"/>
      <c r="R1703" s="87" t="s">
        <v>17</v>
      </c>
      <c r="S1703" s="87" t="s">
        <v>272</v>
      </c>
      <c r="T1703" s="101"/>
      <c r="U1703" s="92" t="s">
        <v>837</v>
      </c>
      <c r="W1703" s="87"/>
      <c r="X1703" s="87"/>
      <c r="Y1703" s="87"/>
      <c r="Z1703" s="87"/>
      <c r="AA1703" s="87"/>
      <c r="AB1703" s="87"/>
      <c r="AC1703" s="87"/>
      <c r="AD1703" s="87"/>
    </row>
    <row r="1704" spans="1:30" ht="15" customHeight="1">
      <c r="A1704" s="80" t="s">
        <v>1088</v>
      </c>
      <c r="B1704" s="80"/>
      <c r="C1704" s="87"/>
      <c r="D1704" s="165" t="s">
        <v>16</v>
      </c>
      <c r="E1704" s="113" t="s">
        <v>2638</v>
      </c>
      <c r="F1704" s="95" t="s">
        <v>1051</v>
      </c>
      <c r="G1704" s="165" t="s">
        <v>1052</v>
      </c>
      <c r="H1704" s="165" t="s">
        <v>1054</v>
      </c>
      <c r="I1704" s="87"/>
      <c r="J1704" s="85" t="str">
        <f>IFERROR(VLOOKUP(H1704,REFERENCES!R:S,2,FALSE),"")</f>
        <v>Nombre</v>
      </c>
      <c r="K1704" s="81">
        <v>753</v>
      </c>
      <c r="L1704" s="81"/>
      <c r="M1704" s="81">
        <v>1329</v>
      </c>
      <c r="N1704" s="81">
        <v>1396</v>
      </c>
      <c r="O1704" s="84"/>
      <c r="P1704" s="81">
        <v>753</v>
      </c>
      <c r="Q1704" s="87"/>
      <c r="R1704" s="87" t="s">
        <v>17</v>
      </c>
      <c r="S1704" s="87" t="s">
        <v>272</v>
      </c>
      <c r="T1704" s="101"/>
      <c r="U1704" s="92" t="s">
        <v>837</v>
      </c>
      <c r="W1704" s="87"/>
      <c r="X1704" s="87"/>
      <c r="Y1704" s="87"/>
      <c r="Z1704" s="87"/>
      <c r="AA1704" s="87"/>
      <c r="AB1704" s="87"/>
      <c r="AC1704" s="87"/>
      <c r="AD1704" s="87"/>
    </row>
    <row r="1705" spans="1:30" ht="15" customHeight="1">
      <c r="A1705" s="80" t="s">
        <v>1088</v>
      </c>
      <c r="B1705" s="80"/>
      <c r="C1705" s="87"/>
      <c r="D1705" s="165" t="s">
        <v>16</v>
      </c>
      <c r="E1705" s="113" t="s">
        <v>2638</v>
      </c>
      <c r="F1705" s="95" t="s">
        <v>1051</v>
      </c>
      <c r="G1705" s="165" t="s">
        <v>1052</v>
      </c>
      <c r="H1705" s="165" t="s">
        <v>1062</v>
      </c>
      <c r="I1705" s="87"/>
      <c r="J1705" s="85" t="str">
        <f>IFERROR(VLOOKUP(H1705,REFERENCES!R:S,2,FALSE),"")</f>
        <v>Nombre</v>
      </c>
      <c r="K1705" s="81">
        <v>753</v>
      </c>
      <c r="L1705" s="81"/>
      <c r="M1705" s="81">
        <v>1329</v>
      </c>
      <c r="N1705" s="81">
        <v>1396</v>
      </c>
      <c r="O1705" s="84"/>
      <c r="P1705" s="81">
        <v>753</v>
      </c>
      <c r="Q1705" s="87"/>
      <c r="R1705" s="87" t="s">
        <v>17</v>
      </c>
      <c r="S1705" s="87" t="s">
        <v>272</v>
      </c>
      <c r="T1705" s="101"/>
      <c r="U1705" s="92" t="s">
        <v>837</v>
      </c>
      <c r="W1705" s="87"/>
      <c r="X1705" s="87"/>
      <c r="Y1705" s="87"/>
      <c r="Z1705" s="87"/>
      <c r="AA1705" s="87"/>
      <c r="AB1705" s="87"/>
      <c r="AC1705" s="87"/>
      <c r="AD1705" s="87"/>
    </row>
    <row r="1706" spans="1:30" ht="15" customHeight="1">
      <c r="A1706" s="80" t="s">
        <v>1088</v>
      </c>
      <c r="B1706" s="80"/>
      <c r="C1706" s="87"/>
      <c r="D1706" s="165" t="s">
        <v>16</v>
      </c>
      <c r="E1706" s="113" t="s">
        <v>2638</v>
      </c>
      <c r="F1706" s="95" t="s">
        <v>1051</v>
      </c>
      <c r="G1706" s="165" t="s">
        <v>1052</v>
      </c>
      <c r="H1706" s="165" t="s">
        <v>1063</v>
      </c>
      <c r="I1706" s="87"/>
      <c r="J1706" s="85" t="str">
        <f>IFERROR(VLOOKUP(H1706,REFERENCES!R:S,2,FALSE),"")</f>
        <v>Nombre</v>
      </c>
      <c r="K1706" s="81">
        <v>753</v>
      </c>
      <c r="L1706" s="81"/>
      <c r="M1706" s="81">
        <v>1329</v>
      </c>
      <c r="N1706" s="81">
        <v>1396</v>
      </c>
      <c r="O1706" s="84"/>
      <c r="P1706" s="81">
        <v>753</v>
      </c>
      <c r="Q1706" s="87"/>
      <c r="R1706" s="87" t="s">
        <v>17</v>
      </c>
      <c r="S1706" s="87" t="s">
        <v>272</v>
      </c>
      <c r="T1706" s="101"/>
      <c r="U1706" s="92" t="s">
        <v>837</v>
      </c>
      <c r="W1706" s="87"/>
      <c r="X1706" s="87"/>
      <c r="Y1706" s="87"/>
      <c r="Z1706" s="87"/>
      <c r="AA1706" s="87"/>
      <c r="AB1706" s="87"/>
      <c r="AC1706" s="87"/>
      <c r="AD1706" s="87"/>
    </row>
    <row r="1707" spans="1:30" ht="15" customHeight="1">
      <c r="A1707" s="80" t="s">
        <v>1088</v>
      </c>
      <c r="B1707" s="87"/>
      <c r="C1707" s="87"/>
      <c r="D1707" s="165" t="s">
        <v>16</v>
      </c>
      <c r="E1707" s="113" t="s">
        <v>2638</v>
      </c>
      <c r="F1707" s="95" t="s">
        <v>1049</v>
      </c>
      <c r="G1707" s="165" t="s">
        <v>1053</v>
      </c>
      <c r="H1707" s="165" t="s">
        <v>1048</v>
      </c>
      <c r="I1707" s="87"/>
      <c r="J1707" s="85" t="str">
        <f>IFERROR(VLOOKUP(H1707,REFERENCES!R:S,2,FALSE),"")</f>
        <v>Nombre</v>
      </c>
      <c r="K1707" s="81">
        <v>379</v>
      </c>
      <c r="L1707" s="81"/>
      <c r="M1707" s="81">
        <v>1151</v>
      </c>
      <c r="N1707" s="81">
        <v>1185</v>
      </c>
      <c r="O1707" s="84"/>
      <c r="P1707" s="81">
        <v>379</v>
      </c>
      <c r="Q1707" s="87"/>
      <c r="R1707" s="87" t="s">
        <v>17</v>
      </c>
      <c r="S1707" s="87" t="s">
        <v>272</v>
      </c>
      <c r="T1707" s="101"/>
      <c r="U1707" s="92" t="s">
        <v>2636</v>
      </c>
      <c r="W1707" s="87"/>
      <c r="X1707" s="87"/>
      <c r="Y1707" s="87"/>
      <c r="Z1707" s="87"/>
      <c r="AA1707" s="87"/>
      <c r="AB1707" s="87"/>
      <c r="AC1707" s="87"/>
      <c r="AD1707" s="87"/>
    </row>
    <row r="1708" spans="1:30" ht="15" customHeight="1">
      <c r="A1708" s="80" t="s">
        <v>1088</v>
      </c>
      <c r="B1708" s="87"/>
      <c r="C1708" s="87"/>
      <c r="D1708" s="165" t="s">
        <v>16</v>
      </c>
      <c r="E1708" s="113" t="s">
        <v>2638</v>
      </c>
      <c r="F1708" s="95" t="s">
        <v>1051</v>
      </c>
      <c r="G1708" s="165" t="s">
        <v>1052</v>
      </c>
      <c r="H1708" s="165" t="s">
        <v>1054</v>
      </c>
      <c r="I1708" s="87"/>
      <c r="J1708" s="85" t="str">
        <f>IFERROR(VLOOKUP(H1708,REFERENCES!R:S,2,FALSE),"")</f>
        <v>Nombre</v>
      </c>
      <c r="K1708" s="81">
        <v>379</v>
      </c>
      <c r="L1708" s="81"/>
      <c r="M1708" s="81">
        <v>1151</v>
      </c>
      <c r="N1708" s="81">
        <v>1185</v>
      </c>
      <c r="O1708" s="84"/>
      <c r="P1708" s="81">
        <v>379</v>
      </c>
      <c r="Q1708" s="87"/>
      <c r="R1708" s="87" t="s">
        <v>17</v>
      </c>
      <c r="S1708" s="87" t="s">
        <v>272</v>
      </c>
      <c r="T1708" s="101"/>
      <c r="U1708" s="92" t="s">
        <v>2636</v>
      </c>
      <c r="W1708" s="87"/>
      <c r="X1708" s="87"/>
      <c r="Y1708" s="87"/>
      <c r="Z1708" s="87"/>
      <c r="AA1708" s="87"/>
      <c r="AB1708" s="87"/>
      <c r="AC1708" s="87"/>
      <c r="AD1708" s="87"/>
    </row>
    <row r="1709" spans="1:30" ht="15" customHeight="1">
      <c r="A1709" s="80" t="s">
        <v>1088</v>
      </c>
      <c r="B1709" s="87"/>
      <c r="C1709" s="87"/>
      <c r="D1709" s="165" t="s">
        <v>16</v>
      </c>
      <c r="E1709" s="113" t="s">
        <v>2638</v>
      </c>
      <c r="F1709" s="95" t="s">
        <v>1051</v>
      </c>
      <c r="G1709" s="165" t="s">
        <v>1052</v>
      </c>
      <c r="H1709" s="165" t="s">
        <v>1062</v>
      </c>
      <c r="I1709" s="87"/>
      <c r="J1709" s="85" t="str">
        <f>IFERROR(VLOOKUP(H1709,REFERENCES!R:S,2,FALSE),"")</f>
        <v>Nombre</v>
      </c>
      <c r="K1709" s="81">
        <v>379</v>
      </c>
      <c r="L1709" s="81"/>
      <c r="M1709" s="81">
        <v>1151</v>
      </c>
      <c r="N1709" s="81">
        <v>1185</v>
      </c>
      <c r="O1709" s="84"/>
      <c r="P1709" s="81">
        <v>379</v>
      </c>
      <c r="Q1709" s="87"/>
      <c r="R1709" s="87" t="s">
        <v>17</v>
      </c>
      <c r="S1709" s="87" t="s">
        <v>272</v>
      </c>
      <c r="T1709" s="101"/>
      <c r="U1709" s="92" t="s">
        <v>2636</v>
      </c>
      <c r="W1709" s="87"/>
      <c r="X1709" s="87"/>
      <c r="Y1709" s="87"/>
      <c r="Z1709" s="87"/>
      <c r="AA1709" s="87"/>
      <c r="AB1709" s="87"/>
      <c r="AC1709" s="87"/>
      <c r="AD1709" s="87"/>
    </row>
    <row r="1710" spans="1:30" ht="15" customHeight="1">
      <c r="A1710" s="80" t="s">
        <v>1088</v>
      </c>
      <c r="B1710" s="87"/>
      <c r="C1710" s="87"/>
      <c r="D1710" s="165" t="s">
        <v>16</v>
      </c>
      <c r="E1710" s="113" t="s">
        <v>2638</v>
      </c>
      <c r="F1710" s="95" t="s">
        <v>1051</v>
      </c>
      <c r="G1710" s="165" t="s">
        <v>1052</v>
      </c>
      <c r="H1710" s="165" t="s">
        <v>1063</v>
      </c>
      <c r="I1710" s="87"/>
      <c r="J1710" s="85" t="str">
        <f>IFERROR(VLOOKUP(H1710,REFERENCES!R:S,2,FALSE),"")</f>
        <v>Nombre</v>
      </c>
      <c r="K1710" s="81">
        <v>379</v>
      </c>
      <c r="L1710" s="81"/>
      <c r="M1710" s="81">
        <v>1151</v>
      </c>
      <c r="N1710" s="81">
        <v>1185</v>
      </c>
      <c r="O1710" s="84"/>
      <c r="P1710" s="81">
        <v>379</v>
      </c>
      <c r="Q1710" s="87"/>
      <c r="R1710" s="87" t="s">
        <v>17</v>
      </c>
      <c r="S1710" s="87" t="s">
        <v>272</v>
      </c>
      <c r="T1710" s="101"/>
      <c r="U1710" s="92" t="s">
        <v>2636</v>
      </c>
      <c r="W1710" s="87"/>
      <c r="X1710" s="87"/>
      <c r="Y1710" s="87"/>
      <c r="Z1710" s="87"/>
      <c r="AA1710" s="87"/>
      <c r="AB1710" s="87"/>
      <c r="AC1710" s="87"/>
      <c r="AD1710" s="87"/>
    </row>
    <row r="1711" spans="1:30" ht="15" customHeight="1">
      <c r="A1711" s="80" t="s">
        <v>1088</v>
      </c>
      <c r="B1711" s="87"/>
      <c r="C1711" s="87"/>
      <c r="D1711" s="165" t="s">
        <v>16</v>
      </c>
      <c r="E1711" s="113" t="s">
        <v>2638</v>
      </c>
      <c r="F1711" s="95" t="s">
        <v>1049</v>
      </c>
      <c r="G1711" s="165" t="s">
        <v>1053</v>
      </c>
      <c r="H1711" s="165" t="s">
        <v>1048</v>
      </c>
      <c r="I1711" s="87"/>
      <c r="J1711" s="85" t="str">
        <f>IFERROR(VLOOKUP(H1711,REFERENCES!R:S,2,FALSE),"")</f>
        <v>Nombre</v>
      </c>
      <c r="K1711" s="81">
        <v>442</v>
      </c>
      <c r="L1711" s="81"/>
      <c r="M1711" s="81">
        <v>1329</v>
      </c>
      <c r="N1711" s="81">
        <v>1396</v>
      </c>
      <c r="P1711" s="81">
        <v>442</v>
      </c>
      <c r="Q1711" s="87"/>
      <c r="R1711" s="87" t="s">
        <v>17</v>
      </c>
      <c r="S1711" s="87" t="s">
        <v>272</v>
      </c>
      <c r="T1711" s="101"/>
      <c r="U1711" s="92" t="s">
        <v>2637</v>
      </c>
      <c r="W1711" s="87"/>
      <c r="X1711" s="87"/>
      <c r="Y1711" s="87"/>
      <c r="Z1711" s="87"/>
      <c r="AA1711" s="87"/>
      <c r="AB1711" s="87"/>
      <c r="AC1711" s="87"/>
      <c r="AD1711" s="87"/>
    </row>
    <row r="1712" spans="1:30" ht="15" customHeight="1">
      <c r="A1712" s="80" t="s">
        <v>1088</v>
      </c>
      <c r="B1712" s="87"/>
      <c r="C1712" s="87"/>
      <c r="D1712" s="165" t="s">
        <v>16</v>
      </c>
      <c r="E1712" s="113" t="s">
        <v>2638</v>
      </c>
      <c r="F1712" s="95" t="s">
        <v>1051</v>
      </c>
      <c r="G1712" s="165" t="s">
        <v>1052</v>
      </c>
      <c r="H1712" s="165" t="s">
        <v>1054</v>
      </c>
      <c r="I1712" s="87"/>
      <c r="J1712" s="85" t="str">
        <f>IFERROR(VLOOKUP(H1712,REFERENCES!R:S,2,FALSE),"")</f>
        <v>Nombre</v>
      </c>
      <c r="K1712" s="81">
        <v>442</v>
      </c>
      <c r="L1712" s="81"/>
      <c r="M1712" s="81">
        <v>1329</v>
      </c>
      <c r="N1712" s="81">
        <v>1396</v>
      </c>
      <c r="P1712" s="81">
        <v>442</v>
      </c>
      <c r="Q1712" s="87"/>
      <c r="R1712" s="87" t="s">
        <v>17</v>
      </c>
      <c r="S1712" s="87" t="s">
        <v>272</v>
      </c>
      <c r="T1712" s="101"/>
      <c r="U1712" s="92" t="s">
        <v>2637</v>
      </c>
      <c r="W1712" s="87"/>
      <c r="X1712" s="87"/>
      <c r="Y1712" s="87"/>
      <c r="Z1712" s="87"/>
      <c r="AA1712" s="87"/>
      <c r="AB1712" s="87"/>
      <c r="AC1712" s="87"/>
    </row>
    <row r="1713" spans="1:30" ht="15" customHeight="1">
      <c r="A1713" s="80" t="s">
        <v>1088</v>
      </c>
      <c r="B1713" s="87"/>
      <c r="C1713" s="87"/>
      <c r="D1713" s="165" t="s">
        <v>16</v>
      </c>
      <c r="E1713" s="113" t="s">
        <v>2638</v>
      </c>
      <c r="F1713" s="95" t="s">
        <v>1051</v>
      </c>
      <c r="G1713" s="165" t="s">
        <v>1052</v>
      </c>
      <c r="H1713" s="165" t="s">
        <v>1062</v>
      </c>
      <c r="I1713" s="87"/>
      <c r="J1713" s="85" t="str">
        <f>IFERROR(VLOOKUP(H1713,REFERENCES!R:S,2,FALSE),"")</f>
        <v>Nombre</v>
      </c>
      <c r="K1713" s="81">
        <v>442</v>
      </c>
      <c r="L1713" s="81"/>
      <c r="M1713" s="81">
        <v>1329</v>
      </c>
      <c r="N1713" s="81">
        <v>1396</v>
      </c>
      <c r="P1713" s="81">
        <v>442</v>
      </c>
      <c r="Q1713" s="87"/>
      <c r="R1713" s="87" t="s">
        <v>17</v>
      </c>
      <c r="S1713" s="87" t="s">
        <v>272</v>
      </c>
      <c r="T1713" s="101"/>
      <c r="U1713" s="92" t="s">
        <v>2637</v>
      </c>
      <c r="W1713" s="87"/>
      <c r="X1713" s="87"/>
      <c r="Y1713" s="87"/>
      <c r="Z1713" s="87"/>
      <c r="AA1713" s="87"/>
      <c r="AB1713" s="87"/>
      <c r="AC1713" s="87"/>
      <c r="AD1713" s="87"/>
    </row>
    <row r="1714" spans="1:30" ht="15" customHeight="1">
      <c r="A1714" s="80" t="s">
        <v>1088</v>
      </c>
      <c r="B1714" s="87"/>
      <c r="C1714" s="87"/>
      <c r="D1714" s="165" t="s">
        <v>16</v>
      </c>
      <c r="E1714" s="113" t="s">
        <v>2638</v>
      </c>
      <c r="F1714" s="95" t="s">
        <v>1051</v>
      </c>
      <c r="G1714" s="165" t="s">
        <v>1052</v>
      </c>
      <c r="H1714" s="165" t="s">
        <v>1063</v>
      </c>
      <c r="I1714" s="87"/>
      <c r="J1714" s="85" t="str">
        <f>IFERROR(VLOOKUP(H1714,REFERENCES!R:S,2,FALSE),"")</f>
        <v>Nombre</v>
      </c>
      <c r="K1714" s="81">
        <v>442</v>
      </c>
      <c r="L1714" s="81"/>
      <c r="M1714" s="81">
        <v>1329</v>
      </c>
      <c r="N1714" s="81">
        <v>1396</v>
      </c>
      <c r="P1714" s="81">
        <v>442</v>
      </c>
      <c r="Q1714" s="87"/>
      <c r="R1714" s="87" t="s">
        <v>17</v>
      </c>
      <c r="S1714" s="87" t="s">
        <v>272</v>
      </c>
      <c r="T1714" s="101"/>
      <c r="U1714" s="92" t="s">
        <v>2637</v>
      </c>
      <c r="W1714" s="87"/>
      <c r="X1714" s="87"/>
      <c r="Y1714" s="87"/>
      <c r="Z1714" s="87"/>
      <c r="AA1714" s="87"/>
      <c r="AB1714" s="87"/>
      <c r="AC1714" s="87"/>
      <c r="AD1714" s="87"/>
    </row>
    <row r="1715" spans="1:30" ht="15" customHeight="1">
      <c r="A1715" s="165" t="s">
        <v>1090</v>
      </c>
      <c r="B1715" s="76" t="s">
        <v>1102</v>
      </c>
      <c r="C1715" s="90"/>
      <c r="D1715" s="165" t="s">
        <v>16</v>
      </c>
      <c r="E1715" s="189">
        <v>42654</v>
      </c>
      <c r="F1715" s="95" t="s">
        <v>1049</v>
      </c>
      <c r="G1715" s="165" t="s">
        <v>1053</v>
      </c>
      <c r="H1715" s="165" t="s">
        <v>1048</v>
      </c>
      <c r="I1715" s="87"/>
      <c r="J1715" s="85" t="str">
        <f>IFERROR(VLOOKUP(H1715,REFERENCES!R:S,2,FALSE),"")</f>
        <v>Nombre</v>
      </c>
      <c r="K1715" s="168">
        <v>120</v>
      </c>
      <c r="L1715" s="167"/>
      <c r="M1715" s="167"/>
      <c r="N1715" s="167"/>
      <c r="O1715" s="84" t="s">
        <v>1902</v>
      </c>
      <c r="P1715" s="81">
        <v>120</v>
      </c>
      <c r="Q1715" s="89"/>
      <c r="R1715" s="165" t="s">
        <v>20</v>
      </c>
      <c r="S1715" s="165" t="s">
        <v>526</v>
      </c>
      <c r="T1715" s="86" t="s">
        <v>1827</v>
      </c>
      <c r="U1715" s="165"/>
      <c r="V1715" s="86"/>
      <c r="W1715" s="97"/>
      <c r="X1715" s="165"/>
      <c r="Y1715" s="165" t="str">
        <f t="shared" ref="Y1715:Y1725" si="100">UPPER(LEFT(A1715,3)&amp;YEAR(E1715)&amp;MONTH(E1715)&amp;DAY((E1715))&amp;LEFT(R1715,2)&amp;LEFT(S1715,2)&amp;LEFT(T1715,2))</f>
        <v>WOR20161011SUILIL</v>
      </c>
      <c r="Z1715" s="165">
        <f t="shared" ref="Z1715:Z1725" si="101">COUNTIF($Y$4:$Y$1907,Y1715)</f>
        <v>1</v>
      </c>
      <c r="AA1715" s="165" t="str">
        <f>VLOOKUP(R1715,NIVEAUXADMIN!A:B,2,FALSE)</f>
        <v>HT07</v>
      </c>
      <c r="AB1715" s="165" t="str">
        <f>VLOOKUP(S1715,NIVEAUXADMIN!E:F,2,FALSE)</f>
        <v>HT07716</v>
      </c>
      <c r="AC1715" s="165" t="str">
        <f>VLOOKUP(T1715,NIVEAUXADMIN!I:J,2,FALSE)</f>
        <v>HT07716-01</v>
      </c>
      <c r="AD1715" s="87">
        <f>IF(SUMPRODUCT(($A$4:$A1715=A1715)*($S$4:$S1715=S1715))&gt;1,0,1)</f>
        <v>1</v>
      </c>
    </row>
    <row r="1716" spans="1:30" ht="15" customHeight="1">
      <c r="A1716" s="165" t="s">
        <v>1090</v>
      </c>
      <c r="B1716" s="76" t="s">
        <v>49</v>
      </c>
      <c r="C1716" s="76"/>
      <c r="D1716" s="165" t="s">
        <v>16</v>
      </c>
      <c r="E1716" s="189">
        <v>42673</v>
      </c>
      <c r="F1716" s="95" t="s">
        <v>1049</v>
      </c>
      <c r="G1716" s="165" t="s">
        <v>1084</v>
      </c>
      <c r="H1716" s="165" t="s">
        <v>1085</v>
      </c>
      <c r="I1716" s="186"/>
      <c r="J1716" s="85" t="str">
        <f>IFERROR(VLOOKUP(H1716,REFERENCES!R:S,2,FALSE),"")</f>
        <v>Valeur en USD</v>
      </c>
      <c r="K1716" s="190">
        <v>25</v>
      </c>
      <c r="L1716" s="167"/>
      <c r="M1716" s="167"/>
      <c r="N1716" s="167"/>
      <c r="O1716" s="84" t="s">
        <v>1902</v>
      </c>
      <c r="P1716" s="167">
        <v>44</v>
      </c>
      <c r="Q1716" s="96"/>
      <c r="R1716" s="165" t="s">
        <v>174</v>
      </c>
      <c r="S1716" s="165" t="s">
        <v>200</v>
      </c>
      <c r="T1716" s="86" t="s">
        <v>1277</v>
      </c>
      <c r="U1716" s="165"/>
      <c r="V1716" s="86"/>
      <c r="W1716" s="97"/>
      <c r="X1716" s="165"/>
      <c r="Y1716" s="165" t="str">
        <f t="shared" si="100"/>
        <v>WOR20161030OUAN10</v>
      </c>
      <c r="Z1716" s="165">
        <f t="shared" si="101"/>
        <v>2</v>
      </c>
      <c r="AA1716" s="165" t="str">
        <f>VLOOKUP(R1716,NIVEAUXADMIN!A:B,2,FALSE)</f>
        <v>HT01</v>
      </c>
      <c r="AB1716" s="165" t="str">
        <f>VLOOKUP(S1716,NIVEAUXADMIN!E:F,2,FALSE)</f>
        <v>HT01151</v>
      </c>
      <c r="AC1716" s="165" t="str">
        <f>VLOOKUP(T1716,NIVEAUXADMIN!I:J,2,FALSE)</f>
        <v>HT01151-05</v>
      </c>
      <c r="AD1716" s="165">
        <f>IF(SUMPRODUCT(($A$4:$A1716=A1716)*($S$4:$S1716=S1716))&gt;1,0,1)</f>
        <v>1</v>
      </c>
    </row>
    <row r="1717" spans="1:30" ht="15" customHeight="1">
      <c r="A1717" s="165" t="s">
        <v>1090</v>
      </c>
      <c r="B1717" s="76"/>
      <c r="C1717" s="76"/>
      <c r="D1717" s="165" t="s">
        <v>16</v>
      </c>
      <c r="E1717" s="189">
        <v>42673</v>
      </c>
      <c r="F1717" s="95" t="s">
        <v>1049</v>
      </c>
      <c r="G1717" s="165" t="s">
        <v>1084</v>
      </c>
      <c r="H1717" s="165" t="s">
        <v>1086</v>
      </c>
      <c r="I1717" s="186"/>
      <c r="J1717" s="85" t="str">
        <f>IFERROR(VLOOKUP(H1717,REFERENCES!R:S,2,FALSE),"")</f>
        <v>Valeur en USD</v>
      </c>
      <c r="K1717" s="190">
        <v>50</v>
      </c>
      <c r="L1717" s="167"/>
      <c r="M1717" s="167"/>
      <c r="N1717" s="167"/>
      <c r="O1717" s="84" t="s">
        <v>1902</v>
      </c>
      <c r="P1717" s="167">
        <v>176</v>
      </c>
      <c r="Q1717" s="96"/>
      <c r="R1717" s="165" t="s">
        <v>174</v>
      </c>
      <c r="S1717" s="165" t="s">
        <v>200</v>
      </c>
      <c r="T1717" s="86" t="s">
        <v>1277</v>
      </c>
      <c r="U1717" s="165"/>
      <c r="V1717" s="86"/>
      <c r="W1717" s="97"/>
      <c r="X1717" s="165" t="s">
        <v>1091</v>
      </c>
      <c r="Y1717" s="165" t="str">
        <f t="shared" si="100"/>
        <v>WOR20161030OUAN10</v>
      </c>
      <c r="Z1717" s="165">
        <f t="shared" si="101"/>
        <v>2</v>
      </c>
      <c r="AA1717" s="165" t="str">
        <f>VLOOKUP(R1717,NIVEAUXADMIN!A:B,2,FALSE)</f>
        <v>HT01</v>
      </c>
      <c r="AB1717" s="165" t="str">
        <f>VLOOKUP(S1717,NIVEAUXADMIN!E:F,2,FALSE)</f>
        <v>HT01151</v>
      </c>
      <c r="AC1717" s="165" t="str">
        <f>VLOOKUP(T1717,NIVEAUXADMIN!I:J,2,FALSE)</f>
        <v>HT01151-05</v>
      </c>
      <c r="AD1717" s="165">
        <f>IF(SUMPRODUCT(($A$4:$A1717=A1717)*($S$4:$S1717=S1717))&gt;1,0,1)</f>
        <v>0</v>
      </c>
    </row>
    <row r="1718" spans="1:30" ht="15" customHeight="1">
      <c r="A1718" s="165" t="s">
        <v>1090</v>
      </c>
      <c r="B1718" s="76"/>
      <c r="C1718" s="90"/>
      <c r="D1718" s="165" t="s">
        <v>16</v>
      </c>
      <c r="E1718" s="189">
        <v>42700</v>
      </c>
      <c r="F1718" s="95" t="s">
        <v>1050</v>
      </c>
      <c r="G1718" s="165" t="s">
        <v>1029</v>
      </c>
      <c r="H1718" s="165" t="s">
        <v>1029</v>
      </c>
      <c r="I1718" s="176"/>
      <c r="J1718" s="85" t="str">
        <f>IFERROR(VLOOKUP(H1718,REFERENCES!R:S,2,FALSE),"")</f>
        <v/>
      </c>
      <c r="K1718" s="168">
        <v>300</v>
      </c>
      <c r="L1718" s="167"/>
      <c r="M1718" s="167"/>
      <c r="N1718" s="167"/>
      <c r="O1718" s="84" t="s">
        <v>1902</v>
      </c>
      <c r="P1718" s="167">
        <v>300</v>
      </c>
      <c r="Q1718" s="96" t="s">
        <v>1040</v>
      </c>
      <c r="R1718" s="165" t="s">
        <v>174</v>
      </c>
      <c r="S1718" s="165" t="s">
        <v>200</v>
      </c>
      <c r="T1718" s="86" t="s">
        <v>1277</v>
      </c>
      <c r="U1718" s="165"/>
      <c r="V1718" s="86"/>
      <c r="W1718" s="97"/>
      <c r="X1718" s="165"/>
      <c r="Y1718" s="165" t="str">
        <f t="shared" si="100"/>
        <v>WOR20161126OUAN10</v>
      </c>
      <c r="Z1718" s="165">
        <f t="shared" si="101"/>
        <v>6</v>
      </c>
      <c r="AA1718" s="165" t="str">
        <f>VLOOKUP(R1718,NIVEAUXADMIN!A:B,2,FALSE)</f>
        <v>HT01</v>
      </c>
      <c r="AB1718" s="165" t="str">
        <f>VLOOKUP(S1718,NIVEAUXADMIN!E:F,2,FALSE)</f>
        <v>HT01151</v>
      </c>
      <c r="AC1718" s="165" t="str">
        <f>VLOOKUP(T1718,NIVEAUXADMIN!I:J,2,FALSE)</f>
        <v>HT01151-05</v>
      </c>
      <c r="AD1718" s="87">
        <f>IF(SUMPRODUCT(($A$4:$A1718=A1718)*($S$4:$S1718=S1718))&gt;1,0,1)</f>
        <v>0</v>
      </c>
    </row>
    <row r="1719" spans="1:30" ht="15" customHeight="1">
      <c r="A1719" s="98" t="s">
        <v>1090</v>
      </c>
      <c r="B1719" s="165"/>
      <c r="C1719" s="90" t="s">
        <v>1217</v>
      </c>
      <c r="D1719" s="165" t="s">
        <v>16</v>
      </c>
      <c r="E1719" s="189">
        <v>42700</v>
      </c>
      <c r="F1719" s="95" t="s">
        <v>1051</v>
      </c>
      <c r="G1719" s="165" t="s">
        <v>1052</v>
      </c>
      <c r="H1719" s="165" t="s">
        <v>1054</v>
      </c>
      <c r="I1719" s="176"/>
      <c r="J1719" s="85" t="str">
        <f>IFERROR(VLOOKUP(H1719,REFERENCES!R:S,2,FALSE),"")</f>
        <v>Nombre</v>
      </c>
      <c r="K1719" s="168">
        <v>300</v>
      </c>
      <c r="L1719" s="167"/>
      <c r="M1719" s="167"/>
      <c r="N1719" s="167"/>
      <c r="O1719" s="84" t="s">
        <v>1902</v>
      </c>
      <c r="P1719" s="167">
        <v>300</v>
      </c>
      <c r="Q1719" s="96" t="s">
        <v>1040</v>
      </c>
      <c r="R1719" s="165" t="s">
        <v>174</v>
      </c>
      <c r="S1719" s="165" t="s">
        <v>200</v>
      </c>
      <c r="T1719" s="86" t="s">
        <v>1277</v>
      </c>
      <c r="U1719" s="165"/>
      <c r="V1719" s="86"/>
      <c r="W1719" s="97"/>
      <c r="X1719" s="165"/>
      <c r="Y1719" s="165" t="str">
        <f t="shared" si="100"/>
        <v>WOR20161126OUAN10</v>
      </c>
      <c r="Z1719" s="165">
        <f t="shared" si="101"/>
        <v>6</v>
      </c>
      <c r="AA1719" s="165" t="str">
        <f>VLOOKUP(R1719,NIVEAUXADMIN!A:B,2,FALSE)</f>
        <v>HT01</v>
      </c>
      <c r="AB1719" s="165" t="str">
        <f>VLOOKUP(S1719,NIVEAUXADMIN!E:F,2,FALSE)</f>
        <v>HT01151</v>
      </c>
      <c r="AC1719" s="165" t="str">
        <f>VLOOKUP(T1719,NIVEAUXADMIN!I:J,2,FALSE)</f>
        <v>HT01151-05</v>
      </c>
      <c r="AD1719" s="87">
        <f>IF(SUMPRODUCT(($A$4:$A1719=A1719)*($S$4:$S1719=S1719))&gt;1,0,1)</f>
        <v>0</v>
      </c>
    </row>
    <row r="1720" spans="1:30" ht="15" customHeight="1">
      <c r="A1720" s="98" t="s">
        <v>1090</v>
      </c>
      <c r="B1720" s="165"/>
      <c r="C1720" s="90" t="s">
        <v>1217</v>
      </c>
      <c r="D1720" s="165" t="s">
        <v>16</v>
      </c>
      <c r="E1720" s="189">
        <v>42700</v>
      </c>
      <c r="F1720" s="88" t="s">
        <v>1051</v>
      </c>
      <c r="G1720" s="87" t="s">
        <v>1052</v>
      </c>
      <c r="H1720" s="87" t="s">
        <v>1062</v>
      </c>
      <c r="I1720" s="176"/>
      <c r="J1720" s="85" t="str">
        <f>IFERROR(VLOOKUP(H1720,REFERENCES!R:S,2,FALSE),"")</f>
        <v>Nombre</v>
      </c>
      <c r="K1720" s="168">
        <v>300</v>
      </c>
      <c r="L1720" s="167"/>
      <c r="M1720" s="167"/>
      <c r="N1720" s="167"/>
      <c r="O1720" s="84" t="s">
        <v>1902</v>
      </c>
      <c r="P1720" s="167">
        <v>300</v>
      </c>
      <c r="Q1720" s="96" t="s">
        <v>1040</v>
      </c>
      <c r="R1720" s="165" t="s">
        <v>174</v>
      </c>
      <c r="S1720" s="165" t="s">
        <v>200</v>
      </c>
      <c r="T1720" s="86" t="s">
        <v>1277</v>
      </c>
      <c r="U1720" s="165"/>
      <c r="V1720" s="86"/>
      <c r="W1720" s="97"/>
      <c r="X1720" s="165"/>
      <c r="Y1720" s="165" t="str">
        <f t="shared" si="100"/>
        <v>WOR20161126OUAN10</v>
      </c>
      <c r="Z1720" s="165">
        <f t="shared" si="101"/>
        <v>6</v>
      </c>
      <c r="AA1720" s="165" t="str">
        <f>VLOOKUP(R1720,NIVEAUXADMIN!A:B,2,FALSE)</f>
        <v>HT01</v>
      </c>
      <c r="AB1720" s="165" t="str">
        <f>VLOOKUP(S1720,NIVEAUXADMIN!E:F,2,FALSE)</f>
        <v>HT01151</v>
      </c>
      <c r="AC1720" s="165" t="str">
        <f>VLOOKUP(T1720,NIVEAUXADMIN!I:J,2,FALSE)</f>
        <v>HT01151-05</v>
      </c>
      <c r="AD1720" s="47">
        <f>IF(SUMPRODUCT(($A$4:$A1720=A1720)*($S$4:$S1720=S1720))&gt;1,0,1)</f>
        <v>0</v>
      </c>
    </row>
    <row r="1721" spans="1:30" ht="15" customHeight="1">
      <c r="A1721" s="98" t="s">
        <v>1090</v>
      </c>
      <c r="B1721" s="165"/>
      <c r="C1721" s="90" t="s">
        <v>1217</v>
      </c>
      <c r="D1721" s="165" t="s">
        <v>16</v>
      </c>
      <c r="E1721" s="189">
        <v>42700</v>
      </c>
      <c r="F1721" s="95" t="s">
        <v>1051</v>
      </c>
      <c r="G1721" s="165" t="s">
        <v>1052</v>
      </c>
      <c r="H1721" s="165" t="s">
        <v>1061</v>
      </c>
      <c r="I1721" s="176"/>
      <c r="J1721" s="85" t="str">
        <f>IFERROR(VLOOKUP(H1721,REFERENCES!R:S,2,FALSE),"")</f>
        <v>Nombre</v>
      </c>
      <c r="K1721" s="168">
        <v>300</v>
      </c>
      <c r="L1721" s="167"/>
      <c r="M1721" s="167"/>
      <c r="N1721" s="167"/>
      <c r="O1721" s="84" t="s">
        <v>1902</v>
      </c>
      <c r="P1721" s="167">
        <v>300</v>
      </c>
      <c r="Q1721" s="96" t="s">
        <v>1040</v>
      </c>
      <c r="R1721" s="165" t="s">
        <v>174</v>
      </c>
      <c r="S1721" s="165" t="s">
        <v>200</v>
      </c>
      <c r="T1721" s="86" t="s">
        <v>1277</v>
      </c>
      <c r="U1721" s="165"/>
      <c r="V1721" s="86"/>
      <c r="W1721" s="97"/>
      <c r="X1721" s="165"/>
      <c r="Y1721" s="165" t="str">
        <f t="shared" si="100"/>
        <v>WOR20161126OUAN10</v>
      </c>
      <c r="Z1721" s="165">
        <f t="shared" si="101"/>
        <v>6</v>
      </c>
      <c r="AA1721" s="165" t="str">
        <f>VLOOKUP(R1721,NIVEAUXADMIN!A:B,2,FALSE)</f>
        <v>HT01</v>
      </c>
      <c r="AB1721" s="165" t="str">
        <f>VLOOKUP(S1721,NIVEAUXADMIN!E:F,2,FALSE)</f>
        <v>HT01151</v>
      </c>
      <c r="AC1721" s="165" t="str">
        <f>VLOOKUP(T1721,NIVEAUXADMIN!I:J,2,FALSE)</f>
        <v>HT01151-05</v>
      </c>
      <c r="AD1721" s="47">
        <f>IF(SUMPRODUCT(($A$4:$A1721=A1721)*($S$4:$S1721=S1721))&gt;1,0,1)</f>
        <v>0</v>
      </c>
    </row>
    <row r="1722" spans="1:30" ht="15" customHeight="1">
      <c r="A1722" s="98" t="s">
        <v>1090</v>
      </c>
      <c r="B1722" s="165"/>
      <c r="C1722" s="90" t="s">
        <v>1217</v>
      </c>
      <c r="D1722" s="165" t="s">
        <v>16</v>
      </c>
      <c r="E1722" s="189">
        <v>42700</v>
      </c>
      <c r="F1722" s="95" t="s">
        <v>1051</v>
      </c>
      <c r="G1722" s="165" t="s">
        <v>1052</v>
      </c>
      <c r="H1722" s="165" t="s">
        <v>1058</v>
      </c>
      <c r="I1722" s="176"/>
      <c r="J1722" s="85" t="str">
        <f>IFERROR(VLOOKUP(H1722,REFERENCES!R:S,2,FALSE),"")</f>
        <v>Nombre</v>
      </c>
      <c r="K1722" s="168">
        <v>300</v>
      </c>
      <c r="L1722" s="167"/>
      <c r="M1722" s="167"/>
      <c r="N1722" s="167"/>
      <c r="O1722" s="84" t="s">
        <v>1902</v>
      </c>
      <c r="P1722" s="167">
        <v>300</v>
      </c>
      <c r="Q1722" s="96" t="s">
        <v>1040</v>
      </c>
      <c r="R1722" s="165" t="s">
        <v>174</v>
      </c>
      <c r="S1722" s="165" t="s">
        <v>200</v>
      </c>
      <c r="T1722" s="86" t="s">
        <v>1277</v>
      </c>
      <c r="U1722" s="165"/>
      <c r="V1722" s="86"/>
      <c r="W1722" s="97"/>
      <c r="X1722" s="165"/>
      <c r="Y1722" s="165" t="str">
        <f t="shared" si="100"/>
        <v>WOR20161126OUAN10</v>
      </c>
      <c r="Z1722" s="165">
        <f t="shared" si="101"/>
        <v>6</v>
      </c>
      <c r="AA1722" s="165" t="str">
        <f>VLOOKUP(R1722,NIVEAUXADMIN!A:B,2,FALSE)</f>
        <v>HT01</v>
      </c>
      <c r="AB1722" s="165" t="str">
        <f>VLOOKUP(S1722,NIVEAUXADMIN!E:F,2,FALSE)</f>
        <v>HT01151</v>
      </c>
      <c r="AC1722" s="165" t="str">
        <f>VLOOKUP(T1722,NIVEAUXADMIN!I:J,2,FALSE)</f>
        <v>HT01151-05</v>
      </c>
      <c r="AD1722" s="47">
        <f>IF(SUMPRODUCT(($A$4:$A1722=A1722)*($S$4:$S1722=S1722))&gt;1,0,1)</f>
        <v>0</v>
      </c>
    </row>
    <row r="1723" spans="1:30" ht="15" customHeight="1">
      <c r="A1723" s="98" t="s">
        <v>1090</v>
      </c>
      <c r="B1723" s="165"/>
      <c r="C1723" s="90" t="s">
        <v>1217</v>
      </c>
      <c r="D1723" s="165" t="s">
        <v>16</v>
      </c>
      <c r="E1723" s="189">
        <v>42700</v>
      </c>
      <c r="F1723" s="95" t="s">
        <v>1051</v>
      </c>
      <c r="G1723" s="165" t="s">
        <v>1052</v>
      </c>
      <c r="H1723" s="165" t="s">
        <v>1057</v>
      </c>
      <c r="I1723" s="176"/>
      <c r="J1723" s="85" t="str">
        <f>IFERROR(VLOOKUP(H1723,REFERENCES!R:S,2,FALSE),"")</f>
        <v>Nombre</v>
      </c>
      <c r="K1723" s="168">
        <v>300</v>
      </c>
      <c r="L1723" s="167"/>
      <c r="M1723" s="167"/>
      <c r="N1723" s="167"/>
      <c r="O1723" s="84" t="s">
        <v>1902</v>
      </c>
      <c r="P1723" s="167">
        <v>300</v>
      </c>
      <c r="Q1723" s="96" t="s">
        <v>1040</v>
      </c>
      <c r="R1723" s="165" t="s">
        <v>174</v>
      </c>
      <c r="S1723" s="165" t="s">
        <v>200</v>
      </c>
      <c r="T1723" s="86" t="s">
        <v>1277</v>
      </c>
      <c r="U1723" s="165"/>
      <c r="V1723" s="86"/>
      <c r="W1723" s="97"/>
      <c r="X1723" s="165" t="s">
        <v>1218</v>
      </c>
      <c r="Y1723" s="165" t="str">
        <f t="shared" si="100"/>
        <v>WOR20161126OUAN10</v>
      </c>
      <c r="Z1723" s="165">
        <f t="shared" si="101"/>
        <v>6</v>
      </c>
      <c r="AA1723" s="165" t="str">
        <f>VLOOKUP(R1723,NIVEAUXADMIN!A:B,2,FALSE)</f>
        <v>HT01</v>
      </c>
      <c r="AB1723" s="165" t="str">
        <f>VLOOKUP(S1723,NIVEAUXADMIN!E:F,2,FALSE)</f>
        <v>HT01151</v>
      </c>
      <c r="AC1723" s="165" t="str">
        <f>VLOOKUP(T1723,NIVEAUXADMIN!I:J,2,FALSE)</f>
        <v>HT01151-05</v>
      </c>
      <c r="AD1723" s="47">
        <f>IF(SUMPRODUCT(($A$4:$A1723=A1723)*($S$4:$S1723=S1723))&gt;1,0,1)</f>
        <v>0</v>
      </c>
    </row>
    <row r="1724" spans="1:30" ht="15" customHeight="1">
      <c r="A1724" s="98" t="s">
        <v>1090</v>
      </c>
      <c r="B1724" s="165"/>
      <c r="C1724" s="90" t="s">
        <v>1217</v>
      </c>
      <c r="D1724" s="165" t="s">
        <v>16</v>
      </c>
      <c r="E1724" s="189">
        <v>42704</v>
      </c>
      <c r="F1724" s="95" t="s">
        <v>1049</v>
      </c>
      <c r="G1724" s="165" t="s">
        <v>1084</v>
      </c>
      <c r="H1724" s="165" t="s">
        <v>1085</v>
      </c>
      <c r="I1724" s="176"/>
      <c r="J1724" s="85" t="str">
        <f>IFERROR(VLOOKUP(H1724,REFERENCES!R:S,2,FALSE),"")</f>
        <v>Valeur en USD</v>
      </c>
      <c r="K1724" s="168">
        <v>25</v>
      </c>
      <c r="L1724" s="167"/>
      <c r="M1724" s="167"/>
      <c r="N1724" s="167"/>
      <c r="O1724" s="84" t="s">
        <v>1902</v>
      </c>
      <c r="P1724" s="79">
        <v>44</v>
      </c>
      <c r="Q1724" s="89"/>
      <c r="R1724" s="165" t="s">
        <v>174</v>
      </c>
      <c r="S1724" s="165" t="s">
        <v>200</v>
      </c>
      <c r="T1724" s="86" t="s">
        <v>1277</v>
      </c>
      <c r="U1724" s="165"/>
      <c r="V1724" s="86"/>
      <c r="W1724" s="97"/>
      <c r="X1724" s="165" t="s">
        <v>1255</v>
      </c>
      <c r="Y1724" s="165" t="str">
        <f t="shared" si="100"/>
        <v>WOR20161130OUAN10</v>
      </c>
      <c r="Z1724" s="165">
        <f t="shared" si="101"/>
        <v>2</v>
      </c>
      <c r="AA1724" s="165" t="str">
        <f>VLOOKUP(R1724,NIVEAUXADMIN!A:B,2,FALSE)</f>
        <v>HT01</v>
      </c>
      <c r="AB1724" s="165" t="str">
        <f>VLOOKUP(S1724,NIVEAUXADMIN!E:F,2,FALSE)</f>
        <v>HT01151</v>
      </c>
      <c r="AC1724" s="165" t="str">
        <f>VLOOKUP(T1724,NIVEAUXADMIN!I:J,2,FALSE)</f>
        <v>HT01151-05</v>
      </c>
      <c r="AD1724" s="47">
        <f>IF(SUMPRODUCT(($A$4:$A1724=A1724)*($S$4:$S1724=S1724))&gt;1,0,1)</f>
        <v>0</v>
      </c>
    </row>
    <row r="1725" spans="1:30" ht="15" customHeight="1">
      <c r="A1725" s="98" t="s">
        <v>1090</v>
      </c>
      <c r="B1725" s="165"/>
      <c r="C1725" s="90"/>
      <c r="D1725" s="165" t="s">
        <v>16</v>
      </c>
      <c r="E1725" s="189">
        <v>42704</v>
      </c>
      <c r="F1725" s="95" t="s">
        <v>1049</v>
      </c>
      <c r="G1725" s="165" t="s">
        <v>1084</v>
      </c>
      <c r="H1725" s="165" t="s">
        <v>1086</v>
      </c>
      <c r="I1725" s="176"/>
      <c r="J1725" s="85" t="str">
        <f>IFERROR(VLOOKUP(H1725,REFERENCES!R:S,2,FALSE),"")</f>
        <v>Valeur en USD</v>
      </c>
      <c r="K1725" s="168">
        <v>50</v>
      </c>
      <c r="L1725" s="167"/>
      <c r="M1725" s="167"/>
      <c r="N1725" s="167"/>
      <c r="O1725" s="84" t="s">
        <v>1902</v>
      </c>
      <c r="P1725" s="79">
        <v>172</v>
      </c>
      <c r="Q1725" s="89"/>
      <c r="R1725" s="165" t="s">
        <v>174</v>
      </c>
      <c r="S1725" s="165" t="s">
        <v>200</v>
      </c>
      <c r="T1725" s="86" t="s">
        <v>1277</v>
      </c>
      <c r="U1725" s="165"/>
      <c r="V1725" s="86"/>
      <c r="W1725" s="97"/>
      <c r="X1725" s="165" t="s">
        <v>1091</v>
      </c>
      <c r="Y1725" s="165" t="str">
        <f t="shared" si="100"/>
        <v>WOR20161130OUAN10</v>
      </c>
      <c r="Z1725" s="165">
        <f t="shared" si="101"/>
        <v>2</v>
      </c>
      <c r="AA1725" s="165" t="str">
        <f>VLOOKUP(R1725,NIVEAUXADMIN!A:B,2,FALSE)</f>
        <v>HT01</v>
      </c>
      <c r="AB1725" s="165" t="str">
        <f>VLOOKUP(S1725,NIVEAUXADMIN!E:F,2,FALSE)</f>
        <v>HT01151</v>
      </c>
      <c r="AC1725" s="165" t="str">
        <f>VLOOKUP(T1725,NIVEAUXADMIN!I:J,2,FALSE)</f>
        <v>HT01151-05</v>
      </c>
      <c r="AD1725" s="87">
        <f>IF(SUMPRODUCT(($A$4:$A1725=A1725)*($S$4:$S1725=S1725))&gt;1,0,1)</f>
        <v>0</v>
      </c>
    </row>
    <row r="1726" spans="1:30" ht="15" customHeight="1">
      <c r="A1726" s="98" t="s">
        <v>1090</v>
      </c>
      <c r="B1726" s="165"/>
      <c r="C1726" s="165"/>
      <c r="D1726" s="165" t="s">
        <v>16</v>
      </c>
      <c r="E1726" s="189">
        <v>42748</v>
      </c>
      <c r="F1726" s="95" t="s">
        <v>1051</v>
      </c>
      <c r="G1726" s="165" t="s">
        <v>1052</v>
      </c>
      <c r="H1726" s="165" t="s">
        <v>1059</v>
      </c>
      <c r="I1726" s="165"/>
      <c r="J1726" s="85" t="str">
        <f>IFERROR(VLOOKUP(H1726,REFERENCES!R:S,2,FALSE),"")</f>
        <v>Nombre</v>
      </c>
      <c r="K1726" s="79">
        <v>14900</v>
      </c>
      <c r="L1726" s="79"/>
      <c r="M1726" s="79"/>
      <c r="N1726" s="79"/>
      <c r="O1726" s="84"/>
      <c r="P1726" s="167">
        <v>149</v>
      </c>
      <c r="Q1726" s="96" t="s">
        <v>1040</v>
      </c>
      <c r="R1726" s="165" t="s">
        <v>174</v>
      </c>
      <c r="S1726" s="165" t="s">
        <v>200</v>
      </c>
      <c r="T1726" s="98" t="s">
        <v>1277</v>
      </c>
      <c r="U1726" s="165" t="s">
        <v>2567</v>
      </c>
      <c r="V1726" s="165"/>
      <c r="W1726" s="165"/>
      <c r="X1726" s="165"/>
      <c r="Y1726" s="87"/>
      <c r="Z1726" s="87"/>
      <c r="AA1726" s="87"/>
      <c r="AB1726" s="87"/>
      <c r="AC1726" s="87"/>
    </row>
    <row r="1727" spans="1:30" ht="15" customHeight="1">
      <c r="A1727" s="98" t="s">
        <v>1090</v>
      </c>
      <c r="B1727" s="165"/>
      <c r="C1727" s="165"/>
      <c r="D1727" s="165" t="s">
        <v>16</v>
      </c>
      <c r="E1727" s="189">
        <v>42748</v>
      </c>
      <c r="F1727" s="95" t="s">
        <v>1050</v>
      </c>
      <c r="G1727" s="165" t="s">
        <v>1029</v>
      </c>
      <c r="H1727" s="165" t="s">
        <v>1029</v>
      </c>
      <c r="I1727" s="165"/>
      <c r="J1727" s="85" t="str">
        <f>IFERROR(VLOOKUP(H1727,REFERENCES!R:S,2,FALSE),"")</f>
        <v/>
      </c>
      <c r="K1727" s="79">
        <v>149</v>
      </c>
      <c r="L1727" s="79"/>
      <c r="M1727" s="79"/>
      <c r="N1727" s="79"/>
      <c r="O1727" s="84"/>
      <c r="P1727" s="167">
        <v>149</v>
      </c>
      <c r="Q1727" s="96" t="s">
        <v>1040</v>
      </c>
      <c r="R1727" s="165" t="s">
        <v>174</v>
      </c>
      <c r="S1727" s="165" t="s">
        <v>200</v>
      </c>
      <c r="T1727" s="98" t="s">
        <v>1277</v>
      </c>
      <c r="U1727" s="165" t="s">
        <v>2567</v>
      </c>
      <c r="V1727" s="165"/>
      <c r="W1727" s="165"/>
      <c r="X1727" s="165"/>
      <c r="Y1727" s="87"/>
      <c r="Z1727" s="87"/>
      <c r="AA1727" s="87"/>
      <c r="AB1727" s="87"/>
      <c r="AC1727" s="87"/>
    </row>
    <row r="1728" spans="1:30" ht="15" customHeight="1">
      <c r="A1728" s="165" t="s">
        <v>1090</v>
      </c>
      <c r="B1728" s="76" t="s">
        <v>49</v>
      </c>
      <c r="C1728" s="76"/>
      <c r="D1728" s="165" t="s">
        <v>16</v>
      </c>
      <c r="E1728" s="189">
        <v>42673</v>
      </c>
      <c r="F1728" s="95" t="s">
        <v>1049</v>
      </c>
      <c r="G1728" s="165" t="s">
        <v>1084</v>
      </c>
      <c r="H1728" s="165" t="s">
        <v>1085</v>
      </c>
      <c r="I1728" s="186"/>
      <c r="J1728" s="85" t="str">
        <f>IFERROR(VLOOKUP(H1728,REFERENCES!R:S,2,FALSE),"")</f>
        <v>Valeur en USD</v>
      </c>
      <c r="K1728" s="190">
        <v>25</v>
      </c>
      <c r="L1728" s="167"/>
      <c r="M1728" s="167"/>
      <c r="N1728" s="167"/>
      <c r="O1728" s="84" t="s">
        <v>1902</v>
      </c>
      <c r="P1728" s="167">
        <v>74</v>
      </c>
      <c r="Q1728" s="96"/>
      <c r="R1728" s="165" t="s">
        <v>174</v>
      </c>
      <c r="S1728" s="165" t="s">
        <v>200</v>
      </c>
      <c r="T1728" s="86" t="s">
        <v>1284</v>
      </c>
      <c r="U1728" s="165"/>
      <c r="V1728" s="86"/>
      <c r="W1728" s="97"/>
      <c r="X1728" s="165"/>
      <c r="Y1728" s="165" t="str">
        <f t="shared" ref="Y1728:Y1773" si="102">UPPER(LEFT(A1728,3)&amp;YEAR(E1728)&amp;MONTH(E1728)&amp;DAY((E1728))&amp;LEFT(R1728,2)&amp;LEFT(S1728,2)&amp;LEFT(T1728,2))</f>
        <v>WOR20161030OUAN11</v>
      </c>
      <c r="Z1728" s="165">
        <f t="shared" ref="Z1728:Z1773" si="103">COUNTIF($Y$4:$Y$1907,Y1728)</f>
        <v>2</v>
      </c>
      <c r="AA1728" s="165" t="str">
        <f>VLOOKUP(R1728,NIVEAUXADMIN!A:B,2,FALSE)</f>
        <v>HT01</v>
      </c>
      <c r="AB1728" s="165" t="str">
        <f>VLOOKUP(S1728,NIVEAUXADMIN!E:F,2,FALSE)</f>
        <v>HT01151</v>
      </c>
      <c r="AC1728" s="165" t="str">
        <f>VLOOKUP(T1728,NIVEAUXADMIN!I:J,2,FALSE)</f>
        <v>HT01151-06</v>
      </c>
      <c r="AD1728" s="165">
        <f>IF(SUMPRODUCT(($A$4:$A1728=A1728)*($S$4:$S1728=S1728))&gt;1,0,1)</f>
        <v>0</v>
      </c>
    </row>
    <row r="1729" spans="1:30" ht="15" customHeight="1">
      <c r="A1729" s="165" t="s">
        <v>1090</v>
      </c>
      <c r="B1729" s="76"/>
      <c r="C1729" s="76"/>
      <c r="D1729" s="165" t="s">
        <v>16</v>
      </c>
      <c r="E1729" s="189">
        <v>42673</v>
      </c>
      <c r="F1729" s="95" t="s">
        <v>1049</v>
      </c>
      <c r="G1729" s="165" t="s">
        <v>1084</v>
      </c>
      <c r="H1729" s="165" t="s">
        <v>1086</v>
      </c>
      <c r="I1729" s="186"/>
      <c r="J1729" s="85" t="str">
        <f>IFERROR(VLOOKUP(H1729,REFERENCES!R:S,2,FALSE),"")</f>
        <v>Valeur en USD</v>
      </c>
      <c r="K1729" s="190">
        <v>50</v>
      </c>
      <c r="L1729" s="167"/>
      <c r="M1729" s="167"/>
      <c r="N1729" s="167"/>
      <c r="O1729" s="84" t="s">
        <v>1902</v>
      </c>
      <c r="P1729" s="167">
        <v>110</v>
      </c>
      <c r="Q1729" s="96"/>
      <c r="R1729" s="165" t="s">
        <v>174</v>
      </c>
      <c r="S1729" s="165" t="s">
        <v>200</v>
      </c>
      <c r="T1729" s="86" t="s">
        <v>1284</v>
      </c>
      <c r="U1729" s="165"/>
      <c r="V1729" s="86"/>
      <c r="W1729" s="97"/>
      <c r="X1729" s="165" t="s">
        <v>1091</v>
      </c>
      <c r="Y1729" s="165" t="str">
        <f t="shared" si="102"/>
        <v>WOR20161030OUAN11</v>
      </c>
      <c r="Z1729" s="165">
        <f t="shared" si="103"/>
        <v>2</v>
      </c>
      <c r="AA1729" s="165" t="str">
        <f>VLOOKUP(R1729,NIVEAUXADMIN!A:B,2,FALSE)</f>
        <v>HT01</v>
      </c>
      <c r="AB1729" s="165" t="str">
        <f>VLOOKUP(S1729,NIVEAUXADMIN!E:F,2,FALSE)</f>
        <v>HT01151</v>
      </c>
      <c r="AC1729" s="165" t="str">
        <f>VLOOKUP(T1729,NIVEAUXADMIN!I:J,2,FALSE)</f>
        <v>HT01151-06</v>
      </c>
      <c r="AD1729" s="165">
        <f>IF(SUMPRODUCT(($A$4:$A1729=A1729)*($S$4:$S1729=S1729))&gt;1,0,1)</f>
        <v>0</v>
      </c>
    </row>
    <row r="1730" spans="1:30" ht="15" customHeight="1">
      <c r="A1730" s="98" t="s">
        <v>1090</v>
      </c>
      <c r="B1730" s="165"/>
      <c r="C1730" s="90" t="s">
        <v>1217</v>
      </c>
      <c r="D1730" s="165" t="s">
        <v>16</v>
      </c>
      <c r="E1730" s="189">
        <v>42704</v>
      </c>
      <c r="F1730" s="95" t="s">
        <v>1049</v>
      </c>
      <c r="G1730" s="165" t="s">
        <v>1084</v>
      </c>
      <c r="H1730" s="165" t="s">
        <v>1085</v>
      </c>
      <c r="I1730" s="176"/>
      <c r="J1730" s="85" t="str">
        <f>IFERROR(VLOOKUP(H1730,REFERENCES!R:S,2,FALSE),"")</f>
        <v>Valeur en USD</v>
      </c>
      <c r="K1730" s="168">
        <v>25</v>
      </c>
      <c r="L1730" s="167"/>
      <c r="M1730" s="167"/>
      <c r="N1730" s="167"/>
      <c r="O1730" s="84" t="s">
        <v>1902</v>
      </c>
      <c r="P1730" s="79">
        <v>74</v>
      </c>
      <c r="Q1730" s="89"/>
      <c r="R1730" s="165" t="s">
        <v>174</v>
      </c>
      <c r="S1730" s="165" t="s">
        <v>200</v>
      </c>
      <c r="T1730" s="86" t="s">
        <v>1284</v>
      </c>
      <c r="U1730" s="165"/>
      <c r="V1730" s="86"/>
      <c r="W1730" s="97"/>
      <c r="X1730" s="165" t="s">
        <v>1255</v>
      </c>
      <c r="Y1730" s="165" t="str">
        <f t="shared" si="102"/>
        <v>WOR20161130OUAN11</v>
      </c>
      <c r="Z1730" s="165">
        <f t="shared" si="103"/>
        <v>2</v>
      </c>
      <c r="AA1730" s="165" t="str">
        <f>VLOOKUP(R1730,NIVEAUXADMIN!A:B,2,FALSE)</f>
        <v>HT01</v>
      </c>
      <c r="AB1730" s="165" t="str">
        <f>VLOOKUP(S1730,NIVEAUXADMIN!E:F,2,FALSE)</f>
        <v>HT01151</v>
      </c>
      <c r="AC1730" s="165" t="str">
        <f>VLOOKUP(T1730,NIVEAUXADMIN!I:J,2,FALSE)</f>
        <v>HT01151-06</v>
      </c>
      <c r="AD1730" s="87">
        <f>IF(SUMPRODUCT(($A$4:$A1730=A1730)*($S$4:$S1730=S1730))&gt;1,0,1)</f>
        <v>0</v>
      </c>
    </row>
    <row r="1731" spans="1:30" ht="15" customHeight="1">
      <c r="A1731" s="98" t="s">
        <v>1090</v>
      </c>
      <c r="B1731" s="165"/>
      <c r="C1731" s="90"/>
      <c r="D1731" s="165" t="s">
        <v>16</v>
      </c>
      <c r="E1731" s="189">
        <v>42704</v>
      </c>
      <c r="F1731" s="95" t="s">
        <v>1049</v>
      </c>
      <c r="G1731" s="165" t="s">
        <v>1084</v>
      </c>
      <c r="H1731" s="165" t="s">
        <v>1086</v>
      </c>
      <c r="I1731" s="176"/>
      <c r="J1731" s="85" t="str">
        <f>IFERROR(VLOOKUP(H1731,REFERENCES!R:S,2,FALSE),"")</f>
        <v>Valeur en USD</v>
      </c>
      <c r="K1731" s="168">
        <v>50</v>
      </c>
      <c r="L1731" s="167"/>
      <c r="M1731" s="167"/>
      <c r="N1731" s="167"/>
      <c r="O1731" s="84" t="s">
        <v>1902</v>
      </c>
      <c r="P1731" s="79">
        <v>111</v>
      </c>
      <c r="Q1731" s="89"/>
      <c r="R1731" s="165" t="s">
        <v>174</v>
      </c>
      <c r="S1731" s="165" t="s">
        <v>200</v>
      </c>
      <c r="T1731" s="86" t="s">
        <v>1284</v>
      </c>
      <c r="U1731" s="165"/>
      <c r="V1731" s="86"/>
      <c r="W1731" s="97"/>
      <c r="X1731" s="165" t="s">
        <v>1091</v>
      </c>
      <c r="Y1731" s="165" t="str">
        <f t="shared" si="102"/>
        <v>WOR20161130OUAN11</v>
      </c>
      <c r="Z1731" s="165">
        <f t="shared" si="103"/>
        <v>2</v>
      </c>
      <c r="AA1731" s="165" t="str">
        <f>VLOOKUP(R1731,NIVEAUXADMIN!A:B,2,FALSE)</f>
        <v>HT01</v>
      </c>
      <c r="AB1731" s="165" t="str">
        <f>VLOOKUP(S1731,NIVEAUXADMIN!E:F,2,FALSE)</f>
        <v>HT01151</v>
      </c>
      <c r="AC1731" s="165" t="str">
        <f>VLOOKUP(T1731,NIVEAUXADMIN!I:J,2,FALSE)</f>
        <v>HT01151-06</v>
      </c>
      <c r="AD1731" s="87">
        <f>IF(SUMPRODUCT(($A$4:$A1731=A1731)*($S$4:$S1731=S1731))&gt;1,0,1)</f>
        <v>0</v>
      </c>
    </row>
    <row r="1732" spans="1:30" ht="15" customHeight="1">
      <c r="A1732" s="165" t="s">
        <v>1090</v>
      </c>
      <c r="B1732" s="76" t="s">
        <v>1102</v>
      </c>
      <c r="C1732" s="76"/>
      <c r="D1732" s="165" t="s">
        <v>16</v>
      </c>
      <c r="E1732" s="189">
        <v>42669</v>
      </c>
      <c r="F1732" s="95" t="s">
        <v>1049</v>
      </c>
      <c r="G1732" s="165" t="s">
        <v>1053</v>
      </c>
      <c r="H1732" s="165" t="s">
        <v>1048</v>
      </c>
      <c r="I1732" s="186"/>
      <c r="J1732" s="85" t="str">
        <f>IFERROR(VLOOKUP(H1732,REFERENCES!R:S,2,FALSE),"")</f>
        <v>Nombre</v>
      </c>
      <c r="K1732" s="190">
        <v>250</v>
      </c>
      <c r="L1732" s="167"/>
      <c r="M1732" s="167"/>
      <c r="N1732" s="167"/>
      <c r="O1732" s="84" t="s">
        <v>1902</v>
      </c>
      <c r="P1732" s="167">
        <v>288</v>
      </c>
      <c r="Q1732" s="96"/>
      <c r="R1732" s="165" t="s">
        <v>17</v>
      </c>
      <c r="S1732" s="165" t="s">
        <v>236</v>
      </c>
      <c r="T1732" s="86" t="s">
        <v>1305</v>
      </c>
      <c r="U1732" s="165"/>
      <c r="V1732" s="86"/>
      <c r="W1732" s="97"/>
      <c r="X1732" s="165" t="s">
        <v>1136</v>
      </c>
      <c r="Y1732" s="165" t="str">
        <f t="shared" si="102"/>
        <v>WOR20161026GRAN1E</v>
      </c>
      <c r="Z1732" s="165">
        <f t="shared" si="103"/>
        <v>3</v>
      </c>
      <c r="AA1732" s="165" t="str">
        <f>VLOOKUP(R1732,NIVEAUXADMIN!A:B,2,FALSE)</f>
        <v>HT08</v>
      </c>
      <c r="AB1732" s="165" t="str">
        <f>VLOOKUP(S1732,NIVEAUXADMIN!E:F,2,FALSE)</f>
        <v>HT08821</v>
      </c>
      <c r="AC1732" s="165" t="str">
        <f>VLOOKUP(T1732,NIVEAUXADMIN!I:J,2,FALSE)</f>
        <v>HT08821-01</v>
      </c>
      <c r="AD1732" s="165">
        <f>IF(SUMPRODUCT(($A$4:$A1732=A1732)*($S$4:$S1732=S1732))&gt;1,0,1)</f>
        <v>1</v>
      </c>
    </row>
    <row r="1733" spans="1:30" ht="15" customHeight="1">
      <c r="A1733" s="165" t="s">
        <v>1090</v>
      </c>
      <c r="B1733" s="76" t="s">
        <v>1102</v>
      </c>
      <c r="C1733" s="76"/>
      <c r="D1733" s="165" t="s">
        <v>16</v>
      </c>
      <c r="E1733" s="189">
        <v>42669</v>
      </c>
      <c r="F1733" s="95" t="s">
        <v>1051</v>
      </c>
      <c r="G1733" s="165" t="s">
        <v>1052</v>
      </c>
      <c r="H1733" s="165" t="s">
        <v>1056</v>
      </c>
      <c r="I1733" s="186"/>
      <c r="J1733" s="85" t="str">
        <f>IFERROR(VLOOKUP(H1733,REFERENCES!R:S,2,FALSE),"")</f>
        <v>Nombre</v>
      </c>
      <c r="K1733" s="190">
        <v>270</v>
      </c>
      <c r="L1733" s="167"/>
      <c r="M1733" s="167"/>
      <c r="N1733" s="167"/>
      <c r="O1733" s="84" t="s">
        <v>1902</v>
      </c>
      <c r="P1733" s="167">
        <v>288</v>
      </c>
      <c r="Q1733" s="96" t="s">
        <v>1040</v>
      </c>
      <c r="R1733" s="165" t="s">
        <v>17</v>
      </c>
      <c r="S1733" s="165" t="s">
        <v>236</v>
      </c>
      <c r="T1733" s="86" t="s">
        <v>1305</v>
      </c>
      <c r="U1733" s="165"/>
      <c r="V1733" s="86"/>
      <c r="W1733" s="97"/>
      <c r="X1733" s="165" t="s">
        <v>1136</v>
      </c>
      <c r="Y1733" s="165" t="str">
        <f t="shared" si="102"/>
        <v>WOR20161026GRAN1E</v>
      </c>
      <c r="Z1733" s="165">
        <f t="shared" si="103"/>
        <v>3</v>
      </c>
      <c r="AA1733" s="165" t="str">
        <f>VLOOKUP(R1733,NIVEAUXADMIN!A:B,2,FALSE)</f>
        <v>HT08</v>
      </c>
      <c r="AB1733" s="165" t="str">
        <f>VLOOKUP(S1733,NIVEAUXADMIN!E:F,2,FALSE)</f>
        <v>HT08821</v>
      </c>
      <c r="AC1733" s="165" t="str">
        <f>VLOOKUP(T1733,NIVEAUXADMIN!I:J,2,FALSE)</f>
        <v>HT08821-01</v>
      </c>
      <c r="AD1733" s="165">
        <f>IF(SUMPRODUCT(($A$4:$A1733=A1733)*($S$4:$S1733=S1733))&gt;1,0,1)</f>
        <v>0</v>
      </c>
    </row>
    <row r="1734" spans="1:30" ht="15" customHeight="1">
      <c r="A1734" s="165" t="s">
        <v>1090</v>
      </c>
      <c r="B1734" s="76" t="s">
        <v>1102</v>
      </c>
      <c r="C1734" s="76"/>
      <c r="D1734" s="165" t="s">
        <v>16</v>
      </c>
      <c r="E1734" s="189">
        <v>42669</v>
      </c>
      <c r="F1734" s="95" t="s">
        <v>1051</v>
      </c>
      <c r="G1734" s="165" t="s">
        <v>1052</v>
      </c>
      <c r="H1734" s="165" t="s">
        <v>1054</v>
      </c>
      <c r="I1734" s="186"/>
      <c r="J1734" s="85" t="str">
        <f>IFERROR(VLOOKUP(H1734,REFERENCES!R:S,2,FALSE),"")</f>
        <v>Nombre</v>
      </c>
      <c r="K1734" s="190">
        <v>270</v>
      </c>
      <c r="L1734" s="167"/>
      <c r="M1734" s="167"/>
      <c r="N1734" s="167"/>
      <c r="O1734" s="84" t="s">
        <v>1902</v>
      </c>
      <c r="P1734" s="167">
        <v>288</v>
      </c>
      <c r="Q1734" s="96" t="s">
        <v>1040</v>
      </c>
      <c r="R1734" s="165" t="s">
        <v>17</v>
      </c>
      <c r="S1734" s="165" t="s">
        <v>236</v>
      </c>
      <c r="T1734" s="86" t="s">
        <v>1305</v>
      </c>
      <c r="U1734" s="165"/>
      <c r="V1734" s="86"/>
      <c r="W1734" s="97"/>
      <c r="X1734" s="165" t="s">
        <v>1136</v>
      </c>
      <c r="Y1734" s="165" t="str">
        <f t="shared" si="102"/>
        <v>WOR20161026GRAN1E</v>
      </c>
      <c r="Z1734" s="165">
        <f t="shared" si="103"/>
        <v>3</v>
      </c>
      <c r="AA1734" s="165" t="str">
        <f>VLOOKUP(R1734,NIVEAUXADMIN!A:B,2,FALSE)</f>
        <v>HT08</v>
      </c>
      <c r="AB1734" s="165" t="str">
        <f>VLOOKUP(S1734,NIVEAUXADMIN!E:F,2,FALSE)</f>
        <v>HT08821</v>
      </c>
      <c r="AC1734" s="165" t="str">
        <f>VLOOKUP(T1734,NIVEAUXADMIN!I:J,2,FALSE)</f>
        <v>HT08821-01</v>
      </c>
      <c r="AD1734" s="165">
        <f>IF(SUMPRODUCT(($A$4:$A1734=A1734)*($S$4:$S1734=S1734))&gt;1,0,1)</f>
        <v>0</v>
      </c>
    </row>
    <row r="1735" spans="1:30" ht="15" customHeight="1">
      <c r="A1735" s="165" t="s">
        <v>1090</v>
      </c>
      <c r="B1735" s="76" t="s">
        <v>1102</v>
      </c>
      <c r="C1735" s="90"/>
      <c r="D1735" s="165" t="s">
        <v>16</v>
      </c>
      <c r="E1735" s="189">
        <v>42668</v>
      </c>
      <c r="F1735" s="95" t="s">
        <v>1049</v>
      </c>
      <c r="G1735" s="165" t="s">
        <v>1053</v>
      </c>
      <c r="H1735" s="165" t="s">
        <v>1048</v>
      </c>
      <c r="I1735" s="176"/>
      <c r="J1735" s="85" t="str">
        <f>IFERROR(VLOOKUP(H1735,REFERENCES!R:S,2,FALSE),"")</f>
        <v>Nombre</v>
      </c>
      <c r="K1735" s="168">
        <v>250</v>
      </c>
      <c r="L1735" s="167"/>
      <c r="M1735" s="167"/>
      <c r="N1735" s="167"/>
      <c r="O1735" s="84" t="s">
        <v>1902</v>
      </c>
      <c r="P1735" s="167">
        <v>288</v>
      </c>
      <c r="Q1735" s="89"/>
      <c r="R1735" s="87" t="s">
        <v>17</v>
      </c>
      <c r="S1735" s="87" t="s">
        <v>261</v>
      </c>
      <c r="T1735" s="86" t="s">
        <v>1313</v>
      </c>
      <c r="U1735" s="165"/>
      <c r="V1735" s="86"/>
      <c r="W1735" s="97"/>
      <c r="X1735" s="165" t="s">
        <v>1136</v>
      </c>
      <c r="Y1735" s="165" t="str">
        <f t="shared" si="102"/>
        <v>WOR20161025GRDA1E</v>
      </c>
      <c r="Z1735" s="165">
        <f t="shared" si="103"/>
        <v>3</v>
      </c>
      <c r="AA1735" s="165" t="str">
        <f>VLOOKUP(R1735,NIVEAUXADMIN!A:B,2,FALSE)</f>
        <v>HT08</v>
      </c>
      <c r="AB1735" s="165" t="str">
        <f>VLOOKUP(S1735,NIVEAUXADMIN!E:F,2,FALSE)</f>
        <v>HT08822</v>
      </c>
      <c r="AC1735" s="165" t="str">
        <f>VLOOKUP(T1735,NIVEAUXADMIN!I:J,2,FALSE)</f>
        <v>HT08822-01</v>
      </c>
      <c r="AD1735" s="47">
        <f>IF(SUMPRODUCT(($A$4:$A1735=A1735)*($S$4:$S1735=S1735))&gt;1,0,1)</f>
        <v>1</v>
      </c>
    </row>
    <row r="1736" spans="1:30" ht="15" customHeight="1">
      <c r="A1736" s="165" t="s">
        <v>1090</v>
      </c>
      <c r="B1736" s="76" t="s">
        <v>1102</v>
      </c>
      <c r="C1736" s="90"/>
      <c r="D1736" s="165" t="s">
        <v>16</v>
      </c>
      <c r="E1736" s="189">
        <v>42668</v>
      </c>
      <c r="F1736" s="95" t="s">
        <v>1051</v>
      </c>
      <c r="G1736" s="165" t="s">
        <v>1052</v>
      </c>
      <c r="H1736" s="165" t="s">
        <v>1056</v>
      </c>
      <c r="I1736" s="176"/>
      <c r="J1736" s="85" t="str">
        <f>IFERROR(VLOOKUP(H1736,REFERENCES!R:S,2,FALSE),"")</f>
        <v>Nombre</v>
      </c>
      <c r="K1736" s="168">
        <v>270</v>
      </c>
      <c r="L1736" s="167"/>
      <c r="M1736" s="167"/>
      <c r="N1736" s="167"/>
      <c r="O1736" s="84" t="s">
        <v>1902</v>
      </c>
      <c r="P1736" s="167">
        <v>288</v>
      </c>
      <c r="Q1736" s="96" t="s">
        <v>1040</v>
      </c>
      <c r="R1736" s="87" t="s">
        <v>17</v>
      </c>
      <c r="S1736" s="87" t="s">
        <v>261</v>
      </c>
      <c r="T1736" s="86" t="s">
        <v>1313</v>
      </c>
      <c r="U1736" s="165"/>
      <c r="V1736" s="86"/>
      <c r="W1736" s="97"/>
      <c r="X1736" s="165" t="s">
        <v>1136</v>
      </c>
      <c r="Y1736" s="165" t="str">
        <f t="shared" si="102"/>
        <v>WOR20161025GRDA1E</v>
      </c>
      <c r="Z1736" s="165">
        <f t="shared" si="103"/>
        <v>3</v>
      </c>
      <c r="AA1736" s="165" t="str">
        <f>VLOOKUP(R1736,NIVEAUXADMIN!A:B,2,FALSE)</f>
        <v>HT08</v>
      </c>
      <c r="AB1736" s="165" t="str">
        <f>VLOOKUP(S1736,NIVEAUXADMIN!E:F,2,FALSE)</f>
        <v>HT08822</v>
      </c>
      <c r="AC1736" s="165" t="str">
        <f>VLOOKUP(T1736,NIVEAUXADMIN!I:J,2,FALSE)</f>
        <v>HT08822-01</v>
      </c>
      <c r="AD1736" s="47">
        <f>IF(SUMPRODUCT(($A$4:$A1736=A1736)*($S$4:$S1736=S1736))&gt;1,0,1)</f>
        <v>0</v>
      </c>
    </row>
    <row r="1737" spans="1:30" ht="15" customHeight="1">
      <c r="A1737" s="165" t="s">
        <v>1090</v>
      </c>
      <c r="B1737" s="76" t="s">
        <v>1102</v>
      </c>
      <c r="C1737" s="76"/>
      <c r="D1737" s="165" t="s">
        <v>16</v>
      </c>
      <c r="E1737" s="189">
        <v>42668</v>
      </c>
      <c r="F1737" s="95" t="s">
        <v>1051</v>
      </c>
      <c r="G1737" s="165" t="s">
        <v>1052</v>
      </c>
      <c r="H1737" s="165" t="s">
        <v>1054</v>
      </c>
      <c r="I1737" s="186"/>
      <c r="J1737" s="85" t="str">
        <f>IFERROR(VLOOKUP(H1737,REFERENCES!R:S,2,FALSE),"")</f>
        <v>Nombre</v>
      </c>
      <c r="K1737" s="190">
        <v>270</v>
      </c>
      <c r="L1737" s="167"/>
      <c r="M1737" s="167"/>
      <c r="N1737" s="167"/>
      <c r="O1737" s="84" t="s">
        <v>1902</v>
      </c>
      <c r="P1737" s="167">
        <v>288</v>
      </c>
      <c r="Q1737" s="96" t="s">
        <v>1040</v>
      </c>
      <c r="R1737" s="165" t="s">
        <v>17</v>
      </c>
      <c r="S1737" s="165" t="s">
        <v>261</v>
      </c>
      <c r="T1737" s="86" t="s">
        <v>1313</v>
      </c>
      <c r="U1737" s="165"/>
      <c r="V1737" s="86"/>
      <c r="W1737" s="97"/>
      <c r="X1737" s="165" t="s">
        <v>1136</v>
      </c>
      <c r="Y1737" s="165" t="str">
        <f t="shared" si="102"/>
        <v>WOR20161025GRDA1E</v>
      </c>
      <c r="Z1737" s="165">
        <f t="shared" si="103"/>
        <v>3</v>
      </c>
      <c r="AA1737" s="165" t="str">
        <f>VLOOKUP(R1737,NIVEAUXADMIN!A:B,2,FALSE)</f>
        <v>HT08</v>
      </c>
      <c r="AB1737" s="165" t="str">
        <f>VLOOKUP(S1737,NIVEAUXADMIN!E:F,2,FALSE)</f>
        <v>HT08822</v>
      </c>
      <c r="AC1737" s="165" t="str">
        <f>VLOOKUP(T1737,NIVEAUXADMIN!I:J,2,FALSE)</f>
        <v>HT08822-01</v>
      </c>
      <c r="AD1737" s="165">
        <f>IF(SUMPRODUCT(($A$4:$A1737=A1737)*($S$4:$S1737=S1737))&gt;1,0,1)</f>
        <v>0</v>
      </c>
    </row>
    <row r="1738" spans="1:30" ht="15" customHeight="1">
      <c r="A1738" s="165" t="s">
        <v>1090</v>
      </c>
      <c r="B1738" s="76"/>
      <c r="C1738" s="90"/>
      <c r="D1738" s="165" t="s">
        <v>16</v>
      </c>
      <c r="E1738" s="189">
        <v>42690</v>
      </c>
      <c r="F1738" s="95" t="s">
        <v>1049</v>
      </c>
      <c r="G1738" s="165" t="s">
        <v>1053</v>
      </c>
      <c r="H1738" s="165" t="s">
        <v>1048</v>
      </c>
      <c r="I1738" s="176"/>
      <c r="J1738" s="85" t="str">
        <f>IFERROR(VLOOKUP(H1738,REFERENCES!R:S,2,FALSE),"")</f>
        <v>Nombre</v>
      </c>
      <c r="K1738" s="168">
        <v>283</v>
      </c>
      <c r="L1738" s="167"/>
      <c r="M1738" s="167"/>
      <c r="N1738" s="167"/>
      <c r="O1738" s="84" t="s">
        <v>1902</v>
      </c>
      <c r="P1738" s="167">
        <v>283</v>
      </c>
      <c r="Q1738" s="89"/>
      <c r="R1738" s="165" t="s">
        <v>158</v>
      </c>
      <c r="S1738" s="165" t="s">
        <v>339</v>
      </c>
      <c r="T1738" s="86" t="s">
        <v>1317</v>
      </c>
      <c r="U1738" s="165"/>
      <c r="V1738" s="86"/>
      <c r="W1738" s="97"/>
      <c r="X1738" s="165"/>
      <c r="Y1738" s="165" t="str">
        <f t="shared" si="102"/>
        <v>WOR20161116NOLI1È</v>
      </c>
      <c r="Z1738" s="165">
        <f t="shared" si="103"/>
        <v>3</v>
      </c>
      <c r="AA1738" s="165" t="str">
        <f>VLOOKUP(R1738,NIVEAUXADMIN!A:B,2,FALSE)</f>
        <v>HT03</v>
      </c>
      <c r="AB1738" s="165" t="str">
        <f>VLOOKUP(S1738,NIVEAUXADMIN!E:F,2,FALSE)</f>
        <v>HT03313</v>
      </c>
      <c r="AC1738" s="165" t="str">
        <f>VLOOKUP(T1738,NIVEAUXADMIN!I:J,2,FALSE)</f>
        <v>HT03313-01</v>
      </c>
      <c r="AD1738" s="47">
        <f>IF(SUMPRODUCT(($A$4:$A1738=A1738)*($S$4:$S1738=S1738))&gt;1,0,1)</f>
        <v>1</v>
      </c>
    </row>
    <row r="1739" spans="1:30" ht="15" customHeight="1">
      <c r="A1739" s="165" t="s">
        <v>1090</v>
      </c>
      <c r="B1739" s="76"/>
      <c r="C1739" s="90"/>
      <c r="D1739" s="165" t="s">
        <v>16</v>
      </c>
      <c r="E1739" s="189">
        <v>42690</v>
      </c>
      <c r="F1739" s="95" t="s">
        <v>1051</v>
      </c>
      <c r="G1739" s="165" t="s">
        <v>1052</v>
      </c>
      <c r="H1739" s="165" t="s">
        <v>1054</v>
      </c>
      <c r="I1739" s="176"/>
      <c r="J1739" s="85" t="str">
        <f>IFERROR(VLOOKUP(H1739,REFERENCES!R:S,2,FALSE),"")</f>
        <v>Nombre</v>
      </c>
      <c r="K1739" s="168">
        <v>566</v>
      </c>
      <c r="L1739" s="167"/>
      <c r="M1739" s="167"/>
      <c r="N1739" s="167"/>
      <c r="O1739" s="84" t="s">
        <v>1902</v>
      </c>
      <c r="P1739" s="167">
        <v>283</v>
      </c>
      <c r="Q1739" s="96" t="s">
        <v>1040</v>
      </c>
      <c r="R1739" s="165" t="s">
        <v>158</v>
      </c>
      <c r="S1739" s="165" t="s">
        <v>339</v>
      </c>
      <c r="T1739" s="86" t="s">
        <v>1317</v>
      </c>
      <c r="U1739" s="165"/>
      <c r="V1739" s="86"/>
      <c r="W1739" s="97"/>
      <c r="X1739" s="165"/>
      <c r="Y1739" s="165" t="str">
        <f t="shared" si="102"/>
        <v>WOR20161116NOLI1È</v>
      </c>
      <c r="Z1739" s="165">
        <f t="shared" si="103"/>
        <v>3</v>
      </c>
      <c r="AA1739" s="165" t="str">
        <f>VLOOKUP(R1739,NIVEAUXADMIN!A:B,2,FALSE)</f>
        <v>HT03</v>
      </c>
      <c r="AB1739" s="165" t="str">
        <f>VLOOKUP(S1739,NIVEAUXADMIN!E:F,2,FALSE)</f>
        <v>HT03313</v>
      </c>
      <c r="AC1739" s="165" t="str">
        <f>VLOOKUP(T1739,NIVEAUXADMIN!I:J,2,FALSE)</f>
        <v>HT03313-01</v>
      </c>
      <c r="AD1739" s="47">
        <f>IF(SUMPRODUCT(($A$4:$A1739=A1739)*($S$4:$S1739=S1739))&gt;1,0,1)</f>
        <v>0</v>
      </c>
    </row>
    <row r="1740" spans="1:30" ht="15" customHeight="1">
      <c r="A1740" s="165" t="s">
        <v>1090</v>
      </c>
      <c r="B1740" s="76"/>
      <c r="C1740" s="90"/>
      <c r="D1740" s="165" t="s">
        <v>16</v>
      </c>
      <c r="E1740" s="189">
        <v>42690</v>
      </c>
      <c r="F1740" s="88" t="s">
        <v>1051</v>
      </c>
      <c r="G1740" s="87" t="s">
        <v>1052</v>
      </c>
      <c r="H1740" s="87" t="s">
        <v>1062</v>
      </c>
      <c r="I1740" s="176"/>
      <c r="J1740" s="85" t="str">
        <f>IFERROR(VLOOKUP(H1740,REFERENCES!R:S,2,FALSE),"")</f>
        <v>Nombre</v>
      </c>
      <c r="K1740" s="168">
        <v>283</v>
      </c>
      <c r="L1740" s="167"/>
      <c r="M1740" s="167"/>
      <c r="N1740" s="167"/>
      <c r="O1740" s="84" t="s">
        <v>1902</v>
      </c>
      <c r="P1740" s="167">
        <v>283</v>
      </c>
      <c r="Q1740" s="96" t="s">
        <v>1040</v>
      </c>
      <c r="R1740" s="165" t="s">
        <v>158</v>
      </c>
      <c r="S1740" s="165" t="s">
        <v>339</v>
      </c>
      <c r="T1740" s="86" t="s">
        <v>1317</v>
      </c>
      <c r="U1740" s="165"/>
      <c r="V1740" s="86"/>
      <c r="W1740" s="97"/>
      <c r="X1740" s="165"/>
      <c r="Y1740" s="165" t="str">
        <f t="shared" si="102"/>
        <v>WOR20161116NOLI1È</v>
      </c>
      <c r="Z1740" s="165">
        <f t="shared" si="103"/>
        <v>3</v>
      </c>
      <c r="AA1740" s="165" t="str">
        <f>VLOOKUP(R1740,NIVEAUXADMIN!A:B,2,FALSE)</f>
        <v>HT03</v>
      </c>
      <c r="AB1740" s="165" t="str">
        <f>VLOOKUP(S1740,NIVEAUXADMIN!E:F,2,FALSE)</f>
        <v>HT03313</v>
      </c>
      <c r="AC1740" s="165" t="str">
        <f>VLOOKUP(T1740,NIVEAUXADMIN!I:J,2,FALSE)</f>
        <v>HT03313-01</v>
      </c>
      <c r="AD1740" s="47">
        <f>IF(SUMPRODUCT(($A$4:$A1740=A1740)*($S$4:$S1740=S1740))&gt;1,0,1)</f>
        <v>0</v>
      </c>
    </row>
    <row r="1741" spans="1:30" ht="15" customHeight="1">
      <c r="A1741" s="165" t="s">
        <v>1090</v>
      </c>
      <c r="B1741" s="76" t="s">
        <v>1101</v>
      </c>
      <c r="C1741" s="90"/>
      <c r="D1741" s="165" t="s">
        <v>16</v>
      </c>
      <c r="E1741" s="189">
        <v>42652</v>
      </c>
      <c r="F1741" s="95" t="s">
        <v>1049</v>
      </c>
      <c r="G1741" s="165" t="s">
        <v>1053</v>
      </c>
      <c r="H1741" s="165" t="s">
        <v>1048</v>
      </c>
      <c r="I1741" s="87"/>
      <c r="J1741" s="85" t="str">
        <f>IFERROR(VLOOKUP(H1741,REFERENCES!R:S,2,FALSE),"")</f>
        <v>Nombre</v>
      </c>
      <c r="K1741" s="168">
        <v>50</v>
      </c>
      <c r="L1741" s="167"/>
      <c r="M1741" s="167"/>
      <c r="N1741" s="167"/>
      <c r="O1741" s="84" t="s">
        <v>1902</v>
      </c>
      <c r="P1741" s="167">
        <v>50</v>
      </c>
      <c r="Q1741" s="89"/>
      <c r="R1741" s="165" t="s">
        <v>20</v>
      </c>
      <c r="S1741" s="165" t="s">
        <v>21</v>
      </c>
      <c r="T1741" s="86" t="s">
        <v>1332</v>
      </c>
      <c r="U1741" s="165"/>
      <c r="V1741" s="86"/>
      <c r="W1741" s="97"/>
      <c r="X1741" s="165"/>
      <c r="Y1741" s="165" t="str">
        <f t="shared" si="102"/>
        <v>WOR2016109SULE1È</v>
      </c>
      <c r="Z1741" s="165">
        <f t="shared" si="103"/>
        <v>5</v>
      </c>
      <c r="AA1741" s="165" t="str">
        <f>VLOOKUP(R1741,NIVEAUXADMIN!A:B,2,FALSE)</f>
        <v>HT07</v>
      </c>
      <c r="AB1741" s="165" t="str">
        <f>VLOOKUP(S1741,NIVEAUXADMIN!E:F,2,FALSE)</f>
        <v>HT07711</v>
      </c>
      <c r="AC1741" s="165" t="str">
        <f>VLOOKUP(T1741,NIVEAUXADMIN!I:J,2,FALSE)</f>
        <v>HT07711-01</v>
      </c>
      <c r="AD1741" s="47">
        <f>IF(SUMPRODUCT(($A$4:$A1741=A1741)*($S$4:$S1741=S1741))&gt;1,0,1)</f>
        <v>1</v>
      </c>
    </row>
    <row r="1742" spans="1:30" ht="15" customHeight="1">
      <c r="A1742" s="165" t="s">
        <v>1090</v>
      </c>
      <c r="B1742" s="76" t="s">
        <v>1101</v>
      </c>
      <c r="C1742" s="90"/>
      <c r="D1742" s="165" t="s">
        <v>16</v>
      </c>
      <c r="E1742" s="189">
        <v>42652</v>
      </c>
      <c r="F1742" s="95" t="s">
        <v>1051</v>
      </c>
      <c r="G1742" s="165" t="s">
        <v>1052</v>
      </c>
      <c r="H1742" s="165" t="s">
        <v>1056</v>
      </c>
      <c r="I1742" s="87"/>
      <c r="J1742" s="85" t="str">
        <f>IFERROR(VLOOKUP(H1742,REFERENCES!R:S,2,FALSE),"")</f>
        <v>Nombre</v>
      </c>
      <c r="K1742" s="168">
        <v>50</v>
      </c>
      <c r="L1742" s="167"/>
      <c r="M1742" s="167"/>
      <c r="N1742" s="167"/>
      <c r="O1742" s="84" t="s">
        <v>1902</v>
      </c>
      <c r="P1742" s="167">
        <v>50</v>
      </c>
      <c r="Q1742" s="96" t="s">
        <v>1040</v>
      </c>
      <c r="R1742" s="165" t="s">
        <v>20</v>
      </c>
      <c r="S1742" s="165" t="s">
        <v>21</v>
      </c>
      <c r="T1742" s="86" t="s">
        <v>1332</v>
      </c>
      <c r="U1742" s="165"/>
      <c r="V1742" s="86"/>
      <c r="W1742" s="97"/>
      <c r="X1742" s="165"/>
      <c r="Y1742" s="165" t="str">
        <f t="shared" si="102"/>
        <v>WOR2016109SULE1È</v>
      </c>
      <c r="Z1742" s="165">
        <f t="shared" si="103"/>
        <v>5</v>
      </c>
      <c r="AA1742" s="165" t="str">
        <f>VLOOKUP(R1742,NIVEAUXADMIN!A:B,2,FALSE)</f>
        <v>HT07</v>
      </c>
      <c r="AB1742" s="165" t="str">
        <f>VLOOKUP(S1742,NIVEAUXADMIN!E:F,2,FALSE)</f>
        <v>HT07711</v>
      </c>
      <c r="AC1742" s="165" t="str">
        <f>VLOOKUP(T1742,NIVEAUXADMIN!I:J,2,FALSE)</f>
        <v>HT07711-01</v>
      </c>
      <c r="AD1742" s="87">
        <f>IF(SUMPRODUCT(($A$4:$A1742=A1742)*($S$4:$S1742=S1742))&gt;1,0,1)</f>
        <v>0</v>
      </c>
    </row>
    <row r="1743" spans="1:30" ht="15" customHeight="1">
      <c r="A1743" s="165" t="s">
        <v>1090</v>
      </c>
      <c r="B1743" s="76" t="s">
        <v>1101</v>
      </c>
      <c r="C1743" s="90"/>
      <c r="D1743" s="165" t="s">
        <v>16</v>
      </c>
      <c r="E1743" s="189">
        <v>42652</v>
      </c>
      <c r="F1743" s="95" t="s">
        <v>1051</v>
      </c>
      <c r="G1743" s="165" t="s">
        <v>1052</v>
      </c>
      <c r="H1743" s="165" t="s">
        <v>1054</v>
      </c>
      <c r="I1743" s="87"/>
      <c r="J1743" s="85" t="str">
        <f>IFERROR(VLOOKUP(H1743,REFERENCES!R:S,2,FALSE),"")</f>
        <v>Nombre</v>
      </c>
      <c r="K1743" s="168">
        <v>50</v>
      </c>
      <c r="L1743" s="167"/>
      <c r="M1743" s="167"/>
      <c r="N1743" s="167"/>
      <c r="O1743" s="84" t="s">
        <v>1902</v>
      </c>
      <c r="P1743" s="167">
        <v>50</v>
      </c>
      <c r="Q1743" s="96" t="s">
        <v>1040</v>
      </c>
      <c r="R1743" s="165" t="s">
        <v>20</v>
      </c>
      <c r="S1743" s="165" t="s">
        <v>21</v>
      </c>
      <c r="T1743" s="86" t="s">
        <v>1332</v>
      </c>
      <c r="U1743" s="165"/>
      <c r="V1743" s="86"/>
      <c r="W1743" s="97"/>
      <c r="X1743" s="165"/>
      <c r="Y1743" s="165" t="str">
        <f t="shared" si="102"/>
        <v>WOR2016109SULE1È</v>
      </c>
      <c r="Z1743" s="165">
        <f t="shared" si="103"/>
        <v>5</v>
      </c>
      <c r="AA1743" s="165" t="str">
        <f>VLOOKUP(R1743,NIVEAUXADMIN!A:B,2,FALSE)</f>
        <v>HT07</v>
      </c>
      <c r="AB1743" s="165" t="str">
        <f>VLOOKUP(S1743,NIVEAUXADMIN!E:F,2,FALSE)</f>
        <v>HT07711</v>
      </c>
      <c r="AC1743" s="165" t="str">
        <f>VLOOKUP(T1743,NIVEAUXADMIN!I:J,2,FALSE)</f>
        <v>HT07711-01</v>
      </c>
      <c r="AD1743" s="47">
        <f>IF(SUMPRODUCT(($A$4:$A1743=A1743)*($S$4:$S1743=S1743))&gt;1,0,1)</f>
        <v>0</v>
      </c>
    </row>
    <row r="1744" spans="1:30" ht="15" customHeight="1">
      <c r="A1744" s="98" t="s">
        <v>1090</v>
      </c>
      <c r="B1744" s="76" t="s">
        <v>1101</v>
      </c>
      <c r="C1744" s="90"/>
      <c r="D1744" s="165" t="s">
        <v>16</v>
      </c>
      <c r="E1744" s="189">
        <v>42652</v>
      </c>
      <c r="F1744" s="95" t="s">
        <v>1051</v>
      </c>
      <c r="G1744" s="165" t="s">
        <v>1052</v>
      </c>
      <c r="H1744" s="165" t="s">
        <v>1061</v>
      </c>
      <c r="I1744" s="87"/>
      <c r="J1744" s="85" t="str">
        <f>IFERROR(VLOOKUP(H1744,REFERENCES!R:S,2,FALSE),"")</f>
        <v>Nombre</v>
      </c>
      <c r="K1744" s="168">
        <v>50</v>
      </c>
      <c r="L1744" s="167"/>
      <c r="M1744" s="167"/>
      <c r="N1744" s="167"/>
      <c r="O1744" s="84" t="s">
        <v>1902</v>
      </c>
      <c r="P1744" s="167">
        <v>50</v>
      </c>
      <c r="Q1744" s="96" t="s">
        <v>1040</v>
      </c>
      <c r="R1744" s="165" t="s">
        <v>20</v>
      </c>
      <c r="S1744" s="165" t="s">
        <v>21</v>
      </c>
      <c r="T1744" s="86" t="s">
        <v>1332</v>
      </c>
      <c r="U1744" s="165"/>
      <c r="V1744" s="86"/>
      <c r="W1744" s="97"/>
      <c r="X1744" s="165"/>
      <c r="Y1744" s="165" t="str">
        <f t="shared" si="102"/>
        <v>WOR2016109SULE1È</v>
      </c>
      <c r="Z1744" s="165">
        <f t="shared" si="103"/>
        <v>5</v>
      </c>
      <c r="AA1744" s="165" t="str">
        <f>VLOOKUP(R1744,NIVEAUXADMIN!A:B,2,FALSE)</f>
        <v>HT07</v>
      </c>
      <c r="AB1744" s="165" t="str">
        <f>VLOOKUP(S1744,NIVEAUXADMIN!E:F,2,FALSE)</f>
        <v>HT07711</v>
      </c>
      <c r="AC1744" s="165" t="str">
        <f>VLOOKUP(T1744,NIVEAUXADMIN!I:J,2,FALSE)</f>
        <v>HT07711-01</v>
      </c>
      <c r="AD1744" s="47">
        <f>IF(SUMPRODUCT(($A$4:$A1744=A1744)*($S$4:$S1744=S1744))&gt;1,0,1)</f>
        <v>0</v>
      </c>
    </row>
    <row r="1745" spans="1:30" ht="15" customHeight="1">
      <c r="A1745" s="98" t="s">
        <v>1090</v>
      </c>
      <c r="B1745" s="76" t="s">
        <v>1101</v>
      </c>
      <c r="C1745" s="90"/>
      <c r="D1745" s="165" t="s">
        <v>16</v>
      </c>
      <c r="E1745" s="189">
        <v>42652</v>
      </c>
      <c r="F1745" s="95" t="s">
        <v>1051</v>
      </c>
      <c r="G1745" s="165" t="s">
        <v>1052</v>
      </c>
      <c r="H1745" s="165" t="s">
        <v>1058</v>
      </c>
      <c r="I1745" s="87"/>
      <c r="J1745" s="85" t="str">
        <f>IFERROR(VLOOKUP(H1745,REFERENCES!R:S,2,FALSE),"")</f>
        <v>Nombre</v>
      </c>
      <c r="K1745" s="168">
        <v>50</v>
      </c>
      <c r="L1745" s="167"/>
      <c r="M1745" s="167"/>
      <c r="N1745" s="167"/>
      <c r="O1745" s="84" t="s">
        <v>1902</v>
      </c>
      <c r="P1745" s="167">
        <v>50</v>
      </c>
      <c r="Q1745" s="96" t="s">
        <v>1040</v>
      </c>
      <c r="R1745" s="165" t="s">
        <v>20</v>
      </c>
      <c r="S1745" s="165" t="s">
        <v>21</v>
      </c>
      <c r="T1745" s="86" t="s">
        <v>1332</v>
      </c>
      <c r="U1745" s="165"/>
      <c r="V1745" s="86"/>
      <c r="W1745" s="97"/>
      <c r="X1745" s="165"/>
      <c r="Y1745" s="165" t="str">
        <f t="shared" si="102"/>
        <v>WOR2016109SULE1È</v>
      </c>
      <c r="Z1745" s="165">
        <f t="shared" si="103"/>
        <v>5</v>
      </c>
      <c r="AA1745" s="165" t="str">
        <f>VLOOKUP(R1745,NIVEAUXADMIN!A:B,2,FALSE)</f>
        <v>HT07</v>
      </c>
      <c r="AB1745" s="165" t="str">
        <f>VLOOKUP(S1745,NIVEAUXADMIN!E:F,2,FALSE)</f>
        <v>HT07711</v>
      </c>
      <c r="AC1745" s="165" t="str">
        <f>VLOOKUP(T1745,NIVEAUXADMIN!I:J,2,FALSE)</f>
        <v>HT07711-01</v>
      </c>
      <c r="AD1745" s="47">
        <f>IF(SUMPRODUCT(($A$4:$A1745=A1745)*($S$4:$S1745=S1745))&gt;1,0,1)</f>
        <v>0</v>
      </c>
    </row>
    <row r="1746" spans="1:30" ht="15" customHeight="1">
      <c r="A1746" s="165" t="s">
        <v>1090</v>
      </c>
      <c r="B1746" s="76"/>
      <c r="C1746" s="90"/>
      <c r="D1746" s="165" t="s">
        <v>16</v>
      </c>
      <c r="E1746" s="189">
        <v>42651</v>
      </c>
      <c r="F1746" s="95" t="s">
        <v>1049</v>
      </c>
      <c r="G1746" s="165" t="s">
        <v>1053</v>
      </c>
      <c r="H1746" s="165" t="s">
        <v>1048</v>
      </c>
      <c r="I1746" s="165"/>
      <c r="J1746" s="85" t="str">
        <f>IFERROR(VLOOKUP(H1746,REFERENCES!R:S,2,FALSE),"")</f>
        <v>Nombre</v>
      </c>
      <c r="K1746" s="168">
        <v>300</v>
      </c>
      <c r="L1746" s="167"/>
      <c r="M1746" s="167"/>
      <c r="N1746" s="167"/>
      <c r="O1746" s="84" t="s">
        <v>1902</v>
      </c>
      <c r="P1746" s="167">
        <v>300</v>
      </c>
      <c r="Q1746" s="89"/>
      <c r="R1746" s="165" t="s">
        <v>153</v>
      </c>
      <c r="S1746" s="165" t="s">
        <v>296</v>
      </c>
      <c r="T1746" s="86" t="s">
        <v>1340</v>
      </c>
      <c r="U1746" s="165"/>
      <c r="V1746" s="86"/>
      <c r="W1746" s="97"/>
      <c r="X1746" s="165"/>
      <c r="Y1746" s="165" t="str">
        <f t="shared" si="102"/>
        <v>WOR2016108NIMI1È</v>
      </c>
      <c r="Z1746" s="165">
        <f t="shared" si="103"/>
        <v>5</v>
      </c>
      <c r="AA1746" s="165" t="str">
        <f>VLOOKUP(R1746,NIVEAUXADMIN!A:B,2,FALSE)</f>
        <v>HT10</v>
      </c>
      <c r="AB1746" s="165" t="str">
        <f>VLOOKUP(S1746,NIVEAUXADMIN!E:F,2,FALSE)</f>
        <v>HT101011</v>
      </c>
      <c r="AC1746" s="165" t="str">
        <f>VLOOKUP(T1746,NIVEAUXADMIN!I:J,2,FALSE)</f>
        <v>HT101011-01</v>
      </c>
      <c r="AD1746" s="47">
        <f>IF(SUMPRODUCT(($A$4:$A1746=A1746)*($S$4:$S1746=S1746))&gt;1,0,1)</f>
        <v>1</v>
      </c>
    </row>
    <row r="1747" spans="1:30" ht="15" customHeight="1">
      <c r="A1747" s="165" t="s">
        <v>1090</v>
      </c>
      <c r="B1747" s="76"/>
      <c r="C1747" s="90"/>
      <c r="D1747" s="165" t="s">
        <v>16</v>
      </c>
      <c r="E1747" s="189">
        <v>42651</v>
      </c>
      <c r="F1747" s="95" t="s">
        <v>1051</v>
      </c>
      <c r="G1747" s="165" t="s">
        <v>1052</v>
      </c>
      <c r="H1747" s="165" t="s">
        <v>1056</v>
      </c>
      <c r="I1747" s="165"/>
      <c r="J1747" s="85" t="str">
        <f>IFERROR(VLOOKUP(H1747,REFERENCES!R:S,2,FALSE),"")</f>
        <v>Nombre</v>
      </c>
      <c r="K1747" s="168">
        <v>300</v>
      </c>
      <c r="L1747" s="167"/>
      <c r="M1747" s="167"/>
      <c r="N1747" s="167"/>
      <c r="O1747" s="84" t="s">
        <v>1902</v>
      </c>
      <c r="P1747" s="167">
        <v>300</v>
      </c>
      <c r="Q1747" s="96" t="s">
        <v>1040</v>
      </c>
      <c r="R1747" s="165" t="s">
        <v>153</v>
      </c>
      <c r="S1747" s="165" t="s">
        <v>296</v>
      </c>
      <c r="T1747" s="86" t="s">
        <v>1340</v>
      </c>
      <c r="U1747" s="165"/>
      <c r="V1747" s="86"/>
      <c r="W1747" s="97"/>
      <c r="X1747" s="165"/>
      <c r="Y1747" s="165" t="str">
        <f t="shared" si="102"/>
        <v>WOR2016108NIMI1È</v>
      </c>
      <c r="Z1747" s="165">
        <f t="shared" si="103"/>
        <v>5</v>
      </c>
      <c r="AA1747" s="165" t="str">
        <f>VLOOKUP(R1747,NIVEAUXADMIN!A:B,2,FALSE)</f>
        <v>HT10</v>
      </c>
      <c r="AB1747" s="165" t="str">
        <f>VLOOKUP(S1747,NIVEAUXADMIN!E:F,2,FALSE)</f>
        <v>HT101011</v>
      </c>
      <c r="AC1747" s="165" t="str">
        <f>VLOOKUP(T1747,NIVEAUXADMIN!I:J,2,FALSE)</f>
        <v>HT101011-01</v>
      </c>
      <c r="AD1747" s="47">
        <f>IF(SUMPRODUCT(($A$4:$A1747=A1747)*($S$4:$S1747=S1747))&gt;1,0,1)</f>
        <v>0</v>
      </c>
    </row>
    <row r="1748" spans="1:30" ht="15" customHeight="1">
      <c r="A1748" s="165" t="s">
        <v>1090</v>
      </c>
      <c r="B1748" s="76"/>
      <c r="C1748" s="90"/>
      <c r="D1748" s="165" t="s">
        <v>16</v>
      </c>
      <c r="E1748" s="189">
        <v>42651</v>
      </c>
      <c r="F1748" s="95" t="s">
        <v>1051</v>
      </c>
      <c r="G1748" s="165" t="s">
        <v>1052</v>
      </c>
      <c r="H1748" s="165" t="s">
        <v>1054</v>
      </c>
      <c r="I1748" s="165"/>
      <c r="J1748" s="85" t="str">
        <f>IFERROR(VLOOKUP(H1748,REFERENCES!R:S,2,FALSE),"")</f>
        <v>Nombre</v>
      </c>
      <c r="K1748" s="168">
        <v>300</v>
      </c>
      <c r="L1748" s="167"/>
      <c r="M1748" s="167"/>
      <c r="N1748" s="167"/>
      <c r="O1748" s="84" t="s">
        <v>1902</v>
      </c>
      <c r="P1748" s="167">
        <v>300</v>
      </c>
      <c r="Q1748" s="96" t="s">
        <v>1040</v>
      </c>
      <c r="R1748" s="165" t="s">
        <v>153</v>
      </c>
      <c r="S1748" s="165" t="s">
        <v>296</v>
      </c>
      <c r="T1748" s="86" t="s">
        <v>1340</v>
      </c>
      <c r="U1748" s="165"/>
      <c r="V1748" s="86"/>
      <c r="W1748" s="97"/>
      <c r="X1748" s="165"/>
      <c r="Y1748" s="165" t="str">
        <f t="shared" si="102"/>
        <v>WOR2016108NIMI1È</v>
      </c>
      <c r="Z1748" s="165">
        <f t="shared" si="103"/>
        <v>5</v>
      </c>
      <c r="AA1748" s="165" t="str">
        <f>VLOOKUP(R1748,NIVEAUXADMIN!A:B,2,FALSE)</f>
        <v>HT10</v>
      </c>
      <c r="AB1748" s="165" t="str">
        <f>VLOOKUP(S1748,NIVEAUXADMIN!E:F,2,FALSE)</f>
        <v>HT101011</v>
      </c>
      <c r="AC1748" s="165" t="str">
        <f>VLOOKUP(T1748,NIVEAUXADMIN!I:J,2,FALSE)</f>
        <v>HT101011-01</v>
      </c>
      <c r="AD1748" s="47">
        <f>IF(SUMPRODUCT(($A$4:$A1748=A1748)*($S$4:$S1748=S1748))&gt;1,0,1)</f>
        <v>0</v>
      </c>
    </row>
    <row r="1749" spans="1:30" ht="15" customHeight="1">
      <c r="A1749" s="98" t="s">
        <v>1090</v>
      </c>
      <c r="B1749" s="76"/>
      <c r="C1749" s="90"/>
      <c r="D1749" s="165" t="s">
        <v>16</v>
      </c>
      <c r="E1749" s="189">
        <v>42651</v>
      </c>
      <c r="F1749" s="95" t="s">
        <v>1051</v>
      </c>
      <c r="G1749" s="165" t="s">
        <v>1052</v>
      </c>
      <c r="H1749" s="165" t="s">
        <v>1061</v>
      </c>
      <c r="I1749" s="165"/>
      <c r="J1749" s="85" t="str">
        <f>IFERROR(VLOOKUP(H1749,REFERENCES!R:S,2,FALSE),"")</f>
        <v>Nombre</v>
      </c>
      <c r="K1749" s="168">
        <v>300</v>
      </c>
      <c r="L1749" s="167"/>
      <c r="M1749" s="167"/>
      <c r="N1749" s="167"/>
      <c r="O1749" s="84" t="s">
        <v>1902</v>
      </c>
      <c r="P1749" s="167">
        <v>300</v>
      </c>
      <c r="Q1749" s="96" t="s">
        <v>1040</v>
      </c>
      <c r="R1749" s="165" t="s">
        <v>153</v>
      </c>
      <c r="S1749" s="165" t="s">
        <v>296</v>
      </c>
      <c r="T1749" s="86" t="s">
        <v>1340</v>
      </c>
      <c r="U1749" s="165"/>
      <c r="V1749" s="86"/>
      <c r="W1749" s="97"/>
      <c r="X1749" s="165"/>
      <c r="Y1749" s="165" t="str">
        <f t="shared" si="102"/>
        <v>WOR2016108NIMI1È</v>
      </c>
      <c r="Z1749" s="165">
        <f t="shared" si="103"/>
        <v>5</v>
      </c>
      <c r="AA1749" s="165" t="str">
        <f>VLOOKUP(R1749,NIVEAUXADMIN!A:B,2,FALSE)</f>
        <v>HT10</v>
      </c>
      <c r="AB1749" s="165" t="str">
        <f>VLOOKUP(S1749,NIVEAUXADMIN!E:F,2,FALSE)</f>
        <v>HT101011</v>
      </c>
      <c r="AC1749" s="165" t="str">
        <f>VLOOKUP(T1749,NIVEAUXADMIN!I:J,2,FALSE)</f>
        <v>HT101011-01</v>
      </c>
      <c r="AD1749" s="47">
        <f>IF(SUMPRODUCT(($A$4:$A1749=A1749)*($S$4:$S1749=S1749))&gt;1,0,1)</f>
        <v>0</v>
      </c>
    </row>
    <row r="1750" spans="1:30" ht="15" customHeight="1">
      <c r="A1750" s="98" t="s">
        <v>1090</v>
      </c>
      <c r="B1750" s="76"/>
      <c r="C1750" s="90"/>
      <c r="D1750" s="165" t="s">
        <v>16</v>
      </c>
      <c r="E1750" s="189">
        <v>42651</v>
      </c>
      <c r="F1750" s="95" t="s">
        <v>1051</v>
      </c>
      <c r="G1750" s="165" t="s">
        <v>1052</v>
      </c>
      <c r="H1750" s="165" t="s">
        <v>1058</v>
      </c>
      <c r="I1750" s="165"/>
      <c r="J1750" s="85" t="str">
        <f>IFERROR(VLOOKUP(H1750,REFERENCES!R:S,2,FALSE),"")</f>
        <v>Nombre</v>
      </c>
      <c r="K1750" s="168">
        <v>300</v>
      </c>
      <c r="L1750" s="167"/>
      <c r="M1750" s="167"/>
      <c r="N1750" s="167"/>
      <c r="O1750" s="84" t="s">
        <v>1902</v>
      </c>
      <c r="P1750" s="167">
        <v>300</v>
      </c>
      <c r="Q1750" s="96" t="s">
        <v>1040</v>
      </c>
      <c r="R1750" s="165" t="s">
        <v>153</v>
      </c>
      <c r="S1750" s="165" t="s">
        <v>296</v>
      </c>
      <c r="T1750" s="86" t="s">
        <v>1340</v>
      </c>
      <c r="U1750" s="165"/>
      <c r="V1750" s="86"/>
      <c r="W1750" s="97"/>
      <c r="X1750" s="165"/>
      <c r="Y1750" s="165" t="str">
        <f t="shared" si="102"/>
        <v>WOR2016108NIMI1È</v>
      </c>
      <c r="Z1750" s="165">
        <f t="shared" si="103"/>
        <v>5</v>
      </c>
      <c r="AA1750" s="165" t="str">
        <f>VLOOKUP(R1750,NIVEAUXADMIN!A:B,2,FALSE)</f>
        <v>HT10</v>
      </c>
      <c r="AB1750" s="165" t="str">
        <f>VLOOKUP(S1750,NIVEAUXADMIN!E:F,2,FALSE)</f>
        <v>HT101011</v>
      </c>
      <c r="AC1750" s="165" t="str">
        <f>VLOOKUP(T1750,NIVEAUXADMIN!I:J,2,FALSE)</f>
        <v>HT101011-01</v>
      </c>
      <c r="AD1750" s="47">
        <f>IF(SUMPRODUCT(($A$4:$A1750=A1750)*($S$4:$S1750=S1750))&gt;1,0,1)</f>
        <v>0</v>
      </c>
    </row>
    <row r="1751" spans="1:30" ht="15" customHeight="1">
      <c r="A1751" s="165" t="s">
        <v>1090</v>
      </c>
      <c r="B1751" s="76"/>
      <c r="C1751" s="76"/>
      <c r="D1751" s="165" t="s">
        <v>16</v>
      </c>
      <c r="E1751" s="189">
        <v>42671</v>
      </c>
      <c r="F1751" s="95" t="s">
        <v>1050</v>
      </c>
      <c r="G1751" s="165" t="s">
        <v>1029</v>
      </c>
      <c r="H1751" s="165" t="s">
        <v>1029</v>
      </c>
      <c r="I1751" s="186"/>
      <c r="J1751" s="85" t="str">
        <f>IFERROR(VLOOKUP(H1751,REFERENCES!R:S,2,FALSE),"")</f>
        <v/>
      </c>
      <c r="K1751" s="190">
        <v>479</v>
      </c>
      <c r="L1751" s="167"/>
      <c r="M1751" s="167"/>
      <c r="N1751" s="167"/>
      <c r="O1751" s="84" t="s">
        <v>1902</v>
      </c>
      <c r="P1751" s="167">
        <v>479</v>
      </c>
      <c r="Q1751" s="96" t="s">
        <v>1040</v>
      </c>
      <c r="R1751" s="165" t="s">
        <v>153</v>
      </c>
      <c r="S1751" s="165" t="s">
        <v>296</v>
      </c>
      <c r="T1751" s="86" t="s">
        <v>1340</v>
      </c>
      <c r="U1751" s="165" t="s">
        <v>1250</v>
      </c>
      <c r="V1751" s="86"/>
      <c r="W1751" s="97"/>
      <c r="X1751" s="165"/>
      <c r="Y1751" s="165" t="str">
        <f t="shared" si="102"/>
        <v>WOR20161028NIMI1È</v>
      </c>
      <c r="Z1751" s="165">
        <f t="shared" si="103"/>
        <v>1</v>
      </c>
      <c r="AA1751" s="165" t="str">
        <f>VLOOKUP(R1751,NIVEAUXADMIN!A:B,2,FALSE)</f>
        <v>HT10</v>
      </c>
      <c r="AB1751" s="165" t="str">
        <f>VLOOKUP(S1751,NIVEAUXADMIN!E:F,2,FALSE)</f>
        <v>HT101011</v>
      </c>
      <c r="AC1751" s="165" t="str">
        <f>VLOOKUP(T1751,NIVEAUXADMIN!I:J,2,FALSE)</f>
        <v>HT101011-01</v>
      </c>
      <c r="AD1751" s="165">
        <f>IF(SUMPRODUCT(($A$4:$A1751=A1751)*($S$4:$S1751=S1751))&gt;1,0,1)</f>
        <v>0</v>
      </c>
    </row>
    <row r="1752" spans="1:30" ht="15" customHeight="1">
      <c r="A1752" s="165" t="s">
        <v>1090</v>
      </c>
      <c r="B1752" s="76"/>
      <c r="C1752" s="76"/>
      <c r="D1752" s="165" t="s">
        <v>16</v>
      </c>
      <c r="E1752" s="189">
        <v>42672</v>
      </c>
      <c r="F1752" s="95" t="s">
        <v>1049</v>
      </c>
      <c r="G1752" s="165" t="s">
        <v>1053</v>
      </c>
      <c r="H1752" s="165" t="s">
        <v>1048</v>
      </c>
      <c r="I1752" s="186"/>
      <c r="J1752" s="85" t="str">
        <f>IFERROR(VLOOKUP(H1752,REFERENCES!R:S,2,FALSE),"")</f>
        <v>Nombre</v>
      </c>
      <c r="K1752" s="190">
        <v>150</v>
      </c>
      <c r="L1752" s="167"/>
      <c r="M1752" s="167"/>
      <c r="N1752" s="167"/>
      <c r="O1752" s="84" t="s">
        <v>1902</v>
      </c>
      <c r="P1752" s="167">
        <v>150</v>
      </c>
      <c r="Q1752" s="96"/>
      <c r="R1752" s="165" t="s">
        <v>153</v>
      </c>
      <c r="S1752" s="165" t="s">
        <v>296</v>
      </c>
      <c r="T1752" s="86" t="s">
        <v>1340</v>
      </c>
      <c r="U1752" s="165"/>
      <c r="V1752" s="86"/>
      <c r="W1752" s="97"/>
      <c r="X1752" s="165"/>
      <c r="Y1752" s="165" t="str">
        <f t="shared" si="102"/>
        <v>WOR20161029NIMI1È</v>
      </c>
      <c r="Z1752" s="165">
        <f t="shared" si="103"/>
        <v>4</v>
      </c>
      <c r="AA1752" s="165" t="str">
        <f>VLOOKUP(R1752,NIVEAUXADMIN!A:B,2,FALSE)</f>
        <v>HT10</v>
      </c>
      <c r="AB1752" s="165" t="str">
        <f>VLOOKUP(S1752,NIVEAUXADMIN!E:F,2,FALSE)</f>
        <v>HT101011</v>
      </c>
      <c r="AC1752" s="165" t="str">
        <f>VLOOKUP(T1752,NIVEAUXADMIN!I:J,2,FALSE)</f>
        <v>HT101011-01</v>
      </c>
      <c r="AD1752" s="165">
        <f>IF(SUMPRODUCT(($A$4:$A1752=A1752)*($S$4:$S1752=S1752))&gt;1,0,1)</f>
        <v>0</v>
      </c>
    </row>
    <row r="1753" spans="1:30" ht="15" customHeight="1">
      <c r="A1753" s="165" t="s">
        <v>1090</v>
      </c>
      <c r="B1753" s="76"/>
      <c r="C1753" s="76"/>
      <c r="D1753" s="165" t="s">
        <v>16</v>
      </c>
      <c r="E1753" s="189">
        <v>42672</v>
      </c>
      <c r="F1753" s="95" t="s">
        <v>1051</v>
      </c>
      <c r="G1753" s="165" t="s">
        <v>1052</v>
      </c>
      <c r="H1753" s="165" t="s">
        <v>1054</v>
      </c>
      <c r="I1753" s="186"/>
      <c r="J1753" s="85" t="str">
        <f>IFERROR(VLOOKUP(H1753,REFERENCES!R:S,2,FALSE),"")</f>
        <v>Nombre</v>
      </c>
      <c r="K1753" s="190">
        <v>300</v>
      </c>
      <c r="L1753" s="167"/>
      <c r="M1753" s="167"/>
      <c r="N1753" s="167"/>
      <c r="O1753" s="84" t="s">
        <v>1902</v>
      </c>
      <c r="P1753" s="167">
        <v>150</v>
      </c>
      <c r="Q1753" s="96" t="s">
        <v>1040</v>
      </c>
      <c r="R1753" s="165" t="s">
        <v>153</v>
      </c>
      <c r="S1753" s="165" t="s">
        <v>296</v>
      </c>
      <c r="T1753" s="86" t="s">
        <v>1340</v>
      </c>
      <c r="U1753" s="165"/>
      <c r="V1753" s="86"/>
      <c r="W1753" s="97"/>
      <c r="X1753" s="165"/>
      <c r="Y1753" s="165" t="str">
        <f t="shared" si="102"/>
        <v>WOR20161029NIMI1È</v>
      </c>
      <c r="Z1753" s="165">
        <f t="shared" si="103"/>
        <v>4</v>
      </c>
      <c r="AA1753" s="165" t="str">
        <f>VLOOKUP(R1753,NIVEAUXADMIN!A:B,2,FALSE)</f>
        <v>HT10</v>
      </c>
      <c r="AB1753" s="165" t="str">
        <f>VLOOKUP(S1753,NIVEAUXADMIN!E:F,2,FALSE)</f>
        <v>HT101011</v>
      </c>
      <c r="AC1753" s="165" t="str">
        <f>VLOOKUP(T1753,NIVEAUXADMIN!I:J,2,FALSE)</f>
        <v>HT101011-01</v>
      </c>
      <c r="AD1753" s="165">
        <f>IF(SUMPRODUCT(($A$4:$A1753=A1753)*($S$4:$S1753=S1753))&gt;1,0,1)</f>
        <v>0</v>
      </c>
    </row>
    <row r="1754" spans="1:30" ht="15" customHeight="1">
      <c r="A1754" s="165" t="s">
        <v>1090</v>
      </c>
      <c r="B1754" s="76"/>
      <c r="C1754" s="76"/>
      <c r="D1754" s="165" t="s">
        <v>16</v>
      </c>
      <c r="E1754" s="189">
        <v>42672</v>
      </c>
      <c r="F1754" s="95" t="s">
        <v>1051</v>
      </c>
      <c r="G1754" s="165" t="s">
        <v>1052</v>
      </c>
      <c r="H1754" s="165" t="s">
        <v>1062</v>
      </c>
      <c r="I1754" s="186"/>
      <c r="J1754" s="85" t="str">
        <f>IFERROR(VLOOKUP(H1754,REFERENCES!R:S,2,FALSE),"")</f>
        <v>Nombre</v>
      </c>
      <c r="K1754" s="190">
        <v>150</v>
      </c>
      <c r="L1754" s="167"/>
      <c r="M1754" s="167"/>
      <c r="N1754" s="167"/>
      <c r="O1754" s="84" t="s">
        <v>1902</v>
      </c>
      <c r="P1754" s="167">
        <v>150</v>
      </c>
      <c r="Q1754" s="96" t="s">
        <v>1040</v>
      </c>
      <c r="R1754" s="165" t="s">
        <v>153</v>
      </c>
      <c r="S1754" s="165" t="s">
        <v>296</v>
      </c>
      <c r="T1754" s="86" t="s">
        <v>1340</v>
      </c>
      <c r="U1754" s="165"/>
      <c r="V1754" s="86"/>
      <c r="W1754" s="97"/>
      <c r="X1754" s="165"/>
      <c r="Y1754" s="165" t="str">
        <f t="shared" si="102"/>
        <v>WOR20161029NIMI1È</v>
      </c>
      <c r="Z1754" s="165">
        <f t="shared" si="103"/>
        <v>4</v>
      </c>
      <c r="AA1754" s="165" t="str">
        <f>VLOOKUP(R1754,NIVEAUXADMIN!A:B,2,FALSE)</f>
        <v>HT10</v>
      </c>
      <c r="AB1754" s="165" t="str">
        <f>VLOOKUP(S1754,NIVEAUXADMIN!E:F,2,FALSE)</f>
        <v>HT101011</v>
      </c>
      <c r="AC1754" s="165" t="str">
        <f>VLOOKUP(T1754,NIVEAUXADMIN!I:J,2,FALSE)</f>
        <v>HT101011-01</v>
      </c>
      <c r="AD1754" s="165">
        <f>IF(SUMPRODUCT(($A$4:$A1754=A1754)*($S$4:$S1754=S1754))&gt;1,0,1)</f>
        <v>0</v>
      </c>
    </row>
    <row r="1755" spans="1:30" ht="15" customHeight="1">
      <c r="A1755" s="98" t="s">
        <v>1090</v>
      </c>
      <c r="B1755" s="76"/>
      <c r="C1755" s="76"/>
      <c r="D1755" s="165" t="s">
        <v>16</v>
      </c>
      <c r="E1755" s="189">
        <v>42672</v>
      </c>
      <c r="F1755" s="95" t="s">
        <v>1051</v>
      </c>
      <c r="G1755" s="165" t="s">
        <v>1052</v>
      </c>
      <c r="H1755" s="165" t="s">
        <v>1058</v>
      </c>
      <c r="I1755" s="186"/>
      <c r="J1755" s="85" t="str">
        <f>IFERROR(VLOOKUP(H1755,REFERENCES!R:S,2,FALSE),"")</f>
        <v>Nombre</v>
      </c>
      <c r="K1755" s="190">
        <v>300</v>
      </c>
      <c r="L1755" s="167"/>
      <c r="M1755" s="167"/>
      <c r="N1755" s="167"/>
      <c r="O1755" s="84" t="s">
        <v>1902</v>
      </c>
      <c r="P1755" s="167">
        <v>150</v>
      </c>
      <c r="Q1755" s="96" t="s">
        <v>1040</v>
      </c>
      <c r="R1755" s="165" t="s">
        <v>153</v>
      </c>
      <c r="S1755" s="165" t="s">
        <v>296</v>
      </c>
      <c r="T1755" s="86" t="s">
        <v>1340</v>
      </c>
      <c r="U1755" s="165"/>
      <c r="V1755" s="86"/>
      <c r="W1755" s="97"/>
      <c r="X1755" s="165"/>
      <c r="Y1755" s="165" t="str">
        <f t="shared" si="102"/>
        <v>WOR20161029NIMI1È</v>
      </c>
      <c r="Z1755" s="165">
        <f t="shared" si="103"/>
        <v>4</v>
      </c>
      <c r="AA1755" s="165" t="str">
        <f>VLOOKUP(R1755,NIVEAUXADMIN!A:B,2,FALSE)</f>
        <v>HT10</v>
      </c>
      <c r="AB1755" s="165" t="str">
        <f>VLOOKUP(S1755,NIVEAUXADMIN!E:F,2,FALSE)</f>
        <v>HT101011</v>
      </c>
      <c r="AC1755" s="165" t="str">
        <f>VLOOKUP(T1755,NIVEAUXADMIN!I:J,2,FALSE)</f>
        <v>HT101011-01</v>
      </c>
      <c r="AD1755" s="165">
        <f>IF(SUMPRODUCT(($A$4:$A1755=A1755)*($S$4:$S1755=S1755))&gt;1,0,1)</f>
        <v>0</v>
      </c>
    </row>
    <row r="1756" spans="1:30" ht="15" customHeight="1">
      <c r="A1756" s="165" t="s">
        <v>1090</v>
      </c>
      <c r="B1756" s="76"/>
      <c r="C1756" s="76"/>
      <c r="D1756" s="165" t="s">
        <v>16</v>
      </c>
      <c r="E1756" s="189">
        <v>42676</v>
      </c>
      <c r="F1756" s="95" t="s">
        <v>1049</v>
      </c>
      <c r="G1756" s="165" t="s">
        <v>1053</v>
      </c>
      <c r="H1756" s="165" t="s">
        <v>1048</v>
      </c>
      <c r="I1756" s="186"/>
      <c r="J1756" s="85" t="str">
        <f>IFERROR(VLOOKUP(H1756,REFERENCES!R:S,2,FALSE),"")</f>
        <v>Nombre</v>
      </c>
      <c r="K1756" s="190">
        <v>50</v>
      </c>
      <c r="L1756" s="167"/>
      <c r="M1756" s="167"/>
      <c r="N1756" s="167"/>
      <c r="O1756" s="84" t="s">
        <v>1902</v>
      </c>
      <c r="P1756" s="207"/>
      <c r="Q1756" s="96"/>
      <c r="R1756" s="165" t="s">
        <v>153</v>
      </c>
      <c r="S1756" s="165" t="s">
        <v>296</v>
      </c>
      <c r="T1756" s="86" t="s">
        <v>1340</v>
      </c>
      <c r="U1756" s="165"/>
      <c r="V1756" s="86"/>
      <c r="W1756" s="97"/>
      <c r="X1756" s="165" t="s">
        <v>1137</v>
      </c>
      <c r="Y1756" s="165" t="str">
        <f t="shared" si="102"/>
        <v>WOR2016112NIMI1È</v>
      </c>
      <c r="Z1756" s="165">
        <f t="shared" si="103"/>
        <v>1</v>
      </c>
      <c r="AA1756" s="165" t="str">
        <f>VLOOKUP(R1756,NIVEAUXADMIN!A:B,2,FALSE)</f>
        <v>HT10</v>
      </c>
      <c r="AB1756" s="165" t="str">
        <f>VLOOKUP(S1756,NIVEAUXADMIN!E:F,2,FALSE)</f>
        <v>HT101011</v>
      </c>
      <c r="AC1756" s="165" t="str">
        <f>VLOOKUP(T1756,NIVEAUXADMIN!I:J,2,FALSE)</f>
        <v>HT101011-01</v>
      </c>
      <c r="AD1756" s="165">
        <f>IF(SUMPRODUCT(($A$4:$A1756=A1756)*($S$4:$S1756=S1756))&gt;1,0,1)</f>
        <v>0</v>
      </c>
    </row>
    <row r="1757" spans="1:30" ht="15" customHeight="1">
      <c r="A1757" s="165" t="s">
        <v>1090</v>
      </c>
      <c r="B1757" s="76"/>
      <c r="C1757" s="90"/>
      <c r="D1757" s="165" t="s">
        <v>16</v>
      </c>
      <c r="E1757" s="189">
        <v>42660</v>
      </c>
      <c r="F1757" s="95" t="s">
        <v>1050</v>
      </c>
      <c r="G1757" s="165" t="s">
        <v>1029</v>
      </c>
      <c r="H1757" s="165" t="s">
        <v>1029</v>
      </c>
      <c r="I1757" s="87"/>
      <c r="J1757" s="85" t="str">
        <f>IFERROR(VLOOKUP(H1757,REFERENCES!R:S,2,FALSE),"")</f>
        <v/>
      </c>
      <c r="K1757" s="168">
        <v>479</v>
      </c>
      <c r="L1757" s="167"/>
      <c r="M1757" s="167"/>
      <c r="N1757" s="167"/>
      <c r="O1757" s="84" t="s">
        <v>1902</v>
      </c>
      <c r="P1757" s="167">
        <v>479</v>
      </c>
      <c r="Q1757" s="96" t="s">
        <v>1040</v>
      </c>
      <c r="R1757" s="165" t="s">
        <v>153</v>
      </c>
      <c r="S1757" s="165" t="s">
        <v>305</v>
      </c>
      <c r="T1757" s="166" t="s">
        <v>1358</v>
      </c>
      <c r="U1757" s="165" t="s">
        <v>1248</v>
      </c>
      <c r="V1757" s="86"/>
      <c r="W1757" s="97"/>
      <c r="X1757" s="165"/>
      <c r="Y1757" s="165" t="str">
        <f t="shared" si="102"/>
        <v>WOR20161017NIPE1È</v>
      </c>
      <c r="Z1757" s="165">
        <f t="shared" si="103"/>
        <v>1</v>
      </c>
      <c r="AA1757" s="165" t="str">
        <f>VLOOKUP(R1757,NIVEAUXADMIN!A:B,2,FALSE)</f>
        <v>HT10</v>
      </c>
      <c r="AB1757" s="165" t="str">
        <f>VLOOKUP(S1757,NIVEAUXADMIN!E:F,2,FALSE)</f>
        <v>HT101012</v>
      </c>
      <c r="AC1757" s="165" t="str">
        <f>VLOOKUP(T1757,NIVEAUXADMIN!I:J,2,FALSE)</f>
        <v>HT101012-01</v>
      </c>
      <c r="AD1757" s="47">
        <f>IF(SUMPRODUCT(($A$4:$A1757=A1757)*($S$4:$S1757=S1757))&gt;1,0,1)</f>
        <v>1</v>
      </c>
    </row>
    <row r="1758" spans="1:30" ht="15" customHeight="1">
      <c r="A1758" s="165" t="s">
        <v>1090</v>
      </c>
      <c r="B1758" s="76"/>
      <c r="C1758" s="90"/>
      <c r="D1758" s="165" t="s">
        <v>16</v>
      </c>
      <c r="E1758" s="189">
        <v>42664</v>
      </c>
      <c r="F1758" s="95" t="s">
        <v>1050</v>
      </c>
      <c r="G1758" s="165" t="s">
        <v>1029</v>
      </c>
      <c r="H1758" s="165" t="s">
        <v>1029</v>
      </c>
      <c r="I1758" s="176"/>
      <c r="J1758" s="85" t="str">
        <f>IFERROR(VLOOKUP(H1758,REFERENCES!R:S,2,FALSE),"")</f>
        <v/>
      </c>
      <c r="K1758" s="168">
        <v>83</v>
      </c>
      <c r="L1758" s="167"/>
      <c r="M1758" s="167"/>
      <c r="N1758" s="167"/>
      <c r="O1758" s="84" t="s">
        <v>1902</v>
      </c>
      <c r="P1758" s="167">
        <v>83</v>
      </c>
      <c r="Q1758" s="96" t="s">
        <v>1040</v>
      </c>
      <c r="R1758" s="165" t="s">
        <v>153</v>
      </c>
      <c r="S1758" s="165" t="s">
        <v>305</v>
      </c>
      <c r="T1758" s="166" t="s">
        <v>1358</v>
      </c>
      <c r="U1758" s="165" t="s">
        <v>1249</v>
      </c>
      <c r="V1758" s="86"/>
      <c r="W1758" s="97"/>
      <c r="X1758" s="165"/>
      <c r="Y1758" s="165" t="str">
        <f t="shared" si="102"/>
        <v>WOR20161021NIPE1È</v>
      </c>
      <c r="Z1758" s="165">
        <f t="shared" si="103"/>
        <v>1</v>
      </c>
      <c r="AA1758" s="165" t="str">
        <f>VLOOKUP(R1758,NIVEAUXADMIN!A:B,2,FALSE)</f>
        <v>HT10</v>
      </c>
      <c r="AB1758" s="165" t="str">
        <f>VLOOKUP(S1758,NIVEAUXADMIN!E:F,2,FALSE)</f>
        <v>HT101012</v>
      </c>
      <c r="AC1758" s="165" t="str">
        <f>VLOOKUP(T1758,NIVEAUXADMIN!I:J,2,FALSE)</f>
        <v>HT101012-01</v>
      </c>
      <c r="AD1758" s="47">
        <f>IF(SUMPRODUCT(($A$4:$A1758=A1758)*($S$4:$S1758=S1758))&gt;1,0,1)</f>
        <v>0</v>
      </c>
    </row>
    <row r="1759" spans="1:30" ht="15" customHeight="1">
      <c r="A1759" s="165" t="s">
        <v>1090</v>
      </c>
      <c r="B1759" s="76"/>
      <c r="C1759" s="90"/>
      <c r="D1759" s="165" t="s">
        <v>16</v>
      </c>
      <c r="E1759" s="189">
        <v>42668</v>
      </c>
      <c r="F1759" s="95" t="s">
        <v>1049</v>
      </c>
      <c r="G1759" s="165" t="s">
        <v>1053</v>
      </c>
      <c r="H1759" s="165" t="s">
        <v>1048</v>
      </c>
      <c r="I1759" s="176"/>
      <c r="J1759" s="85" t="str">
        <f>IFERROR(VLOOKUP(H1759,REFERENCES!R:S,2,FALSE),"")</f>
        <v>Nombre</v>
      </c>
      <c r="K1759" s="168">
        <v>250</v>
      </c>
      <c r="L1759" s="167"/>
      <c r="M1759" s="167"/>
      <c r="N1759" s="167"/>
      <c r="O1759" s="84" t="s">
        <v>1902</v>
      </c>
      <c r="P1759" s="167">
        <v>250</v>
      </c>
      <c r="Q1759" s="89"/>
      <c r="R1759" s="165" t="s">
        <v>153</v>
      </c>
      <c r="S1759" s="165" t="s">
        <v>305</v>
      </c>
      <c r="T1759" s="166" t="s">
        <v>1358</v>
      </c>
      <c r="U1759" s="165"/>
      <c r="V1759" s="86"/>
      <c r="W1759" s="97"/>
      <c r="X1759" s="165"/>
      <c r="Y1759" s="165" t="str">
        <f t="shared" si="102"/>
        <v>WOR20161025NIPE1È</v>
      </c>
      <c r="Z1759" s="165">
        <f t="shared" si="103"/>
        <v>4</v>
      </c>
      <c r="AA1759" s="165" t="str">
        <f>VLOOKUP(R1759,NIVEAUXADMIN!A:B,2,FALSE)</f>
        <v>HT10</v>
      </c>
      <c r="AB1759" s="165" t="str">
        <f>VLOOKUP(S1759,NIVEAUXADMIN!E:F,2,FALSE)</f>
        <v>HT101012</v>
      </c>
      <c r="AC1759" s="165" t="str">
        <f>VLOOKUP(T1759,NIVEAUXADMIN!I:J,2,FALSE)</f>
        <v>HT101012-01</v>
      </c>
      <c r="AD1759" s="47">
        <f>IF(SUMPRODUCT(($A$4:$A1759=A1759)*($S$4:$S1759=S1759))&gt;1,0,1)</f>
        <v>0</v>
      </c>
    </row>
    <row r="1760" spans="1:30" ht="15" customHeight="1">
      <c r="A1760" s="165" t="s">
        <v>1090</v>
      </c>
      <c r="B1760" s="76"/>
      <c r="C1760" s="76"/>
      <c r="D1760" s="165" t="s">
        <v>16</v>
      </c>
      <c r="E1760" s="189">
        <v>42668</v>
      </c>
      <c r="F1760" s="95" t="s">
        <v>1051</v>
      </c>
      <c r="G1760" s="165" t="s">
        <v>1052</v>
      </c>
      <c r="H1760" s="165" t="s">
        <v>1054</v>
      </c>
      <c r="I1760" s="186"/>
      <c r="J1760" s="85" t="str">
        <f>IFERROR(VLOOKUP(H1760,REFERENCES!R:S,2,FALSE),"")</f>
        <v>Nombre</v>
      </c>
      <c r="K1760" s="190">
        <v>500</v>
      </c>
      <c r="L1760" s="167"/>
      <c r="M1760" s="167"/>
      <c r="N1760" s="167"/>
      <c r="O1760" s="84" t="s">
        <v>1902</v>
      </c>
      <c r="P1760" s="167">
        <v>250</v>
      </c>
      <c r="Q1760" s="96" t="s">
        <v>1040</v>
      </c>
      <c r="R1760" s="165" t="s">
        <v>153</v>
      </c>
      <c r="S1760" s="165" t="s">
        <v>305</v>
      </c>
      <c r="T1760" s="166" t="s">
        <v>1358</v>
      </c>
      <c r="U1760" s="165"/>
      <c r="V1760" s="86"/>
      <c r="W1760" s="97"/>
      <c r="X1760" s="165"/>
      <c r="Y1760" s="165" t="str">
        <f t="shared" si="102"/>
        <v>WOR20161025NIPE1È</v>
      </c>
      <c r="Z1760" s="165">
        <f t="shared" si="103"/>
        <v>4</v>
      </c>
      <c r="AA1760" s="165" t="str">
        <f>VLOOKUP(R1760,NIVEAUXADMIN!A:B,2,FALSE)</f>
        <v>HT10</v>
      </c>
      <c r="AB1760" s="165" t="str">
        <f>VLOOKUP(S1760,NIVEAUXADMIN!E:F,2,FALSE)</f>
        <v>HT101012</v>
      </c>
      <c r="AC1760" s="165" t="str">
        <f>VLOOKUP(T1760,NIVEAUXADMIN!I:J,2,FALSE)</f>
        <v>HT101012-01</v>
      </c>
      <c r="AD1760" s="165">
        <f>IF(SUMPRODUCT(($A$4:$A1760=A1760)*($S$4:$S1760=S1760))&gt;1,0,1)</f>
        <v>0</v>
      </c>
    </row>
    <row r="1761" spans="1:30" ht="15" customHeight="1">
      <c r="A1761" s="165" t="s">
        <v>1090</v>
      </c>
      <c r="B1761" s="76"/>
      <c r="C1761" s="76"/>
      <c r="D1761" s="165" t="s">
        <v>16</v>
      </c>
      <c r="E1761" s="189">
        <v>42668</v>
      </c>
      <c r="F1761" s="95" t="s">
        <v>1051</v>
      </c>
      <c r="G1761" s="165" t="s">
        <v>1052</v>
      </c>
      <c r="H1761" s="165" t="s">
        <v>1062</v>
      </c>
      <c r="I1761" s="186"/>
      <c r="J1761" s="85" t="str">
        <f>IFERROR(VLOOKUP(H1761,REFERENCES!R:S,2,FALSE),"")</f>
        <v>Nombre</v>
      </c>
      <c r="K1761" s="190">
        <v>250</v>
      </c>
      <c r="L1761" s="167"/>
      <c r="M1761" s="167"/>
      <c r="N1761" s="167"/>
      <c r="O1761" s="84" t="s">
        <v>1902</v>
      </c>
      <c r="P1761" s="167">
        <v>250</v>
      </c>
      <c r="Q1761" s="96" t="s">
        <v>1040</v>
      </c>
      <c r="R1761" s="165" t="s">
        <v>153</v>
      </c>
      <c r="S1761" s="165" t="s">
        <v>305</v>
      </c>
      <c r="T1761" s="166" t="s">
        <v>1358</v>
      </c>
      <c r="U1761" s="165"/>
      <c r="V1761" s="86"/>
      <c r="W1761" s="97"/>
      <c r="X1761" s="165"/>
      <c r="Y1761" s="165" t="str">
        <f t="shared" si="102"/>
        <v>WOR20161025NIPE1È</v>
      </c>
      <c r="Z1761" s="165">
        <f t="shared" si="103"/>
        <v>4</v>
      </c>
      <c r="AA1761" s="165" t="str">
        <f>VLOOKUP(R1761,NIVEAUXADMIN!A:B,2,FALSE)</f>
        <v>HT10</v>
      </c>
      <c r="AB1761" s="165" t="str">
        <f>VLOOKUP(S1761,NIVEAUXADMIN!E:F,2,FALSE)</f>
        <v>HT101012</v>
      </c>
      <c r="AC1761" s="165" t="str">
        <f>VLOOKUP(T1761,NIVEAUXADMIN!I:J,2,FALSE)</f>
        <v>HT101012-01</v>
      </c>
      <c r="AD1761" s="165">
        <f>IF(SUMPRODUCT(($A$4:$A1761=A1761)*($S$4:$S1761=S1761))&gt;1,0,1)</f>
        <v>0</v>
      </c>
    </row>
    <row r="1762" spans="1:30" ht="15" customHeight="1">
      <c r="A1762" s="98" t="s">
        <v>1090</v>
      </c>
      <c r="B1762" s="76"/>
      <c r="C1762" s="76"/>
      <c r="D1762" s="165" t="s">
        <v>16</v>
      </c>
      <c r="E1762" s="189">
        <v>42668</v>
      </c>
      <c r="F1762" s="95" t="s">
        <v>1051</v>
      </c>
      <c r="G1762" s="165" t="s">
        <v>1052</v>
      </c>
      <c r="H1762" s="165" t="s">
        <v>1058</v>
      </c>
      <c r="I1762" s="186"/>
      <c r="J1762" s="85" t="str">
        <f>IFERROR(VLOOKUP(H1762,REFERENCES!R:S,2,FALSE),"")</f>
        <v>Nombre</v>
      </c>
      <c r="K1762" s="190">
        <v>500</v>
      </c>
      <c r="L1762" s="167"/>
      <c r="M1762" s="167"/>
      <c r="N1762" s="167"/>
      <c r="O1762" s="84" t="s">
        <v>1902</v>
      </c>
      <c r="P1762" s="167">
        <v>250</v>
      </c>
      <c r="Q1762" s="96" t="s">
        <v>1040</v>
      </c>
      <c r="R1762" s="165" t="s">
        <v>153</v>
      </c>
      <c r="S1762" s="165" t="s">
        <v>305</v>
      </c>
      <c r="T1762" s="166" t="s">
        <v>1358</v>
      </c>
      <c r="U1762" s="165"/>
      <c r="V1762" s="86"/>
      <c r="W1762" s="97"/>
      <c r="X1762" s="165"/>
      <c r="Y1762" s="165" t="str">
        <f t="shared" si="102"/>
        <v>WOR20161025NIPE1È</v>
      </c>
      <c r="Z1762" s="165">
        <f t="shared" si="103"/>
        <v>4</v>
      </c>
      <c r="AA1762" s="165" t="str">
        <f>VLOOKUP(R1762,NIVEAUXADMIN!A:B,2,FALSE)</f>
        <v>HT10</v>
      </c>
      <c r="AB1762" s="165" t="str">
        <f>VLOOKUP(S1762,NIVEAUXADMIN!E:F,2,FALSE)</f>
        <v>HT101012</v>
      </c>
      <c r="AC1762" s="165" t="str">
        <f>VLOOKUP(T1762,NIVEAUXADMIN!I:J,2,FALSE)</f>
        <v>HT101012-01</v>
      </c>
      <c r="AD1762" s="165">
        <f>IF(SUMPRODUCT(($A$4:$A1762=A1762)*($S$4:$S1762=S1762))&gt;1,0,1)</f>
        <v>0</v>
      </c>
    </row>
    <row r="1763" spans="1:30" ht="15" customHeight="1">
      <c r="A1763" s="98" t="s">
        <v>1090</v>
      </c>
      <c r="B1763" s="165"/>
      <c r="C1763" s="90" t="s">
        <v>1217</v>
      </c>
      <c r="D1763" s="165" t="s">
        <v>16</v>
      </c>
      <c r="E1763" s="189">
        <v>42704</v>
      </c>
      <c r="F1763" s="95" t="s">
        <v>1049</v>
      </c>
      <c r="G1763" s="165" t="s">
        <v>1053</v>
      </c>
      <c r="H1763" s="165" t="s">
        <v>1048</v>
      </c>
      <c r="I1763" s="176"/>
      <c r="J1763" s="85" t="str">
        <f>IFERROR(VLOOKUP(H1763,REFERENCES!R:S,2,FALSE),"")</f>
        <v>Nombre</v>
      </c>
      <c r="K1763" s="168">
        <v>300</v>
      </c>
      <c r="L1763" s="167"/>
      <c r="M1763" s="167"/>
      <c r="N1763" s="167"/>
      <c r="O1763" s="84" t="s">
        <v>1902</v>
      </c>
      <c r="P1763" s="167">
        <v>300</v>
      </c>
      <c r="Q1763" s="96" t="s">
        <v>1040</v>
      </c>
      <c r="R1763" s="165" t="s">
        <v>153</v>
      </c>
      <c r="S1763" s="165" t="s">
        <v>290</v>
      </c>
      <c r="T1763" s="98" t="s">
        <v>1365</v>
      </c>
      <c r="U1763" s="165"/>
      <c r="V1763" s="86"/>
      <c r="W1763" s="97"/>
      <c r="X1763" s="165"/>
      <c r="Y1763" s="165" t="str">
        <f t="shared" si="102"/>
        <v>WOR20161130NIGR1È</v>
      </c>
      <c r="Z1763" s="165">
        <f t="shared" si="103"/>
        <v>8</v>
      </c>
      <c r="AA1763" s="165" t="str">
        <f>VLOOKUP(R1763,NIVEAUXADMIN!A:B,2,FALSE)</f>
        <v>HT10</v>
      </c>
      <c r="AB1763" s="165" t="str">
        <f>VLOOKUP(S1763,NIVEAUXADMIN!E:F,2,FALSE)</f>
        <v>HT101032</v>
      </c>
      <c r="AC1763" s="165" t="str">
        <f>VLOOKUP(T1763,NIVEAUXADMIN!I:J,2,FALSE)</f>
        <v>HT101032-01</v>
      </c>
      <c r="AD1763" s="47">
        <f>IF(SUMPRODUCT(($A$4:$A1763=A1763)*($S$4:$S1763=S1763))&gt;1,0,1)</f>
        <v>1</v>
      </c>
    </row>
    <row r="1764" spans="1:30" ht="15" customHeight="1">
      <c r="A1764" s="98" t="s">
        <v>1090</v>
      </c>
      <c r="B1764" s="165"/>
      <c r="C1764" s="90" t="s">
        <v>1217</v>
      </c>
      <c r="D1764" s="165" t="s">
        <v>16</v>
      </c>
      <c r="E1764" s="189">
        <v>42704</v>
      </c>
      <c r="F1764" s="95" t="s">
        <v>1049</v>
      </c>
      <c r="G1764" s="165" t="s">
        <v>1053</v>
      </c>
      <c r="H1764" s="165" t="s">
        <v>1048</v>
      </c>
      <c r="I1764" s="176"/>
      <c r="J1764" s="85" t="str">
        <f>IFERROR(VLOOKUP(H1764,REFERENCES!R:S,2,FALSE),"")</f>
        <v>Nombre</v>
      </c>
      <c r="K1764" s="168">
        <v>465</v>
      </c>
      <c r="L1764" s="167"/>
      <c r="M1764" s="167"/>
      <c r="N1764" s="167"/>
      <c r="O1764" s="84" t="s">
        <v>1902</v>
      </c>
      <c r="P1764" s="167">
        <v>465</v>
      </c>
      <c r="Q1764" s="96" t="s">
        <v>1040</v>
      </c>
      <c r="R1764" s="165" t="s">
        <v>153</v>
      </c>
      <c r="S1764" s="165" t="s">
        <v>290</v>
      </c>
      <c r="T1764" s="98" t="s">
        <v>1365</v>
      </c>
      <c r="U1764" s="165"/>
      <c r="V1764" s="86"/>
      <c r="W1764" s="97"/>
      <c r="X1764" s="165"/>
      <c r="Y1764" s="165" t="str">
        <f t="shared" si="102"/>
        <v>WOR20161130NIGR1È</v>
      </c>
      <c r="Z1764" s="165">
        <f t="shared" si="103"/>
        <v>8</v>
      </c>
      <c r="AA1764" s="165" t="str">
        <f>VLOOKUP(R1764,NIVEAUXADMIN!A:B,2,FALSE)</f>
        <v>HT10</v>
      </c>
      <c r="AB1764" s="165" t="str">
        <f>VLOOKUP(S1764,NIVEAUXADMIN!E:F,2,FALSE)</f>
        <v>HT101032</v>
      </c>
      <c r="AC1764" s="165" t="str">
        <f>VLOOKUP(T1764,NIVEAUXADMIN!I:J,2,FALSE)</f>
        <v>HT101032-01</v>
      </c>
      <c r="AD1764" s="87">
        <f>IF(SUMPRODUCT(($A$4:$A1764=A1764)*($S$4:$S1764=S1764))&gt;1,0,1)</f>
        <v>0</v>
      </c>
    </row>
    <row r="1765" spans="1:30" ht="15" customHeight="1">
      <c r="A1765" s="98" t="s">
        <v>1090</v>
      </c>
      <c r="B1765" s="165"/>
      <c r="C1765" s="90" t="s">
        <v>1217</v>
      </c>
      <c r="D1765" s="165" t="s">
        <v>16</v>
      </c>
      <c r="E1765" s="189">
        <v>42704</v>
      </c>
      <c r="F1765" s="95" t="s">
        <v>1051</v>
      </c>
      <c r="G1765" s="165" t="s">
        <v>1052</v>
      </c>
      <c r="H1765" s="165" t="s">
        <v>1054</v>
      </c>
      <c r="I1765" s="176"/>
      <c r="J1765" s="85" t="str">
        <f>IFERROR(VLOOKUP(H1765,REFERENCES!R:S,2,FALSE),"")</f>
        <v>Nombre</v>
      </c>
      <c r="K1765" s="168">
        <v>600</v>
      </c>
      <c r="L1765" s="167"/>
      <c r="M1765" s="167"/>
      <c r="N1765" s="167"/>
      <c r="O1765" s="84" t="s">
        <v>1902</v>
      </c>
      <c r="P1765" s="167">
        <v>300</v>
      </c>
      <c r="Q1765" s="96" t="s">
        <v>1040</v>
      </c>
      <c r="R1765" s="165" t="s">
        <v>153</v>
      </c>
      <c r="S1765" s="165" t="s">
        <v>290</v>
      </c>
      <c r="T1765" s="98" t="s">
        <v>1365</v>
      </c>
      <c r="U1765" s="165"/>
      <c r="V1765" s="86"/>
      <c r="W1765" s="97"/>
      <c r="X1765" s="165"/>
      <c r="Y1765" s="165" t="str">
        <f t="shared" si="102"/>
        <v>WOR20161130NIGR1È</v>
      </c>
      <c r="Z1765" s="165">
        <f t="shared" si="103"/>
        <v>8</v>
      </c>
      <c r="AA1765" s="165" t="str">
        <f>VLOOKUP(R1765,NIVEAUXADMIN!A:B,2,FALSE)</f>
        <v>HT10</v>
      </c>
      <c r="AB1765" s="165" t="str">
        <f>VLOOKUP(S1765,NIVEAUXADMIN!E:F,2,FALSE)</f>
        <v>HT101032</v>
      </c>
      <c r="AC1765" s="165" t="str">
        <f>VLOOKUP(T1765,NIVEAUXADMIN!I:J,2,FALSE)</f>
        <v>HT101032-01</v>
      </c>
      <c r="AD1765" s="87">
        <f>IF(SUMPRODUCT(($A$4:$A1765=A1765)*($S$4:$S1765=S1765))&gt;1,0,1)</f>
        <v>0</v>
      </c>
    </row>
    <row r="1766" spans="1:30" ht="15" customHeight="1">
      <c r="A1766" s="98" t="s">
        <v>1090</v>
      </c>
      <c r="B1766" s="165"/>
      <c r="C1766" s="90" t="s">
        <v>1217</v>
      </c>
      <c r="D1766" s="165" t="s">
        <v>16</v>
      </c>
      <c r="E1766" s="189">
        <v>42704</v>
      </c>
      <c r="F1766" s="95" t="s">
        <v>1051</v>
      </c>
      <c r="G1766" s="165" t="s">
        <v>1052</v>
      </c>
      <c r="H1766" s="165" t="s">
        <v>1054</v>
      </c>
      <c r="I1766" s="176"/>
      <c r="J1766" s="85" t="str">
        <f>IFERROR(VLOOKUP(H1766,REFERENCES!R:S,2,FALSE),"")</f>
        <v>Nombre</v>
      </c>
      <c r="K1766" s="168">
        <v>240</v>
      </c>
      <c r="L1766" s="167"/>
      <c r="M1766" s="167"/>
      <c r="N1766" s="167"/>
      <c r="O1766" s="84" t="s">
        <v>1902</v>
      </c>
      <c r="P1766" s="167">
        <v>465</v>
      </c>
      <c r="Q1766" s="96" t="s">
        <v>1040</v>
      </c>
      <c r="R1766" s="165" t="s">
        <v>153</v>
      </c>
      <c r="S1766" s="165" t="s">
        <v>290</v>
      </c>
      <c r="T1766" s="98" t="s">
        <v>1365</v>
      </c>
      <c r="U1766" s="165"/>
      <c r="V1766" s="86"/>
      <c r="W1766" s="97"/>
      <c r="X1766" s="165"/>
      <c r="Y1766" s="165" t="str">
        <f t="shared" si="102"/>
        <v>WOR20161130NIGR1È</v>
      </c>
      <c r="Z1766" s="165">
        <f t="shared" si="103"/>
        <v>8</v>
      </c>
      <c r="AA1766" s="165" t="str">
        <f>VLOOKUP(R1766,NIVEAUXADMIN!A:B,2,FALSE)</f>
        <v>HT10</v>
      </c>
      <c r="AB1766" s="165" t="str">
        <f>VLOOKUP(S1766,NIVEAUXADMIN!E:F,2,FALSE)</f>
        <v>HT101032</v>
      </c>
      <c r="AC1766" s="165" t="str">
        <f>VLOOKUP(T1766,NIVEAUXADMIN!I:J,2,FALSE)</f>
        <v>HT101032-01</v>
      </c>
      <c r="AD1766" s="47">
        <f>IF(SUMPRODUCT(($A$4:$A1766=A1766)*($S$4:$S1766=S1766))&gt;1,0,1)</f>
        <v>0</v>
      </c>
    </row>
    <row r="1767" spans="1:30" ht="15" customHeight="1">
      <c r="A1767" s="98" t="s">
        <v>1090</v>
      </c>
      <c r="B1767" s="165"/>
      <c r="C1767" s="90" t="s">
        <v>1217</v>
      </c>
      <c r="D1767" s="165" t="s">
        <v>16</v>
      </c>
      <c r="E1767" s="189">
        <v>42704</v>
      </c>
      <c r="F1767" s="88" t="s">
        <v>1051</v>
      </c>
      <c r="G1767" s="87" t="s">
        <v>1052</v>
      </c>
      <c r="H1767" s="87" t="s">
        <v>1062</v>
      </c>
      <c r="I1767" s="176"/>
      <c r="J1767" s="85" t="str">
        <f>IFERROR(VLOOKUP(H1767,REFERENCES!R:S,2,FALSE),"")</f>
        <v>Nombre</v>
      </c>
      <c r="K1767" s="168">
        <v>300</v>
      </c>
      <c r="L1767" s="167"/>
      <c r="M1767" s="167"/>
      <c r="N1767" s="167"/>
      <c r="O1767" s="84" t="s">
        <v>1902</v>
      </c>
      <c r="P1767" s="167">
        <v>300</v>
      </c>
      <c r="Q1767" s="96" t="s">
        <v>1040</v>
      </c>
      <c r="R1767" s="165" t="s">
        <v>153</v>
      </c>
      <c r="S1767" s="165" t="s">
        <v>290</v>
      </c>
      <c r="T1767" s="98" t="s">
        <v>1365</v>
      </c>
      <c r="U1767" s="165"/>
      <c r="V1767" s="86"/>
      <c r="W1767" s="97"/>
      <c r="X1767" s="165"/>
      <c r="Y1767" s="165" t="str">
        <f t="shared" si="102"/>
        <v>WOR20161130NIGR1È</v>
      </c>
      <c r="Z1767" s="165">
        <f t="shared" si="103"/>
        <v>8</v>
      </c>
      <c r="AA1767" s="165" t="str">
        <f>VLOOKUP(R1767,NIVEAUXADMIN!A:B,2,FALSE)</f>
        <v>HT10</v>
      </c>
      <c r="AB1767" s="165" t="str">
        <f>VLOOKUP(S1767,NIVEAUXADMIN!E:F,2,FALSE)</f>
        <v>HT101032</v>
      </c>
      <c r="AC1767" s="165" t="str">
        <f>VLOOKUP(T1767,NIVEAUXADMIN!I:J,2,FALSE)</f>
        <v>HT101032-01</v>
      </c>
      <c r="AD1767" s="47">
        <f>IF(SUMPRODUCT(($A$4:$A1767=A1767)*($S$4:$S1767=S1767))&gt;1,0,1)</f>
        <v>0</v>
      </c>
    </row>
    <row r="1768" spans="1:30" ht="15" customHeight="1">
      <c r="A1768" s="98" t="s">
        <v>1090</v>
      </c>
      <c r="B1768" s="165"/>
      <c r="C1768" s="90" t="s">
        <v>1217</v>
      </c>
      <c r="D1768" s="165" t="s">
        <v>16</v>
      </c>
      <c r="E1768" s="189">
        <v>42704</v>
      </c>
      <c r="F1768" s="88" t="s">
        <v>1051</v>
      </c>
      <c r="G1768" s="87" t="s">
        <v>1052</v>
      </c>
      <c r="H1768" s="87" t="s">
        <v>1062</v>
      </c>
      <c r="I1768" s="176"/>
      <c r="J1768" s="85" t="str">
        <f>IFERROR(VLOOKUP(H1768,REFERENCES!R:S,2,FALSE),"")</f>
        <v>Nombre</v>
      </c>
      <c r="K1768" s="168">
        <v>382</v>
      </c>
      <c r="L1768" s="167"/>
      <c r="M1768" s="167"/>
      <c r="N1768" s="167"/>
      <c r="O1768" s="84" t="s">
        <v>1902</v>
      </c>
      <c r="P1768" s="167">
        <v>465</v>
      </c>
      <c r="Q1768" s="96" t="s">
        <v>1040</v>
      </c>
      <c r="R1768" s="165" t="s">
        <v>153</v>
      </c>
      <c r="S1768" s="165" t="s">
        <v>290</v>
      </c>
      <c r="T1768" s="98" t="s">
        <v>1365</v>
      </c>
      <c r="U1768" s="165"/>
      <c r="V1768" s="86"/>
      <c r="W1768" s="97"/>
      <c r="X1768" s="165"/>
      <c r="Y1768" s="165" t="str">
        <f t="shared" si="102"/>
        <v>WOR20161130NIGR1È</v>
      </c>
      <c r="Z1768" s="165">
        <f t="shared" si="103"/>
        <v>8</v>
      </c>
      <c r="AA1768" s="165" t="str">
        <f>VLOOKUP(R1768,NIVEAUXADMIN!A:B,2,FALSE)</f>
        <v>HT10</v>
      </c>
      <c r="AB1768" s="165" t="str">
        <f>VLOOKUP(S1768,NIVEAUXADMIN!E:F,2,FALSE)</f>
        <v>HT101032</v>
      </c>
      <c r="AC1768" s="165" t="str">
        <f>VLOOKUP(T1768,NIVEAUXADMIN!I:J,2,FALSE)</f>
        <v>HT101032-01</v>
      </c>
      <c r="AD1768" s="47">
        <f>IF(SUMPRODUCT(($A$4:$A1768=A1768)*($S$4:$S1768=S1768))&gt;1,0,1)</f>
        <v>0</v>
      </c>
    </row>
    <row r="1769" spans="1:30" ht="15" customHeight="1">
      <c r="A1769" s="98" t="s">
        <v>1090</v>
      </c>
      <c r="B1769" s="165"/>
      <c r="C1769" s="90" t="s">
        <v>1217</v>
      </c>
      <c r="D1769" s="165" t="s">
        <v>16</v>
      </c>
      <c r="E1769" s="189">
        <v>42704</v>
      </c>
      <c r="F1769" s="95" t="s">
        <v>1051</v>
      </c>
      <c r="G1769" s="165" t="s">
        <v>1052</v>
      </c>
      <c r="H1769" s="165" t="s">
        <v>1058</v>
      </c>
      <c r="I1769" s="176"/>
      <c r="J1769" s="85" t="str">
        <f>IFERROR(VLOOKUP(H1769,REFERENCES!R:S,2,FALSE),"")</f>
        <v>Nombre</v>
      </c>
      <c r="K1769" s="168">
        <v>600</v>
      </c>
      <c r="L1769" s="167"/>
      <c r="M1769" s="167"/>
      <c r="N1769" s="167"/>
      <c r="O1769" s="84" t="s">
        <v>1902</v>
      </c>
      <c r="P1769" s="167">
        <v>300</v>
      </c>
      <c r="Q1769" s="96" t="s">
        <v>1040</v>
      </c>
      <c r="R1769" s="165" t="s">
        <v>153</v>
      </c>
      <c r="S1769" s="165" t="s">
        <v>290</v>
      </c>
      <c r="T1769" s="98" t="s">
        <v>1365</v>
      </c>
      <c r="U1769" s="165"/>
      <c r="V1769" s="86"/>
      <c r="W1769" s="97"/>
      <c r="X1769" s="165"/>
      <c r="Y1769" s="165" t="str">
        <f t="shared" si="102"/>
        <v>WOR20161130NIGR1È</v>
      </c>
      <c r="Z1769" s="165">
        <f t="shared" si="103"/>
        <v>8</v>
      </c>
      <c r="AA1769" s="165" t="str">
        <f>VLOOKUP(R1769,NIVEAUXADMIN!A:B,2,FALSE)</f>
        <v>HT10</v>
      </c>
      <c r="AB1769" s="165" t="str">
        <f>VLOOKUP(S1769,NIVEAUXADMIN!E:F,2,FALSE)</f>
        <v>HT101032</v>
      </c>
      <c r="AC1769" s="165" t="str">
        <f>VLOOKUP(T1769,NIVEAUXADMIN!I:J,2,FALSE)</f>
        <v>HT101032-01</v>
      </c>
      <c r="AD1769" s="87">
        <f>IF(SUMPRODUCT(($A$4:$A1769=A1769)*($S$4:$S1769=S1769))&gt;1,0,1)</f>
        <v>0</v>
      </c>
    </row>
    <row r="1770" spans="1:30" ht="15" customHeight="1">
      <c r="A1770" s="98" t="s">
        <v>1090</v>
      </c>
      <c r="B1770" s="165"/>
      <c r="C1770" s="90" t="s">
        <v>1217</v>
      </c>
      <c r="D1770" s="165" t="s">
        <v>16</v>
      </c>
      <c r="E1770" s="189">
        <v>42704</v>
      </c>
      <c r="F1770" s="95" t="s">
        <v>1051</v>
      </c>
      <c r="G1770" s="165" t="s">
        <v>1052</v>
      </c>
      <c r="H1770" s="165" t="s">
        <v>1058</v>
      </c>
      <c r="I1770" s="176"/>
      <c r="J1770" s="85" t="str">
        <f>IFERROR(VLOOKUP(H1770,REFERENCES!R:S,2,FALSE),"")</f>
        <v>Nombre</v>
      </c>
      <c r="K1770" s="168">
        <v>764</v>
      </c>
      <c r="L1770" s="167"/>
      <c r="M1770" s="167"/>
      <c r="N1770" s="167"/>
      <c r="O1770" s="84" t="s">
        <v>1902</v>
      </c>
      <c r="P1770" s="167">
        <v>465</v>
      </c>
      <c r="Q1770" s="96" t="s">
        <v>1040</v>
      </c>
      <c r="R1770" s="165" t="s">
        <v>153</v>
      </c>
      <c r="S1770" s="165" t="s">
        <v>290</v>
      </c>
      <c r="T1770" s="98" t="s">
        <v>1365</v>
      </c>
      <c r="U1770" s="165"/>
      <c r="V1770" s="86"/>
      <c r="W1770" s="97"/>
      <c r="X1770" s="165"/>
      <c r="Y1770" s="165" t="str">
        <f t="shared" si="102"/>
        <v>WOR20161130NIGR1È</v>
      </c>
      <c r="Z1770" s="165">
        <f t="shared" si="103"/>
        <v>8</v>
      </c>
      <c r="AA1770" s="165" t="str">
        <f>VLOOKUP(R1770,NIVEAUXADMIN!A:B,2,FALSE)</f>
        <v>HT10</v>
      </c>
      <c r="AB1770" s="165" t="str">
        <f>VLOOKUP(S1770,NIVEAUXADMIN!E:F,2,FALSE)</f>
        <v>HT101032</v>
      </c>
      <c r="AC1770" s="165" t="str">
        <f>VLOOKUP(T1770,NIVEAUXADMIN!I:J,2,FALSE)</f>
        <v>HT101032-01</v>
      </c>
      <c r="AD1770" s="47">
        <f>IF(SUMPRODUCT(($A$4:$A1770=A1770)*($S$4:$S1770=S1770))&gt;1,0,1)</f>
        <v>0</v>
      </c>
    </row>
    <row r="1771" spans="1:30" ht="15" customHeight="1">
      <c r="A1771" s="165" t="s">
        <v>1090</v>
      </c>
      <c r="B1771" s="76"/>
      <c r="C1771" s="90"/>
      <c r="D1771" s="165" t="s">
        <v>16</v>
      </c>
      <c r="E1771" s="113">
        <v>42647</v>
      </c>
      <c r="F1771" s="95" t="s">
        <v>1051</v>
      </c>
      <c r="G1771" s="165" t="s">
        <v>1052</v>
      </c>
      <c r="H1771" s="165" t="s">
        <v>1056</v>
      </c>
      <c r="I1771" s="165"/>
      <c r="J1771" s="85" t="str">
        <f>IFERROR(VLOOKUP(H1771,REFERENCES!R:S,2,FALSE),"")</f>
        <v>Nombre</v>
      </c>
      <c r="K1771" s="168">
        <v>114</v>
      </c>
      <c r="L1771" s="167"/>
      <c r="M1771" s="167"/>
      <c r="N1771" s="167"/>
      <c r="O1771" s="84" t="s">
        <v>1902</v>
      </c>
      <c r="P1771" s="167">
        <v>114</v>
      </c>
      <c r="Q1771" s="96" t="s">
        <v>1040</v>
      </c>
      <c r="R1771" s="165" t="s">
        <v>174</v>
      </c>
      <c r="S1771" s="165" t="s">
        <v>488</v>
      </c>
      <c r="T1771" s="86" t="s">
        <v>1388</v>
      </c>
      <c r="U1771" s="165"/>
      <c r="V1771" s="86"/>
      <c r="W1771" s="97"/>
      <c r="X1771" s="165"/>
      <c r="Y1771" s="165" t="str">
        <f t="shared" si="102"/>
        <v>WOR2016104OUPE1È</v>
      </c>
      <c r="Z1771" s="165">
        <f t="shared" si="103"/>
        <v>3</v>
      </c>
      <c r="AA1771" s="165" t="str">
        <f>VLOOKUP(R1771,NIVEAUXADMIN!A:B,2,FALSE)</f>
        <v>HT01</v>
      </c>
      <c r="AB1771" s="165" t="str">
        <f>VLOOKUP(S1771,NIVEAUXADMIN!E:F,2,FALSE)</f>
        <v>HT01114</v>
      </c>
      <c r="AC1771" s="165" t="str">
        <f>VLOOKUP(T1771,NIVEAUXADMIN!I:J,2,FALSE)</f>
        <v>HT01114-01</v>
      </c>
      <c r="AD1771" s="47">
        <f>IF(SUMPRODUCT(($A$4:$A1771=A1771)*($S$4:$S1771=S1771))&gt;1,0,1)</f>
        <v>1</v>
      </c>
    </row>
    <row r="1772" spans="1:30" ht="15" customHeight="1">
      <c r="A1772" s="165" t="s">
        <v>1090</v>
      </c>
      <c r="B1772" s="76"/>
      <c r="C1772" s="90"/>
      <c r="D1772" s="165" t="s">
        <v>16</v>
      </c>
      <c r="E1772" s="113">
        <v>42647</v>
      </c>
      <c r="F1772" s="95" t="s">
        <v>1051</v>
      </c>
      <c r="G1772" s="165" t="s">
        <v>1052</v>
      </c>
      <c r="H1772" s="165" t="s">
        <v>1054</v>
      </c>
      <c r="I1772" s="165"/>
      <c r="J1772" s="85" t="str">
        <f>IFERROR(VLOOKUP(H1772,REFERENCES!R:S,2,FALSE),"")</f>
        <v>Nombre</v>
      </c>
      <c r="K1772" s="168">
        <v>114</v>
      </c>
      <c r="L1772" s="167"/>
      <c r="M1772" s="167"/>
      <c r="N1772" s="167"/>
      <c r="O1772" s="84" t="s">
        <v>1902</v>
      </c>
      <c r="P1772" s="167">
        <v>114</v>
      </c>
      <c r="Q1772" s="96" t="s">
        <v>1040</v>
      </c>
      <c r="R1772" s="165" t="s">
        <v>174</v>
      </c>
      <c r="S1772" s="165" t="s">
        <v>488</v>
      </c>
      <c r="T1772" s="86" t="s">
        <v>1388</v>
      </c>
      <c r="U1772" s="165"/>
      <c r="V1772" s="86"/>
      <c r="W1772" s="97"/>
      <c r="X1772" s="165"/>
      <c r="Y1772" s="165" t="str">
        <f t="shared" si="102"/>
        <v>WOR2016104OUPE1È</v>
      </c>
      <c r="Z1772" s="165">
        <f t="shared" si="103"/>
        <v>3</v>
      </c>
      <c r="AA1772" s="165" t="str">
        <f>VLOOKUP(R1772,NIVEAUXADMIN!A:B,2,FALSE)</f>
        <v>HT01</v>
      </c>
      <c r="AB1772" s="165" t="str">
        <f>VLOOKUP(S1772,NIVEAUXADMIN!E:F,2,FALSE)</f>
        <v>HT01114</v>
      </c>
      <c r="AC1772" s="165" t="str">
        <f>VLOOKUP(T1772,NIVEAUXADMIN!I:J,2,FALSE)</f>
        <v>HT01114-01</v>
      </c>
      <c r="AD1772" s="47">
        <f>IF(SUMPRODUCT(($A$4:$A1772=A1772)*($S$4:$S1772=S1772))&gt;1,0,1)</f>
        <v>0</v>
      </c>
    </row>
    <row r="1773" spans="1:30" ht="15" customHeight="1">
      <c r="A1773" s="165" t="s">
        <v>1090</v>
      </c>
      <c r="B1773" s="76"/>
      <c r="C1773" s="90"/>
      <c r="D1773" s="165" t="s">
        <v>16</v>
      </c>
      <c r="E1773" s="189">
        <v>42647</v>
      </c>
      <c r="F1773" s="88" t="s">
        <v>1051</v>
      </c>
      <c r="G1773" s="87" t="s">
        <v>1052</v>
      </c>
      <c r="H1773" s="87" t="s">
        <v>1062</v>
      </c>
      <c r="I1773" s="165"/>
      <c r="J1773" s="85" t="str">
        <f>IFERROR(VLOOKUP(H1773,REFERENCES!R:S,2,FALSE),"")</f>
        <v>Nombre</v>
      </c>
      <c r="K1773" s="168">
        <v>35</v>
      </c>
      <c r="L1773" s="167"/>
      <c r="M1773" s="167"/>
      <c r="N1773" s="167"/>
      <c r="O1773" s="84" t="s">
        <v>1902</v>
      </c>
      <c r="P1773" s="167">
        <v>114</v>
      </c>
      <c r="Q1773" s="96" t="s">
        <v>1040</v>
      </c>
      <c r="R1773" s="165" t="s">
        <v>174</v>
      </c>
      <c r="S1773" s="165" t="s">
        <v>488</v>
      </c>
      <c r="T1773" s="86" t="s">
        <v>1388</v>
      </c>
      <c r="U1773" s="165"/>
      <c r="V1773" s="86"/>
      <c r="W1773" s="97"/>
      <c r="X1773" s="165"/>
      <c r="Y1773" s="165" t="str">
        <f t="shared" si="102"/>
        <v>WOR2016104OUPE1È</v>
      </c>
      <c r="Z1773" s="165">
        <f t="shared" si="103"/>
        <v>3</v>
      </c>
      <c r="AA1773" s="165" t="str">
        <f>VLOOKUP(R1773,NIVEAUXADMIN!A:B,2,FALSE)</f>
        <v>HT01</v>
      </c>
      <c r="AB1773" s="165" t="str">
        <f>VLOOKUP(S1773,NIVEAUXADMIN!E:F,2,FALSE)</f>
        <v>HT01114</v>
      </c>
      <c r="AC1773" s="165" t="str">
        <f>VLOOKUP(T1773,NIVEAUXADMIN!I:J,2,FALSE)</f>
        <v>HT01114-01</v>
      </c>
      <c r="AD1773" s="47">
        <f>IF(SUMPRODUCT(($A$4:$A1773=A1773)*($S$4:$S1773=S1773))&gt;1,0,1)</f>
        <v>0</v>
      </c>
    </row>
    <row r="1774" spans="1:30" ht="15" customHeight="1">
      <c r="A1774" s="98" t="s">
        <v>1090</v>
      </c>
      <c r="B1774" s="76"/>
      <c r="C1774" s="76"/>
      <c r="D1774" s="165" t="s">
        <v>16</v>
      </c>
      <c r="E1774" s="113">
        <v>42692</v>
      </c>
      <c r="F1774" s="95" t="s">
        <v>1051</v>
      </c>
      <c r="G1774" s="165" t="s">
        <v>1052</v>
      </c>
      <c r="H1774" s="87" t="s">
        <v>1062</v>
      </c>
      <c r="I1774" s="165"/>
      <c r="J1774" s="85" t="str">
        <f>IFERROR(VLOOKUP(H1774,REFERENCES!R:S,2,FALSE),"")</f>
        <v>Nombre</v>
      </c>
      <c r="K1774" s="167">
        <v>300</v>
      </c>
      <c r="L1774" s="167"/>
      <c r="M1774" s="167"/>
      <c r="N1774" s="167"/>
      <c r="O1774" s="84"/>
      <c r="P1774" s="81">
        <v>300</v>
      </c>
      <c r="Q1774" s="96" t="s">
        <v>1040</v>
      </c>
      <c r="R1774" s="165" t="s">
        <v>174</v>
      </c>
      <c r="S1774" s="165" t="s">
        <v>200</v>
      </c>
      <c r="T1774" s="86" t="s">
        <v>1391</v>
      </c>
      <c r="U1774" s="167" t="s">
        <v>2612</v>
      </c>
      <c r="V1774" s="194"/>
      <c r="W1774" s="97"/>
      <c r="X1774" s="165"/>
      <c r="Y1774" s="87"/>
      <c r="Z1774" s="87"/>
      <c r="AA1774" s="87"/>
      <c r="AB1774" s="87"/>
      <c r="AC1774" s="87"/>
    </row>
    <row r="1775" spans="1:30" ht="15" customHeight="1">
      <c r="A1775" s="98" t="s">
        <v>1090</v>
      </c>
      <c r="B1775" s="76"/>
      <c r="C1775" s="76"/>
      <c r="D1775" s="165" t="s">
        <v>16</v>
      </c>
      <c r="E1775" s="113">
        <v>42692</v>
      </c>
      <c r="F1775" s="95" t="s">
        <v>1050</v>
      </c>
      <c r="G1775" s="165" t="s">
        <v>1029</v>
      </c>
      <c r="H1775" s="165" t="s">
        <v>1029</v>
      </c>
      <c r="I1775" s="165"/>
      <c r="J1775" s="85" t="str">
        <f>IFERROR(VLOOKUP(H1775,REFERENCES!R:S,2,FALSE),"")</f>
        <v/>
      </c>
      <c r="K1775" s="167">
        <v>300</v>
      </c>
      <c r="L1775" s="167"/>
      <c r="M1775" s="167"/>
      <c r="N1775" s="167"/>
      <c r="O1775" s="84"/>
      <c r="P1775" s="81">
        <v>300</v>
      </c>
      <c r="Q1775" s="96" t="s">
        <v>1040</v>
      </c>
      <c r="R1775" s="165" t="s">
        <v>174</v>
      </c>
      <c r="S1775" s="165" t="s">
        <v>200</v>
      </c>
      <c r="T1775" s="86" t="s">
        <v>1391</v>
      </c>
      <c r="U1775" s="167" t="s">
        <v>2612</v>
      </c>
      <c r="V1775" s="194"/>
      <c r="W1775" s="97"/>
      <c r="X1775" s="165"/>
      <c r="Y1775" s="87"/>
      <c r="Z1775" s="87"/>
      <c r="AA1775" s="87"/>
      <c r="AB1775" s="87"/>
      <c r="AC1775" s="87"/>
    </row>
    <row r="1776" spans="1:30" ht="15" customHeight="1">
      <c r="A1776" s="98" t="s">
        <v>1090</v>
      </c>
      <c r="B1776" s="165"/>
      <c r="C1776" s="165" t="s">
        <v>1217</v>
      </c>
      <c r="D1776" s="165" t="s">
        <v>16</v>
      </c>
      <c r="E1776" s="113">
        <v>42726</v>
      </c>
      <c r="F1776" s="95" t="s">
        <v>1049</v>
      </c>
      <c r="G1776" s="165" t="s">
        <v>1084</v>
      </c>
      <c r="H1776" s="165" t="s">
        <v>1085</v>
      </c>
      <c r="I1776" s="165"/>
      <c r="J1776" s="85" t="str">
        <f>IFERROR(VLOOKUP(H1776,REFERENCES!R:S,2,FALSE),"")</f>
        <v>Valeur en USD</v>
      </c>
      <c r="K1776" s="79">
        <v>25</v>
      </c>
      <c r="L1776" s="79"/>
      <c r="M1776" s="79"/>
      <c r="N1776" s="79"/>
      <c r="O1776" s="84"/>
      <c r="P1776" s="81">
        <v>501</v>
      </c>
      <c r="Q1776" s="96"/>
      <c r="R1776" s="165" t="s">
        <v>174</v>
      </c>
      <c r="S1776" s="165" t="s">
        <v>200</v>
      </c>
      <c r="T1776" s="86" t="s">
        <v>1391</v>
      </c>
      <c r="U1776" s="165"/>
      <c r="V1776" s="165"/>
      <c r="W1776" s="165"/>
      <c r="X1776" s="165" t="s">
        <v>1255</v>
      </c>
      <c r="Y1776" s="87"/>
      <c r="Z1776" s="87"/>
      <c r="AA1776" s="87"/>
      <c r="AB1776" s="87"/>
      <c r="AC1776" s="87"/>
    </row>
    <row r="1777" spans="1:30" ht="15" customHeight="1">
      <c r="A1777" s="165" t="s">
        <v>1090</v>
      </c>
      <c r="B1777" s="76"/>
      <c r="C1777" s="90"/>
      <c r="D1777" s="165" t="s">
        <v>16</v>
      </c>
      <c r="E1777" s="113">
        <v>42644</v>
      </c>
      <c r="F1777" s="95" t="s">
        <v>1051</v>
      </c>
      <c r="G1777" s="165" t="s">
        <v>1052</v>
      </c>
      <c r="H1777" s="165" t="s">
        <v>1056</v>
      </c>
      <c r="I1777" s="165"/>
      <c r="J1777" s="85" t="str">
        <f>IFERROR(VLOOKUP(H1777,REFERENCES!R:S,2,FALSE),"")</f>
        <v>Nombre</v>
      </c>
      <c r="K1777" s="168">
        <v>32</v>
      </c>
      <c r="L1777" s="167"/>
      <c r="M1777" s="167"/>
      <c r="N1777" s="167"/>
      <c r="O1777" s="84" t="s">
        <v>1902</v>
      </c>
      <c r="P1777" s="81">
        <v>32</v>
      </c>
      <c r="Q1777" s="96" t="s">
        <v>1040</v>
      </c>
      <c r="R1777" s="165" t="s">
        <v>174</v>
      </c>
      <c r="S1777" s="165" t="s">
        <v>200</v>
      </c>
      <c r="T1777" s="86" t="s">
        <v>1391</v>
      </c>
      <c r="U1777" s="165"/>
      <c r="V1777" s="86"/>
      <c r="W1777" s="97"/>
      <c r="X1777" s="165"/>
      <c r="Y1777" s="165" t="str">
        <f t="shared" ref="Y1777:Y1783" si="104">UPPER(LEFT(A1777,3)&amp;YEAR(E1777)&amp;MONTH(E1777)&amp;DAY((E1777))&amp;LEFT(R1777,2)&amp;LEFT(S1777,2)&amp;LEFT(T1777,2))</f>
        <v>WOR2016101OUAN1È</v>
      </c>
      <c r="Z1777" s="165">
        <f t="shared" ref="Z1777:Z1783" si="105">COUNTIF($Y$4:$Y$1907,Y1777)</f>
        <v>2</v>
      </c>
      <c r="AA1777" s="165" t="str">
        <f>VLOOKUP(R1777,NIVEAUXADMIN!A:B,2,FALSE)</f>
        <v>HT01</v>
      </c>
      <c r="AB1777" s="165" t="str">
        <f>VLOOKUP(S1777,NIVEAUXADMIN!E:F,2,FALSE)</f>
        <v>HT01151</v>
      </c>
      <c r="AC1777" s="165" t="str">
        <f>VLOOKUP(T1777,NIVEAUXADMIN!I:J,2,FALSE)</f>
        <v>HT01151-01</v>
      </c>
      <c r="AD1777" s="47">
        <f>IF(SUMPRODUCT(($A$4:$A1777=A1777)*($S$4:$S1777=S1777))&gt;1,0,1)</f>
        <v>0</v>
      </c>
    </row>
    <row r="1778" spans="1:30" ht="15" customHeight="1">
      <c r="A1778" s="165" t="s">
        <v>1090</v>
      </c>
      <c r="B1778" s="76"/>
      <c r="C1778" s="90"/>
      <c r="D1778" s="165" t="s">
        <v>16</v>
      </c>
      <c r="E1778" s="113">
        <v>42644</v>
      </c>
      <c r="F1778" s="95" t="s">
        <v>1051</v>
      </c>
      <c r="G1778" s="165" t="s">
        <v>1052</v>
      </c>
      <c r="H1778" s="165" t="s">
        <v>1054</v>
      </c>
      <c r="I1778" s="165"/>
      <c r="J1778" s="85" t="str">
        <f>IFERROR(VLOOKUP(H1778,REFERENCES!R:S,2,FALSE),"")</f>
        <v>Nombre</v>
      </c>
      <c r="K1778" s="168">
        <v>32</v>
      </c>
      <c r="L1778" s="167"/>
      <c r="M1778" s="167"/>
      <c r="N1778" s="167"/>
      <c r="O1778" s="84" t="s">
        <v>1902</v>
      </c>
      <c r="P1778" s="81">
        <v>32</v>
      </c>
      <c r="Q1778" s="96" t="s">
        <v>1040</v>
      </c>
      <c r="R1778" s="165" t="s">
        <v>174</v>
      </c>
      <c r="S1778" s="165" t="s">
        <v>200</v>
      </c>
      <c r="T1778" s="86" t="s">
        <v>1391</v>
      </c>
      <c r="U1778" s="165"/>
      <c r="V1778" s="86"/>
      <c r="W1778" s="97"/>
      <c r="X1778" s="165"/>
      <c r="Y1778" s="165" t="str">
        <f t="shared" si="104"/>
        <v>WOR2016101OUAN1È</v>
      </c>
      <c r="Z1778" s="165">
        <f t="shared" si="105"/>
        <v>2</v>
      </c>
      <c r="AA1778" s="165" t="str">
        <f>VLOOKUP(R1778,NIVEAUXADMIN!A:B,2,FALSE)</f>
        <v>HT01</v>
      </c>
      <c r="AB1778" s="165" t="str">
        <f>VLOOKUP(S1778,NIVEAUXADMIN!E:F,2,FALSE)</f>
        <v>HT01151</v>
      </c>
      <c r="AC1778" s="165" t="str">
        <f>VLOOKUP(T1778,NIVEAUXADMIN!I:J,2,FALSE)</f>
        <v>HT01151-01</v>
      </c>
      <c r="AD1778" s="47">
        <f>IF(SUMPRODUCT(($A$4:$A1778=A1778)*($S$4:$S1778=S1778))&gt;1,0,1)</f>
        <v>0</v>
      </c>
    </row>
    <row r="1779" spans="1:30" ht="15" customHeight="1">
      <c r="A1779" s="165" t="s">
        <v>1090</v>
      </c>
      <c r="B1779" s="76" t="s">
        <v>49</v>
      </c>
      <c r="C1779" s="76"/>
      <c r="D1779" s="165" t="s">
        <v>16</v>
      </c>
      <c r="E1779" s="189">
        <v>42673</v>
      </c>
      <c r="F1779" s="95" t="s">
        <v>1049</v>
      </c>
      <c r="G1779" s="165" t="s">
        <v>1084</v>
      </c>
      <c r="H1779" s="165" t="s">
        <v>1085</v>
      </c>
      <c r="I1779" s="186"/>
      <c r="J1779" s="85" t="str">
        <f>IFERROR(VLOOKUP(H1779,REFERENCES!R:S,2,FALSE),"")</f>
        <v>Valeur en USD</v>
      </c>
      <c r="K1779" s="190">
        <v>25</v>
      </c>
      <c r="L1779" s="167"/>
      <c r="M1779" s="167"/>
      <c r="N1779" s="167"/>
      <c r="O1779" s="84" t="s">
        <v>1902</v>
      </c>
      <c r="P1779" s="81">
        <v>500</v>
      </c>
      <c r="Q1779" s="96"/>
      <c r="R1779" s="165" t="s">
        <v>174</v>
      </c>
      <c r="S1779" s="165" t="s">
        <v>200</v>
      </c>
      <c r="T1779" s="86" t="s">
        <v>1391</v>
      </c>
      <c r="U1779" s="165"/>
      <c r="V1779" s="86"/>
      <c r="W1779" s="97"/>
      <c r="X1779" s="165"/>
      <c r="Y1779" s="165" t="str">
        <f t="shared" si="104"/>
        <v>WOR20161030OUAN1È</v>
      </c>
      <c r="Z1779" s="165">
        <f t="shared" si="105"/>
        <v>2</v>
      </c>
      <c r="AA1779" s="165" t="str">
        <f>VLOOKUP(R1779,NIVEAUXADMIN!A:B,2,FALSE)</f>
        <v>HT01</v>
      </c>
      <c r="AB1779" s="165" t="str">
        <f>VLOOKUP(S1779,NIVEAUXADMIN!E:F,2,FALSE)</f>
        <v>HT01151</v>
      </c>
      <c r="AC1779" s="165" t="str">
        <f>VLOOKUP(T1779,NIVEAUXADMIN!I:J,2,FALSE)</f>
        <v>HT01151-01</v>
      </c>
      <c r="AD1779" s="165">
        <f>IF(SUMPRODUCT(($A$4:$A1779=A1779)*($S$4:$S1779=S1779))&gt;1,0,1)</f>
        <v>0</v>
      </c>
    </row>
    <row r="1780" spans="1:30" ht="15" customHeight="1">
      <c r="A1780" s="165" t="s">
        <v>1090</v>
      </c>
      <c r="B1780" s="76"/>
      <c r="C1780" s="76"/>
      <c r="D1780" s="165" t="s">
        <v>16</v>
      </c>
      <c r="E1780" s="189">
        <v>42673</v>
      </c>
      <c r="F1780" s="95" t="s">
        <v>1049</v>
      </c>
      <c r="G1780" s="165" t="s">
        <v>1084</v>
      </c>
      <c r="H1780" s="165" t="s">
        <v>1086</v>
      </c>
      <c r="I1780" s="186"/>
      <c r="J1780" s="85" t="str">
        <f>IFERROR(VLOOKUP(H1780,REFERENCES!R:S,2,FALSE),"")</f>
        <v>Valeur en USD</v>
      </c>
      <c r="K1780" s="190">
        <v>50</v>
      </c>
      <c r="L1780" s="167"/>
      <c r="M1780" s="167"/>
      <c r="N1780" s="167"/>
      <c r="O1780" s="84" t="s">
        <v>1902</v>
      </c>
      <c r="P1780" s="81">
        <v>1150</v>
      </c>
      <c r="Q1780" s="96"/>
      <c r="R1780" s="165" t="s">
        <v>174</v>
      </c>
      <c r="S1780" s="165" t="s">
        <v>200</v>
      </c>
      <c r="T1780" s="86" t="s">
        <v>1391</v>
      </c>
      <c r="U1780" s="165"/>
      <c r="V1780" s="86"/>
      <c r="W1780" s="97"/>
      <c r="X1780" s="165" t="s">
        <v>1091</v>
      </c>
      <c r="Y1780" s="165" t="str">
        <f t="shared" si="104"/>
        <v>WOR20161030OUAN1È</v>
      </c>
      <c r="Z1780" s="165">
        <f t="shared" si="105"/>
        <v>2</v>
      </c>
      <c r="AA1780" s="165" t="str">
        <f>VLOOKUP(R1780,NIVEAUXADMIN!A:B,2,FALSE)</f>
        <v>HT01</v>
      </c>
      <c r="AB1780" s="165" t="str">
        <f>VLOOKUP(S1780,NIVEAUXADMIN!E:F,2,FALSE)</f>
        <v>HT01151</v>
      </c>
      <c r="AC1780" s="165" t="str">
        <f>VLOOKUP(T1780,NIVEAUXADMIN!I:J,2,FALSE)</f>
        <v>HT01151-01</v>
      </c>
      <c r="AD1780" s="165">
        <f>IF(SUMPRODUCT(($A$4:$A1780=A1780)*($S$4:$S1780=S1780))&gt;1,0,1)</f>
        <v>0</v>
      </c>
    </row>
    <row r="1781" spans="1:30" ht="15" customHeight="1">
      <c r="A1781" s="98" t="s">
        <v>1090</v>
      </c>
      <c r="B1781" s="165"/>
      <c r="C1781" s="90"/>
      <c r="D1781" s="165" t="s">
        <v>16</v>
      </c>
      <c r="E1781" s="189">
        <v>42698</v>
      </c>
      <c r="F1781" s="95" t="s">
        <v>1050</v>
      </c>
      <c r="G1781" s="165" t="s">
        <v>1029</v>
      </c>
      <c r="H1781" s="165" t="s">
        <v>1029</v>
      </c>
      <c r="I1781" s="176"/>
      <c r="J1781" s="85" t="str">
        <f>IFERROR(VLOOKUP(H1781,REFERENCES!R:S,2,FALSE),"")</f>
        <v/>
      </c>
      <c r="K1781" s="168">
        <v>130</v>
      </c>
      <c r="L1781" s="167"/>
      <c r="M1781" s="167"/>
      <c r="N1781" s="167"/>
      <c r="O1781" s="84" t="s">
        <v>1902</v>
      </c>
      <c r="P1781" s="81">
        <v>130</v>
      </c>
      <c r="Q1781" s="96" t="s">
        <v>1040</v>
      </c>
      <c r="R1781" s="165" t="s">
        <v>174</v>
      </c>
      <c r="S1781" s="165" t="s">
        <v>200</v>
      </c>
      <c r="T1781" s="86" t="s">
        <v>1391</v>
      </c>
      <c r="U1781" s="165" t="s">
        <v>1912</v>
      </c>
      <c r="V1781" s="86"/>
      <c r="W1781" s="97"/>
      <c r="X1781" s="165"/>
      <c r="Y1781" s="165" t="str">
        <f t="shared" si="104"/>
        <v>WOR20161124OUAN1È</v>
      </c>
      <c r="Z1781" s="165">
        <f t="shared" si="105"/>
        <v>1</v>
      </c>
      <c r="AA1781" s="165" t="str">
        <f>VLOOKUP(R1781,NIVEAUXADMIN!A:B,2,FALSE)</f>
        <v>HT01</v>
      </c>
      <c r="AB1781" s="165" t="str">
        <f>VLOOKUP(S1781,NIVEAUXADMIN!E:F,2,FALSE)</f>
        <v>HT01151</v>
      </c>
      <c r="AC1781" s="165" t="str">
        <f>VLOOKUP(T1781,NIVEAUXADMIN!I:J,2,FALSE)</f>
        <v>HT01151-01</v>
      </c>
      <c r="AD1781" s="87">
        <f>IF(SUMPRODUCT(($A$4:$A1781=A1781)*($S$4:$S1781=S1781))&gt;1,0,1)</f>
        <v>0</v>
      </c>
    </row>
    <row r="1782" spans="1:30" ht="15" customHeight="1">
      <c r="A1782" s="98" t="s">
        <v>1090</v>
      </c>
      <c r="B1782" s="165"/>
      <c r="C1782" s="90" t="s">
        <v>1217</v>
      </c>
      <c r="D1782" s="165" t="s">
        <v>16</v>
      </c>
      <c r="E1782" s="189">
        <v>42704</v>
      </c>
      <c r="F1782" s="95" t="s">
        <v>1049</v>
      </c>
      <c r="G1782" s="165" t="s">
        <v>1084</v>
      </c>
      <c r="H1782" s="165" t="s">
        <v>1085</v>
      </c>
      <c r="I1782" s="176"/>
      <c r="J1782" s="85" t="str">
        <f>IFERROR(VLOOKUP(H1782,REFERENCES!R:S,2,FALSE),"")</f>
        <v>Valeur en USD</v>
      </c>
      <c r="K1782" s="168">
        <v>25</v>
      </c>
      <c r="L1782" s="167"/>
      <c r="M1782" s="167"/>
      <c r="N1782" s="167"/>
      <c r="O1782" s="84" t="s">
        <v>1902</v>
      </c>
      <c r="P1782" s="81">
        <v>501</v>
      </c>
      <c r="Q1782" s="89"/>
      <c r="R1782" s="165" t="s">
        <v>174</v>
      </c>
      <c r="S1782" s="165" t="s">
        <v>200</v>
      </c>
      <c r="T1782" s="86" t="s">
        <v>1391</v>
      </c>
      <c r="U1782" s="165"/>
      <c r="V1782" s="86"/>
      <c r="W1782" s="97"/>
      <c r="X1782" s="165" t="s">
        <v>1255</v>
      </c>
      <c r="Y1782" s="165" t="str">
        <f t="shared" si="104"/>
        <v>WOR20161130OUAN1È</v>
      </c>
      <c r="Z1782" s="165">
        <f t="shared" si="105"/>
        <v>2</v>
      </c>
      <c r="AA1782" s="165" t="str">
        <f>VLOOKUP(R1782,NIVEAUXADMIN!A:B,2,FALSE)</f>
        <v>HT01</v>
      </c>
      <c r="AB1782" s="165" t="str">
        <f>VLOOKUP(S1782,NIVEAUXADMIN!E:F,2,FALSE)</f>
        <v>HT01151</v>
      </c>
      <c r="AC1782" s="165" t="str">
        <f>VLOOKUP(T1782,NIVEAUXADMIN!I:J,2,FALSE)</f>
        <v>HT01151-01</v>
      </c>
      <c r="AD1782" s="87">
        <f>IF(SUMPRODUCT(($A$4:$A1782=A1782)*($S$4:$S1782=S1782))&gt;1,0,1)</f>
        <v>0</v>
      </c>
    </row>
    <row r="1783" spans="1:30" ht="15" customHeight="1">
      <c r="A1783" s="98" t="s">
        <v>1090</v>
      </c>
      <c r="B1783" s="165"/>
      <c r="C1783" s="90"/>
      <c r="D1783" s="165" t="s">
        <v>16</v>
      </c>
      <c r="E1783" s="189">
        <v>42704</v>
      </c>
      <c r="F1783" s="95" t="s">
        <v>1049</v>
      </c>
      <c r="G1783" s="165" t="s">
        <v>1084</v>
      </c>
      <c r="H1783" s="165" t="s">
        <v>1086</v>
      </c>
      <c r="I1783" s="176"/>
      <c r="J1783" s="85" t="str">
        <f>IFERROR(VLOOKUP(H1783,REFERENCES!R:S,2,FALSE),"")</f>
        <v>Valeur en USD</v>
      </c>
      <c r="K1783" s="168">
        <v>50</v>
      </c>
      <c r="L1783" s="167"/>
      <c r="M1783" s="167"/>
      <c r="N1783" s="167"/>
      <c r="O1783" s="84" t="s">
        <v>1902</v>
      </c>
      <c r="P1783" s="81">
        <v>1152</v>
      </c>
      <c r="Q1783" s="89"/>
      <c r="R1783" s="165" t="s">
        <v>174</v>
      </c>
      <c r="S1783" s="165" t="s">
        <v>200</v>
      </c>
      <c r="T1783" s="86" t="s">
        <v>1391</v>
      </c>
      <c r="U1783" s="165"/>
      <c r="V1783" s="86"/>
      <c r="W1783" s="97"/>
      <c r="X1783" s="165" t="s">
        <v>1091</v>
      </c>
      <c r="Y1783" s="165" t="str">
        <f t="shared" si="104"/>
        <v>WOR20161130OUAN1È</v>
      </c>
      <c r="Z1783" s="165">
        <f t="shared" si="105"/>
        <v>2</v>
      </c>
      <c r="AA1783" s="165" t="str">
        <f>VLOOKUP(R1783,NIVEAUXADMIN!A:B,2,FALSE)</f>
        <v>HT01</v>
      </c>
      <c r="AB1783" s="165" t="str">
        <f>VLOOKUP(S1783,NIVEAUXADMIN!E:F,2,FALSE)</f>
        <v>HT01151</v>
      </c>
      <c r="AC1783" s="165" t="str">
        <f>VLOOKUP(T1783,NIVEAUXADMIN!I:J,2,FALSE)</f>
        <v>HT01151-01</v>
      </c>
      <c r="AD1783" s="47">
        <f>IF(SUMPRODUCT(($A$4:$A1783=A1783)*($S$4:$S1783=S1783))&gt;1,0,1)</f>
        <v>0</v>
      </c>
    </row>
    <row r="1784" spans="1:30" ht="15" customHeight="1">
      <c r="A1784" s="98" t="s">
        <v>1090</v>
      </c>
      <c r="B1784" s="165"/>
      <c r="C1784" s="165"/>
      <c r="D1784" s="165" t="s">
        <v>16</v>
      </c>
      <c r="E1784" s="189">
        <v>42752</v>
      </c>
      <c r="F1784" s="95" t="s">
        <v>1051</v>
      </c>
      <c r="G1784" s="165" t="s">
        <v>1052</v>
      </c>
      <c r="H1784" s="165" t="s">
        <v>1059</v>
      </c>
      <c r="I1784" s="165"/>
      <c r="J1784" s="85" t="str">
        <f>IFERROR(VLOOKUP(H1784,REFERENCES!R:S,2,FALSE),"")</f>
        <v>Nombre</v>
      </c>
      <c r="K1784" s="79">
        <v>12300</v>
      </c>
      <c r="L1784" s="79"/>
      <c r="M1784" s="79"/>
      <c r="N1784" s="79"/>
      <c r="O1784" s="84"/>
      <c r="P1784" s="81">
        <v>123</v>
      </c>
      <c r="Q1784" s="96" t="s">
        <v>1040</v>
      </c>
      <c r="R1784" s="165" t="s">
        <v>174</v>
      </c>
      <c r="S1784" s="165" t="s">
        <v>200</v>
      </c>
      <c r="T1784" s="98" t="s">
        <v>1391</v>
      </c>
      <c r="U1784" s="165" t="s">
        <v>2568</v>
      </c>
      <c r="V1784" s="165"/>
      <c r="W1784" s="165"/>
      <c r="X1784" s="165"/>
      <c r="Y1784" s="87"/>
      <c r="Z1784" s="87"/>
      <c r="AA1784" s="87"/>
      <c r="AB1784" s="87"/>
      <c r="AC1784" s="87"/>
    </row>
    <row r="1785" spans="1:30" ht="15" customHeight="1">
      <c r="A1785" s="98" t="s">
        <v>1090</v>
      </c>
      <c r="B1785" s="165"/>
      <c r="C1785" s="165"/>
      <c r="D1785" s="165" t="s">
        <v>16</v>
      </c>
      <c r="E1785" s="189">
        <v>42752</v>
      </c>
      <c r="F1785" s="95" t="s">
        <v>1051</v>
      </c>
      <c r="G1785" s="165" t="s">
        <v>1052</v>
      </c>
      <c r="H1785" s="165" t="s">
        <v>1059</v>
      </c>
      <c r="I1785" s="165"/>
      <c r="J1785" s="85" t="str">
        <f>IFERROR(VLOOKUP(H1785,REFERENCES!R:S,2,FALSE),"")</f>
        <v>Nombre</v>
      </c>
      <c r="K1785" s="79">
        <v>9400</v>
      </c>
      <c r="L1785" s="79"/>
      <c r="M1785" s="79"/>
      <c r="N1785" s="79"/>
      <c r="O1785" s="84"/>
      <c r="P1785" s="81">
        <v>94</v>
      </c>
      <c r="Q1785" s="96" t="s">
        <v>1040</v>
      </c>
      <c r="R1785" s="165" t="s">
        <v>174</v>
      </c>
      <c r="S1785" s="165" t="s">
        <v>200</v>
      </c>
      <c r="T1785" s="98" t="s">
        <v>1391</v>
      </c>
      <c r="U1785" s="165" t="s">
        <v>2569</v>
      </c>
      <c r="V1785" s="165"/>
      <c r="W1785" s="165"/>
      <c r="X1785" s="165"/>
      <c r="Y1785" s="87"/>
      <c r="Z1785" s="87"/>
      <c r="AA1785" s="87"/>
      <c r="AB1785" s="87"/>
      <c r="AC1785" s="87"/>
    </row>
    <row r="1786" spans="1:30" ht="15" customHeight="1">
      <c r="A1786" s="98" t="s">
        <v>1090</v>
      </c>
      <c r="B1786" s="165"/>
      <c r="C1786" s="165"/>
      <c r="D1786" s="165" t="s">
        <v>16</v>
      </c>
      <c r="E1786" s="189">
        <v>42752</v>
      </c>
      <c r="F1786" s="95" t="s">
        <v>1051</v>
      </c>
      <c r="G1786" s="165" t="s">
        <v>1052</v>
      </c>
      <c r="H1786" s="165" t="s">
        <v>1059</v>
      </c>
      <c r="I1786" s="165"/>
      <c r="J1786" s="85" t="str">
        <f>IFERROR(VLOOKUP(H1786,REFERENCES!R:S,2,FALSE),"")</f>
        <v>Nombre</v>
      </c>
      <c r="K1786" s="79">
        <v>10800</v>
      </c>
      <c r="L1786" s="79"/>
      <c r="M1786" s="79"/>
      <c r="N1786" s="79"/>
      <c r="O1786" s="84"/>
      <c r="P1786" s="81">
        <v>108</v>
      </c>
      <c r="Q1786" s="96" t="s">
        <v>1040</v>
      </c>
      <c r="R1786" s="165" t="s">
        <v>174</v>
      </c>
      <c r="S1786" s="165" t="s">
        <v>200</v>
      </c>
      <c r="T1786" s="98" t="s">
        <v>1391</v>
      </c>
      <c r="U1786" s="165" t="s">
        <v>2570</v>
      </c>
      <c r="V1786" s="165"/>
      <c r="W1786" s="165"/>
      <c r="X1786" s="165"/>
      <c r="Y1786" s="87"/>
      <c r="Z1786" s="87"/>
      <c r="AA1786" s="87"/>
      <c r="AB1786" s="87"/>
      <c r="AC1786" s="87"/>
    </row>
    <row r="1787" spans="1:30" ht="15" customHeight="1">
      <c r="A1787" s="98" t="s">
        <v>1090</v>
      </c>
      <c r="B1787" s="165"/>
      <c r="C1787" s="165"/>
      <c r="D1787" s="165" t="s">
        <v>16</v>
      </c>
      <c r="E1787" s="189">
        <v>42752</v>
      </c>
      <c r="F1787" s="95" t="s">
        <v>1050</v>
      </c>
      <c r="G1787" s="165" t="s">
        <v>1029</v>
      </c>
      <c r="H1787" s="165" t="s">
        <v>1029</v>
      </c>
      <c r="I1787" s="165"/>
      <c r="J1787" s="85" t="str">
        <f>IFERROR(VLOOKUP(H1787,REFERENCES!R:S,2,FALSE),"")</f>
        <v/>
      </c>
      <c r="K1787" s="79">
        <v>123</v>
      </c>
      <c r="L1787" s="79"/>
      <c r="M1787" s="79"/>
      <c r="N1787" s="79"/>
      <c r="O1787" s="84"/>
      <c r="P1787" s="81">
        <v>123</v>
      </c>
      <c r="Q1787" s="96" t="s">
        <v>1040</v>
      </c>
      <c r="R1787" s="165" t="s">
        <v>174</v>
      </c>
      <c r="S1787" s="165" t="s">
        <v>200</v>
      </c>
      <c r="T1787" s="98" t="s">
        <v>1391</v>
      </c>
      <c r="U1787" s="165" t="s">
        <v>2568</v>
      </c>
      <c r="V1787" s="165"/>
      <c r="W1787" s="165"/>
      <c r="X1787" s="165"/>
      <c r="Y1787" s="87"/>
      <c r="Z1787" s="87"/>
      <c r="AA1787" s="87"/>
      <c r="AB1787" s="87"/>
      <c r="AC1787" s="87"/>
    </row>
    <row r="1788" spans="1:30" ht="15" customHeight="1">
      <c r="A1788" s="98" t="s">
        <v>1090</v>
      </c>
      <c r="B1788" s="165"/>
      <c r="C1788" s="165"/>
      <c r="D1788" s="165" t="s">
        <v>16</v>
      </c>
      <c r="E1788" s="189">
        <v>42752</v>
      </c>
      <c r="F1788" s="95" t="s">
        <v>1050</v>
      </c>
      <c r="G1788" s="165" t="s">
        <v>1029</v>
      </c>
      <c r="H1788" s="165" t="s">
        <v>1029</v>
      </c>
      <c r="I1788" s="165"/>
      <c r="J1788" s="85" t="str">
        <f>IFERROR(VLOOKUP(H1788,REFERENCES!R:S,2,FALSE),"")</f>
        <v/>
      </c>
      <c r="K1788" s="79">
        <v>94</v>
      </c>
      <c r="L1788" s="79"/>
      <c r="M1788" s="79"/>
      <c r="N1788" s="79"/>
      <c r="O1788" s="84"/>
      <c r="P1788" s="81">
        <v>94</v>
      </c>
      <c r="Q1788" s="96" t="s">
        <v>1040</v>
      </c>
      <c r="R1788" s="165" t="s">
        <v>174</v>
      </c>
      <c r="S1788" s="165" t="s">
        <v>200</v>
      </c>
      <c r="T1788" s="98" t="s">
        <v>1391</v>
      </c>
      <c r="U1788" s="165" t="s">
        <v>2569</v>
      </c>
      <c r="V1788" s="165"/>
      <c r="W1788" s="165"/>
      <c r="X1788" s="165"/>
      <c r="Y1788" s="87"/>
      <c r="Z1788" s="87"/>
      <c r="AA1788" s="87"/>
      <c r="AB1788" s="87"/>
      <c r="AC1788" s="87"/>
    </row>
    <row r="1789" spans="1:30" ht="15" customHeight="1">
      <c r="A1789" s="98" t="s">
        <v>1090</v>
      </c>
      <c r="B1789" s="165"/>
      <c r="C1789" s="165"/>
      <c r="D1789" s="165" t="s">
        <v>16</v>
      </c>
      <c r="E1789" s="189">
        <v>42752</v>
      </c>
      <c r="F1789" s="95" t="s">
        <v>1050</v>
      </c>
      <c r="G1789" s="165" t="s">
        <v>1029</v>
      </c>
      <c r="H1789" s="165" t="s">
        <v>1029</v>
      </c>
      <c r="I1789" s="165"/>
      <c r="J1789" s="85" t="str">
        <f>IFERROR(VLOOKUP(H1789,REFERENCES!R:S,2,FALSE),"")</f>
        <v/>
      </c>
      <c r="K1789" s="79">
        <v>108</v>
      </c>
      <c r="L1789" s="79"/>
      <c r="M1789" s="79"/>
      <c r="N1789" s="79"/>
      <c r="O1789" s="84"/>
      <c r="P1789" s="81">
        <v>108</v>
      </c>
      <c r="Q1789" s="96" t="s">
        <v>1040</v>
      </c>
      <c r="R1789" s="165" t="s">
        <v>174</v>
      </c>
      <c r="S1789" s="165" t="s">
        <v>200</v>
      </c>
      <c r="T1789" s="98" t="s">
        <v>1391</v>
      </c>
      <c r="U1789" s="165" t="s">
        <v>2570</v>
      </c>
      <c r="V1789" s="165"/>
      <c r="W1789" s="165"/>
      <c r="X1789" s="165"/>
      <c r="Y1789" s="87"/>
      <c r="Z1789" s="87"/>
      <c r="AA1789" s="87"/>
      <c r="AB1789" s="87"/>
      <c r="AC1789" s="87"/>
    </row>
    <row r="1790" spans="1:30" ht="15" customHeight="1">
      <c r="A1790" s="165" t="s">
        <v>1090</v>
      </c>
      <c r="B1790" s="76"/>
      <c r="C1790" s="76"/>
      <c r="D1790" s="165" t="s">
        <v>16</v>
      </c>
      <c r="E1790" s="189">
        <v>42677</v>
      </c>
      <c r="F1790" s="95" t="s">
        <v>1049</v>
      </c>
      <c r="G1790" s="165" t="s">
        <v>1053</v>
      </c>
      <c r="H1790" s="165" t="s">
        <v>1048</v>
      </c>
      <c r="I1790" s="186"/>
      <c r="J1790" s="85" t="str">
        <f>IFERROR(VLOOKUP(H1790,REFERENCES!R:S,2,FALSE),"")</f>
        <v>Nombre</v>
      </c>
      <c r="K1790" s="190">
        <v>300</v>
      </c>
      <c r="L1790" s="167"/>
      <c r="M1790" s="167"/>
      <c r="N1790" s="167"/>
      <c r="O1790" s="84" t="s">
        <v>1902</v>
      </c>
      <c r="P1790" s="81">
        <v>300</v>
      </c>
      <c r="Q1790" s="96"/>
      <c r="R1790" s="165" t="s">
        <v>153</v>
      </c>
      <c r="S1790" s="165" t="s">
        <v>302</v>
      </c>
      <c r="T1790" s="86" t="s">
        <v>1405</v>
      </c>
      <c r="U1790" s="165"/>
      <c r="V1790" s="86"/>
      <c r="W1790" s="97"/>
      <c r="X1790" s="165"/>
      <c r="Y1790" s="165" t="str">
        <f t="shared" ref="Y1790:Y1821" si="106">UPPER(LEFT(A1790,3)&amp;YEAR(E1790)&amp;MONTH(E1790)&amp;DAY((E1790))&amp;LEFT(R1790,2)&amp;LEFT(S1790,2)&amp;LEFT(T1790,2))</f>
        <v>WOR2016113NIPE1È</v>
      </c>
      <c r="Z1790" s="165">
        <f t="shared" ref="Z1790:Z1821" si="107">COUNTIF($Y$4:$Y$1907,Y1790)</f>
        <v>4</v>
      </c>
      <c r="AA1790" s="165" t="str">
        <f>VLOOKUP(R1790,NIVEAUXADMIN!A:B,2,FALSE)</f>
        <v>HT10</v>
      </c>
      <c r="AB1790" s="165" t="str">
        <f>VLOOKUP(S1790,NIVEAUXADMIN!E:F,2,FALSE)</f>
        <v>HT101022</v>
      </c>
      <c r="AC1790" s="165" t="str">
        <f>VLOOKUP(T1790,NIVEAUXADMIN!I:J,2,FALSE)</f>
        <v>HT101022-01</v>
      </c>
      <c r="AD1790" s="165">
        <f>IF(SUMPRODUCT(($A$4:$A1790=A1790)*($S$4:$S1790=S1790))&gt;1,0,1)</f>
        <v>1</v>
      </c>
    </row>
    <row r="1791" spans="1:30" ht="15" customHeight="1">
      <c r="A1791" s="165" t="s">
        <v>1090</v>
      </c>
      <c r="B1791" s="76"/>
      <c r="C1791" s="76"/>
      <c r="D1791" s="165" t="s">
        <v>16</v>
      </c>
      <c r="E1791" s="189">
        <v>42677</v>
      </c>
      <c r="F1791" s="95" t="s">
        <v>1051</v>
      </c>
      <c r="G1791" s="165" t="s">
        <v>1052</v>
      </c>
      <c r="H1791" s="165" t="s">
        <v>1054</v>
      </c>
      <c r="I1791" s="186"/>
      <c r="J1791" s="85" t="str">
        <f>IFERROR(VLOOKUP(H1791,REFERENCES!R:S,2,FALSE),"")</f>
        <v>Nombre</v>
      </c>
      <c r="K1791" s="190">
        <v>600</v>
      </c>
      <c r="L1791" s="167"/>
      <c r="M1791" s="167"/>
      <c r="N1791" s="167"/>
      <c r="O1791" s="84" t="s">
        <v>1902</v>
      </c>
      <c r="P1791" s="81">
        <v>300</v>
      </c>
      <c r="Q1791" s="96" t="s">
        <v>1040</v>
      </c>
      <c r="R1791" s="165" t="s">
        <v>153</v>
      </c>
      <c r="S1791" s="165" t="s">
        <v>302</v>
      </c>
      <c r="T1791" s="86" t="s">
        <v>1405</v>
      </c>
      <c r="U1791" s="165"/>
      <c r="V1791" s="86"/>
      <c r="W1791" s="97"/>
      <c r="X1791" s="165"/>
      <c r="Y1791" s="165" t="str">
        <f t="shared" si="106"/>
        <v>WOR2016113NIPE1È</v>
      </c>
      <c r="Z1791" s="165">
        <f t="shared" si="107"/>
        <v>4</v>
      </c>
      <c r="AA1791" s="165" t="str">
        <f>VLOOKUP(R1791,NIVEAUXADMIN!A:B,2,FALSE)</f>
        <v>HT10</v>
      </c>
      <c r="AB1791" s="165" t="str">
        <f>VLOOKUP(S1791,NIVEAUXADMIN!E:F,2,FALSE)</f>
        <v>HT101022</v>
      </c>
      <c r="AC1791" s="165" t="str">
        <f>VLOOKUP(T1791,NIVEAUXADMIN!I:J,2,FALSE)</f>
        <v>HT101022-01</v>
      </c>
      <c r="AD1791" s="165">
        <f>IF(SUMPRODUCT(($A$4:$A1791=A1791)*($S$4:$S1791=S1791))&gt;1,0,1)</f>
        <v>0</v>
      </c>
    </row>
    <row r="1792" spans="1:30" ht="15" customHeight="1">
      <c r="A1792" s="165" t="s">
        <v>1090</v>
      </c>
      <c r="B1792" s="76"/>
      <c r="C1792" s="76"/>
      <c r="D1792" s="165" t="s">
        <v>16</v>
      </c>
      <c r="E1792" s="189">
        <v>42677</v>
      </c>
      <c r="F1792" s="95" t="s">
        <v>1051</v>
      </c>
      <c r="G1792" s="165" t="s">
        <v>1052</v>
      </c>
      <c r="H1792" s="165" t="s">
        <v>1062</v>
      </c>
      <c r="I1792" s="186"/>
      <c r="J1792" s="85" t="str">
        <f>IFERROR(VLOOKUP(H1792,REFERENCES!R:S,2,FALSE),"")</f>
        <v>Nombre</v>
      </c>
      <c r="K1792" s="190">
        <v>300</v>
      </c>
      <c r="L1792" s="167"/>
      <c r="M1792" s="167"/>
      <c r="N1792" s="167"/>
      <c r="O1792" s="84" t="s">
        <v>1902</v>
      </c>
      <c r="P1792" s="81">
        <v>300</v>
      </c>
      <c r="Q1792" s="96" t="s">
        <v>1040</v>
      </c>
      <c r="R1792" s="165" t="s">
        <v>153</v>
      </c>
      <c r="S1792" s="165" t="s">
        <v>302</v>
      </c>
      <c r="T1792" s="86" t="s">
        <v>1405</v>
      </c>
      <c r="U1792" s="165"/>
      <c r="V1792" s="86"/>
      <c r="W1792" s="97"/>
      <c r="X1792" s="165"/>
      <c r="Y1792" s="165" t="str">
        <f t="shared" si="106"/>
        <v>WOR2016113NIPE1È</v>
      </c>
      <c r="Z1792" s="165">
        <f t="shared" si="107"/>
        <v>4</v>
      </c>
      <c r="AA1792" s="165" t="str">
        <f>VLOOKUP(R1792,NIVEAUXADMIN!A:B,2,FALSE)</f>
        <v>HT10</v>
      </c>
      <c r="AB1792" s="165" t="str">
        <f>VLOOKUP(S1792,NIVEAUXADMIN!E:F,2,FALSE)</f>
        <v>HT101022</v>
      </c>
      <c r="AC1792" s="165" t="str">
        <f>VLOOKUP(T1792,NIVEAUXADMIN!I:J,2,FALSE)</f>
        <v>HT101022-01</v>
      </c>
      <c r="AD1792" s="165">
        <f>IF(SUMPRODUCT(($A$4:$A1792=A1792)*($S$4:$S1792=S1792))&gt;1,0,1)</f>
        <v>0</v>
      </c>
    </row>
    <row r="1793" spans="1:30" ht="15" customHeight="1">
      <c r="A1793" s="98" t="s">
        <v>1090</v>
      </c>
      <c r="B1793" s="76"/>
      <c r="C1793" s="76"/>
      <c r="D1793" s="165" t="s">
        <v>16</v>
      </c>
      <c r="E1793" s="189">
        <v>42677</v>
      </c>
      <c r="F1793" s="95" t="s">
        <v>1051</v>
      </c>
      <c r="G1793" s="165" t="s">
        <v>1052</v>
      </c>
      <c r="H1793" s="165" t="s">
        <v>1058</v>
      </c>
      <c r="I1793" s="186"/>
      <c r="J1793" s="85" t="str">
        <f>IFERROR(VLOOKUP(H1793,REFERENCES!R:S,2,FALSE),"")</f>
        <v>Nombre</v>
      </c>
      <c r="K1793" s="190">
        <v>600</v>
      </c>
      <c r="L1793" s="167"/>
      <c r="M1793" s="167"/>
      <c r="N1793" s="167"/>
      <c r="O1793" s="84" t="s">
        <v>1902</v>
      </c>
      <c r="P1793" s="81">
        <v>300</v>
      </c>
      <c r="Q1793" s="96" t="s">
        <v>1040</v>
      </c>
      <c r="R1793" s="165" t="s">
        <v>153</v>
      </c>
      <c r="S1793" s="165" t="s">
        <v>302</v>
      </c>
      <c r="T1793" s="86" t="s">
        <v>1405</v>
      </c>
      <c r="U1793" s="165"/>
      <c r="V1793" s="86"/>
      <c r="W1793" s="97"/>
      <c r="X1793" s="165"/>
      <c r="Y1793" s="165" t="str">
        <f t="shared" si="106"/>
        <v>WOR2016113NIPE1È</v>
      </c>
      <c r="Z1793" s="165">
        <f t="shared" si="107"/>
        <v>4</v>
      </c>
      <c r="AA1793" s="165" t="str">
        <f>VLOOKUP(R1793,NIVEAUXADMIN!A:B,2,FALSE)</f>
        <v>HT10</v>
      </c>
      <c r="AB1793" s="165" t="str">
        <f>VLOOKUP(S1793,NIVEAUXADMIN!E:F,2,FALSE)</f>
        <v>HT101022</v>
      </c>
      <c r="AC1793" s="165" t="str">
        <f>VLOOKUP(T1793,NIVEAUXADMIN!I:J,2,FALSE)</f>
        <v>HT101022-01</v>
      </c>
      <c r="AD1793" s="165">
        <f>IF(SUMPRODUCT(($A$4:$A1793=A1793)*($S$4:$S1793=S1793))&gt;1,0,1)</f>
        <v>0</v>
      </c>
    </row>
    <row r="1794" spans="1:30" ht="15" customHeight="1">
      <c r="A1794" s="98" t="s">
        <v>1090</v>
      </c>
      <c r="B1794" s="165"/>
      <c r="C1794" s="90"/>
      <c r="D1794" s="165" t="s">
        <v>16</v>
      </c>
      <c r="E1794" s="189">
        <v>42710</v>
      </c>
      <c r="F1794" s="95" t="s">
        <v>1051</v>
      </c>
      <c r="G1794" s="165" t="s">
        <v>1052</v>
      </c>
      <c r="H1794" s="165" t="s">
        <v>1056</v>
      </c>
      <c r="I1794" s="176"/>
      <c r="J1794" s="85" t="str">
        <f>IFERROR(VLOOKUP(H1794,REFERENCES!R:S,2,FALSE),"")</f>
        <v>Nombre</v>
      </c>
      <c r="K1794" s="168">
        <v>250</v>
      </c>
      <c r="L1794" s="167"/>
      <c r="M1794" s="167"/>
      <c r="N1794" s="167"/>
      <c r="O1794" s="84" t="s">
        <v>1902</v>
      </c>
      <c r="P1794" s="81">
        <v>250</v>
      </c>
      <c r="Q1794" s="96" t="s">
        <v>1040</v>
      </c>
      <c r="R1794" s="165" t="s">
        <v>153</v>
      </c>
      <c r="S1794" s="165" t="s">
        <v>302</v>
      </c>
      <c r="T1794" s="86" t="s">
        <v>1405</v>
      </c>
      <c r="U1794" s="165" t="s">
        <v>1257</v>
      </c>
      <c r="V1794" s="86"/>
      <c r="W1794" s="97"/>
      <c r="X1794" s="165"/>
      <c r="Y1794" s="165" t="str">
        <f t="shared" si="106"/>
        <v>WOR2016126NIPE1È</v>
      </c>
      <c r="Z1794" s="165">
        <f t="shared" si="107"/>
        <v>6</v>
      </c>
      <c r="AA1794" s="165" t="str">
        <f>VLOOKUP(R1794,NIVEAUXADMIN!A:B,2,FALSE)</f>
        <v>HT10</v>
      </c>
      <c r="AB1794" s="165" t="str">
        <f>VLOOKUP(S1794,NIVEAUXADMIN!E:F,2,FALSE)</f>
        <v>HT101022</v>
      </c>
      <c r="AC1794" s="165" t="str">
        <f>VLOOKUP(T1794,NIVEAUXADMIN!I:J,2,FALSE)</f>
        <v>HT101022-01</v>
      </c>
      <c r="AD1794" s="47">
        <f>IF(SUMPRODUCT(($A$4:$A1794=A1794)*($S$4:$S1794=S1794))&gt;1,0,1)</f>
        <v>0</v>
      </c>
    </row>
    <row r="1795" spans="1:30" ht="15" customHeight="1">
      <c r="A1795" s="98" t="s">
        <v>1090</v>
      </c>
      <c r="B1795" s="165"/>
      <c r="C1795" s="90"/>
      <c r="D1795" s="165" t="s">
        <v>16</v>
      </c>
      <c r="E1795" s="189">
        <v>42710</v>
      </c>
      <c r="F1795" s="95" t="s">
        <v>1051</v>
      </c>
      <c r="G1795" s="165" t="s">
        <v>1052</v>
      </c>
      <c r="H1795" s="165" t="s">
        <v>1056</v>
      </c>
      <c r="I1795" s="176"/>
      <c r="J1795" s="85" t="str">
        <f>IFERROR(VLOOKUP(H1795,REFERENCES!R:S,2,FALSE),"")</f>
        <v>Nombre</v>
      </c>
      <c r="K1795" s="168">
        <v>250</v>
      </c>
      <c r="L1795" s="167"/>
      <c r="M1795" s="167"/>
      <c r="N1795" s="167"/>
      <c r="O1795" s="84" t="s">
        <v>1902</v>
      </c>
      <c r="P1795" s="81">
        <v>250</v>
      </c>
      <c r="Q1795" s="96" t="s">
        <v>1040</v>
      </c>
      <c r="R1795" s="165" t="s">
        <v>153</v>
      </c>
      <c r="S1795" s="165" t="s">
        <v>302</v>
      </c>
      <c r="T1795" s="86" t="s">
        <v>1405</v>
      </c>
      <c r="U1795" s="165" t="s">
        <v>1258</v>
      </c>
      <c r="V1795" s="86"/>
      <c r="W1795" s="97"/>
      <c r="X1795" s="165"/>
      <c r="Y1795" s="165" t="str">
        <f t="shared" si="106"/>
        <v>WOR2016126NIPE1È</v>
      </c>
      <c r="Z1795" s="165">
        <f t="shared" si="107"/>
        <v>6</v>
      </c>
      <c r="AA1795" s="165" t="str">
        <f>VLOOKUP(R1795,NIVEAUXADMIN!A:B,2,FALSE)</f>
        <v>HT10</v>
      </c>
      <c r="AB1795" s="165" t="str">
        <f>VLOOKUP(S1795,NIVEAUXADMIN!E:F,2,FALSE)</f>
        <v>HT101022</v>
      </c>
      <c r="AC1795" s="165" t="str">
        <f>VLOOKUP(T1795,NIVEAUXADMIN!I:J,2,FALSE)</f>
        <v>HT101022-01</v>
      </c>
      <c r="AD1795" s="47">
        <f>IF(SUMPRODUCT(($A$4:$A1795=A1795)*($S$4:$S1795=S1795))&gt;1,0,1)</f>
        <v>0</v>
      </c>
    </row>
    <row r="1796" spans="1:30" ht="15" customHeight="1">
      <c r="A1796" s="98" t="s">
        <v>1090</v>
      </c>
      <c r="B1796" s="165"/>
      <c r="C1796" s="90"/>
      <c r="D1796" s="165" t="s">
        <v>16</v>
      </c>
      <c r="E1796" s="189">
        <v>42710</v>
      </c>
      <c r="F1796" s="95" t="s">
        <v>1051</v>
      </c>
      <c r="G1796" s="165" t="s">
        <v>1052</v>
      </c>
      <c r="H1796" s="165" t="s">
        <v>1054</v>
      </c>
      <c r="I1796" s="176"/>
      <c r="J1796" s="85" t="str">
        <f>IFERROR(VLOOKUP(H1796,REFERENCES!R:S,2,FALSE),"")</f>
        <v>Nombre</v>
      </c>
      <c r="K1796" s="168">
        <v>500</v>
      </c>
      <c r="L1796" s="167"/>
      <c r="M1796" s="167"/>
      <c r="N1796" s="167"/>
      <c r="O1796" s="84" t="s">
        <v>1902</v>
      </c>
      <c r="P1796" s="81">
        <v>250</v>
      </c>
      <c r="Q1796" s="96" t="s">
        <v>1040</v>
      </c>
      <c r="R1796" s="165" t="s">
        <v>153</v>
      </c>
      <c r="S1796" s="165" t="s">
        <v>302</v>
      </c>
      <c r="T1796" s="86" t="s">
        <v>1405</v>
      </c>
      <c r="U1796" s="165" t="s">
        <v>1257</v>
      </c>
      <c r="V1796" s="86"/>
      <c r="W1796" s="97"/>
      <c r="X1796" s="165"/>
      <c r="Y1796" s="165" t="str">
        <f t="shared" si="106"/>
        <v>WOR2016126NIPE1È</v>
      </c>
      <c r="Z1796" s="165">
        <f t="shared" si="107"/>
        <v>6</v>
      </c>
      <c r="AA1796" s="165" t="str">
        <f>VLOOKUP(R1796,NIVEAUXADMIN!A:B,2,FALSE)</f>
        <v>HT10</v>
      </c>
      <c r="AB1796" s="165" t="str">
        <f>VLOOKUP(S1796,NIVEAUXADMIN!E:F,2,FALSE)</f>
        <v>HT101022</v>
      </c>
      <c r="AC1796" s="165" t="str">
        <f>VLOOKUP(T1796,NIVEAUXADMIN!I:J,2,FALSE)</f>
        <v>HT101022-01</v>
      </c>
      <c r="AD1796" s="47">
        <f>IF(SUMPRODUCT(($A$4:$A1796=A1796)*($S$4:$S1796=S1796))&gt;1,0,1)</f>
        <v>0</v>
      </c>
    </row>
    <row r="1797" spans="1:30" ht="15" customHeight="1">
      <c r="A1797" s="98" t="s">
        <v>1090</v>
      </c>
      <c r="B1797" s="165"/>
      <c r="C1797" s="90"/>
      <c r="D1797" s="165" t="s">
        <v>16</v>
      </c>
      <c r="E1797" s="189">
        <v>42710</v>
      </c>
      <c r="F1797" s="95" t="s">
        <v>1051</v>
      </c>
      <c r="G1797" s="165" t="s">
        <v>1052</v>
      </c>
      <c r="H1797" s="165" t="s">
        <v>1054</v>
      </c>
      <c r="I1797" s="176"/>
      <c r="J1797" s="85" t="str">
        <f>IFERROR(VLOOKUP(H1797,REFERENCES!R:S,2,FALSE),"")</f>
        <v>Nombre</v>
      </c>
      <c r="K1797" s="168">
        <v>500</v>
      </c>
      <c r="L1797" s="167"/>
      <c r="M1797" s="167"/>
      <c r="N1797" s="167"/>
      <c r="O1797" s="84" t="s">
        <v>1902</v>
      </c>
      <c r="P1797" s="81">
        <v>250</v>
      </c>
      <c r="Q1797" s="96" t="s">
        <v>1040</v>
      </c>
      <c r="R1797" s="165" t="s">
        <v>153</v>
      </c>
      <c r="S1797" s="165" t="s">
        <v>302</v>
      </c>
      <c r="T1797" s="86" t="s">
        <v>1405</v>
      </c>
      <c r="U1797" s="165" t="s">
        <v>1258</v>
      </c>
      <c r="V1797" s="86"/>
      <c r="W1797" s="97"/>
      <c r="X1797" s="165"/>
      <c r="Y1797" s="165" t="str">
        <f t="shared" si="106"/>
        <v>WOR2016126NIPE1È</v>
      </c>
      <c r="Z1797" s="165">
        <f t="shared" si="107"/>
        <v>6</v>
      </c>
      <c r="AA1797" s="165" t="str">
        <f>VLOOKUP(R1797,NIVEAUXADMIN!A:B,2,FALSE)</f>
        <v>HT10</v>
      </c>
      <c r="AB1797" s="165" t="str">
        <f>VLOOKUP(S1797,NIVEAUXADMIN!E:F,2,FALSE)</f>
        <v>HT101022</v>
      </c>
      <c r="AC1797" s="165" t="str">
        <f>VLOOKUP(T1797,NIVEAUXADMIN!I:J,2,FALSE)</f>
        <v>HT101022-01</v>
      </c>
      <c r="AD1797" s="47">
        <f>IF(SUMPRODUCT(($A$4:$A1797=A1797)*($S$4:$S1797=S1797))&gt;1,0,1)</f>
        <v>0</v>
      </c>
    </row>
    <row r="1798" spans="1:30" ht="15" customHeight="1">
      <c r="A1798" s="98" t="s">
        <v>1090</v>
      </c>
      <c r="B1798" s="165"/>
      <c r="C1798" s="90"/>
      <c r="D1798" s="165" t="s">
        <v>16</v>
      </c>
      <c r="E1798" s="189">
        <v>42710</v>
      </c>
      <c r="F1798" s="88" t="s">
        <v>1051</v>
      </c>
      <c r="G1798" s="87" t="s">
        <v>1052</v>
      </c>
      <c r="H1798" s="87" t="s">
        <v>1063</v>
      </c>
      <c r="I1798" s="176"/>
      <c r="J1798" s="85" t="str">
        <f>IFERROR(VLOOKUP(H1798,REFERENCES!R:S,2,FALSE),"")</f>
        <v>Nombre</v>
      </c>
      <c r="K1798" s="168">
        <v>250</v>
      </c>
      <c r="L1798" s="167"/>
      <c r="M1798" s="167"/>
      <c r="N1798" s="167"/>
      <c r="O1798" s="84" t="s">
        <v>1902</v>
      </c>
      <c r="P1798" s="81">
        <v>250</v>
      </c>
      <c r="Q1798" s="96" t="s">
        <v>1040</v>
      </c>
      <c r="R1798" s="165" t="s">
        <v>153</v>
      </c>
      <c r="S1798" s="165" t="s">
        <v>302</v>
      </c>
      <c r="T1798" s="86" t="s">
        <v>1405</v>
      </c>
      <c r="U1798" s="165" t="s">
        <v>1257</v>
      </c>
      <c r="V1798" s="86"/>
      <c r="W1798" s="97"/>
      <c r="X1798" s="165"/>
      <c r="Y1798" s="165" t="str">
        <f t="shared" si="106"/>
        <v>WOR2016126NIPE1È</v>
      </c>
      <c r="Z1798" s="165">
        <f t="shared" si="107"/>
        <v>6</v>
      </c>
      <c r="AA1798" s="165" t="str">
        <f>VLOOKUP(R1798,NIVEAUXADMIN!A:B,2,FALSE)</f>
        <v>HT10</v>
      </c>
      <c r="AB1798" s="165" t="str">
        <f>VLOOKUP(S1798,NIVEAUXADMIN!E:F,2,FALSE)</f>
        <v>HT101022</v>
      </c>
      <c r="AC1798" s="165" t="str">
        <f>VLOOKUP(T1798,NIVEAUXADMIN!I:J,2,FALSE)</f>
        <v>HT101022-01</v>
      </c>
      <c r="AD1798" s="87">
        <f>IF(SUMPRODUCT(($A$4:$A1798=A1798)*($S$4:$S1798=S1798))&gt;1,0,1)</f>
        <v>0</v>
      </c>
    </row>
    <row r="1799" spans="1:30" ht="15" customHeight="1">
      <c r="A1799" s="98" t="s">
        <v>1090</v>
      </c>
      <c r="B1799" s="165"/>
      <c r="C1799" s="90"/>
      <c r="D1799" s="165" t="s">
        <v>16</v>
      </c>
      <c r="E1799" s="189">
        <v>42710</v>
      </c>
      <c r="F1799" s="88" t="s">
        <v>1051</v>
      </c>
      <c r="G1799" s="87" t="s">
        <v>1052</v>
      </c>
      <c r="H1799" s="87" t="s">
        <v>1063</v>
      </c>
      <c r="I1799" s="176"/>
      <c r="J1799" s="85" t="str">
        <f>IFERROR(VLOOKUP(H1799,REFERENCES!R:S,2,FALSE),"")</f>
        <v>Nombre</v>
      </c>
      <c r="K1799" s="168">
        <v>250</v>
      </c>
      <c r="L1799" s="167"/>
      <c r="M1799" s="167"/>
      <c r="N1799" s="167"/>
      <c r="O1799" s="84" t="s">
        <v>1902</v>
      </c>
      <c r="P1799" s="81">
        <v>250</v>
      </c>
      <c r="Q1799" s="96" t="s">
        <v>1040</v>
      </c>
      <c r="R1799" s="165" t="s">
        <v>153</v>
      </c>
      <c r="S1799" s="165" t="s">
        <v>302</v>
      </c>
      <c r="T1799" s="86" t="s">
        <v>1405</v>
      </c>
      <c r="U1799" s="165" t="s">
        <v>1258</v>
      </c>
      <c r="V1799" s="86"/>
      <c r="W1799" s="97"/>
      <c r="X1799" s="165"/>
      <c r="Y1799" s="165" t="str">
        <f t="shared" si="106"/>
        <v>WOR2016126NIPE1È</v>
      </c>
      <c r="Z1799" s="165">
        <f t="shared" si="107"/>
        <v>6</v>
      </c>
      <c r="AA1799" s="165" t="str">
        <f>VLOOKUP(R1799,NIVEAUXADMIN!A:B,2,FALSE)</f>
        <v>HT10</v>
      </c>
      <c r="AB1799" s="165" t="str">
        <f>VLOOKUP(S1799,NIVEAUXADMIN!E:F,2,FALSE)</f>
        <v>HT101022</v>
      </c>
      <c r="AC1799" s="165" t="str">
        <f>VLOOKUP(T1799,NIVEAUXADMIN!I:J,2,FALSE)</f>
        <v>HT101022-01</v>
      </c>
      <c r="AD1799" s="87">
        <f>IF(SUMPRODUCT(($A$4:$A1799=A1799)*($S$4:$S1799=S1799))&gt;1,0,1)</f>
        <v>0</v>
      </c>
    </row>
    <row r="1800" spans="1:30" ht="15" customHeight="1">
      <c r="A1800" s="165" t="s">
        <v>1090</v>
      </c>
      <c r="B1800" s="76"/>
      <c r="C1800" s="90"/>
      <c r="D1800" s="165" t="s">
        <v>16</v>
      </c>
      <c r="E1800" s="189">
        <v>42656</v>
      </c>
      <c r="F1800" s="95" t="s">
        <v>1049</v>
      </c>
      <c r="G1800" s="165" t="s">
        <v>1053</v>
      </c>
      <c r="H1800" s="165" t="s">
        <v>1048</v>
      </c>
      <c r="I1800" s="87"/>
      <c r="J1800" s="85" t="str">
        <f>IFERROR(VLOOKUP(H1800,REFERENCES!R:S,2,FALSE),"")</f>
        <v>Nombre</v>
      </c>
      <c r="K1800" s="168">
        <v>297</v>
      </c>
      <c r="L1800" s="167"/>
      <c r="M1800" s="167"/>
      <c r="N1800" s="167"/>
      <c r="O1800" s="84" t="s">
        <v>1902</v>
      </c>
      <c r="P1800" s="81">
        <v>297</v>
      </c>
      <c r="Q1800" s="89"/>
      <c r="R1800" s="165" t="s">
        <v>153</v>
      </c>
      <c r="S1800" s="165" t="s">
        <v>299</v>
      </c>
      <c r="T1800" s="86" t="s">
        <v>1410</v>
      </c>
      <c r="U1800" s="165"/>
      <c r="V1800" s="86"/>
      <c r="W1800" s="97"/>
      <c r="X1800" s="165"/>
      <c r="Y1800" s="165" t="str">
        <f t="shared" si="106"/>
        <v>WOR20161013NIPA1È</v>
      </c>
      <c r="Z1800" s="165">
        <f t="shared" si="107"/>
        <v>4</v>
      </c>
      <c r="AA1800" s="165" t="str">
        <f>VLOOKUP(R1800,NIVEAUXADMIN!A:B,2,FALSE)</f>
        <v>HT10</v>
      </c>
      <c r="AB1800" s="165" t="str">
        <f>VLOOKUP(S1800,NIVEAUXADMIN!E:F,2,FALSE)</f>
        <v>HT101014</v>
      </c>
      <c r="AC1800" s="165" t="str">
        <f>VLOOKUP(T1800,NIVEAUXADMIN!I:J,2,FALSE)</f>
        <v>HT101014-01</v>
      </c>
      <c r="AD1800" s="47">
        <f>IF(SUMPRODUCT(($A$4:$A1800=A1800)*($S$4:$S1800=S1800))&gt;1,0,1)</f>
        <v>1</v>
      </c>
    </row>
    <row r="1801" spans="1:30" ht="15" customHeight="1">
      <c r="A1801" s="165" t="s">
        <v>1090</v>
      </c>
      <c r="B1801" s="76"/>
      <c r="C1801" s="90"/>
      <c r="D1801" s="165" t="s">
        <v>16</v>
      </c>
      <c r="E1801" s="189">
        <v>42656</v>
      </c>
      <c r="F1801" s="95" t="s">
        <v>1051</v>
      </c>
      <c r="G1801" s="165" t="s">
        <v>1052</v>
      </c>
      <c r="H1801" s="165" t="s">
        <v>1056</v>
      </c>
      <c r="I1801" s="87"/>
      <c r="J1801" s="85" t="str">
        <f>IFERROR(VLOOKUP(H1801,REFERENCES!R:S,2,FALSE),"")</f>
        <v>Nombre</v>
      </c>
      <c r="K1801" s="168">
        <v>297</v>
      </c>
      <c r="L1801" s="167"/>
      <c r="M1801" s="167"/>
      <c r="N1801" s="167"/>
      <c r="O1801" s="84" t="s">
        <v>1902</v>
      </c>
      <c r="P1801" s="81">
        <v>297</v>
      </c>
      <c r="Q1801" s="96" t="s">
        <v>1040</v>
      </c>
      <c r="R1801" s="165" t="s">
        <v>153</v>
      </c>
      <c r="S1801" s="165" t="s">
        <v>299</v>
      </c>
      <c r="T1801" s="86" t="s">
        <v>1410</v>
      </c>
      <c r="U1801" s="165"/>
      <c r="V1801" s="86"/>
      <c r="W1801" s="97"/>
      <c r="X1801" s="165"/>
      <c r="Y1801" s="165" t="str">
        <f t="shared" si="106"/>
        <v>WOR20161013NIPA1È</v>
      </c>
      <c r="Z1801" s="165">
        <f t="shared" si="107"/>
        <v>4</v>
      </c>
      <c r="AA1801" s="165" t="str">
        <f>VLOOKUP(R1801,NIVEAUXADMIN!A:B,2,FALSE)</f>
        <v>HT10</v>
      </c>
      <c r="AB1801" s="165" t="str">
        <f>VLOOKUP(S1801,NIVEAUXADMIN!E:F,2,FALSE)</f>
        <v>HT101014</v>
      </c>
      <c r="AC1801" s="165" t="str">
        <f>VLOOKUP(T1801,NIVEAUXADMIN!I:J,2,FALSE)</f>
        <v>HT101014-01</v>
      </c>
      <c r="AD1801" s="47">
        <f>IF(SUMPRODUCT(($A$4:$A1801=A1801)*($S$4:$S1801=S1801))&gt;1,0,1)</f>
        <v>0</v>
      </c>
    </row>
    <row r="1802" spans="1:30" ht="15" customHeight="1">
      <c r="A1802" s="165" t="s">
        <v>1090</v>
      </c>
      <c r="B1802" s="76"/>
      <c r="C1802" s="90"/>
      <c r="D1802" s="165" t="s">
        <v>16</v>
      </c>
      <c r="E1802" s="189">
        <v>42656</v>
      </c>
      <c r="F1802" s="95" t="s">
        <v>1051</v>
      </c>
      <c r="G1802" s="165" t="s">
        <v>1052</v>
      </c>
      <c r="H1802" s="165" t="s">
        <v>1054</v>
      </c>
      <c r="I1802" s="87"/>
      <c r="J1802" s="85" t="str">
        <f>IFERROR(VLOOKUP(H1802,REFERENCES!R:S,2,FALSE),"")</f>
        <v>Nombre</v>
      </c>
      <c r="K1802" s="168">
        <v>297</v>
      </c>
      <c r="L1802" s="167"/>
      <c r="M1802" s="167"/>
      <c r="N1802" s="167"/>
      <c r="O1802" s="84" t="s">
        <v>1902</v>
      </c>
      <c r="P1802" s="81">
        <v>297</v>
      </c>
      <c r="Q1802" s="96" t="s">
        <v>1040</v>
      </c>
      <c r="R1802" s="165" t="s">
        <v>153</v>
      </c>
      <c r="S1802" s="165" t="s">
        <v>299</v>
      </c>
      <c r="T1802" s="86" t="s">
        <v>1410</v>
      </c>
      <c r="U1802" s="165"/>
      <c r="V1802" s="86"/>
      <c r="W1802" s="97"/>
      <c r="X1802" s="165"/>
      <c r="Y1802" s="165" t="str">
        <f t="shared" si="106"/>
        <v>WOR20161013NIPA1È</v>
      </c>
      <c r="Z1802" s="165">
        <f t="shared" si="107"/>
        <v>4</v>
      </c>
      <c r="AA1802" s="165" t="str">
        <f>VLOOKUP(R1802,NIVEAUXADMIN!A:B,2,FALSE)</f>
        <v>HT10</v>
      </c>
      <c r="AB1802" s="165" t="str">
        <f>VLOOKUP(S1802,NIVEAUXADMIN!E:F,2,FALSE)</f>
        <v>HT101014</v>
      </c>
      <c r="AC1802" s="165" t="str">
        <f>VLOOKUP(T1802,NIVEAUXADMIN!I:J,2,FALSE)</f>
        <v>HT101014-01</v>
      </c>
      <c r="AD1802" s="47">
        <f>IF(SUMPRODUCT(($A$4:$A1802=A1802)*($S$4:$S1802=S1802))&gt;1,0,1)</f>
        <v>0</v>
      </c>
    </row>
    <row r="1803" spans="1:30" ht="15" customHeight="1">
      <c r="A1803" s="98" t="s">
        <v>1090</v>
      </c>
      <c r="B1803" s="76"/>
      <c r="C1803" s="90"/>
      <c r="D1803" s="165" t="s">
        <v>16</v>
      </c>
      <c r="E1803" s="189">
        <v>42656</v>
      </c>
      <c r="F1803" s="95" t="s">
        <v>1051</v>
      </c>
      <c r="G1803" s="165" t="s">
        <v>1052</v>
      </c>
      <c r="H1803" s="165" t="s">
        <v>1061</v>
      </c>
      <c r="I1803" s="87"/>
      <c r="J1803" s="85" t="str">
        <f>IFERROR(VLOOKUP(H1803,REFERENCES!R:S,2,FALSE),"")</f>
        <v>Nombre</v>
      </c>
      <c r="K1803" s="168">
        <v>297</v>
      </c>
      <c r="L1803" s="167"/>
      <c r="M1803" s="167"/>
      <c r="N1803" s="167"/>
      <c r="O1803" s="84" t="s">
        <v>1902</v>
      </c>
      <c r="P1803" s="81">
        <v>297</v>
      </c>
      <c r="Q1803" s="96" t="s">
        <v>1040</v>
      </c>
      <c r="R1803" s="165" t="s">
        <v>153</v>
      </c>
      <c r="S1803" s="165" t="s">
        <v>299</v>
      </c>
      <c r="T1803" s="86" t="s">
        <v>1410</v>
      </c>
      <c r="U1803" s="165"/>
      <c r="V1803" s="86"/>
      <c r="W1803" s="97"/>
      <c r="X1803" s="165"/>
      <c r="Y1803" s="165" t="str">
        <f t="shared" si="106"/>
        <v>WOR20161013NIPA1È</v>
      </c>
      <c r="Z1803" s="165">
        <f t="shared" si="107"/>
        <v>4</v>
      </c>
      <c r="AA1803" s="165" t="str">
        <f>VLOOKUP(R1803,NIVEAUXADMIN!A:B,2,FALSE)</f>
        <v>HT10</v>
      </c>
      <c r="AB1803" s="165" t="str">
        <f>VLOOKUP(S1803,NIVEAUXADMIN!E:F,2,FALSE)</f>
        <v>HT101014</v>
      </c>
      <c r="AC1803" s="165" t="str">
        <f>VLOOKUP(T1803,NIVEAUXADMIN!I:J,2,FALSE)</f>
        <v>HT101014-01</v>
      </c>
      <c r="AD1803" s="47">
        <f>IF(SUMPRODUCT(($A$4:$A1803=A1803)*($S$4:$S1803=S1803))&gt;1,0,1)</f>
        <v>0</v>
      </c>
    </row>
    <row r="1804" spans="1:30" ht="15" customHeight="1">
      <c r="A1804" s="165" t="s">
        <v>1090</v>
      </c>
      <c r="B1804" s="76"/>
      <c r="C1804" s="76"/>
      <c r="D1804" s="165" t="s">
        <v>16</v>
      </c>
      <c r="E1804" s="189">
        <v>42669</v>
      </c>
      <c r="F1804" s="95" t="s">
        <v>1049</v>
      </c>
      <c r="G1804" s="165" t="s">
        <v>1053</v>
      </c>
      <c r="H1804" s="165" t="s">
        <v>1048</v>
      </c>
      <c r="I1804" s="186"/>
      <c r="J1804" s="85" t="str">
        <f>IFERROR(VLOOKUP(H1804,REFERENCES!R:S,2,FALSE),"")</f>
        <v>Nombre</v>
      </c>
      <c r="K1804" s="190">
        <v>300</v>
      </c>
      <c r="L1804" s="167"/>
      <c r="M1804" s="167"/>
      <c r="N1804" s="167"/>
      <c r="O1804" s="84" t="s">
        <v>1902</v>
      </c>
      <c r="P1804" s="81">
        <v>300</v>
      </c>
      <c r="Q1804" s="96"/>
      <c r="R1804" s="165" t="s">
        <v>153</v>
      </c>
      <c r="S1804" s="165" t="s">
        <v>299</v>
      </c>
      <c r="T1804" s="86" t="s">
        <v>1410</v>
      </c>
      <c r="U1804" s="165"/>
      <c r="V1804" s="86"/>
      <c r="W1804" s="97"/>
      <c r="X1804" s="165"/>
      <c r="Y1804" s="165" t="str">
        <f t="shared" si="106"/>
        <v>WOR20161026NIPA1È</v>
      </c>
      <c r="Z1804" s="165">
        <f t="shared" si="107"/>
        <v>5</v>
      </c>
      <c r="AA1804" s="165" t="str">
        <f>VLOOKUP(R1804,NIVEAUXADMIN!A:B,2,FALSE)</f>
        <v>HT10</v>
      </c>
      <c r="AB1804" s="165" t="str">
        <f>VLOOKUP(S1804,NIVEAUXADMIN!E:F,2,FALSE)</f>
        <v>HT101014</v>
      </c>
      <c r="AC1804" s="165" t="str">
        <f>VLOOKUP(T1804,NIVEAUXADMIN!I:J,2,FALSE)</f>
        <v>HT101014-01</v>
      </c>
      <c r="AD1804" s="165">
        <f>IF(SUMPRODUCT(($A$4:$A1804=A1804)*($S$4:$S1804=S1804))&gt;1,0,1)</f>
        <v>0</v>
      </c>
    </row>
    <row r="1805" spans="1:30" ht="15" customHeight="1">
      <c r="A1805" s="165" t="s">
        <v>1090</v>
      </c>
      <c r="B1805" s="76"/>
      <c r="C1805" s="76"/>
      <c r="D1805" s="165" t="s">
        <v>16</v>
      </c>
      <c r="E1805" s="189">
        <v>42669</v>
      </c>
      <c r="F1805" s="95" t="s">
        <v>1051</v>
      </c>
      <c r="G1805" s="165" t="s">
        <v>1052</v>
      </c>
      <c r="H1805" s="165" t="s">
        <v>1054</v>
      </c>
      <c r="I1805" s="186"/>
      <c r="J1805" s="85" t="str">
        <f>IFERROR(VLOOKUP(H1805,REFERENCES!R:S,2,FALSE),"")</f>
        <v>Nombre</v>
      </c>
      <c r="K1805" s="190">
        <v>600</v>
      </c>
      <c r="L1805" s="167"/>
      <c r="M1805" s="167"/>
      <c r="N1805" s="167"/>
      <c r="O1805" s="84" t="s">
        <v>1902</v>
      </c>
      <c r="P1805" s="81">
        <v>300</v>
      </c>
      <c r="Q1805" s="96" t="s">
        <v>1040</v>
      </c>
      <c r="R1805" s="165" t="s">
        <v>153</v>
      </c>
      <c r="S1805" s="165" t="s">
        <v>299</v>
      </c>
      <c r="T1805" s="86" t="s">
        <v>1410</v>
      </c>
      <c r="U1805" s="165"/>
      <c r="V1805" s="86"/>
      <c r="W1805" s="97"/>
      <c r="X1805" s="165"/>
      <c r="Y1805" s="165" t="str">
        <f t="shared" si="106"/>
        <v>WOR20161026NIPA1È</v>
      </c>
      <c r="Z1805" s="165">
        <f t="shared" si="107"/>
        <v>5</v>
      </c>
      <c r="AA1805" s="165" t="str">
        <f>VLOOKUP(R1805,NIVEAUXADMIN!A:B,2,FALSE)</f>
        <v>HT10</v>
      </c>
      <c r="AB1805" s="165" t="str">
        <f>VLOOKUP(S1805,NIVEAUXADMIN!E:F,2,FALSE)</f>
        <v>HT101014</v>
      </c>
      <c r="AC1805" s="165" t="str">
        <f>VLOOKUP(T1805,NIVEAUXADMIN!I:J,2,FALSE)</f>
        <v>HT101014-01</v>
      </c>
      <c r="AD1805" s="165">
        <f>IF(SUMPRODUCT(($A$4:$A1805=A1805)*($S$4:$S1805=S1805))&gt;1,0,1)</f>
        <v>0</v>
      </c>
    </row>
    <row r="1806" spans="1:30" ht="15" customHeight="1">
      <c r="A1806" s="165" t="s">
        <v>1090</v>
      </c>
      <c r="B1806" s="76"/>
      <c r="C1806" s="76"/>
      <c r="D1806" s="165" t="s">
        <v>16</v>
      </c>
      <c r="E1806" s="189">
        <v>42669</v>
      </c>
      <c r="F1806" s="95" t="s">
        <v>1051</v>
      </c>
      <c r="G1806" s="165" t="s">
        <v>1052</v>
      </c>
      <c r="H1806" s="165" t="s">
        <v>1062</v>
      </c>
      <c r="I1806" s="186"/>
      <c r="J1806" s="85" t="str">
        <f>IFERROR(VLOOKUP(H1806,REFERENCES!R:S,2,FALSE),"")</f>
        <v>Nombre</v>
      </c>
      <c r="K1806" s="190">
        <v>300</v>
      </c>
      <c r="L1806" s="167"/>
      <c r="M1806" s="167"/>
      <c r="N1806" s="167"/>
      <c r="O1806" s="84" t="s">
        <v>1902</v>
      </c>
      <c r="P1806" s="81">
        <v>300</v>
      </c>
      <c r="Q1806" s="96" t="s">
        <v>1040</v>
      </c>
      <c r="R1806" s="165" t="s">
        <v>153</v>
      </c>
      <c r="S1806" s="165" t="s">
        <v>299</v>
      </c>
      <c r="T1806" s="86" t="s">
        <v>1410</v>
      </c>
      <c r="U1806" s="165"/>
      <c r="V1806" s="86"/>
      <c r="W1806" s="97"/>
      <c r="X1806" s="165"/>
      <c r="Y1806" s="165" t="str">
        <f t="shared" si="106"/>
        <v>WOR20161026NIPA1È</v>
      </c>
      <c r="Z1806" s="165">
        <f t="shared" si="107"/>
        <v>5</v>
      </c>
      <c r="AA1806" s="165" t="str">
        <f>VLOOKUP(R1806,NIVEAUXADMIN!A:B,2,FALSE)</f>
        <v>HT10</v>
      </c>
      <c r="AB1806" s="165" t="str">
        <f>VLOOKUP(S1806,NIVEAUXADMIN!E:F,2,FALSE)</f>
        <v>HT101014</v>
      </c>
      <c r="AC1806" s="165" t="str">
        <f>VLOOKUP(T1806,NIVEAUXADMIN!I:J,2,FALSE)</f>
        <v>HT101014-01</v>
      </c>
      <c r="AD1806" s="165">
        <f>IF(SUMPRODUCT(($A$4:$A1806=A1806)*($S$4:$S1806=S1806))&gt;1,0,1)</f>
        <v>0</v>
      </c>
    </row>
    <row r="1807" spans="1:30" ht="15" customHeight="1">
      <c r="A1807" s="98" t="s">
        <v>1090</v>
      </c>
      <c r="B1807" s="76"/>
      <c r="C1807" s="76"/>
      <c r="D1807" s="165" t="s">
        <v>16</v>
      </c>
      <c r="E1807" s="189">
        <v>42669</v>
      </c>
      <c r="F1807" s="95" t="s">
        <v>1051</v>
      </c>
      <c r="G1807" s="165" t="s">
        <v>1052</v>
      </c>
      <c r="H1807" s="165" t="s">
        <v>1058</v>
      </c>
      <c r="I1807" s="186"/>
      <c r="J1807" s="85" t="str">
        <f>IFERROR(VLOOKUP(H1807,REFERENCES!R:S,2,FALSE),"")</f>
        <v>Nombre</v>
      </c>
      <c r="K1807" s="190">
        <v>600</v>
      </c>
      <c r="L1807" s="167"/>
      <c r="M1807" s="167"/>
      <c r="N1807" s="167"/>
      <c r="O1807" s="84" t="s">
        <v>1902</v>
      </c>
      <c r="P1807" s="81">
        <v>300</v>
      </c>
      <c r="Q1807" s="96" t="s">
        <v>1040</v>
      </c>
      <c r="R1807" s="165" t="s">
        <v>153</v>
      </c>
      <c r="S1807" s="165" t="s">
        <v>299</v>
      </c>
      <c r="T1807" s="86" t="s">
        <v>1410</v>
      </c>
      <c r="U1807" s="165"/>
      <c r="V1807" s="86"/>
      <c r="W1807" s="97"/>
      <c r="X1807" s="165"/>
      <c r="Y1807" s="165" t="str">
        <f t="shared" si="106"/>
        <v>WOR20161026NIPA1È</v>
      </c>
      <c r="Z1807" s="165">
        <f t="shared" si="107"/>
        <v>5</v>
      </c>
      <c r="AA1807" s="165" t="str">
        <f>VLOOKUP(R1807,NIVEAUXADMIN!A:B,2,FALSE)</f>
        <v>HT10</v>
      </c>
      <c r="AB1807" s="165" t="str">
        <f>VLOOKUP(S1807,NIVEAUXADMIN!E:F,2,FALSE)</f>
        <v>HT101014</v>
      </c>
      <c r="AC1807" s="165" t="str">
        <f>VLOOKUP(T1807,NIVEAUXADMIN!I:J,2,FALSE)</f>
        <v>HT101014-01</v>
      </c>
      <c r="AD1807" s="165">
        <f>IF(SUMPRODUCT(($A$4:$A1807=A1807)*($S$4:$S1807=S1807))&gt;1,0,1)</f>
        <v>0</v>
      </c>
    </row>
    <row r="1808" spans="1:30" ht="15" customHeight="1">
      <c r="A1808" s="165" t="s">
        <v>1090</v>
      </c>
      <c r="B1808" s="76"/>
      <c r="C1808" s="76"/>
      <c r="D1808" s="165" t="s">
        <v>16</v>
      </c>
      <c r="E1808" s="189">
        <v>42669</v>
      </c>
      <c r="F1808" s="95" t="s">
        <v>1051</v>
      </c>
      <c r="G1808" s="165" t="s">
        <v>1052</v>
      </c>
      <c r="H1808" s="165" t="s">
        <v>1057</v>
      </c>
      <c r="I1808" s="186"/>
      <c r="J1808" s="85" t="str">
        <f>IFERROR(VLOOKUP(H1808,REFERENCES!R:S,2,FALSE),"")</f>
        <v>Nombre</v>
      </c>
      <c r="K1808" s="190">
        <v>300</v>
      </c>
      <c r="L1808" s="167"/>
      <c r="M1808" s="167"/>
      <c r="N1808" s="167"/>
      <c r="O1808" s="84" t="s">
        <v>1902</v>
      </c>
      <c r="P1808" s="81">
        <v>300</v>
      </c>
      <c r="Q1808" s="96" t="s">
        <v>1040</v>
      </c>
      <c r="R1808" s="165" t="s">
        <v>153</v>
      </c>
      <c r="S1808" s="165" t="s">
        <v>299</v>
      </c>
      <c r="T1808" s="86" t="s">
        <v>1410</v>
      </c>
      <c r="U1808" s="165"/>
      <c r="V1808" s="86"/>
      <c r="W1808" s="97"/>
      <c r="X1808" s="165"/>
      <c r="Y1808" s="165" t="str">
        <f t="shared" si="106"/>
        <v>WOR20161026NIPA1È</v>
      </c>
      <c r="Z1808" s="165">
        <f t="shared" si="107"/>
        <v>5</v>
      </c>
      <c r="AA1808" s="165" t="str">
        <f>VLOOKUP(R1808,NIVEAUXADMIN!A:B,2,FALSE)</f>
        <v>HT10</v>
      </c>
      <c r="AB1808" s="165" t="str">
        <f>VLOOKUP(S1808,NIVEAUXADMIN!E:F,2,FALSE)</f>
        <v>HT101014</v>
      </c>
      <c r="AC1808" s="165" t="str">
        <f>VLOOKUP(T1808,NIVEAUXADMIN!I:J,2,FALSE)</f>
        <v>HT101014-01</v>
      </c>
      <c r="AD1808" s="165">
        <f>IF(SUMPRODUCT(($A$4:$A1808=A1808)*($S$4:$S1808=S1808))&gt;1,0,1)</f>
        <v>0</v>
      </c>
    </row>
    <row r="1809" spans="1:30" ht="15" customHeight="1">
      <c r="A1809" s="98" t="s">
        <v>1090</v>
      </c>
      <c r="B1809" s="165"/>
      <c r="C1809" s="90"/>
      <c r="D1809" s="165" t="s">
        <v>16</v>
      </c>
      <c r="E1809" s="189">
        <v>42711</v>
      </c>
      <c r="F1809" s="95" t="s">
        <v>1049</v>
      </c>
      <c r="G1809" s="165" t="s">
        <v>1053</v>
      </c>
      <c r="H1809" s="165" t="s">
        <v>1048</v>
      </c>
      <c r="I1809" s="176"/>
      <c r="J1809" s="85" t="str">
        <f>IFERROR(VLOOKUP(H1809,REFERENCES!R:S,2,FALSE),"")</f>
        <v>Nombre</v>
      </c>
      <c r="K1809" s="168">
        <v>400</v>
      </c>
      <c r="L1809" s="167"/>
      <c r="M1809" s="167"/>
      <c r="N1809" s="167"/>
      <c r="O1809" s="84" t="s">
        <v>1902</v>
      </c>
      <c r="P1809" s="81">
        <v>400</v>
      </c>
      <c r="Q1809" s="96" t="s">
        <v>1040</v>
      </c>
      <c r="R1809" s="165" t="s">
        <v>158</v>
      </c>
      <c r="S1809" s="165" t="s">
        <v>339</v>
      </c>
      <c r="T1809" s="86" t="s">
        <v>1455</v>
      </c>
      <c r="U1809" s="165"/>
      <c r="V1809" s="86"/>
      <c r="W1809" s="97"/>
      <c r="X1809" s="165"/>
      <c r="Y1809" s="165" t="str">
        <f t="shared" si="106"/>
        <v>WOR2016127NOLI2È</v>
      </c>
      <c r="Z1809" s="165">
        <f t="shared" si="107"/>
        <v>4</v>
      </c>
      <c r="AA1809" s="165" t="str">
        <f>VLOOKUP(R1809,NIVEAUXADMIN!A:B,2,FALSE)</f>
        <v>HT03</v>
      </c>
      <c r="AB1809" s="165" t="str">
        <f>VLOOKUP(S1809,NIVEAUXADMIN!E:F,2,FALSE)</f>
        <v>HT03313</v>
      </c>
      <c r="AC1809" s="165" t="str">
        <f>VLOOKUP(T1809,NIVEAUXADMIN!I:J,2,FALSE)</f>
        <v>HT03313-02</v>
      </c>
      <c r="AD1809" s="87">
        <f>IF(SUMPRODUCT(($A$4:$A1809=A1809)*($S$4:$S1809=S1809))&gt;1,0,1)</f>
        <v>0</v>
      </c>
    </row>
    <row r="1810" spans="1:30" ht="15" customHeight="1">
      <c r="A1810" s="98" t="s">
        <v>1090</v>
      </c>
      <c r="B1810" s="165"/>
      <c r="C1810" s="90"/>
      <c r="D1810" s="165" t="s">
        <v>16</v>
      </c>
      <c r="E1810" s="189">
        <v>42711</v>
      </c>
      <c r="F1810" s="95" t="s">
        <v>1051</v>
      </c>
      <c r="G1810" s="165" t="s">
        <v>1052</v>
      </c>
      <c r="H1810" s="165" t="s">
        <v>1054</v>
      </c>
      <c r="I1810" s="176"/>
      <c r="J1810" s="85" t="str">
        <f>IFERROR(VLOOKUP(H1810,REFERENCES!R:S,2,FALSE),"")</f>
        <v>Nombre</v>
      </c>
      <c r="K1810" s="168">
        <v>800</v>
      </c>
      <c r="L1810" s="167"/>
      <c r="M1810" s="167"/>
      <c r="N1810" s="167"/>
      <c r="O1810" s="84" t="s">
        <v>1902</v>
      </c>
      <c r="P1810" s="81">
        <v>400</v>
      </c>
      <c r="Q1810" s="96" t="s">
        <v>1040</v>
      </c>
      <c r="R1810" s="165" t="s">
        <v>158</v>
      </c>
      <c r="S1810" s="165" t="s">
        <v>339</v>
      </c>
      <c r="T1810" s="86" t="s">
        <v>1455</v>
      </c>
      <c r="U1810" s="165"/>
      <c r="V1810" s="86"/>
      <c r="W1810" s="97"/>
      <c r="X1810" s="165"/>
      <c r="Y1810" s="165" t="str">
        <f t="shared" si="106"/>
        <v>WOR2016127NOLI2È</v>
      </c>
      <c r="Z1810" s="165">
        <f t="shared" si="107"/>
        <v>4</v>
      </c>
      <c r="AA1810" s="165" t="str">
        <f>VLOOKUP(R1810,NIVEAUXADMIN!A:B,2,FALSE)</f>
        <v>HT03</v>
      </c>
      <c r="AB1810" s="165" t="str">
        <f>VLOOKUP(S1810,NIVEAUXADMIN!E:F,2,FALSE)</f>
        <v>HT03313</v>
      </c>
      <c r="AC1810" s="165" t="str">
        <f>VLOOKUP(T1810,NIVEAUXADMIN!I:J,2,FALSE)</f>
        <v>HT03313-02</v>
      </c>
      <c r="AD1810" s="87">
        <f>IF(SUMPRODUCT(($A$4:$A1810=A1810)*($S$4:$S1810=S1810))&gt;1,0,1)</f>
        <v>0</v>
      </c>
    </row>
    <row r="1811" spans="1:30" ht="15" customHeight="1">
      <c r="A1811" s="98" t="s">
        <v>1090</v>
      </c>
      <c r="B1811" s="165"/>
      <c r="C1811" s="90"/>
      <c r="D1811" s="165" t="s">
        <v>16</v>
      </c>
      <c r="E1811" s="189">
        <v>42711</v>
      </c>
      <c r="F1811" s="88" t="s">
        <v>1051</v>
      </c>
      <c r="G1811" s="87" t="s">
        <v>1052</v>
      </c>
      <c r="H1811" s="87" t="s">
        <v>1062</v>
      </c>
      <c r="I1811" s="176"/>
      <c r="J1811" s="85" t="str">
        <f>IFERROR(VLOOKUP(H1811,REFERENCES!R:S,2,FALSE),"")</f>
        <v>Nombre</v>
      </c>
      <c r="K1811" s="168">
        <v>400</v>
      </c>
      <c r="L1811" s="167"/>
      <c r="M1811" s="167"/>
      <c r="N1811" s="167"/>
      <c r="O1811" s="84" t="s">
        <v>1902</v>
      </c>
      <c r="P1811" s="81">
        <v>400</v>
      </c>
      <c r="Q1811" s="96" t="s">
        <v>1040</v>
      </c>
      <c r="R1811" s="165" t="s">
        <v>158</v>
      </c>
      <c r="S1811" s="165" t="s">
        <v>339</v>
      </c>
      <c r="T1811" s="86" t="s">
        <v>1455</v>
      </c>
      <c r="U1811" s="165"/>
      <c r="V1811" s="86"/>
      <c r="W1811" s="97"/>
      <c r="X1811" s="165"/>
      <c r="Y1811" s="165" t="str">
        <f t="shared" si="106"/>
        <v>WOR2016127NOLI2È</v>
      </c>
      <c r="Z1811" s="165">
        <f t="shared" si="107"/>
        <v>4</v>
      </c>
      <c r="AA1811" s="165" t="str">
        <f>VLOOKUP(R1811,NIVEAUXADMIN!A:B,2,FALSE)</f>
        <v>HT03</v>
      </c>
      <c r="AB1811" s="165" t="str">
        <f>VLOOKUP(S1811,NIVEAUXADMIN!E:F,2,FALSE)</f>
        <v>HT03313</v>
      </c>
      <c r="AC1811" s="165" t="str">
        <f>VLOOKUP(T1811,NIVEAUXADMIN!I:J,2,FALSE)</f>
        <v>HT03313-02</v>
      </c>
      <c r="AD1811" s="87">
        <f>IF(SUMPRODUCT(($A$4:$A1811=A1811)*($S$4:$S1811=S1811))&gt;1,0,1)</f>
        <v>0</v>
      </c>
    </row>
    <row r="1812" spans="1:30" ht="15" customHeight="1">
      <c r="A1812" s="98" t="s">
        <v>1090</v>
      </c>
      <c r="B1812" s="165"/>
      <c r="C1812" s="90"/>
      <c r="D1812" s="165" t="s">
        <v>16</v>
      </c>
      <c r="E1812" s="189">
        <v>42711</v>
      </c>
      <c r="F1812" s="95" t="s">
        <v>1051</v>
      </c>
      <c r="G1812" s="165" t="s">
        <v>1052</v>
      </c>
      <c r="H1812" s="165" t="s">
        <v>1058</v>
      </c>
      <c r="I1812" s="176"/>
      <c r="J1812" s="85" t="str">
        <f>IFERROR(VLOOKUP(H1812,REFERENCES!R:S,2,FALSE),"")</f>
        <v>Nombre</v>
      </c>
      <c r="K1812" s="168">
        <v>800</v>
      </c>
      <c r="L1812" s="167"/>
      <c r="M1812" s="167"/>
      <c r="N1812" s="167"/>
      <c r="O1812" s="84" t="s">
        <v>1902</v>
      </c>
      <c r="P1812" s="81">
        <v>400</v>
      </c>
      <c r="Q1812" s="96" t="s">
        <v>1040</v>
      </c>
      <c r="R1812" s="165" t="s">
        <v>158</v>
      </c>
      <c r="S1812" s="165" t="s">
        <v>339</v>
      </c>
      <c r="T1812" s="86" t="s">
        <v>1455</v>
      </c>
      <c r="U1812" s="165"/>
      <c r="V1812" s="86"/>
      <c r="W1812" s="97"/>
      <c r="X1812" s="165"/>
      <c r="Y1812" s="165" t="str">
        <f t="shared" si="106"/>
        <v>WOR2016127NOLI2È</v>
      </c>
      <c r="Z1812" s="165">
        <f t="shared" si="107"/>
        <v>4</v>
      </c>
      <c r="AA1812" s="165" t="str">
        <f>VLOOKUP(R1812,NIVEAUXADMIN!A:B,2,FALSE)</f>
        <v>HT03</v>
      </c>
      <c r="AB1812" s="165" t="str">
        <f>VLOOKUP(S1812,NIVEAUXADMIN!E:F,2,FALSE)</f>
        <v>HT03313</v>
      </c>
      <c r="AC1812" s="165" t="str">
        <f>VLOOKUP(T1812,NIVEAUXADMIN!I:J,2,FALSE)</f>
        <v>HT03313-02</v>
      </c>
      <c r="AD1812" s="87">
        <f>IF(SUMPRODUCT(($A$4:$A1812=A1812)*($S$4:$S1812=S1812))&gt;1,0,1)</f>
        <v>0</v>
      </c>
    </row>
    <row r="1813" spans="1:30" ht="15" customHeight="1">
      <c r="A1813" s="165" t="s">
        <v>1090</v>
      </c>
      <c r="B1813" s="76"/>
      <c r="C1813" s="90"/>
      <c r="D1813" s="165" t="s">
        <v>16</v>
      </c>
      <c r="E1813" s="189">
        <v>42652</v>
      </c>
      <c r="F1813" s="95" t="s">
        <v>1049</v>
      </c>
      <c r="G1813" s="165" t="s">
        <v>1053</v>
      </c>
      <c r="H1813" s="165" t="s">
        <v>1048</v>
      </c>
      <c r="I1813" s="87"/>
      <c r="J1813" s="85" t="str">
        <f>IFERROR(VLOOKUP(H1813,REFERENCES!R:S,2,FALSE),"")</f>
        <v>Nombre</v>
      </c>
      <c r="K1813" s="168">
        <v>250</v>
      </c>
      <c r="L1813" s="167"/>
      <c r="M1813" s="167"/>
      <c r="N1813" s="167"/>
      <c r="O1813" s="84" t="s">
        <v>1902</v>
      </c>
      <c r="P1813" s="81">
        <v>250</v>
      </c>
      <c r="Q1813" s="89"/>
      <c r="R1813" s="165" t="s">
        <v>174</v>
      </c>
      <c r="S1813" s="165" t="s">
        <v>482</v>
      </c>
      <c r="T1813" s="86" t="s">
        <v>1460</v>
      </c>
      <c r="U1813" s="165"/>
      <c r="V1813" s="86"/>
      <c r="W1813" s="97"/>
      <c r="X1813" s="165"/>
      <c r="Y1813" s="165" t="str">
        <f t="shared" si="106"/>
        <v>WOR2016109OUKE2È</v>
      </c>
      <c r="Z1813" s="165">
        <f t="shared" si="107"/>
        <v>3</v>
      </c>
      <c r="AA1813" s="165" t="str">
        <f>VLOOKUP(R1813,NIVEAUXADMIN!A:B,2,FALSE)</f>
        <v>HT01</v>
      </c>
      <c r="AB1813" s="165" t="str">
        <f>VLOOKUP(S1813,NIVEAUXADMIN!E:F,2,FALSE)</f>
        <v>HT01115</v>
      </c>
      <c r="AC1813" s="165" t="str">
        <f>VLOOKUP(T1813,NIVEAUXADMIN!I:J,2,FALSE)</f>
        <v>HT01115-02</v>
      </c>
      <c r="AD1813" s="87">
        <f>IF(SUMPRODUCT(($A$4:$A1813=A1813)*($S$4:$S1813=S1813))&gt;1,0,1)</f>
        <v>1</v>
      </c>
    </row>
    <row r="1814" spans="1:30" ht="15" customHeight="1">
      <c r="A1814" s="165" t="s">
        <v>1090</v>
      </c>
      <c r="B1814" s="76"/>
      <c r="C1814" s="90"/>
      <c r="D1814" s="165" t="s">
        <v>16</v>
      </c>
      <c r="E1814" s="189">
        <v>42652</v>
      </c>
      <c r="F1814" s="95" t="s">
        <v>1051</v>
      </c>
      <c r="G1814" s="165" t="s">
        <v>1052</v>
      </c>
      <c r="H1814" s="165" t="s">
        <v>1056</v>
      </c>
      <c r="I1814" s="87"/>
      <c r="J1814" s="85" t="str">
        <f>IFERROR(VLOOKUP(H1814,REFERENCES!R:S,2,FALSE),"")</f>
        <v>Nombre</v>
      </c>
      <c r="K1814" s="168">
        <v>250</v>
      </c>
      <c r="L1814" s="167"/>
      <c r="M1814" s="167"/>
      <c r="N1814" s="167"/>
      <c r="O1814" s="84" t="s">
        <v>1902</v>
      </c>
      <c r="P1814" s="81">
        <v>250</v>
      </c>
      <c r="Q1814" s="96" t="s">
        <v>1040</v>
      </c>
      <c r="R1814" s="165" t="s">
        <v>174</v>
      </c>
      <c r="S1814" s="165" t="s">
        <v>482</v>
      </c>
      <c r="T1814" s="86" t="s">
        <v>1460</v>
      </c>
      <c r="U1814" s="165"/>
      <c r="V1814" s="86"/>
      <c r="W1814" s="97"/>
      <c r="X1814" s="165"/>
      <c r="Y1814" s="165" t="str">
        <f t="shared" si="106"/>
        <v>WOR2016109OUKE2È</v>
      </c>
      <c r="Z1814" s="165">
        <f t="shared" si="107"/>
        <v>3</v>
      </c>
      <c r="AA1814" s="165" t="str">
        <f>VLOOKUP(R1814,NIVEAUXADMIN!A:B,2,FALSE)</f>
        <v>HT01</v>
      </c>
      <c r="AB1814" s="165" t="str">
        <f>VLOOKUP(S1814,NIVEAUXADMIN!E:F,2,FALSE)</f>
        <v>HT01115</v>
      </c>
      <c r="AC1814" s="165" t="str">
        <f>VLOOKUP(T1814,NIVEAUXADMIN!I:J,2,FALSE)</f>
        <v>HT01115-02</v>
      </c>
      <c r="AD1814" s="87">
        <f>IF(SUMPRODUCT(($A$4:$A1814=A1814)*($S$4:$S1814=S1814))&gt;1,0,1)</f>
        <v>0</v>
      </c>
    </row>
    <row r="1815" spans="1:30" ht="15" customHeight="1">
      <c r="A1815" s="165" t="s">
        <v>1090</v>
      </c>
      <c r="B1815" s="76"/>
      <c r="C1815" s="90"/>
      <c r="D1815" s="165" t="s">
        <v>16</v>
      </c>
      <c r="E1815" s="189">
        <v>42652</v>
      </c>
      <c r="F1815" s="95" t="s">
        <v>1051</v>
      </c>
      <c r="G1815" s="165" t="s">
        <v>1052</v>
      </c>
      <c r="H1815" s="165" t="s">
        <v>1054</v>
      </c>
      <c r="I1815" s="87"/>
      <c r="J1815" s="85" t="str">
        <f>IFERROR(VLOOKUP(H1815,REFERENCES!R:S,2,FALSE),"")</f>
        <v>Nombre</v>
      </c>
      <c r="K1815" s="168">
        <v>250</v>
      </c>
      <c r="L1815" s="167"/>
      <c r="M1815" s="167"/>
      <c r="N1815" s="167"/>
      <c r="O1815" s="84" t="s">
        <v>1902</v>
      </c>
      <c r="P1815" s="81">
        <v>250</v>
      </c>
      <c r="Q1815" s="96" t="s">
        <v>1040</v>
      </c>
      <c r="R1815" s="165" t="s">
        <v>174</v>
      </c>
      <c r="S1815" s="165" t="s">
        <v>482</v>
      </c>
      <c r="T1815" s="86" t="s">
        <v>1460</v>
      </c>
      <c r="U1815" s="165"/>
      <c r="V1815" s="86"/>
      <c r="W1815" s="97"/>
      <c r="X1815" s="165"/>
      <c r="Y1815" s="165" t="str">
        <f t="shared" si="106"/>
        <v>WOR2016109OUKE2È</v>
      </c>
      <c r="Z1815" s="165">
        <f t="shared" si="107"/>
        <v>3</v>
      </c>
      <c r="AA1815" s="165" t="str">
        <f>VLOOKUP(R1815,NIVEAUXADMIN!A:B,2,FALSE)</f>
        <v>HT01</v>
      </c>
      <c r="AB1815" s="165" t="str">
        <f>VLOOKUP(S1815,NIVEAUXADMIN!E:F,2,FALSE)</f>
        <v>HT01115</v>
      </c>
      <c r="AC1815" s="165" t="str">
        <f>VLOOKUP(T1815,NIVEAUXADMIN!I:J,2,FALSE)</f>
        <v>HT01115-02</v>
      </c>
      <c r="AD1815" s="87">
        <f>IF(SUMPRODUCT(($A$4:$A1815=A1815)*($S$4:$S1815=S1815))&gt;1,0,1)</f>
        <v>0</v>
      </c>
    </row>
    <row r="1816" spans="1:30" ht="15" customHeight="1">
      <c r="A1816" s="165" t="s">
        <v>1090</v>
      </c>
      <c r="B1816" s="76"/>
      <c r="C1816" s="76"/>
      <c r="D1816" s="165" t="s">
        <v>16</v>
      </c>
      <c r="E1816" s="189">
        <v>42678</v>
      </c>
      <c r="F1816" s="95" t="s">
        <v>1049</v>
      </c>
      <c r="G1816" s="165" t="s">
        <v>1053</v>
      </c>
      <c r="H1816" s="165" t="s">
        <v>1048</v>
      </c>
      <c r="I1816" s="186"/>
      <c r="J1816" s="85" t="str">
        <f>IFERROR(VLOOKUP(H1816,REFERENCES!R:S,2,FALSE),"")</f>
        <v>Nombre</v>
      </c>
      <c r="K1816" s="190">
        <v>300</v>
      </c>
      <c r="L1816" s="167"/>
      <c r="M1816" s="167"/>
      <c r="N1816" s="167"/>
      <c r="O1816" s="84" t="s">
        <v>1902</v>
      </c>
      <c r="P1816" s="81">
        <v>300</v>
      </c>
      <c r="Q1816" s="96"/>
      <c r="R1816" s="165" t="s">
        <v>153</v>
      </c>
      <c r="S1816" s="165" t="s">
        <v>299</v>
      </c>
      <c r="T1816" s="86" t="s">
        <v>1468</v>
      </c>
      <c r="U1816" s="165"/>
      <c r="V1816" s="86"/>
      <c r="W1816" s="97"/>
      <c r="X1816" s="165"/>
      <c r="Y1816" s="165" t="str">
        <f t="shared" si="106"/>
        <v>WOR2016114NIPA2È</v>
      </c>
      <c r="Z1816" s="165">
        <f t="shared" si="107"/>
        <v>4</v>
      </c>
      <c r="AA1816" s="165" t="str">
        <f>VLOOKUP(R1816,NIVEAUXADMIN!A:B,2,FALSE)</f>
        <v>HT10</v>
      </c>
      <c r="AB1816" s="165" t="str">
        <f>VLOOKUP(S1816,NIVEAUXADMIN!E:F,2,FALSE)</f>
        <v>HT101014</v>
      </c>
      <c r="AC1816" s="165" t="str">
        <f>VLOOKUP(T1816,NIVEAUXADMIN!I:J,2,FALSE)</f>
        <v>HT101014-02</v>
      </c>
      <c r="AD1816" s="165">
        <f>IF(SUMPRODUCT(($A$4:$A1816=A1816)*($S$4:$S1816=S1816))&gt;1,0,1)</f>
        <v>0</v>
      </c>
    </row>
    <row r="1817" spans="1:30" ht="15" customHeight="1">
      <c r="A1817" s="165" t="s">
        <v>1090</v>
      </c>
      <c r="B1817" s="76"/>
      <c r="C1817" s="90"/>
      <c r="D1817" s="165" t="s">
        <v>16</v>
      </c>
      <c r="E1817" s="189">
        <v>42678</v>
      </c>
      <c r="F1817" s="95" t="s">
        <v>1051</v>
      </c>
      <c r="G1817" s="165" t="s">
        <v>1052</v>
      </c>
      <c r="H1817" s="165" t="s">
        <v>1054</v>
      </c>
      <c r="I1817" s="176"/>
      <c r="J1817" s="85" t="str">
        <f>IFERROR(VLOOKUP(H1817,REFERENCES!R:S,2,FALSE),"")</f>
        <v>Nombre</v>
      </c>
      <c r="K1817" s="168">
        <v>600</v>
      </c>
      <c r="L1817" s="167"/>
      <c r="M1817" s="167"/>
      <c r="N1817" s="167"/>
      <c r="O1817" s="84" t="s">
        <v>1902</v>
      </c>
      <c r="P1817" s="81">
        <v>300</v>
      </c>
      <c r="Q1817" s="96" t="s">
        <v>1040</v>
      </c>
      <c r="R1817" s="165" t="s">
        <v>153</v>
      </c>
      <c r="S1817" s="165" t="s">
        <v>299</v>
      </c>
      <c r="T1817" s="86" t="s">
        <v>1468</v>
      </c>
      <c r="U1817" s="165"/>
      <c r="V1817" s="86"/>
      <c r="W1817" s="97"/>
      <c r="X1817" s="165"/>
      <c r="Y1817" s="165" t="str">
        <f t="shared" si="106"/>
        <v>WOR2016114NIPA2È</v>
      </c>
      <c r="Z1817" s="165">
        <f t="shared" si="107"/>
        <v>4</v>
      </c>
      <c r="AA1817" s="165" t="str">
        <f>VLOOKUP(R1817,NIVEAUXADMIN!A:B,2,FALSE)</f>
        <v>HT10</v>
      </c>
      <c r="AB1817" s="165" t="str">
        <f>VLOOKUP(S1817,NIVEAUXADMIN!E:F,2,FALSE)</f>
        <v>HT101014</v>
      </c>
      <c r="AC1817" s="165" t="str">
        <f>VLOOKUP(T1817,NIVEAUXADMIN!I:J,2,FALSE)</f>
        <v>HT101014-02</v>
      </c>
      <c r="AD1817" s="87">
        <f>IF(SUMPRODUCT(($A$4:$A1817=A1817)*($S$4:$S1817=S1817))&gt;1,0,1)</f>
        <v>0</v>
      </c>
    </row>
    <row r="1818" spans="1:30" ht="15" customHeight="1">
      <c r="A1818" s="165" t="s">
        <v>1090</v>
      </c>
      <c r="B1818" s="76"/>
      <c r="C1818" s="90"/>
      <c r="D1818" s="165" t="s">
        <v>16</v>
      </c>
      <c r="E1818" s="189">
        <v>42678</v>
      </c>
      <c r="F1818" s="88" t="s">
        <v>1051</v>
      </c>
      <c r="G1818" s="87" t="s">
        <v>1052</v>
      </c>
      <c r="H1818" s="87" t="s">
        <v>1062</v>
      </c>
      <c r="I1818" s="176"/>
      <c r="J1818" s="85" t="str">
        <f>IFERROR(VLOOKUP(H1818,REFERENCES!R:S,2,FALSE),"")</f>
        <v>Nombre</v>
      </c>
      <c r="K1818" s="168">
        <v>300</v>
      </c>
      <c r="L1818" s="167"/>
      <c r="M1818" s="167"/>
      <c r="N1818" s="167"/>
      <c r="O1818" s="84" t="s">
        <v>1902</v>
      </c>
      <c r="P1818" s="81">
        <v>300</v>
      </c>
      <c r="Q1818" s="96" t="s">
        <v>1040</v>
      </c>
      <c r="R1818" s="165" t="s">
        <v>153</v>
      </c>
      <c r="S1818" s="165" t="s">
        <v>299</v>
      </c>
      <c r="T1818" s="86" t="s">
        <v>1468</v>
      </c>
      <c r="U1818" s="165"/>
      <c r="V1818" s="86"/>
      <c r="W1818" s="97"/>
      <c r="X1818" s="165"/>
      <c r="Y1818" s="165" t="str">
        <f t="shared" si="106"/>
        <v>WOR2016114NIPA2È</v>
      </c>
      <c r="Z1818" s="165">
        <f t="shared" si="107"/>
        <v>4</v>
      </c>
      <c r="AA1818" s="165" t="str">
        <f>VLOOKUP(R1818,NIVEAUXADMIN!A:B,2,FALSE)</f>
        <v>HT10</v>
      </c>
      <c r="AB1818" s="165" t="str">
        <f>VLOOKUP(S1818,NIVEAUXADMIN!E:F,2,FALSE)</f>
        <v>HT101014</v>
      </c>
      <c r="AC1818" s="165" t="str">
        <f>VLOOKUP(T1818,NIVEAUXADMIN!I:J,2,FALSE)</f>
        <v>HT101014-02</v>
      </c>
      <c r="AD1818" s="47">
        <f>IF(SUMPRODUCT(($A$4:$A1818=A1818)*($S$4:$S1818=S1818))&gt;1,0,1)</f>
        <v>0</v>
      </c>
    </row>
    <row r="1819" spans="1:30" ht="15" customHeight="1">
      <c r="A1819" s="98" t="s">
        <v>1090</v>
      </c>
      <c r="B1819" s="76"/>
      <c r="C1819" s="90"/>
      <c r="D1819" s="165" t="s">
        <v>16</v>
      </c>
      <c r="E1819" s="189">
        <v>42678</v>
      </c>
      <c r="F1819" s="95" t="s">
        <v>1051</v>
      </c>
      <c r="G1819" s="165" t="s">
        <v>1052</v>
      </c>
      <c r="H1819" s="165" t="s">
        <v>1058</v>
      </c>
      <c r="I1819" s="176"/>
      <c r="J1819" s="85" t="str">
        <f>IFERROR(VLOOKUP(H1819,REFERENCES!R:S,2,FALSE),"")</f>
        <v>Nombre</v>
      </c>
      <c r="K1819" s="168">
        <v>600</v>
      </c>
      <c r="L1819" s="167"/>
      <c r="M1819" s="167"/>
      <c r="N1819" s="167"/>
      <c r="O1819" s="84" t="s">
        <v>1902</v>
      </c>
      <c r="P1819" s="81">
        <v>300</v>
      </c>
      <c r="Q1819" s="96" t="s">
        <v>1040</v>
      </c>
      <c r="R1819" s="165" t="s">
        <v>153</v>
      </c>
      <c r="S1819" s="165" t="s">
        <v>299</v>
      </c>
      <c r="T1819" s="86" t="s">
        <v>1468</v>
      </c>
      <c r="U1819" s="165"/>
      <c r="V1819" s="86"/>
      <c r="W1819" s="97"/>
      <c r="X1819" s="165"/>
      <c r="Y1819" s="165" t="str">
        <f t="shared" si="106"/>
        <v>WOR2016114NIPA2È</v>
      </c>
      <c r="Z1819" s="165">
        <f t="shared" si="107"/>
        <v>4</v>
      </c>
      <c r="AA1819" s="165" t="str">
        <f>VLOOKUP(R1819,NIVEAUXADMIN!A:B,2,FALSE)</f>
        <v>HT10</v>
      </c>
      <c r="AB1819" s="165" t="str">
        <f>VLOOKUP(S1819,NIVEAUXADMIN!E:F,2,FALSE)</f>
        <v>HT101014</v>
      </c>
      <c r="AC1819" s="165" t="str">
        <f>VLOOKUP(T1819,NIVEAUXADMIN!I:J,2,FALSE)</f>
        <v>HT101014-02</v>
      </c>
      <c r="AD1819" s="47">
        <f>IF(SUMPRODUCT(($A$4:$A1819=A1819)*($S$4:$S1819=S1819))&gt;1,0,1)</f>
        <v>0</v>
      </c>
    </row>
    <row r="1820" spans="1:30" ht="15" customHeight="1">
      <c r="A1820" s="165" t="s">
        <v>1090</v>
      </c>
      <c r="B1820" s="76"/>
      <c r="C1820" s="90"/>
      <c r="D1820" s="165" t="s">
        <v>16</v>
      </c>
      <c r="E1820" s="189">
        <v>42684</v>
      </c>
      <c r="F1820" s="95" t="s">
        <v>1049</v>
      </c>
      <c r="G1820" s="165" t="s">
        <v>1053</v>
      </c>
      <c r="H1820" s="165" t="s">
        <v>1048</v>
      </c>
      <c r="I1820" s="176"/>
      <c r="J1820" s="85" t="str">
        <f>IFERROR(VLOOKUP(H1820,REFERENCES!R:S,2,FALSE),"")</f>
        <v>Nombre</v>
      </c>
      <c r="K1820" s="168">
        <v>300</v>
      </c>
      <c r="L1820" s="167"/>
      <c r="M1820" s="167"/>
      <c r="N1820" s="167"/>
      <c r="O1820" s="84" t="s">
        <v>1902</v>
      </c>
      <c r="P1820" s="81">
        <v>300</v>
      </c>
      <c r="Q1820" s="89"/>
      <c r="R1820" s="165" t="s">
        <v>153</v>
      </c>
      <c r="S1820" s="165" t="s">
        <v>305</v>
      </c>
      <c r="T1820" s="166" t="s">
        <v>1473</v>
      </c>
      <c r="U1820" s="165"/>
      <c r="V1820" s="86"/>
      <c r="W1820" s="97"/>
      <c r="X1820" s="165"/>
      <c r="Y1820" s="165" t="str">
        <f t="shared" si="106"/>
        <v>WOR20161110NIPE2È</v>
      </c>
      <c r="Z1820" s="165">
        <f t="shared" si="107"/>
        <v>8</v>
      </c>
      <c r="AA1820" s="165" t="str">
        <f>VLOOKUP(R1820,NIVEAUXADMIN!A:B,2,FALSE)</f>
        <v>HT10</v>
      </c>
      <c r="AB1820" s="165" t="str">
        <f>VLOOKUP(S1820,NIVEAUXADMIN!E:F,2,FALSE)</f>
        <v>HT101012</v>
      </c>
      <c r="AC1820" s="165" t="str">
        <f>VLOOKUP(T1820,NIVEAUXADMIN!I:J,2,FALSE)</f>
        <v>HT101012-02</v>
      </c>
      <c r="AD1820" s="47">
        <f>IF(SUMPRODUCT(($A$4:$A1820=A1820)*($S$4:$S1820=S1820))&gt;1,0,1)</f>
        <v>0</v>
      </c>
    </row>
    <row r="1821" spans="1:30" ht="15" customHeight="1">
      <c r="A1821" s="165" t="s">
        <v>1090</v>
      </c>
      <c r="B1821" s="76"/>
      <c r="C1821" s="90"/>
      <c r="D1821" s="165" t="s">
        <v>16</v>
      </c>
      <c r="E1821" s="189">
        <v>42684</v>
      </c>
      <c r="F1821" s="95" t="s">
        <v>1049</v>
      </c>
      <c r="G1821" s="165" t="s">
        <v>1053</v>
      </c>
      <c r="H1821" s="165" t="s">
        <v>1048</v>
      </c>
      <c r="I1821" s="176"/>
      <c r="J1821" s="85" t="str">
        <f>IFERROR(VLOOKUP(H1821,REFERENCES!R:S,2,FALSE),"")</f>
        <v>Nombre</v>
      </c>
      <c r="K1821" s="168">
        <v>150</v>
      </c>
      <c r="L1821" s="167"/>
      <c r="M1821" s="167"/>
      <c r="N1821" s="167"/>
      <c r="O1821" s="84" t="s">
        <v>1902</v>
      </c>
      <c r="P1821" s="81">
        <v>150</v>
      </c>
      <c r="Q1821" s="89"/>
      <c r="R1821" s="165" t="s">
        <v>153</v>
      </c>
      <c r="S1821" s="165" t="s">
        <v>305</v>
      </c>
      <c r="T1821" s="166" t="s">
        <v>1473</v>
      </c>
      <c r="U1821" s="165"/>
      <c r="V1821" s="86"/>
      <c r="W1821" s="97"/>
      <c r="X1821" s="165"/>
      <c r="Y1821" s="165" t="str">
        <f t="shared" si="106"/>
        <v>WOR20161110NIPE2È</v>
      </c>
      <c r="Z1821" s="165">
        <f t="shared" si="107"/>
        <v>8</v>
      </c>
      <c r="AA1821" s="165" t="str">
        <f>VLOOKUP(R1821,NIVEAUXADMIN!A:B,2,FALSE)</f>
        <v>HT10</v>
      </c>
      <c r="AB1821" s="165" t="str">
        <f>VLOOKUP(S1821,NIVEAUXADMIN!E:F,2,FALSE)</f>
        <v>HT101012</v>
      </c>
      <c r="AC1821" s="165" t="str">
        <f>VLOOKUP(T1821,NIVEAUXADMIN!I:J,2,FALSE)</f>
        <v>HT101012-02</v>
      </c>
      <c r="AD1821" s="47">
        <f>IF(SUMPRODUCT(($A$4:$A1821=A1821)*($S$4:$S1821=S1821))&gt;1,0,1)</f>
        <v>0</v>
      </c>
    </row>
    <row r="1822" spans="1:30" ht="15" customHeight="1">
      <c r="A1822" s="165" t="s">
        <v>1090</v>
      </c>
      <c r="B1822" s="76"/>
      <c r="C1822" s="90"/>
      <c r="D1822" s="165" t="s">
        <v>16</v>
      </c>
      <c r="E1822" s="189">
        <v>42684</v>
      </c>
      <c r="F1822" s="95" t="s">
        <v>1051</v>
      </c>
      <c r="G1822" s="165" t="s">
        <v>1052</v>
      </c>
      <c r="H1822" s="165" t="s">
        <v>1054</v>
      </c>
      <c r="I1822" s="176"/>
      <c r="J1822" s="85" t="str">
        <f>IFERROR(VLOOKUP(H1822,REFERENCES!R:S,2,FALSE),"")</f>
        <v>Nombre</v>
      </c>
      <c r="K1822" s="168">
        <v>600</v>
      </c>
      <c r="L1822" s="167"/>
      <c r="M1822" s="167"/>
      <c r="N1822" s="167"/>
      <c r="O1822" s="84" t="s">
        <v>1902</v>
      </c>
      <c r="P1822" s="81">
        <v>300</v>
      </c>
      <c r="Q1822" s="96" t="s">
        <v>1040</v>
      </c>
      <c r="R1822" s="165" t="s">
        <v>153</v>
      </c>
      <c r="S1822" s="165" t="s">
        <v>305</v>
      </c>
      <c r="T1822" s="166" t="s">
        <v>1473</v>
      </c>
      <c r="U1822" s="165"/>
      <c r="V1822" s="86"/>
      <c r="W1822" s="97"/>
      <c r="X1822" s="165"/>
      <c r="Y1822" s="165" t="str">
        <f t="shared" ref="Y1822:Y1853" si="108">UPPER(LEFT(A1822,3)&amp;YEAR(E1822)&amp;MONTH(E1822)&amp;DAY((E1822))&amp;LEFT(R1822,2)&amp;LEFT(S1822,2)&amp;LEFT(T1822,2))</f>
        <v>WOR20161110NIPE2È</v>
      </c>
      <c r="Z1822" s="165">
        <f t="shared" ref="Z1822:Z1853" si="109">COUNTIF($Y$4:$Y$1907,Y1822)</f>
        <v>8</v>
      </c>
      <c r="AA1822" s="165" t="str">
        <f>VLOOKUP(R1822,NIVEAUXADMIN!A:B,2,FALSE)</f>
        <v>HT10</v>
      </c>
      <c r="AB1822" s="165" t="str">
        <f>VLOOKUP(S1822,NIVEAUXADMIN!E:F,2,FALSE)</f>
        <v>HT101012</v>
      </c>
      <c r="AC1822" s="165" t="str">
        <f>VLOOKUP(T1822,NIVEAUXADMIN!I:J,2,FALSE)</f>
        <v>HT101012-02</v>
      </c>
      <c r="AD1822" s="47">
        <f>IF(SUMPRODUCT(($A$4:$A1822=A1822)*($S$4:$S1822=S1822))&gt;1,0,1)</f>
        <v>0</v>
      </c>
    </row>
    <row r="1823" spans="1:30" ht="15" customHeight="1">
      <c r="A1823" s="165" t="s">
        <v>1090</v>
      </c>
      <c r="B1823" s="76"/>
      <c r="C1823" s="90"/>
      <c r="D1823" s="165" t="s">
        <v>16</v>
      </c>
      <c r="E1823" s="189">
        <v>42684</v>
      </c>
      <c r="F1823" s="95" t="s">
        <v>1051</v>
      </c>
      <c r="G1823" s="165" t="s">
        <v>1052</v>
      </c>
      <c r="H1823" s="165" t="s">
        <v>1054</v>
      </c>
      <c r="I1823" s="176"/>
      <c r="J1823" s="85" t="str">
        <f>IFERROR(VLOOKUP(H1823,REFERENCES!R:S,2,FALSE),"")</f>
        <v>Nombre</v>
      </c>
      <c r="K1823" s="168">
        <v>300</v>
      </c>
      <c r="L1823" s="167"/>
      <c r="M1823" s="167"/>
      <c r="N1823" s="167"/>
      <c r="O1823" s="84" t="s">
        <v>1902</v>
      </c>
      <c r="P1823" s="81">
        <v>150</v>
      </c>
      <c r="Q1823" s="96" t="s">
        <v>1040</v>
      </c>
      <c r="R1823" s="165" t="s">
        <v>153</v>
      </c>
      <c r="S1823" s="165" t="s">
        <v>305</v>
      </c>
      <c r="T1823" s="166" t="s">
        <v>1473</v>
      </c>
      <c r="U1823" s="165"/>
      <c r="V1823" s="86"/>
      <c r="W1823" s="97"/>
      <c r="X1823" s="165"/>
      <c r="Y1823" s="165" t="str">
        <f t="shared" si="108"/>
        <v>WOR20161110NIPE2È</v>
      </c>
      <c r="Z1823" s="165">
        <f t="shared" si="109"/>
        <v>8</v>
      </c>
      <c r="AA1823" s="165" t="str">
        <f>VLOOKUP(R1823,NIVEAUXADMIN!A:B,2,FALSE)</f>
        <v>HT10</v>
      </c>
      <c r="AB1823" s="165" t="str">
        <f>VLOOKUP(S1823,NIVEAUXADMIN!E:F,2,FALSE)</f>
        <v>HT101012</v>
      </c>
      <c r="AC1823" s="165" t="str">
        <f>VLOOKUP(T1823,NIVEAUXADMIN!I:J,2,FALSE)</f>
        <v>HT101012-02</v>
      </c>
      <c r="AD1823" s="47">
        <f>IF(SUMPRODUCT(($A$4:$A1823=A1823)*($S$4:$S1823=S1823))&gt;1,0,1)</f>
        <v>0</v>
      </c>
    </row>
    <row r="1824" spans="1:30" ht="15" customHeight="1">
      <c r="A1824" s="165" t="s">
        <v>1090</v>
      </c>
      <c r="B1824" s="76"/>
      <c r="C1824" s="90"/>
      <c r="D1824" s="165" t="s">
        <v>16</v>
      </c>
      <c r="E1824" s="189">
        <v>42684</v>
      </c>
      <c r="F1824" s="88" t="s">
        <v>1051</v>
      </c>
      <c r="G1824" s="87" t="s">
        <v>1052</v>
      </c>
      <c r="H1824" s="87" t="s">
        <v>1062</v>
      </c>
      <c r="I1824" s="176"/>
      <c r="J1824" s="85" t="str">
        <f>IFERROR(VLOOKUP(H1824,REFERENCES!R:S,2,FALSE),"")</f>
        <v>Nombre</v>
      </c>
      <c r="K1824" s="168">
        <v>300</v>
      </c>
      <c r="L1824" s="167"/>
      <c r="M1824" s="167"/>
      <c r="N1824" s="167"/>
      <c r="O1824" s="84" t="s">
        <v>1902</v>
      </c>
      <c r="P1824" s="81">
        <v>300</v>
      </c>
      <c r="Q1824" s="96" t="s">
        <v>1040</v>
      </c>
      <c r="R1824" s="165" t="s">
        <v>153</v>
      </c>
      <c r="S1824" s="165" t="s">
        <v>305</v>
      </c>
      <c r="T1824" s="166" t="s">
        <v>1473</v>
      </c>
      <c r="U1824" s="165"/>
      <c r="V1824" s="86"/>
      <c r="W1824" s="97"/>
      <c r="X1824" s="165"/>
      <c r="Y1824" s="165" t="str">
        <f t="shared" si="108"/>
        <v>WOR20161110NIPE2È</v>
      </c>
      <c r="Z1824" s="165">
        <f t="shared" si="109"/>
        <v>8</v>
      </c>
      <c r="AA1824" s="165" t="str">
        <f>VLOOKUP(R1824,NIVEAUXADMIN!A:B,2,FALSE)</f>
        <v>HT10</v>
      </c>
      <c r="AB1824" s="165" t="str">
        <f>VLOOKUP(S1824,NIVEAUXADMIN!E:F,2,FALSE)</f>
        <v>HT101012</v>
      </c>
      <c r="AC1824" s="165" t="str">
        <f>VLOOKUP(T1824,NIVEAUXADMIN!I:J,2,FALSE)</f>
        <v>HT101012-02</v>
      </c>
      <c r="AD1824" s="47">
        <f>IF(SUMPRODUCT(($A$4:$A1824=A1824)*($S$4:$S1824=S1824))&gt;1,0,1)</f>
        <v>0</v>
      </c>
    </row>
    <row r="1825" spans="1:30" ht="15" customHeight="1">
      <c r="A1825" s="165" t="s">
        <v>1090</v>
      </c>
      <c r="B1825" s="76"/>
      <c r="C1825" s="90"/>
      <c r="D1825" s="165" t="s">
        <v>16</v>
      </c>
      <c r="E1825" s="189">
        <v>42684</v>
      </c>
      <c r="F1825" s="88" t="s">
        <v>1051</v>
      </c>
      <c r="G1825" s="87" t="s">
        <v>1052</v>
      </c>
      <c r="H1825" s="87" t="s">
        <v>1062</v>
      </c>
      <c r="I1825" s="176"/>
      <c r="J1825" s="85" t="str">
        <f>IFERROR(VLOOKUP(H1825,REFERENCES!R:S,2,FALSE),"")</f>
        <v>Nombre</v>
      </c>
      <c r="K1825" s="168">
        <v>150</v>
      </c>
      <c r="L1825" s="167"/>
      <c r="M1825" s="167"/>
      <c r="N1825" s="167"/>
      <c r="O1825" s="84" t="s">
        <v>1902</v>
      </c>
      <c r="P1825" s="81">
        <v>150</v>
      </c>
      <c r="Q1825" s="96" t="s">
        <v>1040</v>
      </c>
      <c r="R1825" s="165" t="s">
        <v>153</v>
      </c>
      <c r="S1825" s="165" t="s">
        <v>305</v>
      </c>
      <c r="T1825" s="166" t="s">
        <v>1473</v>
      </c>
      <c r="U1825" s="165"/>
      <c r="V1825" s="86"/>
      <c r="W1825" s="97"/>
      <c r="X1825" s="165"/>
      <c r="Y1825" s="165" t="str">
        <f t="shared" si="108"/>
        <v>WOR20161110NIPE2È</v>
      </c>
      <c r="Z1825" s="165">
        <f t="shared" si="109"/>
        <v>8</v>
      </c>
      <c r="AA1825" s="165" t="str">
        <f>VLOOKUP(R1825,NIVEAUXADMIN!A:B,2,FALSE)</f>
        <v>HT10</v>
      </c>
      <c r="AB1825" s="165" t="str">
        <f>VLOOKUP(S1825,NIVEAUXADMIN!E:F,2,FALSE)</f>
        <v>HT101012</v>
      </c>
      <c r="AC1825" s="165" t="str">
        <f>VLOOKUP(T1825,NIVEAUXADMIN!I:J,2,FALSE)</f>
        <v>HT101012-02</v>
      </c>
      <c r="AD1825" s="47">
        <f>IF(SUMPRODUCT(($A$4:$A1825=A1825)*($S$4:$S1825=S1825))&gt;1,0,1)</f>
        <v>0</v>
      </c>
    </row>
    <row r="1826" spans="1:30" ht="15" customHeight="1">
      <c r="A1826" s="98" t="s">
        <v>1090</v>
      </c>
      <c r="B1826" s="76"/>
      <c r="C1826" s="90"/>
      <c r="D1826" s="165" t="s">
        <v>16</v>
      </c>
      <c r="E1826" s="189">
        <v>42684</v>
      </c>
      <c r="F1826" s="95" t="s">
        <v>1051</v>
      </c>
      <c r="G1826" s="165" t="s">
        <v>1052</v>
      </c>
      <c r="H1826" s="165" t="s">
        <v>1058</v>
      </c>
      <c r="I1826" s="176"/>
      <c r="J1826" s="85" t="str">
        <f>IFERROR(VLOOKUP(H1826,REFERENCES!R:S,2,FALSE),"")</f>
        <v>Nombre</v>
      </c>
      <c r="K1826" s="168">
        <v>600</v>
      </c>
      <c r="L1826" s="167"/>
      <c r="M1826" s="167"/>
      <c r="N1826" s="167"/>
      <c r="O1826" s="84" t="s">
        <v>1902</v>
      </c>
      <c r="P1826" s="81">
        <v>300</v>
      </c>
      <c r="Q1826" s="96" t="s">
        <v>1040</v>
      </c>
      <c r="R1826" s="165" t="s">
        <v>153</v>
      </c>
      <c r="S1826" s="165" t="s">
        <v>305</v>
      </c>
      <c r="T1826" s="166" t="s">
        <v>1473</v>
      </c>
      <c r="U1826" s="165"/>
      <c r="V1826" s="86"/>
      <c r="W1826" s="97"/>
      <c r="X1826" s="165"/>
      <c r="Y1826" s="165" t="str">
        <f t="shared" si="108"/>
        <v>WOR20161110NIPE2È</v>
      </c>
      <c r="Z1826" s="165">
        <f t="shared" si="109"/>
        <v>8</v>
      </c>
      <c r="AA1826" s="165" t="str">
        <f>VLOOKUP(R1826,NIVEAUXADMIN!A:B,2,FALSE)</f>
        <v>HT10</v>
      </c>
      <c r="AB1826" s="165" t="str">
        <f>VLOOKUP(S1826,NIVEAUXADMIN!E:F,2,FALSE)</f>
        <v>HT101012</v>
      </c>
      <c r="AC1826" s="165" t="str">
        <f>VLOOKUP(T1826,NIVEAUXADMIN!I:J,2,FALSE)</f>
        <v>HT101012-02</v>
      </c>
      <c r="AD1826" s="47">
        <f>IF(SUMPRODUCT(($A$4:$A1826=A1826)*($S$4:$S1826=S1826))&gt;1,0,1)</f>
        <v>0</v>
      </c>
    </row>
    <row r="1827" spans="1:30" ht="15" customHeight="1">
      <c r="A1827" s="98" t="s">
        <v>1090</v>
      </c>
      <c r="B1827" s="76"/>
      <c r="C1827" s="90"/>
      <c r="D1827" s="165" t="s">
        <v>16</v>
      </c>
      <c r="E1827" s="189">
        <v>42684</v>
      </c>
      <c r="F1827" s="95" t="s">
        <v>1051</v>
      </c>
      <c r="G1827" s="165" t="s">
        <v>1052</v>
      </c>
      <c r="H1827" s="165" t="s">
        <v>1058</v>
      </c>
      <c r="I1827" s="176"/>
      <c r="J1827" s="85" t="str">
        <f>IFERROR(VLOOKUP(H1827,REFERENCES!R:S,2,FALSE),"")</f>
        <v>Nombre</v>
      </c>
      <c r="K1827" s="168">
        <v>300</v>
      </c>
      <c r="L1827" s="167"/>
      <c r="M1827" s="167"/>
      <c r="N1827" s="167"/>
      <c r="O1827" s="84" t="s">
        <v>1902</v>
      </c>
      <c r="P1827" s="81">
        <v>150</v>
      </c>
      <c r="Q1827" s="96" t="s">
        <v>1040</v>
      </c>
      <c r="R1827" s="165" t="s">
        <v>153</v>
      </c>
      <c r="S1827" s="165" t="s">
        <v>305</v>
      </c>
      <c r="T1827" s="166" t="s">
        <v>1473</v>
      </c>
      <c r="U1827" s="165"/>
      <c r="V1827" s="86"/>
      <c r="W1827" s="97"/>
      <c r="X1827" s="165"/>
      <c r="Y1827" s="165" t="str">
        <f t="shared" si="108"/>
        <v>WOR20161110NIPE2È</v>
      </c>
      <c r="Z1827" s="165">
        <f t="shared" si="109"/>
        <v>8</v>
      </c>
      <c r="AA1827" s="165" t="str">
        <f>VLOOKUP(R1827,NIVEAUXADMIN!A:B,2,FALSE)</f>
        <v>HT10</v>
      </c>
      <c r="AB1827" s="165" t="str">
        <f>VLOOKUP(S1827,NIVEAUXADMIN!E:F,2,FALSE)</f>
        <v>HT101012</v>
      </c>
      <c r="AC1827" s="165" t="str">
        <f>VLOOKUP(T1827,NIVEAUXADMIN!I:J,2,FALSE)</f>
        <v>HT101012-02</v>
      </c>
      <c r="AD1827" s="47">
        <f>IF(SUMPRODUCT(($A$4:$A1827=A1827)*($S$4:$S1827=S1827))&gt;1,0,1)</f>
        <v>0</v>
      </c>
    </row>
    <row r="1828" spans="1:30" ht="15" customHeight="1">
      <c r="A1828" s="165" t="s">
        <v>1090</v>
      </c>
      <c r="B1828" s="76" t="s">
        <v>1087</v>
      </c>
      <c r="C1828" s="90"/>
      <c r="D1828" s="165" t="s">
        <v>16</v>
      </c>
      <c r="E1828" s="189">
        <v>42651</v>
      </c>
      <c r="F1828" s="95" t="s">
        <v>1049</v>
      </c>
      <c r="G1828" s="165" t="s">
        <v>1053</v>
      </c>
      <c r="H1828" s="165" t="s">
        <v>1048</v>
      </c>
      <c r="I1828" s="165"/>
      <c r="J1828" s="85" t="str">
        <f>IFERROR(VLOOKUP(H1828,REFERENCES!R:S,2,FALSE),"")</f>
        <v>Nombre</v>
      </c>
      <c r="K1828" s="168">
        <v>150</v>
      </c>
      <c r="L1828" s="167"/>
      <c r="M1828" s="167"/>
      <c r="N1828" s="167"/>
      <c r="O1828" s="84" t="s">
        <v>1902</v>
      </c>
      <c r="P1828" s="81">
        <v>150</v>
      </c>
      <c r="Q1828" s="89"/>
      <c r="R1828" s="165" t="s">
        <v>153</v>
      </c>
      <c r="S1828" s="165" t="s">
        <v>287</v>
      </c>
      <c r="T1828" s="86" t="s">
        <v>1487</v>
      </c>
      <c r="U1828" s="165"/>
      <c r="V1828" s="86"/>
      <c r="W1828" s="97"/>
      <c r="X1828" s="165"/>
      <c r="Y1828" s="165" t="str">
        <f t="shared" si="108"/>
        <v>WOR2016108NIFO2È</v>
      </c>
      <c r="Z1828" s="165">
        <f t="shared" si="109"/>
        <v>5</v>
      </c>
      <c r="AA1828" s="165" t="str">
        <f>VLOOKUP(R1828,NIVEAUXADMIN!A:B,2,FALSE)</f>
        <v>HT10</v>
      </c>
      <c r="AB1828" s="165" t="str">
        <f>VLOOKUP(S1828,NIVEAUXADMIN!E:F,2,FALSE)</f>
        <v>HT101013</v>
      </c>
      <c r="AC1828" s="165" t="str">
        <f>VLOOKUP(T1828,NIVEAUXADMIN!I:J,2,FALSE)</f>
        <v>HT101013-01</v>
      </c>
      <c r="AD1828" s="47">
        <f>IF(SUMPRODUCT(($A$4:$A1828=A1828)*($S$4:$S1828=S1828))&gt;1,0,1)</f>
        <v>1</v>
      </c>
    </row>
    <row r="1829" spans="1:30" ht="15" customHeight="1">
      <c r="A1829" s="165" t="s">
        <v>1090</v>
      </c>
      <c r="B1829" s="76" t="s">
        <v>1087</v>
      </c>
      <c r="C1829" s="90"/>
      <c r="D1829" s="165" t="s">
        <v>16</v>
      </c>
      <c r="E1829" s="189">
        <v>42651</v>
      </c>
      <c r="F1829" s="95" t="s">
        <v>1051</v>
      </c>
      <c r="G1829" s="165" t="s">
        <v>1052</v>
      </c>
      <c r="H1829" s="165" t="s">
        <v>1056</v>
      </c>
      <c r="I1829" s="165"/>
      <c r="J1829" s="85" t="str">
        <f>IFERROR(VLOOKUP(H1829,REFERENCES!R:S,2,FALSE),"")</f>
        <v>Nombre</v>
      </c>
      <c r="K1829" s="168">
        <v>150</v>
      </c>
      <c r="L1829" s="167"/>
      <c r="M1829" s="167"/>
      <c r="N1829" s="167"/>
      <c r="O1829" s="84" t="s">
        <v>1902</v>
      </c>
      <c r="P1829" s="81">
        <v>150</v>
      </c>
      <c r="Q1829" s="96" t="s">
        <v>1040</v>
      </c>
      <c r="R1829" s="165" t="s">
        <v>153</v>
      </c>
      <c r="S1829" s="165" t="s">
        <v>287</v>
      </c>
      <c r="T1829" s="86" t="s">
        <v>1487</v>
      </c>
      <c r="U1829" s="165"/>
      <c r="V1829" s="86"/>
      <c r="W1829" s="97"/>
      <c r="X1829" s="165"/>
      <c r="Y1829" s="165" t="str">
        <f t="shared" si="108"/>
        <v>WOR2016108NIFO2È</v>
      </c>
      <c r="Z1829" s="165">
        <f t="shared" si="109"/>
        <v>5</v>
      </c>
      <c r="AA1829" s="165" t="str">
        <f>VLOOKUP(R1829,NIVEAUXADMIN!A:B,2,FALSE)</f>
        <v>HT10</v>
      </c>
      <c r="AB1829" s="165" t="str">
        <f>VLOOKUP(S1829,NIVEAUXADMIN!E:F,2,FALSE)</f>
        <v>HT101013</v>
      </c>
      <c r="AC1829" s="165" t="str">
        <f>VLOOKUP(T1829,NIVEAUXADMIN!I:J,2,FALSE)</f>
        <v>HT101013-01</v>
      </c>
      <c r="AD1829" s="47">
        <f>IF(SUMPRODUCT(($A$4:$A1829=A1829)*($S$4:$S1829=S1829))&gt;1,0,1)</f>
        <v>0</v>
      </c>
    </row>
    <row r="1830" spans="1:30" ht="15" customHeight="1">
      <c r="A1830" s="165" t="s">
        <v>1090</v>
      </c>
      <c r="B1830" s="76" t="s">
        <v>1087</v>
      </c>
      <c r="C1830" s="90"/>
      <c r="D1830" s="165" t="s">
        <v>16</v>
      </c>
      <c r="E1830" s="189">
        <v>42651</v>
      </c>
      <c r="F1830" s="95" t="s">
        <v>1051</v>
      </c>
      <c r="G1830" s="165" t="s">
        <v>1052</v>
      </c>
      <c r="H1830" s="165" t="s">
        <v>1054</v>
      </c>
      <c r="I1830" s="165"/>
      <c r="J1830" s="85" t="str">
        <f>IFERROR(VLOOKUP(H1830,REFERENCES!R:S,2,FALSE),"")</f>
        <v>Nombre</v>
      </c>
      <c r="K1830" s="168">
        <v>150</v>
      </c>
      <c r="L1830" s="167"/>
      <c r="M1830" s="167"/>
      <c r="N1830" s="167"/>
      <c r="O1830" s="84" t="s">
        <v>1902</v>
      </c>
      <c r="P1830" s="81">
        <v>150</v>
      </c>
      <c r="Q1830" s="96" t="s">
        <v>1040</v>
      </c>
      <c r="R1830" s="165" t="s">
        <v>153</v>
      </c>
      <c r="S1830" s="165" t="s">
        <v>287</v>
      </c>
      <c r="T1830" s="86" t="s">
        <v>1487</v>
      </c>
      <c r="U1830" s="165"/>
      <c r="V1830" s="86"/>
      <c r="W1830" s="97"/>
      <c r="X1830" s="165"/>
      <c r="Y1830" s="165" t="str">
        <f t="shared" si="108"/>
        <v>WOR2016108NIFO2È</v>
      </c>
      <c r="Z1830" s="165">
        <f t="shared" si="109"/>
        <v>5</v>
      </c>
      <c r="AA1830" s="165" t="str">
        <f>VLOOKUP(R1830,NIVEAUXADMIN!A:B,2,FALSE)</f>
        <v>HT10</v>
      </c>
      <c r="AB1830" s="165" t="str">
        <f>VLOOKUP(S1830,NIVEAUXADMIN!E:F,2,FALSE)</f>
        <v>HT101013</v>
      </c>
      <c r="AC1830" s="165" t="str">
        <f>VLOOKUP(T1830,NIVEAUXADMIN!I:J,2,FALSE)</f>
        <v>HT101013-01</v>
      </c>
      <c r="AD1830" s="47">
        <f>IF(SUMPRODUCT(($A$4:$A1830=A1830)*($S$4:$S1830=S1830))&gt;1,0,1)</f>
        <v>0</v>
      </c>
    </row>
    <row r="1831" spans="1:30" ht="15" customHeight="1">
      <c r="A1831" s="98" t="s">
        <v>1090</v>
      </c>
      <c r="B1831" s="76" t="s">
        <v>1087</v>
      </c>
      <c r="C1831" s="90"/>
      <c r="D1831" s="165" t="s">
        <v>16</v>
      </c>
      <c r="E1831" s="189">
        <v>42651</v>
      </c>
      <c r="F1831" s="95" t="s">
        <v>1051</v>
      </c>
      <c r="G1831" s="165" t="s">
        <v>1052</v>
      </c>
      <c r="H1831" s="165" t="s">
        <v>1061</v>
      </c>
      <c r="I1831" s="165"/>
      <c r="J1831" s="85" t="str">
        <f>IFERROR(VLOOKUP(H1831,REFERENCES!R:S,2,FALSE),"")</f>
        <v>Nombre</v>
      </c>
      <c r="K1831" s="168">
        <v>150</v>
      </c>
      <c r="L1831" s="167"/>
      <c r="M1831" s="167"/>
      <c r="N1831" s="167"/>
      <c r="O1831" s="84" t="s">
        <v>1902</v>
      </c>
      <c r="P1831" s="81">
        <v>150</v>
      </c>
      <c r="Q1831" s="96" t="s">
        <v>1040</v>
      </c>
      <c r="R1831" s="165" t="s">
        <v>153</v>
      </c>
      <c r="S1831" s="165" t="s">
        <v>287</v>
      </c>
      <c r="T1831" s="86" t="s">
        <v>1487</v>
      </c>
      <c r="U1831" s="165"/>
      <c r="V1831" s="86"/>
      <c r="W1831" s="97"/>
      <c r="X1831" s="165"/>
      <c r="Y1831" s="165" t="str">
        <f t="shared" si="108"/>
        <v>WOR2016108NIFO2È</v>
      </c>
      <c r="Z1831" s="165">
        <f t="shared" si="109"/>
        <v>5</v>
      </c>
      <c r="AA1831" s="165" t="str">
        <f>VLOOKUP(R1831,NIVEAUXADMIN!A:B,2,FALSE)</f>
        <v>HT10</v>
      </c>
      <c r="AB1831" s="165" t="str">
        <f>VLOOKUP(S1831,NIVEAUXADMIN!E:F,2,FALSE)</f>
        <v>HT101013</v>
      </c>
      <c r="AC1831" s="165" t="str">
        <f>VLOOKUP(T1831,NIVEAUXADMIN!I:J,2,FALSE)</f>
        <v>HT101013-01</v>
      </c>
      <c r="AD1831" s="47">
        <f>IF(SUMPRODUCT(($A$4:$A1831=A1831)*($S$4:$S1831=S1831))&gt;1,0,1)</f>
        <v>0</v>
      </c>
    </row>
    <row r="1832" spans="1:30" ht="15" customHeight="1">
      <c r="A1832" s="98" t="s">
        <v>1090</v>
      </c>
      <c r="B1832" s="76" t="s">
        <v>1087</v>
      </c>
      <c r="C1832" s="90"/>
      <c r="D1832" s="165" t="s">
        <v>16</v>
      </c>
      <c r="E1832" s="189">
        <v>42651</v>
      </c>
      <c r="F1832" s="95" t="s">
        <v>1051</v>
      </c>
      <c r="G1832" s="165" t="s">
        <v>1052</v>
      </c>
      <c r="H1832" s="165" t="s">
        <v>1058</v>
      </c>
      <c r="I1832" s="165"/>
      <c r="J1832" s="85" t="str">
        <f>IFERROR(VLOOKUP(H1832,REFERENCES!R:S,2,FALSE),"")</f>
        <v>Nombre</v>
      </c>
      <c r="K1832" s="168">
        <v>150</v>
      </c>
      <c r="L1832" s="167"/>
      <c r="M1832" s="167"/>
      <c r="N1832" s="167"/>
      <c r="O1832" s="84" t="s">
        <v>1902</v>
      </c>
      <c r="P1832" s="81">
        <v>150</v>
      </c>
      <c r="Q1832" s="96" t="s">
        <v>1040</v>
      </c>
      <c r="R1832" s="165" t="s">
        <v>153</v>
      </c>
      <c r="S1832" s="165" t="s">
        <v>287</v>
      </c>
      <c r="T1832" s="86" t="s">
        <v>1487</v>
      </c>
      <c r="U1832" s="165"/>
      <c r="V1832" s="86"/>
      <c r="W1832" s="97"/>
      <c r="X1832" s="165"/>
      <c r="Y1832" s="165" t="str">
        <f t="shared" si="108"/>
        <v>WOR2016108NIFO2È</v>
      </c>
      <c r="Z1832" s="165">
        <f t="shared" si="109"/>
        <v>5</v>
      </c>
      <c r="AA1832" s="165" t="str">
        <f>VLOOKUP(R1832,NIVEAUXADMIN!A:B,2,FALSE)</f>
        <v>HT10</v>
      </c>
      <c r="AB1832" s="165" t="str">
        <f>VLOOKUP(S1832,NIVEAUXADMIN!E:F,2,FALSE)</f>
        <v>HT101013</v>
      </c>
      <c r="AC1832" s="165" t="str">
        <f>VLOOKUP(T1832,NIVEAUXADMIN!I:J,2,FALSE)</f>
        <v>HT101013-01</v>
      </c>
      <c r="AD1832" s="47">
        <f>IF(SUMPRODUCT(($A$4:$A1832=A1832)*($S$4:$S1832=S1832))&gt;1,0,1)</f>
        <v>0</v>
      </c>
    </row>
    <row r="1833" spans="1:30" ht="15" customHeight="1">
      <c r="A1833" s="165" t="s">
        <v>1090</v>
      </c>
      <c r="B1833" s="76" t="s">
        <v>1087</v>
      </c>
      <c r="C1833" s="90"/>
      <c r="D1833" s="165" t="s">
        <v>16</v>
      </c>
      <c r="E1833" s="189">
        <v>42652</v>
      </c>
      <c r="F1833" s="95" t="s">
        <v>1049</v>
      </c>
      <c r="G1833" s="165" t="s">
        <v>1053</v>
      </c>
      <c r="H1833" s="165" t="s">
        <v>1048</v>
      </c>
      <c r="I1833" s="87"/>
      <c r="J1833" s="85" t="str">
        <f>IFERROR(VLOOKUP(H1833,REFERENCES!R:S,2,FALSE),"")</f>
        <v>Nombre</v>
      </c>
      <c r="K1833" s="168">
        <v>400</v>
      </c>
      <c r="L1833" s="167"/>
      <c r="M1833" s="167"/>
      <c r="N1833" s="167"/>
      <c r="O1833" s="84" t="s">
        <v>1902</v>
      </c>
      <c r="P1833" s="81">
        <v>400</v>
      </c>
      <c r="Q1833" s="89"/>
      <c r="R1833" s="165" t="s">
        <v>153</v>
      </c>
      <c r="S1833" s="165" t="s">
        <v>287</v>
      </c>
      <c r="T1833" s="86" t="s">
        <v>1487</v>
      </c>
      <c r="U1833" s="165"/>
      <c r="V1833" s="86"/>
      <c r="W1833" s="97"/>
      <c r="X1833" s="165"/>
      <c r="Y1833" s="165" t="str">
        <f t="shared" si="108"/>
        <v>WOR2016109NIFO2È</v>
      </c>
      <c r="Z1833" s="165">
        <f t="shared" si="109"/>
        <v>5</v>
      </c>
      <c r="AA1833" s="165" t="str">
        <f>VLOOKUP(R1833,NIVEAUXADMIN!A:B,2,FALSE)</f>
        <v>HT10</v>
      </c>
      <c r="AB1833" s="165" t="str">
        <f>VLOOKUP(S1833,NIVEAUXADMIN!E:F,2,FALSE)</f>
        <v>HT101013</v>
      </c>
      <c r="AC1833" s="165" t="str">
        <f>VLOOKUP(T1833,NIVEAUXADMIN!I:J,2,FALSE)</f>
        <v>HT101013-01</v>
      </c>
      <c r="AD1833" s="47">
        <f>IF(SUMPRODUCT(($A$4:$A1833=A1833)*($S$4:$S1833=S1833))&gt;1,0,1)</f>
        <v>0</v>
      </c>
    </row>
    <row r="1834" spans="1:30" ht="15" customHeight="1">
      <c r="A1834" s="165" t="s">
        <v>1090</v>
      </c>
      <c r="B1834" s="76" t="s">
        <v>1087</v>
      </c>
      <c r="C1834" s="90"/>
      <c r="D1834" s="165" t="s">
        <v>16</v>
      </c>
      <c r="E1834" s="189">
        <v>42652</v>
      </c>
      <c r="F1834" s="95" t="s">
        <v>1051</v>
      </c>
      <c r="G1834" s="165" t="s">
        <v>1052</v>
      </c>
      <c r="H1834" s="165" t="s">
        <v>1056</v>
      </c>
      <c r="I1834" s="87"/>
      <c r="J1834" s="85" t="str">
        <f>IFERROR(VLOOKUP(H1834,REFERENCES!R:S,2,FALSE),"")</f>
        <v>Nombre</v>
      </c>
      <c r="K1834" s="168">
        <v>400</v>
      </c>
      <c r="L1834" s="167"/>
      <c r="M1834" s="167"/>
      <c r="N1834" s="167"/>
      <c r="O1834" s="84" t="s">
        <v>1902</v>
      </c>
      <c r="P1834" s="81">
        <v>400</v>
      </c>
      <c r="Q1834" s="96" t="s">
        <v>1040</v>
      </c>
      <c r="R1834" s="165" t="s">
        <v>153</v>
      </c>
      <c r="S1834" s="165" t="s">
        <v>287</v>
      </c>
      <c r="T1834" s="86" t="s">
        <v>1487</v>
      </c>
      <c r="U1834" s="165"/>
      <c r="V1834" s="86"/>
      <c r="W1834" s="97"/>
      <c r="X1834" s="165"/>
      <c r="Y1834" s="165" t="str">
        <f t="shared" si="108"/>
        <v>WOR2016109NIFO2È</v>
      </c>
      <c r="Z1834" s="165">
        <f t="shared" si="109"/>
        <v>5</v>
      </c>
      <c r="AA1834" s="165" t="str">
        <f>VLOOKUP(R1834,NIVEAUXADMIN!A:B,2,FALSE)</f>
        <v>HT10</v>
      </c>
      <c r="AB1834" s="165" t="str">
        <f>VLOOKUP(S1834,NIVEAUXADMIN!E:F,2,FALSE)</f>
        <v>HT101013</v>
      </c>
      <c r="AC1834" s="165" t="str">
        <f>VLOOKUP(T1834,NIVEAUXADMIN!I:J,2,FALSE)</f>
        <v>HT101013-01</v>
      </c>
      <c r="AD1834" s="47">
        <f>IF(SUMPRODUCT(($A$4:$A1834=A1834)*($S$4:$S1834=S1834))&gt;1,0,1)</f>
        <v>0</v>
      </c>
    </row>
    <row r="1835" spans="1:30" ht="15" customHeight="1">
      <c r="A1835" s="165" t="s">
        <v>1090</v>
      </c>
      <c r="B1835" s="76" t="s">
        <v>1087</v>
      </c>
      <c r="C1835" s="90"/>
      <c r="D1835" s="165" t="s">
        <v>16</v>
      </c>
      <c r="E1835" s="189">
        <v>42652</v>
      </c>
      <c r="F1835" s="95" t="s">
        <v>1051</v>
      </c>
      <c r="G1835" s="165" t="s">
        <v>1052</v>
      </c>
      <c r="H1835" s="165" t="s">
        <v>1054</v>
      </c>
      <c r="I1835" s="87"/>
      <c r="J1835" s="85" t="str">
        <f>IFERROR(VLOOKUP(H1835,REFERENCES!R:S,2,FALSE),"")</f>
        <v>Nombre</v>
      </c>
      <c r="K1835" s="168">
        <v>400</v>
      </c>
      <c r="L1835" s="167"/>
      <c r="M1835" s="167"/>
      <c r="N1835" s="167"/>
      <c r="O1835" s="84" t="s">
        <v>1902</v>
      </c>
      <c r="P1835" s="81">
        <v>400</v>
      </c>
      <c r="Q1835" s="96" t="s">
        <v>1040</v>
      </c>
      <c r="R1835" s="165" t="s">
        <v>153</v>
      </c>
      <c r="S1835" s="165" t="s">
        <v>287</v>
      </c>
      <c r="T1835" s="86" t="s">
        <v>1487</v>
      </c>
      <c r="U1835" s="165"/>
      <c r="V1835" s="86"/>
      <c r="W1835" s="97"/>
      <c r="X1835" s="165"/>
      <c r="Y1835" s="165" t="str">
        <f t="shared" si="108"/>
        <v>WOR2016109NIFO2È</v>
      </c>
      <c r="Z1835" s="165">
        <f t="shared" si="109"/>
        <v>5</v>
      </c>
      <c r="AA1835" s="165" t="str">
        <f>VLOOKUP(R1835,NIVEAUXADMIN!A:B,2,FALSE)</f>
        <v>HT10</v>
      </c>
      <c r="AB1835" s="165" t="str">
        <f>VLOOKUP(S1835,NIVEAUXADMIN!E:F,2,FALSE)</f>
        <v>HT101013</v>
      </c>
      <c r="AC1835" s="165" t="str">
        <f>VLOOKUP(T1835,NIVEAUXADMIN!I:J,2,FALSE)</f>
        <v>HT101013-01</v>
      </c>
      <c r="AD1835" s="47">
        <f>IF(SUMPRODUCT(($A$4:$A1835=A1835)*($S$4:$S1835=S1835))&gt;1,0,1)</f>
        <v>0</v>
      </c>
    </row>
    <row r="1836" spans="1:30" ht="15" customHeight="1">
      <c r="A1836" s="98" t="s">
        <v>1090</v>
      </c>
      <c r="B1836" s="76" t="s">
        <v>1087</v>
      </c>
      <c r="C1836" s="90"/>
      <c r="D1836" s="165" t="s">
        <v>16</v>
      </c>
      <c r="E1836" s="189">
        <v>42652</v>
      </c>
      <c r="F1836" s="95" t="s">
        <v>1051</v>
      </c>
      <c r="G1836" s="165" t="s">
        <v>1052</v>
      </c>
      <c r="H1836" s="165" t="s">
        <v>1061</v>
      </c>
      <c r="I1836" s="87"/>
      <c r="J1836" s="85" t="str">
        <f>IFERROR(VLOOKUP(H1836,REFERENCES!R:S,2,FALSE),"")</f>
        <v>Nombre</v>
      </c>
      <c r="K1836" s="168">
        <v>400</v>
      </c>
      <c r="L1836" s="167"/>
      <c r="M1836" s="167"/>
      <c r="N1836" s="167"/>
      <c r="O1836" s="84" t="s">
        <v>1902</v>
      </c>
      <c r="P1836" s="81">
        <v>400</v>
      </c>
      <c r="Q1836" s="96" t="s">
        <v>1040</v>
      </c>
      <c r="R1836" s="165" t="s">
        <v>153</v>
      </c>
      <c r="S1836" s="165" t="s">
        <v>287</v>
      </c>
      <c r="T1836" s="86" t="s">
        <v>1487</v>
      </c>
      <c r="U1836" s="165"/>
      <c r="V1836" s="86"/>
      <c r="W1836" s="97"/>
      <c r="X1836" s="165"/>
      <c r="Y1836" s="165" t="str">
        <f t="shared" si="108"/>
        <v>WOR2016109NIFO2È</v>
      </c>
      <c r="Z1836" s="165">
        <f t="shared" si="109"/>
        <v>5</v>
      </c>
      <c r="AA1836" s="165" t="str">
        <f>VLOOKUP(R1836,NIVEAUXADMIN!A:B,2,FALSE)</f>
        <v>HT10</v>
      </c>
      <c r="AB1836" s="165" t="str">
        <f>VLOOKUP(S1836,NIVEAUXADMIN!E:F,2,FALSE)</f>
        <v>HT101013</v>
      </c>
      <c r="AC1836" s="165" t="str">
        <f>VLOOKUP(T1836,NIVEAUXADMIN!I:J,2,FALSE)</f>
        <v>HT101013-01</v>
      </c>
      <c r="AD1836" s="47">
        <f>IF(SUMPRODUCT(($A$4:$A1836=A1836)*($S$4:$S1836=S1836))&gt;1,0,1)</f>
        <v>0</v>
      </c>
    </row>
    <row r="1837" spans="1:30" ht="15" customHeight="1">
      <c r="A1837" s="98" t="s">
        <v>1090</v>
      </c>
      <c r="B1837" s="76" t="s">
        <v>1087</v>
      </c>
      <c r="C1837" s="90"/>
      <c r="D1837" s="165" t="s">
        <v>16</v>
      </c>
      <c r="E1837" s="189">
        <v>42652</v>
      </c>
      <c r="F1837" s="95" t="s">
        <v>1051</v>
      </c>
      <c r="G1837" s="165" t="s">
        <v>1052</v>
      </c>
      <c r="H1837" s="165" t="s">
        <v>1058</v>
      </c>
      <c r="I1837" s="87"/>
      <c r="J1837" s="85" t="str">
        <f>IFERROR(VLOOKUP(H1837,REFERENCES!R:S,2,FALSE),"")</f>
        <v>Nombre</v>
      </c>
      <c r="K1837" s="168">
        <v>400</v>
      </c>
      <c r="L1837" s="167"/>
      <c r="M1837" s="167"/>
      <c r="N1837" s="167"/>
      <c r="O1837" s="84" t="s">
        <v>1902</v>
      </c>
      <c r="P1837" s="81">
        <v>400</v>
      </c>
      <c r="Q1837" s="96" t="s">
        <v>1040</v>
      </c>
      <c r="R1837" s="165" t="s">
        <v>153</v>
      </c>
      <c r="S1837" s="165" t="s">
        <v>287</v>
      </c>
      <c r="T1837" s="86" t="s">
        <v>1487</v>
      </c>
      <c r="U1837" s="165"/>
      <c r="V1837" s="86"/>
      <c r="W1837" s="97"/>
      <c r="X1837" s="165"/>
      <c r="Y1837" s="165" t="str">
        <f t="shared" si="108"/>
        <v>WOR2016109NIFO2È</v>
      </c>
      <c r="Z1837" s="165">
        <f t="shared" si="109"/>
        <v>5</v>
      </c>
      <c r="AA1837" s="165" t="str">
        <f>VLOOKUP(R1837,NIVEAUXADMIN!A:B,2,FALSE)</f>
        <v>HT10</v>
      </c>
      <c r="AB1837" s="165" t="str">
        <f>VLOOKUP(S1837,NIVEAUXADMIN!E:F,2,FALSE)</f>
        <v>HT101013</v>
      </c>
      <c r="AC1837" s="165" t="str">
        <f>VLOOKUP(T1837,NIVEAUXADMIN!I:J,2,FALSE)</f>
        <v>HT101013-01</v>
      </c>
      <c r="AD1837" s="47">
        <f>IF(SUMPRODUCT(($A$4:$A1837=A1837)*($S$4:$S1837=S1837))&gt;1,0,1)</f>
        <v>0</v>
      </c>
    </row>
    <row r="1838" spans="1:30" ht="15" customHeight="1">
      <c r="A1838" s="165" t="s">
        <v>1090</v>
      </c>
      <c r="B1838" s="76"/>
      <c r="C1838" s="90"/>
      <c r="D1838" s="165" t="s">
        <v>16</v>
      </c>
      <c r="E1838" s="189">
        <v>42665</v>
      </c>
      <c r="F1838" s="95" t="s">
        <v>1049</v>
      </c>
      <c r="G1838" s="165" t="s">
        <v>1053</v>
      </c>
      <c r="H1838" s="165" t="s">
        <v>1048</v>
      </c>
      <c r="I1838" s="176"/>
      <c r="J1838" s="85" t="str">
        <f>IFERROR(VLOOKUP(H1838,REFERENCES!R:S,2,FALSE),"")</f>
        <v>Nombre</v>
      </c>
      <c r="K1838" s="168">
        <v>206</v>
      </c>
      <c r="L1838" s="167"/>
      <c r="M1838" s="167"/>
      <c r="N1838" s="167"/>
      <c r="O1838" s="84" t="s">
        <v>1902</v>
      </c>
      <c r="P1838" s="81">
        <v>206</v>
      </c>
      <c r="Q1838" s="89"/>
      <c r="R1838" s="165" t="s">
        <v>174</v>
      </c>
      <c r="S1838" s="165" t="s">
        <v>482</v>
      </c>
      <c r="T1838" s="86" t="s">
        <v>1517</v>
      </c>
      <c r="U1838" s="165"/>
      <c r="V1838" s="86"/>
      <c r="W1838" s="97"/>
      <c r="X1838" s="165"/>
      <c r="Y1838" s="165" t="str">
        <f t="shared" si="108"/>
        <v>WOR20161022OUKE2È</v>
      </c>
      <c r="Z1838" s="165">
        <f t="shared" si="109"/>
        <v>5</v>
      </c>
      <c r="AA1838" s="165" t="str">
        <f>VLOOKUP(R1838,NIVEAUXADMIN!A:B,2,FALSE)</f>
        <v>HT01</v>
      </c>
      <c r="AB1838" s="165" t="str">
        <f>VLOOKUP(S1838,NIVEAUXADMIN!E:F,2,FALSE)</f>
        <v>HT01115</v>
      </c>
      <c r="AC1838" s="165" t="str">
        <f>VLOOKUP(T1838,NIVEAUXADMIN!I:J,2,FALSE)</f>
        <v>HT01115-01</v>
      </c>
      <c r="AD1838" s="47">
        <f>IF(SUMPRODUCT(($A$4:$A1838=A1838)*($S$4:$S1838=S1838))&gt;1,0,1)</f>
        <v>0</v>
      </c>
    </row>
    <row r="1839" spans="1:30" ht="15" customHeight="1">
      <c r="A1839" s="165" t="s">
        <v>1090</v>
      </c>
      <c r="B1839" s="76"/>
      <c r="C1839" s="90"/>
      <c r="D1839" s="165" t="s">
        <v>16</v>
      </c>
      <c r="E1839" s="189">
        <v>42665</v>
      </c>
      <c r="F1839" s="95" t="s">
        <v>1051</v>
      </c>
      <c r="G1839" s="165" t="s">
        <v>1052</v>
      </c>
      <c r="H1839" s="165" t="s">
        <v>1056</v>
      </c>
      <c r="I1839" s="176"/>
      <c r="J1839" s="85" t="str">
        <f>IFERROR(VLOOKUP(H1839,REFERENCES!R:S,2,FALSE),"")</f>
        <v>Nombre</v>
      </c>
      <c r="K1839" s="168">
        <v>412</v>
      </c>
      <c r="L1839" s="167"/>
      <c r="M1839" s="167"/>
      <c r="N1839" s="167"/>
      <c r="O1839" s="84" t="s">
        <v>1902</v>
      </c>
      <c r="P1839" s="81">
        <v>206</v>
      </c>
      <c r="Q1839" s="96" t="s">
        <v>1040</v>
      </c>
      <c r="R1839" s="165" t="s">
        <v>174</v>
      </c>
      <c r="S1839" s="165" t="s">
        <v>482</v>
      </c>
      <c r="T1839" s="86" t="s">
        <v>1517</v>
      </c>
      <c r="U1839" s="165"/>
      <c r="V1839" s="86"/>
      <c r="W1839" s="97"/>
      <c r="X1839" s="165"/>
      <c r="Y1839" s="165" t="str">
        <f t="shared" si="108"/>
        <v>WOR20161022OUKE2È</v>
      </c>
      <c r="Z1839" s="165">
        <f t="shared" si="109"/>
        <v>5</v>
      </c>
      <c r="AA1839" s="165" t="str">
        <f>VLOOKUP(R1839,NIVEAUXADMIN!A:B,2,FALSE)</f>
        <v>HT01</v>
      </c>
      <c r="AB1839" s="165" t="str">
        <f>VLOOKUP(S1839,NIVEAUXADMIN!E:F,2,FALSE)</f>
        <v>HT01115</v>
      </c>
      <c r="AC1839" s="165" t="str">
        <f>VLOOKUP(T1839,NIVEAUXADMIN!I:J,2,FALSE)</f>
        <v>HT01115-01</v>
      </c>
      <c r="AD1839" s="47">
        <f>IF(SUMPRODUCT(($A$4:$A1839=A1839)*($S$4:$S1839=S1839))&gt;1,0,1)</f>
        <v>0</v>
      </c>
    </row>
    <row r="1840" spans="1:30" ht="15" customHeight="1">
      <c r="A1840" s="165" t="s">
        <v>1090</v>
      </c>
      <c r="B1840" s="76"/>
      <c r="C1840" s="90"/>
      <c r="D1840" s="165" t="s">
        <v>16</v>
      </c>
      <c r="E1840" s="189">
        <v>42665</v>
      </c>
      <c r="F1840" s="95" t="s">
        <v>1051</v>
      </c>
      <c r="G1840" s="165" t="s">
        <v>1052</v>
      </c>
      <c r="H1840" s="165" t="s">
        <v>1054</v>
      </c>
      <c r="I1840" s="176"/>
      <c r="J1840" s="85" t="str">
        <f>IFERROR(VLOOKUP(H1840,REFERENCES!R:S,2,FALSE),"")</f>
        <v>Nombre</v>
      </c>
      <c r="K1840" s="168">
        <v>412</v>
      </c>
      <c r="L1840" s="167"/>
      <c r="M1840" s="167"/>
      <c r="N1840" s="167"/>
      <c r="O1840" s="84" t="s">
        <v>1902</v>
      </c>
      <c r="P1840" s="81">
        <v>206</v>
      </c>
      <c r="Q1840" s="96" t="s">
        <v>1040</v>
      </c>
      <c r="R1840" s="165" t="s">
        <v>174</v>
      </c>
      <c r="S1840" s="165" t="s">
        <v>482</v>
      </c>
      <c r="T1840" s="86" t="s">
        <v>1517</v>
      </c>
      <c r="U1840" s="165"/>
      <c r="V1840" s="86"/>
      <c r="W1840" s="97"/>
      <c r="X1840" s="165"/>
      <c r="Y1840" s="165" t="str">
        <f t="shared" si="108"/>
        <v>WOR20161022OUKE2È</v>
      </c>
      <c r="Z1840" s="165">
        <f t="shared" si="109"/>
        <v>5</v>
      </c>
      <c r="AA1840" s="165" t="str">
        <f>VLOOKUP(R1840,NIVEAUXADMIN!A:B,2,FALSE)</f>
        <v>HT01</v>
      </c>
      <c r="AB1840" s="165" t="str">
        <f>VLOOKUP(S1840,NIVEAUXADMIN!E:F,2,FALSE)</f>
        <v>HT01115</v>
      </c>
      <c r="AC1840" s="165" t="str">
        <f>VLOOKUP(T1840,NIVEAUXADMIN!I:J,2,FALSE)</f>
        <v>HT01115-01</v>
      </c>
      <c r="AD1840" s="47">
        <f>IF(SUMPRODUCT(($A$4:$A1840=A1840)*($S$4:$S1840=S1840))&gt;1,0,1)</f>
        <v>0</v>
      </c>
    </row>
    <row r="1841" spans="1:30" ht="15" customHeight="1">
      <c r="A1841" s="165" t="s">
        <v>1090</v>
      </c>
      <c r="B1841" s="76"/>
      <c r="C1841" s="90"/>
      <c r="D1841" s="165" t="s">
        <v>16</v>
      </c>
      <c r="E1841" s="189">
        <v>42665</v>
      </c>
      <c r="F1841" s="88" t="s">
        <v>1051</v>
      </c>
      <c r="G1841" s="87" t="s">
        <v>1052</v>
      </c>
      <c r="H1841" s="87" t="s">
        <v>1062</v>
      </c>
      <c r="I1841" s="176"/>
      <c r="J1841" s="85" t="str">
        <f>IFERROR(VLOOKUP(H1841,REFERENCES!R:S,2,FALSE),"")</f>
        <v>Nombre</v>
      </c>
      <c r="K1841" s="168">
        <v>206</v>
      </c>
      <c r="L1841" s="167"/>
      <c r="M1841" s="167"/>
      <c r="N1841" s="167"/>
      <c r="O1841" s="84" t="s">
        <v>1902</v>
      </c>
      <c r="P1841" s="81">
        <v>206</v>
      </c>
      <c r="Q1841" s="96" t="s">
        <v>1040</v>
      </c>
      <c r="R1841" s="165" t="s">
        <v>174</v>
      </c>
      <c r="S1841" s="165" t="s">
        <v>482</v>
      </c>
      <c r="T1841" s="86" t="s">
        <v>1517</v>
      </c>
      <c r="U1841" s="165"/>
      <c r="V1841" s="86"/>
      <c r="W1841" s="97"/>
      <c r="X1841" s="165"/>
      <c r="Y1841" s="165" t="str">
        <f t="shared" si="108"/>
        <v>WOR20161022OUKE2È</v>
      </c>
      <c r="Z1841" s="165">
        <f t="shared" si="109"/>
        <v>5</v>
      </c>
      <c r="AA1841" s="165" t="str">
        <f>VLOOKUP(R1841,NIVEAUXADMIN!A:B,2,FALSE)</f>
        <v>HT01</v>
      </c>
      <c r="AB1841" s="165" t="str">
        <f>VLOOKUP(S1841,NIVEAUXADMIN!E:F,2,FALSE)</f>
        <v>HT01115</v>
      </c>
      <c r="AC1841" s="165" t="str">
        <f>VLOOKUP(T1841,NIVEAUXADMIN!I:J,2,FALSE)</f>
        <v>HT01115-01</v>
      </c>
      <c r="AD1841" s="47">
        <f>IF(SUMPRODUCT(($A$4:$A1841=A1841)*($S$4:$S1841=S1841))&gt;1,0,1)</f>
        <v>0</v>
      </c>
    </row>
    <row r="1842" spans="1:30" ht="15" customHeight="1">
      <c r="A1842" s="98" t="s">
        <v>1090</v>
      </c>
      <c r="B1842" s="76"/>
      <c r="C1842" s="90"/>
      <c r="D1842" s="165" t="s">
        <v>16</v>
      </c>
      <c r="E1842" s="189">
        <v>42665</v>
      </c>
      <c r="F1842" s="95" t="s">
        <v>1051</v>
      </c>
      <c r="G1842" s="165" t="s">
        <v>1052</v>
      </c>
      <c r="H1842" s="165" t="s">
        <v>1058</v>
      </c>
      <c r="I1842" s="176"/>
      <c r="J1842" s="85" t="str">
        <f>IFERROR(VLOOKUP(H1842,REFERENCES!R:S,2,FALSE),"")</f>
        <v>Nombre</v>
      </c>
      <c r="K1842" s="168">
        <v>206</v>
      </c>
      <c r="L1842" s="167"/>
      <c r="M1842" s="167"/>
      <c r="N1842" s="167"/>
      <c r="O1842" s="84" t="s">
        <v>1902</v>
      </c>
      <c r="P1842" s="81">
        <v>206</v>
      </c>
      <c r="Q1842" s="96" t="s">
        <v>1040</v>
      </c>
      <c r="R1842" s="165" t="s">
        <v>174</v>
      </c>
      <c r="S1842" s="165" t="s">
        <v>482</v>
      </c>
      <c r="T1842" s="86" t="s">
        <v>1517</v>
      </c>
      <c r="U1842" s="165"/>
      <c r="V1842" s="86"/>
      <c r="W1842" s="97"/>
      <c r="X1842" s="165"/>
      <c r="Y1842" s="165" t="str">
        <f t="shared" si="108"/>
        <v>WOR20161022OUKE2È</v>
      </c>
      <c r="Z1842" s="165">
        <f t="shared" si="109"/>
        <v>5</v>
      </c>
      <c r="AA1842" s="165" t="str">
        <f>VLOOKUP(R1842,NIVEAUXADMIN!A:B,2,FALSE)</f>
        <v>HT01</v>
      </c>
      <c r="AB1842" s="165" t="str">
        <f>VLOOKUP(S1842,NIVEAUXADMIN!E:F,2,FALSE)</f>
        <v>HT01115</v>
      </c>
      <c r="AC1842" s="165" t="str">
        <f>VLOOKUP(T1842,NIVEAUXADMIN!I:J,2,FALSE)</f>
        <v>HT01115-01</v>
      </c>
      <c r="AD1842" s="87">
        <f>IF(SUMPRODUCT(($A$4:$A1842=A1842)*($S$4:$S1842=S1842))&gt;1,0,1)</f>
        <v>0</v>
      </c>
    </row>
    <row r="1843" spans="1:30" ht="15" customHeight="1">
      <c r="A1843" s="165" t="s">
        <v>1090</v>
      </c>
      <c r="B1843" s="76"/>
      <c r="C1843" s="76"/>
      <c r="D1843" s="165" t="s">
        <v>16</v>
      </c>
      <c r="E1843" s="189">
        <v>42673</v>
      </c>
      <c r="F1843" s="95" t="s">
        <v>1050</v>
      </c>
      <c r="G1843" s="165" t="s">
        <v>1029</v>
      </c>
      <c r="H1843" s="165" t="s">
        <v>1029</v>
      </c>
      <c r="I1843" s="186"/>
      <c r="J1843" s="85" t="str">
        <f>IFERROR(VLOOKUP(H1843,REFERENCES!R:S,2,FALSE),"")</f>
        <v/>
      </c>
      <c r="K1843" s="190">
        <v>135</v>
      </c>
      <c r="L1843" s="167"/>
      <c r="M1843" s="167"/>
      <c r="N1843" s="167"/>
      <c r="O1843" s="84" t="s">
        <v>1902</v>
      </c>
      <c r="P1843" s="81">
        <v>135</v>
      </c>
      <c r="Q1843" s="96" t="s">
        <v>1040</v>
      </c>
      <c r="R1843" s="165" t="s">
        <v>174</v>
      </c>
      <c r="S1843" s="165" t="s">
        <v>482</v>
      </c>
      <c r="T1843" s="86" t="s">
        <v>1517</v>
      </c>
      <c r="U1843" s="165"/>
      <c r="V1843" s="86"/>
      <c r="W1843" s="97"/>
      <c r="X1843" s="165"/>
      <c r="Y1843" s="165" t="str">
        <f t="shared" si="108"/>
        <v>WOR20161030OUKE2È</v>
      </c>
      <c r="Z1843" s="165">
        <f t="shared" si="109"/>
        <v>1</v>
      </c>
      <c r="AA1843" s="165" t="str">
        <f>VLOOKUP(R1843,NIVEAUXADMIN!A:B,2,FALSE)</f>
        <v>HT01</v>
      </c>
      <c r="AB1843" s="165" t="str">
        <f>VLOOKUP(S1843,NIVEAUXADMIN!E:F,2,FALSE)</f>
        <v>HT01115</v>
      </c>
      <c r="AC1843" s="165" t="str">
        <f>VLOOKUP(T1843,NIVEAUXADMIN!I:J,2,FALSE)</f>
        <v>HT01115-01</v>
      </c>
      <c r="AD1843" s="165">
        <f>IF(SUMPRODUCT(($A$4:$A1843=A1843)*($S$4:$S1843=S1843))&gt;1,0,1)</f>
        <v>0</v>
      </c>
    </row>
    <row r="1844" spans="1:30" ht="15" customHeight="1">
      <c r="A1844" s="165" t="s">
        <v>1090</v>
      </c>
      <c r="B1844" s="76"/>
      <c r="C1844" s="90"/>
      <c r="D1844" s="165" t="s">
        <v>16</v>
      </c>
      <c r="E1844" s="189">
        <v>42656</v>
      </c>
      <c r="F1844" s="95" t="s">
        <v>1049</v>
      </c>
      <c r="G1844" s="165" t="s">
        <v>1053</v>
      </c>
      <c r="H1844" s="165" t="s">
        <v>1048</v>
      </c>
      <c r="I1844" s="87"/>
      <c r="J1844" s="85" t="str">
        <f>IFERROR(VLOOKUP(H1844,REFERENCES!R:S,2,FALSE),"")</f>
        <v>Nombre</v>
      </c>
      <c r="K1844" s="168">
        <v>166</v>
      </c>
      <c r="L1844" s="167"/>
      <c r="M1844" s="167"/>
      <c r="N1844" s="167"/>
      <c r="O1844" s="84" t="s">
        <v>1902</v>
      </c>
      <c r="P1844" s="81">
        <v>166</v>
      </c>
      <c r="Q1844" s="89"/>
      <c r="R1844" s="165" t="s">
        <v>174</v>
      </c>
      <c r="S1844" s="165" t="s">
        <v>200</v>
      </c>
      <c r="T1844" s="86" t="s">
        <v>1522</v>
      </c>
      <c r="U1844" s="165"/>
      <c r="V1844" s="86"/>
      <c r="W1844" s="97"/>
      <c r="X1844" s="165"/>
      <c r="Y1844" s="165" t="str">
        <f t="shared" si="108"/>
        <v>WOR20161013OUAN2È</v>
      </c>
      <c r="Z1844" s="165">
        <f t="shared" si="109"/>
        <v>3</v>
      </c>
      <c r="AA1844" s="165" t="str">
        <f>VLOOKUP(R1844,NIVEAUXADMIN!A:B,2,FALSE)</f>
        <v>HT01</v>
      </c>
      <c r="AB1844" s="165" t="str">
        <f>VLOOKUP(S1844,NIVEAUXADMIN!E:F,2,FALSE)</f>
        <v>HT01151</v>
      </c>
      <c r="AC1844" s="165" t="str">
        <f>VLOOKUP(T1844,NIVEAUXADMIN!I:J,2,FALSE)</f>
        <v>HT01151-02</v>
      </c>
      <c r="AD1844" s="47">
        <f>IF(SUMPRODUCT(($A$4:$A1844=A1844)*($S$4:$S1844=S1844))&gt;1,0,1)</f>
        <v>0</v>
      </c>
    </row>
    <row r="1845" spans="1:30" ht="15" customHeight="1">
      <c r="A1845" s="165" t="s">
        <v>1090</v>
      </c>
      <c r="B1845" s="76"/>
      <c r="C1845" s="90"/>
      <c r="D1845" s="165" t="s">
        <v>16</v>
      </c>
      <c r="E1845" s="189">
        <v>42656</v>
      </c>
      <c r="F1845" s="95" t="s">
        <v>1051</v>
      </c>
      <c r="G1845" s="165" t="s">
        <v>1052</v>
      </c>
      <c r="H1845" s="165" t="s">
        <v>1056</v>
      </c>
      <c r="I1845" s="87"/>
      <c r="J1845" s="85" t="str">
        <f>IFERROR(VLOOKUP(H1845,REFERENCES!R:S,2,FALSE),"")</f>
        <v>Nombre</v>
      </c>
      <c r="K1845" s="168">
        <v>166</v>
      </c>
      <c r="L1845" s="167"/>
      <c r="M1845" s="167"/>
      <c r="N1845" s="167"/>
      <c r="O1845" s="84" t="s">
        <v>1902</v>
      </c>
      <c r="P1845" s="81">
        <v>166</v>
      </c>
      <c r="Q1845" s="96" t="s">
        <v>1040</v>
      </c>
      <c r="R1845" s="165" t="s">
        <v>174</v>
      </c>
      <c r="S1845" s="165" t="s">
        <v>200</v>
      </c>
      <c r="T1845" s="86" t="s">
        <v>1522</v>
      </c>
      <c r="U1845" s="165"/>
      <c r="V1845" s="86"/>
      <c r="W1845" s="97"/>
      <c r="X1845" s="165"/>
      <c r="Y1845" s="165" t="str">
        <f t="shared" si="108"/>
        <v>WOR20161013OUAN2È</v>
      </c>
      <c r="Z1845" s="165">
        <f t="shared" si="109"/>
        <v>3</v>
      </c>
      <c r="AA1845" s="165" t="str">
        <f>VLOOKUP(R1845,NIVEAUXADMIN!A:B,2,FALSE)</f>
        <v>HT01</v>
      </c>
      <c r="AB1845" s="165" t="str">
        <f>VLOOKUP(S1845,NIVEAUXADMIN!E:F,2,FALSE)</f>
        <v>HT01151</v>
      </c>
      <c r="AC1845" s="165" t="str">
        <f>VLOOKUP(T1845,NIVEAUXADMIN!I:J,2,FALSE)</f>
        <v>HT01151-02</v>
      </c>
      <c r="AD1845" s="47">
        <f>IF(SUMPRODUCT(($A$4:$A1845=A1845)*($S$4:$S1845=S1845))&gt;1,0,1)</f>
        <v>0</v>
      </c>
    </row>
    <row r="1846" spans="1:30" ht="15" customHeight="1">
      <c r="A1846" s="165" t="s">
        <v>1090</v>
      </c>
      <c r="B1846" s="76"/>
      <c r="C1846" s="90"/>
      <c r="D1846" s="165" t="s">
        <v>16</v>
      </c>
      <c r="E1846" s="189">
        <v>42656</v>
      </c>
      <c r="F1846" s="95" t="s">
        <v>1051</v>
      </c>
      <c r="G1846" s="165" t="s">
        <v>1052</v>
      </c>
      <c r="H1846" s="165" t="s">
        <v>1054</v>
      </c>
      <c r="I1846" s="87"/>
      <c r="J1846" s="85" t="str">
        <f>IFERROR(VLOOKUP(H1846,REFERENCES!R:S,2,FALSE),"")</f>
        <v>Nombre</v>
      </c>
      <c r="K1846" s="168">
        <v>166</v>
      </c>
      <c r="L1846" s="167"/>
      <c r="M1846" s="167"/>
      <c r="N1846" s="167"/>
      <c r="O1846" s="84" t="s">
        <v>1902</v>
      </c>
      <c r="P1846" s="81">
        <v>166</v>
      </c>
      <c r="Q1846" s="96" t="s">
        <v>1040</v>
      </c>
      <c r="R1846" s="165" t="s">
        <v>174</v>
      </c>
      <c r="S1846" s="165" t="s">
        <v>200</v>
      </c>
      <c r="T1846" s="86" t="s">
        <v>1522</v>
      </c>
      <c r="U1846" s="165"/>
      <c r="V1846" s="86"/>
      <c r="W1846" s="97"/>
      <c r="X1846" s="165"/>
      <c r="Y1846" s="165" t="str">
        <f t="shared" si="108"/>
        <v>WOR20161013OUAN2È</v>
      </c>
      <c r="Z1846" s="165">
        <f t="shared" si="109"/>
        <v>3</v>
      </c>
      <c r="AA1846" s="165" t="str">
        <f>VLOOKUP(R1846,NIVEAUXADMIN!A:B,2,FALSE)</f>
        <v>HT01</v>
      </c>
      <c r="AB1846" s="165" t="str">
        <f>VLOOKUP(S1846,NIVEAUXADMIN!E:F,2,FALSE)</f>
        <v>HT01151</v>
      </c>
      <c r="AC1846" s="165" t="str">
        <f>VLOOKUP(T1846,NIVEAUXADMIN!I:J,2,FALSE)</f>
        <v>HT01151-02</v>
      </c>
      <c r="AD1846" s="47">
        <f>IF(SUMPRODUCT(($A$4:$A1846=A1846)*($S$4:$S1846=S1846))&gt;1,0,1)</f>
        <v>0</v>
      </c>
    </row>
    <row r="1847" spans="1:30" ht="15" customHeight="1">
      <c r="A1847" s="165" t="s">
        <v>1090</v>
      </c>
      <c r="B1847" s="76" t="s">
        <v>62</v>
      </c>
      <c r="C1847" s="90"/>
      <c r="D1847" s="165" t="s">
        <v>16</v>
      </c>
      <c r="E1847" s="189">
        <v>42657</v>
      </c>
      <c r="F1847" s="95" t="s">
        <v>1051</v>
      </c>
      <c r="G1847" s="165" t="s">
        <v>1052</v>
      </c>
      <c r="H1847" s="165" t="s">
        <v>1059</v>
      </c>
      <c r="I1847" s="87"/>
      <c r="J1847" s="85" t="str">
        <f>IFERROR(VLOOKUP(H1847,REFERENCES!R:S,2,FALSE),"")</f>
        <v>Nombre</v>
      </c>
      <c r="K1847" s="168">
        <v>150</v>
      </c>
      <c r="L1847" s="167"/>
      <c r="M1847" s="167"/>
      <c r="N1847" s="167"/>
      <c r="O1847" s="84" t="s">
        <v>1902</v>
      </c>
      <c r="P1847" s="81">
        <v>150</v>
      </c>
      <c r="Q1847" s="96" t="s">
        <v>1040</v>
      </c>
      <c r="R1847" s="165" t="s">
        <v>174</v>
      </c>
      <c r="S1847" s="165" t="s">
        <v>200</v>
      </c>
      <c r="T1847" s="86" t="s">
        <v>1522</v>
      </c>
      <c r="U1847" s="165"/>
      <c r="V1847" s="86"/>
      <c r="W1847" s="97"/>
      <c r="X1847" s="165"/>
      <c r="Y1847" s="165" t="str">
        <f t="shared" si="108"/>
        <v>WOR20161014OUAN2È</v>
      </c>
      <c r="Z1847" s="165">
        <f t="shared" si="109"/>
        <v>5</v>
      </c>
      <c r="AA1847" s="165" t="str">
        <f>VLOOKUP(R1847,NIVEAUXADMIN!A:B,2,FALSE)</f>
        <v>HT01</v>
      </c>
      <c r="AB1847" s="165" t="str">
        <f>VLOOKUP(S1847,NIVEAUXADMIN!E:F,2,FALSE)</f>
        <v>HT01151</v>
      </c>
      <c r="AC1847" s="165" t="str">
        <f>VLOOKUP(T1847,NIVEAUXADMIN!I:J,2,FALSE)</f>
        <v>HT01151-02</v>
      </c>
      <c r="AD1847" s="47">
        <f>IF(SUMPRODUCT(($A$4:$A1847=A1847)*($S$4:$S1847=S1847))&gt;1,0,1)</f>
        <v>0</v>
      </c>
    </row>
    <row r="1848" spans="1:30" ht="15" customHeight="1">
      <c r="A1848" s="165" t="s">
        <v>1090</v>
      </c>
      <c r="B1848" s="76" t="s">
        <v>62</v>
      </c>
      <c r="C1848" s="90"/>
      <c r="D1848" s="165" t="s">
        <v>16</v>
      </c>
      <c r="E1848" s="189">
        <v>42657</v>
      </c>
      <c r="F1848" s="95" t="s">
        <v>1049</v>
      </c>
      <c r="G1848" s="165" t="s">
        <v>1053</v>
      </c>
      <c r="H1848" s="165" t="s">
        <v>1048</v>
      </c>
      <c r="I1848" s="87"/>
      <c r="J1848" s="85" t="str">
        <f>IFERROR(VLOOKUP(H1848,REFERENCES!R:S,2,FALSE),"")</f>
        <v>Nombre</v>
      </c>
      <c r="K1848" s="168">
        <v>150</v>
      </c>
      <c r="L1848" s="167"/>
      <c r="M1848" s="167"/>
      <c r="N1848" s="167"/>
      <c r="O1848" s="84" t="s">
        <v>1902</v>
      </c>
      <c r="P1848" s="81">
        <v>150</v>
      </c>
      <c r="Q1848" s="89"/>
      <c r="R1848" s="165" t="s">
        <v>174</v>
      </c>
      <c r="S1848" s="165" t="s">
        <v>200</v>
      </c>
      <c r="T1848" s="86" t="s">
        <v>1522</v>
      </c>
      <c r="U1848" s="165"/>
      <c r="V1848" s="86"/>
      <c r="W1848" s="97"/>
      <c r="X1848" s="165"/>
      <c r="Y1848" s="165" t="str">
        <f t="shared" si="108"/>
        <v>WOR20161014OUAN2È</v>
      </c>
      <c r="Z1848" s="165">
        <f t="shared" si="109"/>
        <v>5</v>
      </c>
      <c r="AA1848" s="165" t="str">
        <f>VLOOKUP(R1848,NIVEAUXADMIN!A:B,2,FALSE)</f>
        <v>HT01</v>
      </c>
      <c r="AB1848" s="165" t="str">
        <f>VLOOKUP(S1848,NIVEAUXADMIN!E:F,2,FALSE)</f>
        <v>HT01151</v>
      </c>
      <c r="AC1848" s="165" t="str">
        <f>VLOOKUP(T1848,NIVEAUXADMIN!I:J,2,FALSE)</f>
        <v>HT01151-02</v>
      </c>
      <c r="AD1848" s="47">
        <f>IF(SUMPRODUCT(($A$4:$A1848=A1848)*($S$4:$S1848=S1848))&gt;1,0,1)</f>
        <v>0</v>
      </c>
    </row>
    <row r="1849" spans="1:30" ht="15" customHeight="1">
      <c r="A1849" s="165" t="s">
        <v>1090</v>
      </c>
      <c r="B1849" s="76" t="s">
        <v>62</v>
      </c>
      <c r="C1849" s="90"/>
      <c r="D1849" s="165" t="s">
        <v>16</v>
      </c>
      <c r="E1849" s="189">
        <v>42657</v>
      </c>
      <c r="F1849" s="95" t="s">
        <v>1051</v>
      </c>
      <c r="G1849" s="165" t="s">
        <v>1052</v>
      </c>
      <c r="H1849" s="165" t="s">
        <v>1056</v>
      </c>
      <c r="I1849" s="87"/>
      <c r="J1849" s="85" t="str">
        <f>IFERROR(VLOOKUP(H1849,REFERENCES!R:S,2,FALSE),"")</f>
        <v>Nombre</v>
      </c>
      <c r="K1849" s="168">
        <v>150</v>
      </c>
      <c r="L1849" s="167"/>
      <c r="M1849" s="167"/>
      <c r="N1849" s="167"/>
      <c r="O1849" s="84" t="s">
        <v>1902</v>
      </c>
      <c r="P1849" s="81">
        <v>150</v>
      </c>
      <c r="Q1849" s="96" t="s">
        <v>1040</v>
      </c>
      <c r="R1849" s="165" t="s">
        <v>174</v>
      </c>
      <c r="S1849" s="165" t="s">
        <v>200</v>
      </c>
      <c r="T1849" s="86" t="s">
        <v>1522</v>
      </c>
      <c r="U1849" s="165"/>
      <c r="V1849" s="86"/>
      <c r="W1849" s="97"/>
      <c r="X1849" s="165"/>
      <c r="Y1849" s="165" t="str">
        <f t="shared" si="108"/>
        <v>WOR20161014OUAN2È</v>
      </c>
      <c r="Z1849" s="165">
        <f t="shared" si="109"/>
        <v>5</v>
      </c>
      <c r="AA1849" s="165" t="str">
        <f>VLOOKUP(R1849,NIVEAUXADMIN!A:B,2,FALSE)</f>
        <v>HT01</v>
      </c>
      <c r="AB1849" s="165" t="str">
        <f>VLOOKUP(S1849,NIVEAUXADMIN!E:F,2,FALSE)</f>
        <v>HT01151</v>
      </c>
      <c r="AC1849" s="165" t="str">
        <f>VLOOKUP(T1849,NIVEAUXADMIN!I:J,2,FALSE)</f>
        <v>HT01151-02</v>
      </c>
      <c r="AD1849" s="47">
        <f>IF(SUMPRODUCT(($A$4:$A1849=A1849)*($S$4:$S1849=S1849))&gt;1,0,1)</f>
        <v>0</v>
      </c>
    </row>
    <row r="1850" spans="1:30" ht="15" customHeight="1">
      <c r="A1850" s="165" t="s">
        <v>1090</v>
      </c>
      <c r="B1850" s="76" t="s">
        <v>62</v>
      </c>
      <c r="C1850" s="90"/>
      <c r="D1850" s="165" t="s">
        <v>16</v>
      </c>
      <c r="E1850" s="189">
        <v>42657</v>
      </c>
      <c r="F1850" s="95" t="s">
        <v>1051</v>
      </c>
      <c r="G1850" s="165" t="s">
        <v>1052</v>
      </c>
      <c r="H1850" s="165" t="s">
        <v>1054</v>
      </c>
      <c r="I1850" s="87"/>
      <c r="J1850" s="85" t="str">
        <f>IFERROR(VLOOKUP(H1850,REFERENCES!R:S,2,FALSE),"")</f>
        <v>Nombre</v>
      </c>
      <c r="K1850" s="168">
        <v>150</v>
      </c>
      <c r="L1850" s="167"/>
      <c r="M1850" s="167"/>
      <c r="N1850" s="167"/>
      <c r="O1850" s="84" t="s">
        <v>1902</v>
      </c>
      <c r="P1850" s="81">
        <v>150</v>
      </c>
      <c r="Q1850" s="96" t="s">
        <v>1040</v>
      </c>
      <c r="R1850" s="165" t="s">
        <v>174</v>
      </c>
      <c r="S1850" s="165" t="s">
        <v>200</v>
      </c>
      <c r="T1850" s="86" t="s">
        <v>1522</v>
      </c>
      <c r="U1850" s="165"/>
      <c r="V1850" s="86"/>
      <c r="W1850" s="97"/>
      <c r="X1850" s="165"/>
      <c r="Y1850" s="165" t="str">
        <f t="shared" si="108"/>
        <v>WOR20161014OUAN2È</v>
      </c>
      <c r="Z1850" s="165">
        <f t="shared" si="109"/>
        <v>5</v>
      </c>
      <c r="AA1850" s="165" t="str">
        <f>VLOOKUP(R1850,NIVEAUXADMIN!A:B,2,FALSE)</f>
        <v>HT01</v>
      </c>
      <c r="AB1850" s="165" t="str">
        <f>VLOOKUP(S1850,NIVEAUXADMIN!E:F,2,FALSE)</f>
        <v>HT01151</v>
      </c>
      <c r="AC1850" s="165" t="str">
        <f>VLOOKUP(T1850,NIVEAUXADMIN!I:J,2,FALSE)</f>
        <v>HT01151-02</v>
      </c>
      <c r="AD1850" s="47">
        <f>IF(SUMPRODUCT(($A$4:$A1850=A1850)*($S$4:$S1850=S1850))&gt;1,0,1)</f>
        <v>0</v>
      </c>
    </row>
    <row r="1851" spans="1:30" ht="15" customHeight="1">
      <c r="A1851" s="165" t="s">
        <v>1090</v>
      </c>
      <c r="B1851" s="76" t="s">
        <v>62</v>
      </c>
      <c r="C1851" s="90"/>
      <c r="D1851" s="165" t="s">
        <v>16</v>
      </c>
      <c r="E1851" s="189">
        <v>42657</v>
      </c>
      <c r="F1851" s="88" t="s">
        <v>1051</v>
      </c>
      <c r="G1851" s="87" t="s">
        <v>1052</v>
      </c>
      <c r="H1851" s="87" t="s">
        <v>1062</v>
      </c>
      <c r="I1851" s="87"/>
      <c r="J1851" s="85" t="str">
        <f>IFERROR(VLOOKUP(H1851,REFERENCES!R:S,2,FALSE),"")</f>
        <v>Nombre</v>
      </c>
      <c r="K1851" s="168">
        <v>150</v>
      </c>
      <c r="L1851" s="167"/>
      <c r="M1851" s="167"/>
      <c r="N1851" s="167"/>
      <c r="O1851" s="84" t="s">
        <v>1902</v>
      </c>
      <c r="P1851" s="81">
        <v>150</v>
      </c>
      <c r="Q1851" s="96" t="s">
        <v>1040</v>
      </c>
      <c r="R1851" s="165" t="s">
        <v>174</v>
      </c>
      <c r="S1851" s="165" t="s">
        <v>200</v>
      </c>
      <c r="T1851" s="86" t="s">
        <v>1522</v>
      </c>
      <c r="U1851" s="165"/>
      <c r="V1851" s="86"/>
      <c r="W1851" s="97"/>
      <c r="X1851" s="165"/>
      <c r="Y1851" s="165" t="str">
        <f t="shared" si="108"/>
        <v>WOR20161014OUAN2È</v>
      </c>
      <c r="Z1851" s="165">
        <f t="shared" si="109"/>
        <v>5</v>
      </c>
      <c r="AA1851" s="165" t="str">
        <f>VLOOKUP(R1851,NIVEAUXADMIN!A:B,2,FALSE)</f>
        <v>HT01</v>
      </c>
      <c r="AB1851" s="165" t="str">
        <f>VLOOKUP(S1851,NIVEAUXADMIN!E:F,2,FALSE)</f>
        <v>HT01151</v>
      </c>
      <c r="AC1851" s="165" t="str">
        <f>VLOOKUP(T1851,NIVEAUXADMIN!I:J,2,FALSE)</f>
        <v>HT01151-02</v>
      </c>
      <c r="AD1851" s="87">
        <f>IF(SUMPRODUCT(($A$4:$A1851=A1851)*($S$4:$S1851=S1851))&gt;1,0,1)</f>
        <v>0</v>
      </c>
    </row>
    <row r="1852" spans="1:30" ht="15" customHeight="1">
      <c r="A1852" s="165" t="s">
        <v>1090</v>
      </c>
      <c r="B1852" s="76"/>
      <c r="C1852" s="90"/>
      <c r="D1852" s="165" t="s">
        <v>16</v>
      </c>
      <c r="E1852" s="189">
        <v>42658</v>
      </c>
      <c r="F1852" s="95" t="s">
        <v>1049</v>
      </c>
      <c r="G1852" s="165" t="s">
        <v>1053</v>
      </c>
      <c r="H1852" s="165" t="s">
        <v>1048</v>
      </c>
      <c r="I1852" s="87"/>
      <c r="J1852" s="85" t="str">
        <f>IFERROR(VLOOKUP(H1852,REFERENCES!R:S,2,FALSE),"")</f>
        <v>Nombre</v>
      </c>
      <c r="K1852" s="168">
        <v>100</v>
      </c>
      <c r="L1852" s="167"/>
      <c r="M1852" s="167"/>
      <c r="N1852" s="167"/>
      <c r="O1852" s="84" t="s">
        <v>1902</v>
      </c>
      <c r="P1852" s="81">
        <v>100</v>
      </c>
      <c r="Q1852" s="89"/>
      <c r="R1852" s="165" t="s">
        <v>174</v>
      </c>
      <c r="S1852" s="165" t="s">
        <v>200</v>
      </c>
      <c r="T1852" s="86" t="s">
        <v>1522</v>
      </c>
      <c r="U1852" s="165"/>
      <c r="V1852" s="86"/>
      <c r="W1852" s="97"/>
      <c r="X1852" s="165"/>
      <c r="Y1852" s="165" t="str">
        <f t="shared" si="108"/>
        <v>WOR20161015OUAN2È</v>
      </c>
      <c r="Z1852" s="165">
        <f t="shared" si="109"/>
        <v>3</v>
      </c>
      <c r="AA1852" s="165" t="str">
        <f>VLOOKUP(R1852,NIVEAUXADMIN!A:B,2,FALSE)</f>
        <v>HT01</v>
      </c>
      <c r="AB1852" s="165" t="str">
        <f>VLOOKUP(S1852,NIVEAUXADMIN!E:F,2,FALSE)</f>
        <v>HT01151</v>
      </c>
      <c r="AC1852" s="165" t="str">
        <f>VLOOKUP(T1852,NIVEAUXADMIN!I:J,2,FALSE)</f>
        <v>HT01151-02</v>
      </c>
      <c r="AD1852" s="87">
        <f>IF(SUMPRODUCT(($A$4:$A1852=A1852)*($S$4:$S1852=S1852))&gt;1,0,1)</f>
        <v>0</v>
      </c>
    </row>
    <row r="1853" spans="1:30" ht="15" customHeight="1">
      <c r="A1853" s="165" t="s">
        <v>1090</v>
      </c>
      <c r="B1853" s="76"/>
      <c r="C1853" s="90"/>
      <c r="D1853" s="165" t="s">
        <v>16</v>
      </c>
      <c r="E1853" s="189">
        <v>42658</v>
      </c>
      <c r="F1853" s="95" t="s">
        <v>1051</v>
      </c>
      <c r="G1853" s="165" t="s">
        <v>1052</v>
      </c>
      <c r="H1853" s="165" t="s">
        <v>1056</v>
      </c>
      <c r="I1853" s="87"/>
      <c r="J1853" s="85" t="str">
        <f>IFERROR(VLOOKUP(H1853,REFERENCES!R:S,2,FALSE),"")</f>
        <v>Nombre</v>
      </c>
      <c r="K1853" s="168">
        <v>100</v>
      </c>
      <c r="L1853" s="167"/>
      <c r="M1853" s="167"/>
      <c r="N1853" s="167"/>
      <c r="O1853" s="84" t="s">
        <v>1902</v>
      </c>
      <c r="P1853" s="81">
        <v>100</v>
      </c>
      <c r="Q1853" s="96" t="s">
        <v>1040</v>
      </c>
      <c r="R1853" s="165" t="s">
        <v>174</v>
      </c>
      <c r="S1853" s="165" t="s">
        <v>200</v>
      </c>
      <c r="T1853" s="86" t="s">
        <v>1522</v>
      </c>
      <c r="U1853" s="165"/>
      <c r="V1853" s="86"/>
      <c r="W1853" s="97"/>
      <c r="X1853" s="165"/>
      <c r="Y1853" s="165" t="str">
        <f t="shared" si="108"/>
        <v>WOR20161015OUAN2È</v>
      </c>
      <c r="Z1853" s="165">
        <f t="shared" si="109"/>
        <v>3</v>
      </c>
      <c r="AA1853" s="165" t="str">
        <f>VLOOKUP(R1853,NIVEAUXADMIN!A:B,2,FALSE)</f>
        <v>HT01</v>
      </c>
      <c r="AB1853" s="165" t="str">
        <f>VLOOKUP(S1853,NIVEAUXADMIN!E:F,2,FALSE)</f>
        <v>HT01151</v>
      </c>
      <c r="AC1853" s="165" t="str">
        <f>VLOOKUP(T1853,NIVEAUXADMIN!I:J,2,FALSE)</f>
        <v>HT01151-02</v>
      </c>
      <c r="AD1853" s="47">
        <f>IF(SUMPRODUCT(($A$4:$A1853=A1853)*($S$4:$S1853=S1853))&gt;1,0,1)</f>
        <v>0</v>
      </c>
    </row>
    <row r="1854" spans="1:30" ht="15" customHeight="1">
      <c r="A1854" s="165" t="s">
        <v>1090</v>
      </c>
      <c r="B1854" s="76"/>
      <c r="C1854" s="90"/>
      <c r="D1854" s="165" t="s">
        <v>16</v>
      </c>
      <c r="E1854" s="189">
        <v>42658</v>
      </c>
      <c r="F1854" s="95" t="s">
        <v>1051</v>
      </c>
      <c r="G1854" s="165" t="s">
        <v>1052</v>
      </c>
      <c r="H1854" s="165" t="s">
        <v>1054</v>
      </c>
      <c r="I1854" s="87"/>
      <c r="J1854" s="85" t="str">
        <f>IFERROR(VLOOKUP(H1854,REFERENCES!R:S,2,FALSE),"")</f>
        <v>Nombre</v>
      </c>
      <c r="K1854" s="168">
        <v>100</v>
      </c>
      <c r="L1854" s="167"/>
      <c r="M1854" s="167"/>
      <c r="N1854" s="167"/>
      <c r="O1854" s="84" t="s">
        <v>1902</v>
      </c>
      <c r="P1854" s="81">
        <v>100</v>
      </c>
      <c r="Q1854" s="96" t="s">
        <v>1040</v>
      </c>
      <c r="R1854" s="165" t="s">
        <v>174</v>
      </c>
      <c r="S1854" s="165" t="s">
        <v>200</v>
      </c>
      <c r="T1854" s="86" t="s">
        <v>1522</v>
      </c>
      <c r="U1854" s="165"/>
      <c r="V1854" s="86"/>
      <c r="W1854" s="97"/>
      <c r="X1854" s="165"/>
      <c r="Y1854" s="165" t="str">
        <f t="shared" ref="Y1854:Y1885" si="110">UPPER(LEFT(A1854,3)&amp;YEAR(E1854)&amp;MONTH(E1854)&amp;DAY((E1854))&amp;LEFT(R1854,2)&amp;LEFT(S1854,2)&amp;LEFT(T1854,2))</f>
        <v>WOR20161015OUAN2È</v>
      </c>
      <c r="Z1854" s="165">
        <f t="shared" ref="Z1854:Z1885" si="111">COUNTIF($Y$4:$Y$1907,Y1854)</f>
        <v>3</v>
      </c>
      <c r="AA1854" s="165" t="str">
        <f>VLOOKUP(R1854,NIVEAUXADMIN!A:B,2,FALSE)</f>
        <v>HT01</v>
      </c>
      <c r="AB1854" s="165" t="str">
        <f>VLOOKUP(S1854,NIVEAUXADMIN!E:F,2,FALSE)</f>
        <v>HT01151</v>
      </c>
      <c r="AC1854" s="165" t="str">
        <f>VLOOKUP(T1854,NIVEAUXADMIN!I:J,2,FALSE)</f>
        <v>HT01151-02</v>
      </c>
      <c r="AD1854" s="47">
        <f>IF(SUMPRODUCT(($A$4:$A1854=A1854)*($S$4:$S1854=S1854))&gt;1,0,1)</f>
        <v>0</v>
      </c>
    </row>
    <row r="1855" spans="1:30" ht="15" customHeight="1">
      <c r="A1855" s="165" t="s">
        <v>1090</v>
      </c>
      <c r="B1855" s="76" t="s">
        <v>49</v>
      </c>
      <c r="C1855" s="76"/>
      <c r="D1855" s="165" t="s">
        <v>16</v>
      </c>
      <c r="E1855" s="189">
        <v>42673</v>
      </c>
      <c r="F1855" s="95" t="s">
        <v>1049</v>
      </c>
      <c r="G1855" s="165" t="s">
        <v>1084</v>
      </c>
      <c r="H1855" s="165" t="s">
        <v>1085</v>
      </c>
      <c r="I1855" s="186"/>
      <c r="J1855" s="85" t="str">
        <f>IFERROR(VLOOKUP(H1855,REFERENCES!R:S,2,FALSE),"")</f>
        <v>Valeur en USD</v>
      </c>
      <c r="K1855" s="190">
        <v>25</v>
      </c>
      <c r="L1855" s="167"/>
      <c r="M1855" s="167"/>
      <c r="N1855" s="167"/>
      <c r="O1855" s="84" t="s">
        <v>1902</v>
      </c>
      <c r="P1855" s="81">
        <v>116</v>
      </c>
      <c r="Q1855" s="96"/>
      <c r="R1855" s="165" t="s">
        <v>174</v>
      </c>
      <c r="S1855" s="165" t="s">
        <v>200</v>
      </c>
      <c r="T1855" s="86" t="s">
        <v>1522</v>
      </c>
      <c r="U1855" s="165"/>
      <c r="V1855" s="86"/>
      <c r="W1855" s="97"/>
      <c r="X1855" s="165"/>
      <c r="Y1855" s="165" t="str">
        <f t="shared" si="110"/>
        <v>WOR20161030OUAN2È</v>
      </c>
      <c r="Z1855" s="165">
        <f t="shared" si="111"/>
        <v>2</v>
      </c>
      <c r="AA1855" s="165" t="str">
        <f>VLOOKUP(R1855,NIVEAUXADMIN!A:B,2,FALSE)</f>
        <v>HT01</v>
      </c>
      <c r="AB1855" s="165" t="str">
        <f>VLOOKUP(S1855,NIVEAUXADMIN!E:F,2,FALSE)</f>
        <v>HT01151</v>
      </c>
      <c r="AC1855" s="165" t="str">
        <f>VLOOKUP(T1855,NIVEAUXADMIN!I:J,2,FALSE)</f>
        <v>HT01151-02</v>
      </c>
      <c r="AD1855" s="165">
        <f>IF(SUMPRODUCT(($A$4:$A1855=A1855)*($S$4:$S1855=S1855))&gt;1,0,1)</f>
        <v>0</v>
      </c>
    </row>
    <row r="1856" spans="1:30" ht="15" customHeight="1">
      <c r="A1856" s="165" t="s">
        <v>1090</v>
      </c>
      <c r="B1856" s="76"/>
      <c r="C1856" s="76"/>
      <c r="D1856" s="165" t="s">
        <v>16</v>
      </c>
      <c r="E1856" s="189">
        <v>42673</v>
      </c>
      <c r="F1856" s="95" t="s">
        <v>1049</v>
      </c>
      <c r="G1856" s="165" t="s">
        <v>1084</v>
      </c>
      <c r="H1856" s="165" t="s">
        <v>1086</v>
      </c>
      <c r="I1856" s="186"/>
      <c r="J1856" s="85" t="str">
        <f>IFERROR(VLOOKUP(H1856,REFERENCES!R:S,2,FALSE),"")</f>
        <v>Valeur en USD</v>
      </c>
      <c r="K1856" s="190">
        <v>50</v>
      </c>
      <c r="L1856" s="167"/>
      <c r="M1856" s="167"/>
      <c r="N1856" s="167"/>
      <c r="O1856" s="84" t="s">
        <v>1902</v>
      </c>
      <c r="P1856" s="81">
        <v>907</v>
      </c>
      <c r="Q1856" s="96"/>
      <c r="R1856" s="165" t="s">
        <v>174</v>
      </c>
      <c r="S1856" s="165" t="s">
        <v>200</v>
      </c>
      <c r="T1856" s="86" t="s">
        <v>1522</v>
      </c>
      <c r="U1856" s="165"/>
      <c r="V1856" s="86"/>
      <c r="W1856" s="97"/>
      <c r="X1856" s="165" t="s">
        <v>1091</v>
      </c>
      <c r="Y1856" s="165" t="str">
        <f t="shared" si="110"/>
        <v>WOR20161030OUAN2È</v>
      </c>
      <c r="Z1856" s="165">
        <f t="shared" si="111"/>
        <v>2</v>
      </c>
      <c r="AA1856" s="165" t="str">
        <f>VLOOKUP(R1856,NIVEAUXADMIN!A:B,2,FALSE)</f>
        <v>HT01</v>
      </c>
      <c r="AB1856" s="165" t="str">
        <f>VLOOKUP(S1856,NIVEAUXADMIN!E:F,2,FALSE)</f>
        <v>HT01151</v>
      </c>
      <c r="AC1856" s="165" t="str">
        <f>VLOOKUP(T1856,NIVEAUXADMIN!I:J,2,FALSE)</f>
        <v>HT01151-02</v>
      </c>
      <c r="AD1856" s="165">
        <f>IF(SUMPRODUCT(($A$4:$A1856=A1856)*($S$4:$S1856=S1856))&gt;1,0,1)</f>
        <v>0</v>
      </c>
    </row>
    <row r="1857" spans="1:30" ht="15" customHeight="1">
      <c r="A1857" s="165" t="s">
        <v>1090</v>
      </c>
      <c r="B1857" s="76"/>
      <c r="C1857" s="90"/>
      <c r="D1857" s="165" t="s">
        <v>16</v>
      </c>
      <c r="E1857" s="189">
        <v>42688</v>
      </c>
      <c r="F1857" s="95" t="s">
        <v>1051</v>
      </c>
      <c r="G1857" s="165" t="s">
        <v>1052</v>
      </c>
      <c r="H1857" s="165" t="s">
        <v>1056</v>
      </c>
      <c r="I1857" s="176"/>
      <c r="J1857" s="85" t="str">
        <f>IFERROR(VLOOKUP(H1857,REFERENCES!R:S,2,FALSE),"")</f>
        <v>Nombre</v>
      </c>
      <c r="K1857" s="168">
        <v>300</v>
      </c>
      <c r="L1857" s="167"/>
      <c r="M1857" s="167"/>
      <c r="N1857" s="167"/>
      <c r="O1857" s="84" t="s">
        <v>1902</v>
      </c>
      <c r="P1857" s="81">
        <v>300</v>
      </c>
      <c r="Q1857" s="96" t="s">
        <v>1040</v>
      </c>
      <c r="R1857" s="165" t="s">
        <v>174</v>
      </c>
      <c r="S1857" s="165" t="s">
        <v>200</v>
      </c>
      <c r="T1857" s="86" t="s">
        <v>1522</v>
      </c>
      <c r="U1857" s="165"/>
      <c r="V1857" s="86"/>
      <c r="W1857" s="97"/>
      <c r="X1857" s="165"/>
      <c r="Y1857" s="165" t="str">
        <f t="shared" si="110"/>
        <v>WOR20161114OUAN2È</v>
      </c>
      <c r="Z1857" s="165">
        <f t="shared" si="111"/>
        <v>5</v>
      </c>
      <c r="AA1857" s="165" t="str">
        <f>VLOOKUP(R1857,NIVEAUXADMIN!A:B,2,FALSE)</f>
        <v>HT01</v>
      </c>
      <c r="AB1857" s="165" t="str">
        <f>VLOOKUP(S1857,NIVEAUXADMIN!E:F,2,FALSE)</f>
        <v>HT01151</v>
      </c>
      <c r="AC1857" s="165" t="str">
        <f>VLOOKUP(T1857,NIVEAUXADMIN!I:J,2,FALSE)</f>
        <v>HT01151-02</v>
      </c>
      <c r="AD1857" s="47">
        <f>IF(SUMPRODUCT(($A$4:$A1857=A1857)*($S$4:$S1857=S1857))&gt;1,0,1)</f>
        <v>0</v>
      </c>
    </row>
    <row r="1858" spans="1:30" ht="15" customHeight="1">
      <c r="A1858" s="165" t="s">
        <v>1090</v>
      </c>
      <c r="B1858" s="76"/>
      <c r="C1858" s="90"/>
      <c r="D1858" s="165" t="s">
        <v>16</v>
      </c>
      <c r="E1858" s="189">
        <v>42688</v>
      </c>
      <c r="F1858" s="95" t="s">
        <v>1051</v>
      </c>
      <c r="G1858" s="165" t="s">
        <v>1052</v>
      </c>
      <c r="H1858" s="165" t="s">
        <v>1054</v>
      </c>
      <c r="I1858" s="176"/>
      <c r="J1858" s="85" t="str">
        <f>IFERROR(VLOOKUP(H1858,REFERENCES!R:S,2,FALSE),"")</f>
        <v>Nombre</v>
      </c>
      <c r="K1858" s="168">
        <v>300</v>
      </c>
      <c r="L1858" s="167"/>
      <c r="M1858" s="167"/>
      <c r="N1858" s="167"/>
      <c r="O1858" s="84" t="s">
        <v>1902</v>
      </c>
      <c r="P1858" s="81">
        <v>300</v>
      </c>
      <c r="Q1858" s="96" t="s">
        <v>1040</v>
      </c>
      <c r="R1858" s="165" t="s">
        <v>174</v>
      </c>
      <c r="S1858" s="165" t="s">
        <v>200</v>
      </c>
      <c r="T1858" s="86" t="s">
        <v>1522</v>
      </c>
      <c r="U1858" s="165"/>
      <c r="V1858" s="86"/>
      <c r="W1858" s="97"/>
      <c r="X1858" s="165"/>
      <c r="Y1858" s="165" t="str">
        <f t="shared" si="110"/>
        <v>WOR20161114OUAN2È</v>
      </c>
      <c r="Z1858" s="165">
        <f t="shared" si="111"/>
        <v>5</v>
      </c>
      <c r="AA1858" s="165" t="str">
        <f>VLOOKUP(R1858,NIVEAUXADMIN!A:B,2,FALSE)</f>
        <v>HT01</v>
      </c>
      <c r="AB1858" s="165" t="str">
        <f>VLOOKUP(S1858,NIVEAUXADMIN!E:F,2,FALSE)</f>
        <v>HT01151</v>
      </c>
      <c r="AC1858" s="165" t="str">
        <f>VLOOKUP(T1858,NIVEAUXADMIN!I:J,2,FALSE)</f>
        <v>HT01151-02</v>
      </c>
      <c r="AD1858" s="47">
        <f>IF(SUMPRODUCT(($A$4:$A1858=A1858)*($S$4:$S1858=S1858))&gt;1,0,1)</f>
        <v>0</v>
      </c>
    </row>
    <row r="1859" spans="1:30" ht="15" customHeight="1">
      <c r="A1859" s="165" t="s">
        <v>1090</v>
      </c>
      <c r="B1859" s="76"/>
      <c r="C1859" s="90"/>
      <c r="D1859" s="165" t="s">
        <v>16</v>
      </c>
      <c r="E1859" s="189">
        <v>42688</v>
      </c>
      <c r="F1859" s="88" t="s">
        <v>1051</v>
      </c>
      <c r="G1859" s="87" t="s">
        <v>1052</v>
      </c>
      <c r="H1859" s="87" t="s">
        <v>1062</v>
      </c>
      <c r="I1859" s="176"/>
      <c r="J1859" s="85" t="str">
        <f>IFERROR(VLOOKUP(H1859,REFERENCES!R:S,2,FALSE),"")</f>
        <v>Nombre</v>
      </c>
      <c r="K1859" s="168">
        <v>300</v>
      </c>
      <c r="L1859" s="167"/>
      <c r="M1859" s="167"/>
      <c r="N1859" s="167"/>
      <c r="O1859" s="84" t="s">
        <v>1902</v>
      </c>
      <c r="P1859" s="81">
        <v>300</v>
      </c>
      <c r="Q1859" s="96" t="s">
        <v>1040</v>
      </c>
      <c r="R1859" s="165" t="s">
        <v>174</v>
      </c>
      <c r="S1859" s="165" t="s">
        <v>200</v>
      </c>
      <c r="T1859" s="86" t="s">
        <v>1522</v>
      </c>
      <c r="U1859" s="165"/>
      <c r="V1859" s="86"/>
      <c r="W1859" s="97"/>
      <c r="X1859" s="165"/>
      <c r="Y1859" s="165" t="str">
        <f t="shared" si="110"/>
        <v>WOR20161114OUAN2È</v>
      </c>
      <c r="Z1859" s="165">
        <f t="shared" si="111"/>
        <v>5</v>
      </c>
      <c r="AA1859" s="165" t="str">
        <f>VLOOKUP(R1859,NIVEAUXADMIN!A:B,2,FALSE)</f>
        <v>HT01</v>
      </c>
      <c r="AB1859" s="165" t="str">
        <f>VLOOKUP(S1859,NIVEAUXADMIN!E:F,2,FALSE)</f>
        <v>HT01151</v>
      </c>
      <c r="AC1859" s="165" t="str">
        <f>VLOOKUP(T1859,NIVEAUXADMIN!I:J,2,FALSE)</f>
        <v>HT01151-02</v>
      </c>
      <c r="AD1859" s="47">
        <f>IF(SUMPRODUCT(($A$4:$A1859=A1859)*($S$4:$S1859=S1859))&gt;1,0,1)</f>
        <v>0</v>
      </c>
    </row>
    <row r="1860" spans="1:30" ht="15" customHeight="1">
      <c r="A1860" s="98" t="s">
        <v>1090</v>
      </c>
      <c r="B1860" s="76"/>
      <c r="C1860" s="90"/>
      <c r="D1860" s="165" t="s">
        <v>16</v>
      </c>
      <c r="E1860" s="189">
        <v>42688</v>
      </c>
      <c r="F1860" s="95" t="s">
        <v>1051</v>
      </c>
      <c r="G1860" s="165" t="s">
        <v>1052</v>
      </c>
      <c r="H1860" s="165" t="s">
        <v>1061</v>
      </c>
      <c r="I1860" s="176"/>
      <c r="J1860" s="85" t="str">
        <f>IFERROR(VLOOKUP(H1860,REFERENCES!R:S,2,FALSE),"")</f>
        <v>Nombre</v>
      </c>
      <c r="K1860" s="168">
        <v>300</v>
      </c>
      <c r="L1860" s="167"/>
      <c r="M1860" s="167"/>
      <c r="N1860" s="167"/>
      <c r="O1860" s="84" t="s">
        <v>1902</v>
      </c>
      <c r="P1860" s="81">
        <v>300</v>
      </c>
      <c r="Q1860" s="96" t="s">
        <v>1040</v>
      </c>
      <c r="R1860" s="165" t="s">
        <v>174</v>
      </c>
      <c r="S1860" s="165" t="s">
        <v>200</v>
      </c>
      <c r="T1860" s="86" t="s">
        <v>1522</v>
      </c>
      <c r="U1860" s="165"/>
      <c r="V1860" s="86"/>
      <c r="W1860" s="97"/>
      <c r="X1860" s="165"/>
      <c r="Y1860" s="165" t="str">
        <f t="shared" si="110"/>
        <v>WOR20161114OUAN2È</v>
      </c>
      <c r="Z1860" s="165">
        <f t="shared" si="111"/>
        <v>5</v>
      </c>
      <c r="AA1860" s="165" t="str">
        <f>VLOOKUP(R1860,NIVEAUXADMIN!A:B,2,FALSE)</f>
        <v>HT01</v>
      </c>
      <c r="AB1860" s="165" t="str">
        <f>VLOOKUP(S1860,NIVEAUXADMIN!E:F,2,FALSE)</f>
        <v>HT01151</v>
      </c>
      <c r="AC1860" s="165" t="str">
        <f>VLOOKUP(T1860,NIVEAUXADMIN!I:J,2,FALSE)</f>
        <v>HT01151-02</v>
      </c>
      <c r="AD1860" s="47">
        <f>IF(SUMPRODUCT(($A$4:$A1860=A1860)*($S$4:$S1860=S1860))&gt;1,0,1)</f>
        <v>0</v>
      </c>
    </row>
    <row r="1861" spans="1:30" ht="15" customHeight="1">
      <c r="A1861" s="98" t="s">
        <v>1090</v>
      </c>
      <c r="B1861" s="76"/>
      <c r="C1861" s="90"/>
      <c r="D1861" s="165" t="s">
        <v>16</v>
      </c>
      <c r="E1861" s="189">
        <v>42688</v>
      </c>
      <c r="F1861" s="95" t="s">
        <v>1051</v>
      </c>
      <c r="G1861" s="165" t="s">
        <v>1052</v>
      </c>
      <c r="H1861" s="165" t="s">
        <v>1058</v>
      </c>
      <c r="I1861" s="176"/>
      <c r="J1861" s="85" t="str">
        <f>IFERROR(VLOOKUP(H1861,REFERENCES!R:S,2,FALSE),"")</f>
        <v>Nombre</v>
      </c>
      <c r="K1861" s="168">
        <v>300</v>
      </c>
      <c r="L1861" s="167"/>
      <c r="M1861" s="167"/>
      <c r="N1861" s="167"/>
      <c r="O1861" s="84" t="s">
        <v>1902</v>
      </c>
      <c r="P1861" s="81">
        <v>300</v>
      </c>
      <c r="Q1861" s="96" t="s">
        <v>1040</v>
      </c>
      <c r="R1861" s="165" t="s">
        <v>174</v>
      </c>
      <c r="S1861" s="165" t="s">
        <v>200</v>
      </c>
      <c r="T1861" s="86" t="s">
        <v>1522</v>
      </c>
      <c r="U1861" s="165"/>
      <c r="V1861" s="86"/>
      <c r="W1861" s="97"/>
      <c r="X1861" s="165"/>
      <c r="Y1861" s="165" t="str">
        <f t="shared" si="110"/>
        <v>WOR20161114OUAN2È</v>
      </c>
      <c r="Z1861" s="165">
        <f t="shared" si="111"/>
        <v>5</v>
      </c>
      <c r="AA1861" s="165" t="str">
        <f>VLOOKUP(R1861,NIVEAUXADMIN!A:B,2,FALSE)</f>
        <v>HT01</v>
      </c>
      <c r="AB1861" s="165" t="str">
        <f>VLOOKUP(S1861,NIVEAUXADMIN!E:F,2,FALSE)</f>
        <v>HT01151</v>
      </c>
      <c r="AC1861" s="165" t="str">
        <f>VLOOKUP(T1861,NIVEAUXADMIN!I:J,2,FALSE)</f>
        <v>HT01151-02</v>
      </c>
      <c r="AD1861" s="47">
        <f>IF(SUMPRODUCT(($A$4:$A1861=A1861)*($S$4:$S1861=S1861))&gt;1,0,1)</f>
        <v>0</v>
      </c>
    </row>
    <row r="1862" spans="1:30" ht="15" customHeight="1">
      <c r="A1862" s="98" t="s">
        <v>1090</v>
      </c>
      <c r="B1862" s="165"/>
      <c r="C1862" s="90" t="s">
        <v>1217</v>
      </c>
      <c r="D1862" s="165" t="s">
        <v>16</v>
      </c>
      <c r="E1862" s="189">
        <v>42699</v>
      </c>
      <c r="F1862" s="95" t="s">
        <v>1051</v>
      </c>
      <c r="G1862" s="165" t="s">
        <v>1052</v>
      </c>
      <c r="H1862" s="165" t="s">
        <v>1056</v>
      </c>
      <c r="I1862" s="176"/>
      <c r="J1862" s="85" t="str">
        <f>IFERROR(VLOOKUP(H1862,REFERENCES!R:S,2,FALSE),"")</f>
        <v>Nombre</v>
      </c>
      <c r="K1862" s="168">
        <v>300</v>
      </c>
      <c r="L1862" s="167"/>
      <c r="M1862" s="167"/>
      <c r="N1862" s="167"/>
      <c r="O1862" s="84" t="s">
        <v>1902</v>
      </c>
      <c r="P1862" s="81">
        <v>300</v>
      </c>
      <c r="Q1862" s="96" t="s">
        <v>1040</v>
      </c>
      <c r="R1862" s="165" t="s">
        <v>174</v>
      </c>
      <c r="S1862" s="165" t="s">
        <v>200</v>
      </c>
      <c r="T1862" s="86" t="s">
        <v>1522</v>
      </c>
      <c r="U1862" s="165"/>
      <c r="V1862" s="86"/>
      <c r="W1862" s="97"/>
      <c r="X1862" s="165"/>
      <c r="Y1862" s="165" t="str">
        <f t="shared" si="110"/>
        <v>WOR20161125OUAN2È</v>
      </c>
      <c r="Z1862" s="165">
        <f t="shared" si="111"/>
        <v>5</v>
      </c>
      <c r="AA1862" s="165" t="str">
        <f>VLOOKUP(R1862,NIVEAUXADMIN!A:B,2,FALSE)</f>
        <v>HT01</v>
      </c>
      <c r="AB1862" s="165" t="str">
        <f>VLOOKUP(S1862,NIVEAUXADMIN!E:F,2,FALSE)</f>
        <v>HT01151</v>
      </c>
      <c r="AC1862" s="165" t="str">
        <f>VLOOKUP(T1862,NIVEAUXADMIN!I:J,2,FALSE)</f>
        <v>HT01151-02</v>
      </c>
      <c r="AD1862" s="47">
        <f>IF(SUMPRODUCT(($A$4:$A1862=A1862)*($S$4:$S1862=S1862))&gt;1,0,1)</f>
        <v>0</v>
      </c>
    </row>
    <row r="1863" spans="1:30" ht="15" customHeight="1">
      <c r="A1863" s="98" t="s">
        <v>1090</v>
      </c>
      <c r="B1863" s="165"/>
      <c r="C1863" s="90" t="s">
        <v>1217</v>
      </c>
      <c r="D1863" s="165" t="s">
        <v>16</v>
      </c>
      <c r="E1863" s="189">
        <v>42699</v>
      </c>
      <c r="F1863" s="95" t="s">
        <v>1051</v>
      </c>
      <c r="G1863" s="165" t="s">
        <v>1052</v>
      </c>
      <c r="H1863" s="165" t="s">
        <v>1054</v>
      </c>
      <c r="I1863" s="176"/>
      <c r="J1863" s="85" t="str">
        <f>IFERROR(VLOOKUP(H1863,REFERENCES!R:S,2,FALSE),"")</f>
        <v>Nombre</v>
      </c>
      <c r="K1863" s="168">
        <v>300</v>
      </c>
      <c r="L1863" s="167"/>
      <c r="M1863" s="167"/>
      <c r="N1863" s="167"/>
      <c r="O1863" s="84" t="s">
        <v>1902</v>
      </c>
      <c r="P1863" s="81">
        <v>300</v>
      </c>
      <c r="Q1863" s="96" t="s">
        <v>1040</v>
      </c>
      <c r="R1863" s="165" t="s">
        <v>174</v>
      </c>
      <c r="S1863" s="165" t="s">
        <v>200</v>
      </c>
      <c r="T1863" s="86" t="s">
        <v>1522</v>
      </c>
      <c r="U1863" s="165"/>
      <c r="V1863" s="86"/>
      <c r="W1863" s="97"/>
      <c r="X1863" s="165"/>
      <c r="Y1863" s="165" t="str">
        <f t="shared" si="110"/>
        <v>WOR20161125OUAN2È</v>
      </c>
      <c r="Z1863" s="165">
        <f t="shared" si="111"/>
        <v>5</v>
      </c>
      <c r="AA1863" s="165" t="str">
        <f>VLOOKUP(R1863,NIVEAUXADMIN!A:B,2,FALSE)</f>
        <v>HT01</v>
      </c>
      <c r="AB1863" s="165" t="str">
        <f>VLOOKUP(S1863,NIVEAUXADMIN!E:F,2,FALSE)</f>
        <v>HT01151</v>
      </c>
      <c r="AC1863" s="165" t="str">
        <f>VLOOKUP(T1863,NIVEAUXADMIN!I:J,2,FALSE)</f>
        <v>HT01151-02</v>
      </c>
      <c r="AD1863" s="47">
        <f>IF(SUMPRODUCT(($A$4:$A1863=A1863)*($S$4:$S1863=S1863))&gt;1,0,1)</f>
        <v>0</v>
      </c>
    </row>
    <row r="1864" spans="1:30" ht="15" customHeight="1">
      <c r="A1864" s="98" t="s">
        <v>1090</v>
      </c>
      <c r="B1864" s="165"/>
      <c r="C1864" s="90" t="s">
        <v>1217</v>
      </c>
      <c r="D1864" s="165" t="s">
        <v>16</v>
      </c>
      <c r="E1864" s="189">
        <v>42699</v>
      </c>
      <c r="F1864" s="88" t="s">
        <v>1051</v>
      </c>
      <c r="G1864" s="87" t="s">
        <v>1052</v>
      </c>
      <c r="H1864" s="87" t="s">
        <v>1062</v>
      </c>
      <c r="I1864" s="176"/>
      <c r="J1864" s="85" t="str">
        <f>IFERROR(VLOOKUP(H1864,REFERENCES!R:S,2,FALSE),"")</f>
        <v>Nombre</v>
      </c>
      <c r="K1864" s="168">
        <v>300</v>
      </c>
      <c r="L1864" s="167"/>
      <c r="M1864" s="167"/>
      <c r="N1864" s="167"/>
      <c r="O1864" s="84" t="s">
        <v>1902</v>
      </c>
      <c r="P1864" s="81">
        <v>300</v>
      </c>
      <c r="Q1864" s="96" t="s">
        <v>1040</v>
      </c>
      <c r="R1864" s="165" t="s">
        <v>174</v>
      </c>
      <c r="S1864" s="165" t="s">
        <v>200</v>
      </c>
      <c r="T1864" s="86" t="s">
        <v>1522</v>
      </c>
      <c r="U1864" s="165"/>
      <c r="V1864" s="86"/>
      <c r="W1864" s="97"/>
      <c r="X1864" s="165"/>
      <c r="Y1864" s="165" t="str">
        <f t="shared" si="110"/>
        <v>WOR20161125OUAN2È</v>
      </c>
      <c r="Z1864" s="165">
        <f t="shared" si="111"/>
        <v>5</v>
      </c>
      <c r="AA1864" s="165" t="str">
        <f>VLOOKUP(R1864,NIVEAUXADMIN!A:B,2,FALSE)</f>
        <v>HT01</v>
      </c>
      <c r="AB1864" s="165" t="str">
        <f>VLOOKUP(S1864,NIVEAUXADMIN!E:F,2,FALSE)</f>
        <v>HT01151</v>
      </c>
      <c r="AC1864" s="165" t="str">
        <f>VLOOKUP(T1864,NIVEAUXADMIN!I:J,2,FALSE)</f>
        <v>HT01151-02</v>
      </c>
      <c r="AD1864" s="47">
        <f>IF(SUMPRODUCT(($A$4:$A1864=A1864)*($S$4:$S1864=S1864))&gt;1,0,1)</f>
        <v>0</v>
      </c>
    </row>
    <row r="1865" spans="1:30" ht="15" customHeight="1">
      <c r="A1865" s="98" t="s">
        <v>1090</v>
      </c>
      <c r="B1865" s="165"/>
      <c r="C1865" s="90" t="s">
        <v>1217</v>
      </c>
      <c r="D1865" s="165" t="s">
        <v>16</v>
      </c>
      <c r="E1865" s="189">
        <v>42699</v>
      </c>
      <c r="F1865" s="95" t="s">
        <v>1051</v>
      </c>
      <c r="G1865" s="165" t="s">
        <v>1052</v>
      </c>
      <c r="H1865" s="165" t="s">
        <v>1061</v>
      </c>
      <c r="I1865" s="176"/>
      <c r="J1865" s="85" t="str">
        <f>IFERROR(VLOOKUP(H1865,REFERENCES!R:S,2,FALSE),"")</f>
        <v>Nombre</v>
      </c>
      <c r="K1865" s="168">
        <v>300</v>
      </c>
      <c r="L1865" s="167"/>
      <c r="M1865" s="167"/>
      <c r="N1865" s="167"/>
      <c r="O1865" s="84" t="s">
        <v>1902</v>
      </c>
      <c r="P1865" s="81">
        <v>300</v>
      </c>
      <c r="Q1865" s="96" t="s">
        <v>1040</v>
      </c>
      <c r="R1865" s="165" t="s">
        <v>174</v>
      </c>
      <c r="S1865" s="165" t="s">
        <v>200</v>
      </c>
      <c r="T1865" s="86" t="s">
        <v>1522</v>
      </c>
      <c r="U1865" s="165"/>
      <c r="V1865" s="86"/>
      <c r="W1865" s="97"/>
      <c r="X1865" s="165"/>
      <c r="Y1865" s="165" t="str">
        <f t="shared" si="110"/>
        <v>WOR20161125OUAN2È</v>
      </c>
      <c r="Z1865" s="165">
        <f t="shared" si="111"/>
        <v>5</v>
      </c>
      <c r="AA1865" s="165" t="str">
        <f>VLOOKUP(R1865,NIVEAUXADMIN!A:B,2,FALSE)</f>
        <v>HT01</v>
      </c>
      <c r="AB1865" s="165" t="str">
        <f>VLOOKUP(S1865,NIVEAUXADMIN!E:F,2,FALSE)</f>
        <v>HT01151</v>
      </c>
      <c r="AC1865" s="165" t="str">
        <f>VLOOKUP(T1865,NIVEAUXADMIN!I:J,2,FALSE)</f>
        <v>HT01151-02</v>
      </c>
      <c r="AD1865" s="47">
        <f>IF(SUMPRODUCT(($A$4:$A1865=A1865)*($S$4:$S1865=S1865))&gt;1,0,1)</f>
        <v>0</v>
      </c>
    </row>
    <row r="1866" spans="1:30" ht="15" customHeight="1">
      <c r="A1866" s="98" t="s">
        <v>1090</v>
      </c>
      <c r="B1866" s="165"/>
      <c r="C1866" s="90" t="s">
        <v>1217</v>
      </c>
      <c r="D1866" s="165" t="s">
        <v>16</v>
      </c>
      <c r="E1866" s="189">
        <v>42699</v>
      </c>
      <c r="F1866" s="95" t="s">
        <v>1051</v>
      </c>
      <c r="G1866" s="165" t="s">
        <v>1052</v>
      </c>
      <c r="H1866" s="165" t="s">
        <v>1058</v>
      </c>
      <c r="I1866" s="176"/>
      <c r="J1866" s="85" t="str">
        <f>IFERROR(VLOOKUP(H1866,REFERENCES!R:S,2,FALSE),"")</f>
        <v>Nombre</v>
      </c>
      <c r="K1866" s="168">
        <v>300</v>
      </c>
      <c r="L1866" s="167"/>
      <c r="M1866" s="167"/>
      <c r="N1866" s="167"/>
      <c r="O1866" s="84" t="s">
        <v>1902</v>
      </c>
      <c r="P1866" s="81">
        <v>300</v>
      </c>
      <c r="Q1866" s="96" t="s">
        <v>1040</v>
      </c>
      <c r="R1866" s="165" t="s">
        <v>174</v>
      </c>
      <c r="S1866" s="165" t="s">
        <v>200</v>
      </c>
      <c r="T1866" s="86" t="s">
        <v>1522</v>
      </c>
      <c r="U1866" s="165"/>
      <c r="V1866" s="86"/>
      <c r="W1866" s="97"/>
      <c r="X1866" s="165"/>
      <c r="Y1866" s="165" t="str">
        <f t="shared" si="110"/>
        <v>WOR20161125OUAN2È</v>
      </c>
      <c r="Z1866" s="165">
        <f t="shared" si="111"/>
        <v>5</v>
      </c>
      <c r="AA1866" s="165" t="str">
        <f>VLOOKUP(R1866,NIVEAUXADMIN!A:B,2,FALSE)</f>
        <v>HT01</v>
      </c>
      <c r="AB1866" s="165" t="str">
        <f>VLOOKUP(S1866,NIVEAUXADMIN!E:F,2,FALSE)</f>
        <v>HT01151</v>
      </c>
      <c r="AC1866" s="165" t="str">
        <f>VLOOKUP(T1866,NIVEAUXADMIN!I:J,2,FALSE)</f>
        <v>HT01151-02</v>
      </c>
      <c r="AD1866" s="47">
        <f>IF(SUMPRODUCT(($A$4:$A1866=A1866)*($S$4:$S1866=S1866))&gt;1,0,1)</f>
        <v>0</v>
      </c>
    </row>
    <row r="1867" spans="1:30" ht="15" customHeight="1">
      <c r="A1867" s="98" t="s">
        <v>1090</v>
      </c>
      <c r="B1867" s="165"/>
      <c r="C1867" s="90" t="s">
        <v>1217</v>
      </c>
      <c r="D1867" s="165" t="s">
        <v>16</v>
      </c>
      <c r="E1867" s="189">
        <v>42704</v>
      </c>
      <c r="F1867" s="95" t="s">
        <v>1051</v>
      </c>
      <c r="G1867" s="165" t="s">
        <v>1052</v>
      </c>
      <c r="H1867" s="165" t="s">
        <v>1056</v>
      </c>
      <c r="I1867" s="176"/>
      <c r="J1867" s="85" t="str">
        <f>IFERROR(VLOOKUP(H1867,REFERENCES!R:S,2,FALSE),"")</f>
        <v>Nombre</v>
      </c>
      <c r="K1867" s="168">
        <v>400</v>
      </c>
      <c r="L1867" s="167"/>
      <c r="M1867" s="167"/>
      <c r="N1867" s="167"/>
      <c r="O1867" s="84" t="s">
        <v>1902</v>
      </c>
      <c r="P1867" s="81">
        <v>400</v>
      </c>
      <c r="Q1867" s="96" t="s">
        <v>1040</v>
      </c>
      <c r="R1867" s="165" t="s">
        <v>174</v>
      </c>
      <c r="S1867" s="165" t="s">
        <v>200</v>
      </c>
      <c r="T1867" s="86" t="s">
        <v>1522</v>
      </c>
      <c r="U1867" s="165"/>
      <c r="V1867" s="86"/>
      <c r="W1867" s="97"/>
      <c r="X1867" s="165"/>
      <c r="Y1867" s="165" t="str">
        <f t="shared" si="110"/>
        <v>WOR20161130OUAN2È</v>
      </c>
      <c r="Z1867" s="165">
        <f t="shared" si="111"/>
        <v>6</v>
      </c>
      <c r="AA1867" s="165" t="str">
        <f>VLOOKUP(R1867,NIVEAUXADMIN!A:B,2,FALSE)</f>
        <v>HT01</v>
      </c>
      <c r="AB1867" s="165" t="str">
        <f>VLOOKUP(S1867,NIVEAUXADMIN!E:F,2,FALSE)</f>
        <v>HT01151</v>
      </c>
      <c r="AC1867" s="165" t="str">
        <f>VLOOKUP(T1867,NIVEAUXADMIN!I:J,2,FALSE)</f>
        <v>HT01151-02</v>
      </c>
      <c r="AD1867" s="47">
        <f>IF(SUMPRODUCT(($A$4:$A1867=A1867)*($S$4:$S1867=S1867))&gt;1,0,1)</f>
        <v>0</v>
      </c>
    </row>
    <row r="1868" spans="1:30" ht="15" customHeight="1">
      <c r="A1868" s="98" t="s">
        <v>1090</v>
      </c>
      <c r="B1868" s="165"/>
      <c r="C1868" s="90" t="s">
        <v>1217</v>
      </c>
      <c r="D1868" s="165" t="s">
        <v>16</v>
      </c>
      <c r="E1868" s="189">
        <v>42704</v>
      </c>
      <c r="F1868" s="95" t="s">
        <v>1049</v>
      </c>
      <c r="G1868" s="165" t="s">
        <v>1084</v>
      </c>
      <c r="H1868" s="165" t="s">
        <v>1085</v>
      </c>
      <c r="I1868" s="176"/>
      <c r="J1868" s="85" t="str">
        <f>IFERROR(VLOOKUP(H1868,REFERENCES!R:S,2,FALSE),"")</f>
        <v>Valeur en USD</v>
      </c>
      <c r="K1868" s="168">
        <v>25</v>
      </c>
      <c r="L1868" s="167"/>
      <c r="M1868" s="167"/>
      <c r="N1868" s="167"/>
      <c r="O1868" s="84" t="s">
        <v>1902</v>
      </c>
      <c r="P1868" s="81">
        <v>116</v>
      </c>
      <c r="Q1868" s="89"/>
      <c r="R1868" s="165" t="s">
        <v>174</v>
      </c>
      <c r="S1868" s="165" t="s">
        <v>200</v>
      </c>
      <c r="T1868" s="86" t="s">
        <v>1522</v>
      </c>
      <c r="U1868" s="165"/>
      <c r="V1868" s="86"/>
      <c r="W1868" s="97"/>
      <c r="X1868" s="165" t="s">
        <v>1255</v>
      </c>
      <c r="Y1868" s="165" t="str">
        <f t="shared" si="110"/>
        <v>WOR20161130OUAN2È</v>
      </c>
      <c r="Z1868" s="165">
        <f t="shared" si="111"/>
        <v>6</v>
      </c>
      <c r="AA1868" s="165" t="str">
        <f>VLOOKUP(R1868,NIVEAUXADMIN!A:B,2,FALSE)</f>
        <v>HT01</v>
      </c>
      <c r="AB1868" s="165" t="str">
        <f>VLOOKUP(S1868,NIVEAUXADMIN!E:F,2,FALSE)</f>
        <v>HT01151</v>
      </c>
      <c r="AC1868" s="165" t="str">
        <f>VLOOKUP(T1868,NIVEAUXADMIN!I:J,2,FALSE)</f>
        <v>HT01151-02</v>
      </c>
      <c r="AD1868" s="87">
        <f>IF(SUMPRODUCT(($A$4:$A1868=A1868)*($S$4:$S1868=S1868))&gt;1,0,1)</f>
        <v>0</v>
      </c>
    </row>
    <row r="1869" spans="1:30" ht="15" customHeight="1">
      <c r="A1869" s="98" t="s">
        <v>1090</v>
      </c>
      <c r="B1869" s="165"/>
      <c r="C1869" s="90"/>
      <c r="D1869" s="165" t="s">
        <v>16</v>
      </c>
      <c r="E1869" s="189">
        <v>42704</v>
      </c>
      <c r="F1869" s="95" t="s">
        <v>1050</v>
      </c>
      <c r="G1869" s="165" t="s">
        <v>1029</v>
      </c>
      <c r="H1869" s="165" t="s">
        <v>1029</v>
      </c>
      <c r="I1869" s="176"/>
      <c r="J1869" s="85" t="str">
        <f>IFERROR(VLOOKUP(H1869,REFERENCES!R:S,2,FALSE),"")</f>
        <v/>
      </c>
      <c r="K1869" s="168">
        <v>400</v>
      </c>
      <c r="L1869" s="167"/>
      <c r="M1869" s="167"/>
      <c r="N1869" s="167"/>
      <c r="O1869" s="84" t="s">
        <v>1902</v>
      </c>
      <c r="P1869" s="81">
        <v>400</v>
      </c>
      <c r="Q1869" s="96" t="s">
        <v>1040</v>
      </c>
      <c r="R1869" s="165" t="s">
        <v>174</v>
      </c>
      <c r="S1869" s="165" t="s">
        <v>200</v>
      </c>
      <c r="T1869" s="86" t="s">
        <v>1522</v>
      </c>
      <c r="U1869" s="165"/>
      <c r="V1869" s="86"/>
      <c r="W1869" s="97"/>
      <c r="X1869" s="165"/>
      <c r="Y1869" s="165" t="str">
        <f t="shared" si="110"/>
        <v>WOR20161130OUAN2È</v>
      </c>
      <c r="Z1869" s="165">
        <f t="shared" si="111"/>
        <v>6</v>
      </c>
      <c r="AA1869" s="165" t="str">
        <f>VLOOKUP(R1869,NIVEAUXADMIN!A:B,2,FALSE)</f>
        <v>HT01</v>
      </c>
      <c r="AB1869" s="165" t="str">
        <f>VLOOKUP(S1869,NIVEAUXADMIN!E:F,2,FALSE)</f>
        <v>HT01151</v>
      </c>
      <c r="AC1869" s="165" t="str">
        <f>VLOOKUP(T1869,NIVEAUXADMIN!I:J,2,FALSE)</f>
        <v>HT01151-02</v>
      </c>
      <c r="AD1869" s="87">
        <f>IF(SUMPRODUCT(($A$4:$A1869=A1869)*($S$4:$S1869=S1869))&gt;1,0,1)</f>
        <v>0</v>
      </c>
    </row>
    <row r="1870" spans="1:30" ht="15" customHeight="1">
      <c r="A1870" s="98" t="s">
        <v>1090</v>
      </c>
      <c r="B1870" s="165"/>
      <c r="C1870" s="90" t="s">
        <v>1217</v>
      </c>
      <c r="D1870" s="165" t="s">
        <v>16</v>
      </c>
      <c r="E1870" s="189">
        <v>42704</v>
      </c>
      <c r="F1870" s="95" t="s">
        <v>1051</v>
      </c>
      <c r="G1870" s="165" t="s">
        <v>1052</v>
      </c>
      <c r="H1870" s="165" t="s">
        <v>1061</v>
      </c>
      <c r="I1870" s="176"/>
      <c r="J1870" s="85" t="str">
        <f>IFERROR(VLOOKUP(H1870,REFERENCES!R:S,2,FALSE),"")</f>
        <v>Nombre</v>
      </c>
      <c r="K1870" s="168">
        <v>400</v>
      </c>
      <c r="L1870" s="167"/>
      <c r="M1870" s="167"/>
      <c r="N1870" s="167"/>
      <c r="O1870" s="84" t="s">
        <v>1902</v>
      </c>
      <c r="P1870" s="81">
        <v>400</v>
      </c>
      <c r="Q1870" s="96" t="s">
        <v>1040</v>
      </c>
      <c r="R1870" s="165" t="s">
        <v>174</v>
      </c>
      <c r="S1870" s="165" t="s">
        <v>200</v>
      </c>
      <c r="T1870" s="86" t="s">
        <v>1522</v>
      </c>
      <c r="U1870" s="165"/>
      <c r="V1870" s="86"/>
      <c r="W1870" s="97"/>
      <c r="X1870" s="165"/>
      <c r="Y1870" s="165" t="str">
        <f t="shared" si="110"/>
        <v>WOR20161130OUAN2È</v>
      </c>
      <c r="Z1870" s="165">
        <f t="shared" si="111"/>
        <v>6</v>
      </c>
      <c r="AA1870" s="165" t="str">
        <f>VLOOKUP(R1870,NIVEAUXADMIN!A:B,2,FALSE)</f>
        <v>HT01</v>
      </c>
      <c r="AB1870" s="165" t="str">
        <f>VLOOKUP(S1870,NIVEAUXADMIN!E:F,2,FALSE)</f>
        <v>HT01151</v>
      </c>
      <c r="AC1870" s="165" t="str">
        <f>VLOOKUP(T1870,NIVEAUXADMIN!I:J,2,FALSE)</f>
        <v>HT01151-02</v>
      </c>
      <c r="AD1870" s="87">
        <f>IF(SUMPRODUCT(($A$4:$A1870=A1870)*($S$4:$S1870=S1870))&gt;1,0,1)</f>
        <v>0</v>
      </c>
    </row>
    <row r="1871" spans="1:30" ht="15" customHeight="1">
      <c r="A1871" s="98" t="s">
        <v>1090</v>
      </c>
      <c r="B1871" s="165"/>
      <c r="C1871" s="90" t="s">
        <v>1217</v>
      </c>
      <c r="D1871" s="165" t="s">
        <v>16</v>
      </c>
      <c r="E1871" s="189">
        <v>42704</v>
      </c>
      <c r="F1871" s="95" t="s">
        <v>1051</v>
      </c>
      <c r="G1871" s="165" t="s">
        <v>1052</v>
      </c>
      <c r="H1871" s="165" t="s">
        <v>1058</v>
      </c>
      <c r="I1871" s="176"/>
      <c r="J1871" s="85" t="str">
        <f>IFERROR(VLOOKUP(H1871,REFERENCES!R:S,2,FALSE),"")</f>
        <v>Nombre</v>
      </c>
      <c r="K1871" s="168">
        <v>400</v>
      </c>
      <c r="L1871" s="167"/>
      <c r="M1871" s="167"/>
      <c r="N1871" s="167"/>
      <c r="O1871" s="84" t="s">
        <v>1902</v>
      </c>
      <c r="P1871" s="81">
        <v>400</v>
      </c>
      <c r="Q1871" s="96" t="s">
        <v>1040</v>
      </c>
      <c r="R1871" s="165" t="s">
        <v>174</v>
      </c>
      <c r="S1871" s="165" t="s">
        <v>200</v>
      </c>
      <c r="T1871" s="86" t="s">
        <v>1522</v>
      </c>
      <c r="U1871" s="165"/>
      <c r="V1871" s="86"/>
      <c r="W1871" s="97"/>
      <c r="X1871" s="165"/>
      <c r="Y1871" s="165" t="str">
        <f t="shared" si="110"/>
        <v>WOR20161130OUAN2È</v>
      </c>
      <c r="Z1871" s="165">
        <f t="shared" si="111"/>
        <v>6</v>
      </c>
      <c r="AA1871" s="165" t="str">
        <f>VLOOKUP(R1871,NIVEAUXADMIN!A:B,2,FALSE)</f>
        <v>HT01</v>
      </c>
      <c r="AB1871" s="165" t="str">
        <f>VLOOKUP(S1871,NIVEAUXADMIN!E:F,2,FALSE)</f>
        <v>HT01151</v>
      </c>
      <c r="AC1871" s="165" t="str">
        <f>VLOOKUP(T1871,NIVEAUXADMIN!I:J,2,FALSE)</f>
        <v>HT01151-02</v>
      </c>
      <c r="AD1871" s="47">
        <f>IF(SUMPRODUCT(($A$4:$A1871=A1871)*($S$4:$S1871=S1871))&gt;1,0,1)</f>
        <v>0</v>
      </c>
    </row>
    <row r="1872" spans="1:30" ht="15" customHeight="1">
      <c r="A1872" s="98" t="s">
        <v>1090</v>
      </c>
      <c r="B1872" s="165"/>
      <c r="C1872" s="90"/>
      <c r="D1872" s="165" t="s">
        <v>16</v>
      </c>
      <c r="E1872" s="189">
        <v>42704</v>
      </c>
      <c r="F1872" s="95" t="s">
        <v>1049</v>
      </c>
      <c r="G1872" s="165" t="s">
        <v>1084</v>
      </c>
      <c r="H1872" s="165" t="s">
        <v>1086</v>
      </c>
      <c r="I1872" s="176"/>
      <c r="J1872" s="85" t="str">
        <f>IFERROR(VLOOKUP(H1872,REFERENCES!R:S,2,FALSE),"")</f>
        <v>Valeur en USD</v>
      </c>
      <c r="K1872" s="168">
        <v>50</v>
      </c>
      <c r="L1872" s="167"/>
      <c r="M1872" s="167"/>
      <c r="N1872" s="167"/>
      <c r="O1872" s="84" t="s">
        <v>1902</v>
      </c>
      <c r="P1872" s="81">
        <v>907</v>
      </c>
      <c r="Q1872" s="89"/>
      <c r="R1872" s="165" t="s">
        <v>174</v>
      </c>
      <c r="S1872" s="165" t="s">
        <v>200</v>
      </c>
      <c r="T1872" s="86" t="s">
        <v>1522</v>
      </c>
      <c r="U1872" s="165"/>
      <c r="V1872" s="86"/>
      <c r="W1872" s="97"/>
      <c r="X1872" s="165" t="s">
        <v>1091</v>
      </c>
      <c r="Y1872" s="165" t="str">
        <f t="shared" si="110"/>
        <v>WOR20161130OUAN2È</v>
      </c>
      <c r="Z1872" s="165">
        <f t="shared" si="111"/>
        <v>6</v>
      </c>
      <c r="AA1872" s="165" t="str">
        <f>VLOOKUP(R1872,NIVEAUXADMIN!A:B,2,FALSE)</f>
        <v>HT01</v>
      </c>
      <c r="AB1872" s="165" t="str">
        <f>VLOOKUP(S1872,NIVEAUXADMIN!E:F,2,FALSE)</f>
        <v>HT01151</v>
      </c>
      <c r="AC1872" s="165" t="str">
        <f>VLOOKUP(T1872,NIVEAUXADMIN!I:J,2,FALSE)</f>
        <v>HT01151-02</v>
      </c>
      <c r="AD1872" s="47">
        <f>IF(SUMPRODUCT(($A$4:$A1872=A1872)*($S$4:$S1872=S1872))&gt;1,0,1)</f>
        <v>0</v>
      </c>
    </row>
    <row r="1873" spans="1:30" ht="15" customHeight="1">
      <c r="A1873" s="91" t="s">
        <v>1090</v>
      </c>
      <c r="B1873" s="87"/>
      <c r="C1873" s="90"/>
      <c r="D1873" s="165" t="s">
        <v>16</v>
      </c>
      <c r="E1873" s="189">
        <v>42721</v>
      </c>
      <c r="F1873" s="88" t="s">
        <v>1050</v>
      </c>
      <c r="G1873" s="87" t="s">
        <v>1029</v>
      </c>
      <c r="H1873" s="165" t="s">
        <v>1029</v>
      </c>
      <c r="I1873" s="176"/>
      <c r="J1873" s="85" t="str">
        <f>IFERROR(VLOOKUP(H1873,REFERENCES!R:S,2,FALSE),"")</f>
        <v/>
      </c>
      <c r="K1873" s="168">
        <v>49</v>
      </c>
      <c r="L1873" s="167"/>
      <c r="M1873" s="167"/>
      <c r="N1873" s="167"/>
      <c r="O1873" s="84" t="s">
        <v>1902</v>
      </c>
      <c r="P1873" s="81">
        <v>49</v>
      </c>
      <c r="Q1873" s="96" t="s">
        <v>1040</v>
      </c>
      <c r="R1873" s="165" t="s">
        <v>174</v>
      </c>
      <c r="S1873" s="165" t="s">
        <v>200</v>
      </c>
      <c r="T1873" s="86" t="s">
        <v>1522</v>
      </c>
      <c r="U1873" s="165"/>
      <c r="V1873" s="86"/>
      <c r="W1873" s="97"/>
      <c r="X1873" s="87"/>
      <c r="Y1873" s="165" t="str">
        <f t="shared" si="110"/>
        <v>WOR20161217OUAN2È</v>
      </c>
      <c r="Z1873" s="165">
        <f t="shared" si="111"/>
        <v>1</v>
      </c>
      <c r="AA1873" s="165" t="str">
        <f>VLOOKUP(R1873,NIVEAUXADMIN!A:B,2,FALSE)</f>
        <v>HT01</v>
      </c>
      <c r="AB1873" s="165" t="str">
        <f>VLOOKUP(S1873,NIVEAUXADMIN!E:F,2,FALSE)</f>
        <v>HT01151</v>
      </c>
      <c r="AC1873" s="165" t="str">
        <f>VLOOKUP(T1873,NIVEAUXADMIN!I:J,2,FALSE)</f>
        <v>HT01151-02</v>
      </c>
      <c r="AD1873" s="47">
        <f>IF(SUMPRODUCT(($A$4:$A1873=A1873)*($S$4:$S1873=S1873))&gt;1,0,1)</f>
        <v>0</v>
      </c>
    </row>
    <row r="1874" spans="1:30" ht="15" customHeight="1">
      <c r="A1874" s="165" t="s">
        <v>1090</v>
      </c>
      <c r="B1874" s="76"/>
      <c r="C1874" s="90"/>
      <c r="D1874" s="165" t="s">
        <v>16</v>
      </c>
      <c r="E1874" s="189">
        <v>42657</v>
      </c>
      <c r="F1874" s="95" t="s">
        <v>1049</v>
      </c>
      <c r="G1874" s="165" t="s">
        <v>1053</v>
      </c>
      <c r="H1874" s="165" t="s">
        <v>1048</v>
      </c>
      <c r="I1874" s="87"/>
      <c r="J1874" s="85" t="str">
        <f>IFERROR(VLOOKUP(H1874,REFERENCES!R:S,2,FALSE),"")</f>
        <v>Nombre</v>
      </c>
      <c r="K1874" s="168">
        <v>410</v>
      </c>
      <c r="L1874" s="167"/>
      <c r="M1874" s="167"/>
      <c r="N1874" s="167"/>
      <c r="O1874" s="84" t="s">
        <v>1902</v>
      </c>
      <c r="P1874" s="81">
        <v>420</v>
      </c>
      <c r="Q1874" s="89"/>
      <c r="R1874" s="165" t="s">
        <v>153</v>
      </c>
      <c r="S1874" s="165" t="s">
        <v>302</v>
      </c>
      <c r="T1874" s="86" t="s">
        <v>1536</v>
      </c>
      <c r="U1874" s="165"/>
      <c r="V1874" s="86"/>
      <c r="W1874" s="97"/>
      <c r="X1874" s="165"/>
      <c r="Y1874" s="165" t="str">
        <f t="shared" si="110"/>
        <v>WOR20161014NIPE2È</v>
      </c>
      <c r="Z1874" s="165">
        <f t="shared" si="111"/>
        <v>4</v>
      </c>
      <c r="AA1874" s="165" t="str">
        <f>VLOOKUP(R1874,NIVEAUXADMIN!A:B,2,FALSE)</f>
        <v>HT10</v>
      </c>
      <c r="AB1874" s="165" t="str">
        <f>VLOOKUP(S1874,NIVEAUXADMIN!E:F,2,FALSE)</f>
        <v>HT101022</v>
      </c>
      <c r="AC1874" s="165" t="str">
        <f>VLOOKUP(T1874,NIVEAUXADMIN!I:J,2,FALSE)</f>
        <v>HT101022-02</v>
      </c>
      <c r="AD1874" s="47">
        <f>IF(SUMPRODUCT(($A$4:$A1874=A1874)*($S$4:$S1874=S1874))&gt;1,0,1)</f>
        <v>0</v>
      </c>
    </row>
    <row r="1875" spans="1:30" ht="15" customHeight="1">
      <c r="A1875" s="165" t="s">
        <v>1090</v>
      </c>
      <c r="B1875" s="76"/>
      <c r="C1875" s="90"/>
      <c r="D1875" s="165" t="s">
        <v>16</v>
      </c>
      <c r="E1875" s="189">
        <v>42657</v>
      </c>
      <c r="F1875" s="95" t="s">
        <v>1051</v>
      </c>
      <c r="G1875" s="165" t="s">
        <v>1052</v>
      </c>
      <c r="H1875" s="165" t="s">
        <v>1056</v>
      </c>
      <c r="I1875" s="87"/>
      <c r="J1875" s="85" t="str">
        <f>IFERROR(VLOOKUP(H1875,REFERENCES!R:S,2,FALSE),"")</f>
        <v>Nombre</v>
      </c>
      <c r="K1875" s="168">
        <v>420</v>
      </c>
      <c r="L1875" s="167"/>
      <c r="M1875" s="167"/>
      <c r="N1875" s="167"/>
      <c r="O1875" s="84" t="s">
        <v>1902</v>
      </c>
      <c r="P1875" s="81">
        <v>420</v>
      </c>
      <c r="Q1875" s="96" t="s">
        <v>1040</v>
      </c>
      <c r="R1875" s="165" t="s">
        <v>153</v>
      </c>
      <c r="S1875" s="165" t="s">
        <v>302</v>
      </c>
      <c r="T1875" s="86" t="s">
        <v>1536</v>
      </c>
      <c r="U1875" s="165"/>
      <c r="V1875" s="86"/>
      <c r="W1875" s="97"/>
      <c r="X1875" s="165"/>
      <c r="Y1875" s="165" t="str">
        <f t="shared" si="110"/>
        <v>WOR20161014NIPE2È</v>
      </c>
      <c r="Z1875" s="165">
        <f t="shared" si="111"/>
        <v>4</v>
      </c>
      <c r="AA1875" s="165" t="str">
        <f>VLOOKUP(R1875,NIVEAUXADMIN!A:B,2,FALSE)</f>
        <v>HT10</v>
      </c>
      <c r="AB1875" s="165" t="str">
        <f>VLOOKUP(S1875,NIVEAUXADMIN!E:F,2,FALSE)</f>
        <v>HT101022</v>
      </c>
      <c r="AC1875" s="165" t="str">
        <f>VLOOKUP(T1875,NIVEAUXADMIN!I:J,2,FALSE)</f>
        <v>HT101022-02</v>
      </c>
      <c r="AD1875" s="47">
        <f>IF(SUMPRODUCT(($A$4:$A1875=A1875)*($S$4:$S1875=S1875))&gt;1,0,1)</f>
        <v>0</v>
      </c>
    </row>
    <row r="1876" spans="1:30" ht="15" customHeight="1">
      <c r="A1876" s="165" t="s">
        <v>1090</v>
      </c>
      <c r="B1876" s="76"/>
      <c r="C1876" s="90"/>
      <c r="D1876" s="165" t="s">
        <v>16</v>
      </c>
      <c r="E1876" s="189">
        <v>42657</v>
      </c>
      <c r="F1876" s="95" t="s">
        <v>1051</v>
      </c>
      <c r="G1876" s="165" t="s">
        <v>1052</v>
      </c>
      <c r="H1876" s="165" t="s">
        <v>1054</v>
      </c>
      <c r="I1876" s="87"/>
      <c r="J1876" s="85" t="str">
        <f>IFERROR(VLOOKUP(H1876,REFERENCES!R:S,2,FALSE),"")</f>
        <v>Nombre</v>
      </c>
      <c r="K1876" s="168">
        <v>420</v>
      </c>
      <c r="L1876" s="167"/>
      <c r="M1876" s="167"/>
      <c r="N1876" s="167"/>
      <c r="O1876" s="84" t="s">
        <v>1902</v>
      </c>
      <c r="P1876" s="81">
        <v>420</v>
      </c>
      <c r="Q1876" s="96" t="s">
        <v>1040</v>
      </c>
      <c r="R1876" s="165" t="s">
        <v>153</v>
      </c>
      <c r="S1876" s="165" t="s">
        <v>302</v>
      </c>
      <c r="T1876" s="86" t="s">
        <v>1536</v>
      </c>
      <c r="U1876" s="165"/>
      <c r="V1876" s="86"/>
      <c r="W1876" s="97"/>
      <c r="X1876" s="165"/>
      <c r="Y1876" s="165" t="str">
        <f t="shared" si="110"/>
        <v>WOR20161014NIPE2È</v>
      </c>
      <c r="Z1876" s="165">
        <f t="shared" si="111"/>
        <v>4</v>
      </c>
      <c r="AA1876" s="165" t="str">
        <f>VLOOKUP(R1876,NIVEAUXADMIN!A:B,2,FALSE)</f>
        <v>HT10</v>
      </c>
      <c r="AB1876" s="165" t="str">
        <f>VLOOKUP(S1876,NIVEAUXADMIN!E:F,2,FALSE)</f>
        <v>HT101022</v>
      </c>
      <c r="AC1876" s="165" t="str">
        <f>VLOOKUP(T1876,NIVEAUXADMIN!I:J,2,FALSE)</f>
        <v>HT101022-02</v>
      </c>
      <c r="AD1876" s="47">
        <f>IF(SUMPRODUCT(($A$4:$A1876=A1876)*($S$4:$S1876=S1876))&gt;1,0,1)</f>
        <v>0</v>
      </c>
    </row>
    <row r="1877" spans="1:30" ht="15" customHeight="1">
      <c r="A1877" s="98" t="s">
        <v>1090</v>
      </c>
      <c r="B1877" s="76"/>
      <c r="C1877" s="90"/>
      <c r="D1877" s="165" t="s">
        <v>16</v>
      </c>
      <c r="E1877" s="189">
        <v>42657</v>
      </c>
      <c r="F1877" s="95" t="s">
        <v>1051</v>
      </c>
      <c r="G1877" s="165" t="s">
        <v>1052</v>
      </c>
      <c r="H1877" s="165" t="s">
        <v>1061</v>
      </c>
      <c r="I1877" s="87"/>
      <c r="J1877" s="85" t="str">
        <f>IFERROR(VLOOKUP(H1877,REFERENCES!R:S,2,FALSE),"")</f>
        <v>Nombre</v>
      </c>
      <c r="K1877" s="168">
        <v>420</v>
      </c>
      <c r="L1877" s="167"/>
      <c r="M1877" s="167"/>
      <c r="N1877" s="167"/>
      <c r="O1877" s="84" t="s">
        <v>1902</v>
      </c>
      <c r="P1877" s="81">
        <v>420</v>
      </c>
      <c r="Q1877" s="96" t="s">
        <v>1040</v>
      </c>
      <c r="R1877" s="165" t="s">
        <v>153</v>
      </c>
      <c r="S1877" s="165" t="s">
        <v>302</v>
      </c>
      <c r="T1877" s="86" t="s">
        <v>1536</v>
      </c>
      <c r="U1877" s="165"/>
      <c r="V1877" s="86"/>
      <c r="W1877" s="97"/>
      <c r="X1877" s="165"/>
      <c r="Y1877" s="165" t="str">
        <f t="shared" si="110"/>
        <v>WOR20161014NIPE2È</v>
      </c>
      <c r="Z1877" s="165">
        <f t="shared" si="111"/>
        <v>4</v>
      </c>
      <c r="AA1877" s="165" t="str">
        <f>VLOOKUP(R1877,NIVEAUXADMIN!A:B,2,FALSE)</f>
        <v>HT10</v>
      </c>
      <c r="AB1877" s="165" t="str">
        <f>VLOOKUP(S1877,NIVEAUXADMIN!E:F,2,FALSE)</f>
        <v>HT101022</v>
      </c>
      <c r="AC1877" s="165" t="str">
        <f>VLOOKUP(T1877,NIVEAUXADMIN!I:J,2,FALSE)</f>
        <v>HT101022-02</v>
      </c>
      <c r="AD1877" s="47">
        <f>IF(SUMPRODUCT(($A$4:$A1877=A1877)*($S$4:$S1877=S1877))&gt;1,0,1)</f>
        <v>0</v>
      </c>
    </row>
    <row r="1878" spans="1:30" ht="15" customHeight="1">
      <c r="A1878" s="165" t="s">
        <v>1090</v>
      </c>
      <c r="B1878" s="76"/>
      <c r="C1878" s="90"/>
      <c r="D1878" s="165" t="s">
        <v>16</v>
      </c>
      <c r="E1878" s="189">
        <v>42662</v>
      </c>
      <c r="F1878" s="95" t="s">
        <v>1051</v>
      </c>
      <c r="G1878" s="165" t="s">
        <v>1052</v>
      </c>
      <c r="H1878" s="165" t="s">
        <v>1056</v>
      </c>
      <c r="I1878" s="176"/>
      <c r="J1878" s="85" t="str">
        <f>IFERROR(VLOOKUP(H1878,REFERENCES!R:S,2,FALSE),"")</f>
        <v>Nombre</v>
      </c>
      <c r="K1878" s="168">
        <v>300</v>
      </c>
      <c r="L1878" s="167"/>
      <c r="M1878" s="167"/>
      <c r="N1878" s="167"/>
      <c r="O1878" s="84" t="s">
        <v>1902</v>
      </c>
      <c r="P1878" s="81">
        <v>300</v>
      </c>
      <c r="Q1878" s="96" t="s">
        <v>1040</v>
      </c>
      <c r="R1878" s="165" t="s">
        <v>153</v>
      </c>
      <c r="S1878" s="165" t="s">
        <v>302</v>
      </c>
      <c r="T1878" s="86" t="s">
        <v>1536</v>
      </c>
      <c r="U1878" s="165"/>
      <c r="V1878" s="86"/>
      <c r="W1878" s="97"/>
      <c r="X1878" s="165"/>
      <c r="Y1878" s="165" t="str">
        <f t="shared" si="110"/>
        <v>WOR20161019NIPE2È</v>
      </c>
      <c r="Z1878" s="165">
        <f t="shared" si="111"/>
        <v>2</v>
      </c>
      <c r="AA1878" s="165" t="str">
        <f>VLOOKUP(R1878,NIVEAUXADMIN!A:B,2,FALSE)</f>
        <v>HT10</v>
      </c>
      <c r="AB1878" s="165" t="str">
        <f>VLOOKUP(S1878,NIVEAUXADMIN!E:F,2,FALSE)</f>
        <v>HT101022</v>
      </c>
      <c r="AC1878" s="165" t="str">
        <f>VLOOKUP(T1878,NIVEAUXADMIN!I:J,2,FALSE)</f>
        <v>HT101022-02</v>
      </c>
      <c r="AD1878" s="87">
        <f>IF(SUMPRODUCT(($A$4:$A1878=A1878)*($S$4:$S1878=S1878))&gt;1,0,1)</f>
        <v>0</v>
      </c>
    </row>
    <row r="1879" spans="1:30" ht="15" customHeight="1">
      <c r="A1879" s="165" t="s">
        <v>1090</v>
      </c>
      <c r="B1879" s="76"/>
      <c r="C1879" s="90"/>
      <c r="D1879" s="165" t="s">
        <v>16</v>
      </c>
      <c r="E1879" s="189">
        <v>42662</v>
      </c>
      <c r="F1879" s="95" t="s">
        <v>1051</v>
      </c>
      <c r="G1879" s="165" t="s">
        <v>1052</v>
      </c>
      <c r="H1879" s="165" t="s">
        <v>1054</v>
      </c>
      <c r="I1879" s="176"/>
      <c r="J1879" s="85" t="str">
        <f>IFERROR(VLOOKUP(H1879,REFERENCES!R:S,2,FALSE),"")</f>
        <v>Nombre</v>
      </c>
      <c r="K1879" s="168">
        <v>300</v>
      </c>
      <c r="L1879" s="167"/>
      <c r="M1879" s="167"/>
      <c r="N1879" s="167"/>
      <c r="O1879" s="84" t="s">
        <v>1902</v>
      </c>
      <c r="P1879" s="81">
        <v>300</v>
      </c>
      <c r="Q1879" s="96" t="s">
        <v>1040</v>
      </c>
      <c r="R1879" s="165" t="s">
        <v>153</v>
      </c>
      <c r="S1879" s="165" t="s">
        <v>302</v>
      </c>
      <c r="T1879" s="86" t="s">
        <v>1536</v>
      </c>
      <c r="U1879" s="165"/>
      <c r="V1879" s="86"/>
      <c r="W1879" s="97"/>
      <c r="X1879" s="165"/>
      <c r="Y1879" s="165" t="str">
        <f t="shared" si="110"/>
        <v>WOR20161019NIPE2È</v>
      </c>
      <c r="Z1879" s="165">
        <f t="shared" si="111"/>
        <v>2</v>
      </c>
      <c r="AA1879" s="165" t="str">
        <f>VLOOKUP(R1879,NIVEAUXADMIN!A:B,2,FALSE)</f>
        <v>HT10</v>
      </c>
      <c r="AB1879" s="165" t="str">
        <f>VLOOKUP(S1879,NIVEAUXADMIN!E:F,2,FALSE)</f>
        <v>HT101022</v>
      </c>
      <c r="AC1879" s="165" t="str">
        <f>VLOOKUP(T1879,NIVEAUXADMIN!I:J,2,FALSE)</f>
        <v>HT101022-02</v>
      </c>
      <c r="AD1879" s="87">
        <f>IF(SUMPRODUCT(($A$4:$A1879=A1879)*($S$4:$S1879=S1879))&gt;1,0,1)</f>
        <v>0</v>
      </c>
    </row>
    <row r="1880" spans="1:30" ht="15" customHeight="1">
      <c r="A1880" s="91" t="s">
        <v>1090</v>
      </c>
      <c r="B1880" s="87"/>
      <c r="C1880" s="90"/>
      <c r="D1880" s="165" t="s">
        <v>16</v>
      </c>
      <c r="E1880" s="189">
        <v>42719</v>
      </c>
      <c r="F1880" s="88" t="s">
        <v>1051</v>
      </c>
      <c r="G1880" s="87" t="s">
        <v>1052</v>
      </c>
      <c r="H1880" s="87" t="s">
        <v>1056</v>
      </c>
      <c r="I1880" s="176"/>
      <c r="J1880" s="85" t="str">
        <f>IFERROR(VLOOKUP(H1880,REFERENCES!R:S,2,FALSE),"")</f>
        <v>Nombre</v>
      </c>
      <c r="K1880" s="168">
        <v>250</v>
      </c>
      <c r="L1880" s="167"/>
      <c r="M1880" s="167"/>
      <c r="N1880" s="167"/>
      <c r="O1880" s="84" t="s">
        <v>1902</v>
      </c>
      <c r="P1880" s="81">
        <v>250</v>
      </c>
      <c r="Q1880" s="96" t="s">
        <v>1040</v>
      </c>
      <c r="R1880" s="165" t="s">
        <v>153</v>
      </c>
      <c r="S1880" s="165" t="s">
        <v>302</v>
      </c>
      <c r="T1880" s="86" t="s">
        <v>1536</v>
      </c>
      <c r="U1880" s="165" t="s">
        <v>1913</v>
      </c>
      <c r="V1880" s="86"/>
      <c r="W1880" s="97"/>
      <c r="X1880" s="87"/>
      <c r="Y1880" s="165" t="str">
        <f t="shared" si="110"/>
        <v>WOR20161215NIPE2È</v>
      </c>
      <c r="Z1880" s="165">
        <f t="shared" si="111"/>
        <v>3</v>
      </c>
      <c r="AA1880" s="165" t="str">
        <f>VLOOKUP(R1880,NIVEAUXADMIN!A:B,2,FALSE)</f>
        <v>HT10</v>
      </c>
      <c r="AB1880" s="165" t="str">
        <f>VLOOKUP(S1880,NIVEAUXADMIN!E:F,2,FALSE)</f>
        <v>HT101022</v>
      </c>
      <c r="AC1880" s="165" t="str">
        <f>VLOOKUP(T1880,NIVEAUXADMIN!I:J,2,FALSE)</f>
        <v>HT101022-02</v>
      </c>
      <c r="AD1880" s="47">
        <f>IF(SUMPRODUCT(($A$4:$A1880=A1880)*($S$4:$S1880=S1880))&gt;1,0,1)</f>
        <v>0</v>
      </c>
    </row>
    <row r="1881" spans="1:30" ht="15" customHeight="1">
      <c r="A1881" s="91" t="s">
        <v>1090</v>
      </c>
      <c r="B1881" s="87"/>
      <c r="C1881" s="90"/>
      <c r="D1881" s="165" t="s">
        <v>16</v>
      </c>
      <c r="E1881" s="189">
        <v>42719</v>
      </c>
      <c r="F1881" s="95" t="s">
        <v>1051</v>
      </c>
      <c r="G1881" s="165" t="s">
        <v>1052</v>
      </c>
      <c r="H1881" s="165" t="s">
        <v>1054</v>
      </c>
      <c r="I1881" s="176"/>
      <c r="J1881" s="85" t="str">
        <f>IFERROR(VLOOKUP(H1881,REFERENCES!R:S,2,FALSE),"")</f>
        <v>Nombre</v>
      </c>
      <c r="K1881" s="168">
        <v>500</v>
      </c>
      <c r="L1881" s="167"/>
      <c r="M1881" s="167"/>
      <c r="N1881" s="167"/>
      <c r="O1881" s="84" t="s">
        <v>1902</v>
      </c>
      <c r="P1881" s="81">
        <v>250</v>
      </c>
      <c r="Q1881" s="96" t="s">
        <v>1040</v>
      </c>
      <c r="R1881" s="165" t="s">
        <v>153</v>
      </c>
      <c r="S1881" s="165" t="s">
        <v>302</v>
      </c>
      <c r="T1881" s="86" t="s">
        <v>1536</v>
      </c>
      <c r="U1881" s="165" t="s">
        <v>1913</v>
      </c>
      <c r="V1881" s="86"/>
      <c r="W1881" s="97"/>
      <c r="X1881" s="87"/>
      <c r="Y1881" s="165" t="str">
        <f t="shared" si="110"/>
        <v>WOR20161215NIPE2È</v>
      </c>
      <c r="Z1881" s="165">
        <f t="shared" si="111"/>
        <v>3</v>
      </c>
      <c r="AA1881" s="165" t="str">
        <f>VLOOKUP(R1881,NIVEAUXADMIN!A:B,2,FALSE)</f>
        <v>HT10</v>
      </c>
      <c r="AB1881" s="165" t="str">
        <f>VLOOKUP(S1881,NIVEAUXADMIN!E:F,2,FALSE)</f>
        <v>HT101022</v>
      </c>
      <c r="AC1881" s="165" t="str">
        <f>VLOOKUP(T1881,NIVEAUXADMIN!I:J,2,FALSE)</f>
        <v>HT101022-02</v>
      </c>
      <c r="AD1881" s="47">
        <f>IF(SUMPRODUCT(($A$4:$A1881=A1881)*($S$4:$S1881=S1881))&gt;1,0,1)</f>
        <v>0</v>
      </c>
    </row>
    <row r="1882" spans="1:30" ht="15" customHeight="1">
      <c r="A1882" s="91" t="s">
        <v>1090</v>
      </c>
      <c r="B1882" s="87"/>
      <c r="C1882" s="90"/>
      <c r="D1882" s="165" t="s">
        <v>16</v>
      </c>
      <c r="E1882" s="189">
        <v>42719</v>
      </c>
      <c r="F1882" s="88" t="s">
        <v>1051</v>
      </c>
      <c r="G1882" s="87" t="s">
        <v>1052</v>
      </c>
      <c r="H1882" s="87" t="s">
        <v>1063</v>
      </c>
      <c r="I1882" s="176"/>
      <c r="J1882" s="85" t="str">
        <f>IFERROR(VLOOKUP(H1882,REFERENCES!R:S,2,FALSE),"")</f>
        <v>Nombre</v>
      </c>
      <c r="K1882" s="168">
        <v>250</v>
      </c>
      <c r="L1882" s="167"/>
      <c r="M1882" s="167"/>
      <c r="N1882" s="167"/>
      <c r="O1882" s="84" t="s">
        <v>1902</v>
      </c>
      <c r="P1882" s="81">
        <v>250</v>
      </c>
      <c r="Q1882" s="96" t="s">
        <v>1040</v>
      </c>
      <c r="R1882" s="165" t="s">
        <v>153</v>
      </c>
      <c r="S1882" s="165" t="s">
        <v>302</v>
      </c>
      <c r="T1882" s="86" t="s">
        <v>1536</v>
      </c>
      <c r="U1882" s="165" t="s">
        <v>1913</v>
      </c>
      <c r="V1882" s="86"/>
      <c r="W1882" s="97"/>
      <c r="X1882" s="87"/>
      <c r="Y1882" s="165" t="str">
        <f t="shared" si="110"/>
        <v>WOR20161215NIPE2È</v>
      </c>
      <c r="Z1882" s="165">
        <f t="shared" si="111"/>
        <v>3</v>
      </c>
      <c r="AA1882" s="165" t="str">
        <f>VLOOKUP(R1882,NIVEAUXADMIN!A:B,2,FALSE)</f>
        <v>HT10</v>
      </c>
      <c r="AB1882" s="165" t="str">
        <f>VLOOKUP(S1882,NIVEAUXADMIN!E:F,2,FALSE)</f>
        <v>HT101022</v>
      </c>
      <c r="AC1882" s="165" t="str">
        <f>VLOOKUP(T1882,NIVEAUXADMIN!I:J,2,FALSE)</f>
        <v>HT101022-02</v>
      </c>
      <c r="AD1882" s="47">
        <f>IF(SUMPRODUCT(($A$4:$A1882=A1882)*($S$4:$S1882=S1882))&gt;1,0,1)</f>
        <v>0</v>
      </c>
    </row>
    <row r="1883" spans="1:30" ht="15" customHeight="1">
      <c r="A1883" s="165" t="s">
        <v>1090</v>
      </c>
      <c r="B1883" s="76"/>
      <c r="C1883" s="90"/>
      <c r="D1883" s="165" t="s">
        <v>16</v>
      </c>
      <c r="E1883" s="189">
        <v>42656</v>
      </c>
      <c r="F1883" s="95" t="s">
        <v>1049</v>
      </c>
      <c r="G1883" s="165" t="s">
        <v>1053</v>
      </c>
      <c r="H1883" s="165" t="s">
        <v>1048</v>
      </c>
      <c r="I1883" s="87"/>
      <c r="J1883" s="85" t="str">
        <f>IFERROR(VLOOKUP(H1883,REFERENCES!R:S,2,FALSE),"")</f>
        <v>Nombre</v>
      </c>
      <c r="K1883" s="168">
        <v>165</v>
      </c>
      <c r="L1883" s="167"/>
      <c r="M1883" s="167"/>
      <c r="N1883" s="167"/>
      <c r="O1883" s="84" t="s">
        <v>1902</v>
      </c>
      <c r="P1883" s="81">
        <v>165</v>
      </c>
      <c r="Q1883" s="89"/>
      <c r="R1883" s="165" t="s">
        <v>174</v>
      </c>
      <c r="S1883" s="165" t="s">
        <v>200</v>
      </c>
      <c r="T1883" s="86" t="s">
        <v>1587</v>
      </c>
      <c r="U1883" s="165"/>
      <c r="V1883" s="86"/>
      <c r="W1883" s="97"/>
      <c r="X1883" s="165"/>
      <c r="Y1883" s="165" t="str">
        <f t="shared" si="110"/>
        <v>WOR20161013OUAN3È</v>
      </c>
      <c r="Z1883" s="165">
        <f t="shared" si="111"/>
        <v>3</v>
      </c>
      <c r="AA1883" s="165" t="str">
        <f>VLOOKUP(R1883,NIVEAUXADMIN!A:B,2,FALSE)</f>
        <v>HT01</v>
      </c>
      <c r="AB1883" s="165" t="str">
        <f>VLOOKUP(S1883,NIVEAUXADMIN!E:F,2,FALSE)</f>
        <v>HT01151</v>
      </c>
      <c r="AC1883" s="165" t="str">
        <f>VLOOKUP(T1883,NIVEAUXADMIN!I:J,2,FALSE)</f>
        <v>HT01151-03</v>
      </c>
      <c r="AD1883" s="47">
        <f>IF(SUMPRODUCT(($A$4:$A1883=A1883)*($S$4:$S1883=S1883))&gt;1,0,1)</f>
        <v>0</v>
      </c>
    </row>
    <row r="1884" spans="1:30" ht="15" customHeight="1">
      <c r="A1884" s="165" t="s">
        <v>1090</v>
      </c>
      <c r="B1884" s="76"/>
      <c r="C1884" s="90"/>
      <c r="D1884" s="165" t="s">
        <v>16</v>
      </c>
      <c r="E1884" s="189">
        <v>42656</v>
      </c>
      <c r="F1884" s="95" t="s">
        <v>1051</v>
      </c>
      <c r="G1884" s="165" t="s">
        <v>1052</v>
      </c>
      <c r="H1884" s="165" t="s">
        <v>1056</v>
      </c>
      <c r="I1884" s="87"/>
      <c r="J1884" s="85" t="str">
        <f>IFERROR(VLOOKUP(H1884,REFERENCES!R:S,2,FALSE),"")</f>
        <v>Nombre</v>
      </c>
      <c r="K1884" s="168">
        <v>165</v>
      </c>
      <c r="L1884" s="167"/>
      <c r="M1884" s="167"/>
      <c r="N1884" s="167"/>
      <c r="O1884" s="84" t="s">
        <v>1902</v>
      </c>
      <c r="P1884" s="81">
        <v>165</v>
      </c>
      <c r="Q1884" s="96" t="s">
        <v>1040</v>
      </c>
      <c r="R1884" s="165" t="s">
        <v>174</v>
      </c>
      <c r="S1884" s="165" t="s">
        <v>200</v>
      </c>
      <c r="T1884" s="86" t="s">
        <v>1587</v>
      </c>
      <c r="U1884" s="165"/>
      <c r="V1884" s="86"/>
      <c r="W1884" s="97"/>
      <c r="X1884" s="165"/>
      <c r="Y1884" s="165" t="str">
        <f t="shared" si="110"/>
        <v>WOR20161013OUAN3È</v>
      </c>
      <c r="Z1884" s="165">
        <f t="shared" si="111"/>
        <v>3</v>
      </c>
      <c r="AA1884" s="165" t="str">
        <f>VLOOKUP(R1884,NIVEAUXADMIN!A:B,2,FALSE)</f>
        <v>HT01</v>
      </c>
      <c r="AB1884" s="165" t="str">
        <f>VLOOKUP(S1884,NIVEAUXADMIN!E:F,2,FALSE)</f>
        <v>HT01151</v>
      </c>
      <c r="AC1884" s="165" t="str">
        <f>VLOOKUP(T1884,NIVEAUXADMIN!I:J,2,FALSE)</f>
        <v>HT01151-03</v>
      </c>
      <c r="AD1884" s="47">
        <f>IF(SUMPRODUCT(($A$4:$A1884=A1884)*($S$4:$S1884=S1884))&gt;1,0,1)</f>
        <v>0</v>
      </c>
    </row>
    <row r="1885" spans="1:30" ht="15" customHeight="1">
      <c r="A1885" s="165" t="s">
        <v>1090</v>
      </c>
      <c r="B1885" s="76"/>
      <c r="C1885" s="90"/>
      <c r="D1885" s="165" t="s">
        <v>16</v>
      </c>
      <c r="E1885" s="189">
        <v>42656</v>
      </c>
      <c r="F1885" s="95" t="s">
        <v>1051</v>
      </c>
      <c r="G1885" s="165" t="s">
        <v>1052</v>
      </c>
      <c r="H1885" s="165" t="s">
        <v>1054</v>
      </c>
      <c r="I1885" s="87"/>
      <c r="J1885" s="85" t="str">
        <f>IFERROR(VLOOKUP(H1885,REFERENCES!R:S,2,FALSE),"")</f>
        <v>Nombre</v>
      </c>
      <c r="K1885" s="168">
        <v>165</v>
      </c>
      <c r="L1885" s="167"/>
      <c r="M1885" s="167"/>
      <c r="N1885" s="167"/>
      <c r="O1885" s="84" t="s">
        <v>1902</v>
      </c>
      <c r="P1885" s="81">
        <v>165</v>
      </c>
      <c r="Q1885" s="96" t="s">
        <v>1040</v>
      </c>
      <c r="R1885" s="165" t="s">
        <v>174</v>
      </c>
      <c r="S1885" s="165" t="s">
        <v>200</v>
      </c>
      <c r="T1885" s="86" t="s">
        <v>1587</v>
      </c>
      <c r="U1885" s="165"/>
      <c r="V1885" s="86"/>
      <c r="W1885" s="97"/>
      <c r="X1885" s="165"/>
      <c r="Y1885" s="165" t="str">
        <f t="shared" si="110"/>
        <v>WOR20161013OUAN3È</v>
      </c>
      <c r="Z1885" s="165">
        <f t="shared" si="111"/>
        <v>3</v>
      </c>
      <c r="AA1885" s="165" t="str">
        <f>VLOOKUP(R1885,NIVEAUXADMIN!A:B,2,FALSE)</f>
        <v>HT01</v>
      </c>
      <c r="AB1885" s="165" t="str">
        <f>VLOOKUP(S1885,NIVEAUXADMIN!E:F,2,FALSE)</f>
        <v>HT01151</v>
      </c>
      <c r="AC1885" s="165" t="str">
        <f>VLOOKUP(T1885,NIVEAUXADMIN!I:J,2,FALSE)</f>
        <v>HT01151-03</v>
      </c>
      <c r="AD1885" s="47">
        <f>IF(SUMPRODUCT(($A$4:$A1885=A1885)*($S$4:$S1885=S1885))&gt;1,0,1)</f>
        <v>0</v>
      </c>
    </row>
    <row r="1886" spans="1:30" ht="15" customHeight="1">
      <c r="A1886" s="165" t="s">
        <v>1090</v>
      </c>
      <c r="B1886" s="76"/>
      <c r="C1886" s="90"/>
      <c r="D1886" s="165" t="s">
        <v>16</v>
      </c>
      <c r="E1886" s="189">
        <v>42660</v>
      </c>
      <c r="F1886" s="95" t="s">
        <v>1049</v>
      </c>
      <c r="G1886" s="165" t="s">
        <v>1053</v>
      </c>
      <c r="H1886" s="165" t="s">
        <v>1048</v>
      </c>
      <c r="I1886" s="87"/>
      <c r="J1886" s="85" t="str">
        <f>IFERROR(VLOOKUP(H1886,REFERENCES!R:S,2,FALSE),"")</f>
        <v>Nombre</v>
      </c>
      <c r="K1886" s="168">
        <v>150</v>
      </c>
      <c r="L1886" s="167"/>
      <c r="M1886" s="167"/>
      <c r="N1886" s="167"/>
      <c r="O1886" s="84" t="s">
        <v>1902</v>
      </c>
      <c r="P1886" s="81">
        <v>150</v>
      </c>
      <c r="Q1886" s="89"/>
      <c r="R1886" s="165" t="s">
        <v>174</v>
      </c>
      <c r="S1886" s="165" t="s">
        <v>200</v>
      </c>
      <c r="T1886" s="86" t="s">
        <v>1587</v>
      </c>
      <c r="U1886" s="165"/>
      <c r="V1886" s="86"/>
      <c r="W1886" s="97"/>
      <c r="X1886" s="165"/>
      <c r="Y1886" s="165" t="str">
        <f t="shared" ref="Y1886:Y1902" si="112">UPPER(LEFT(A1886,3)&amp;YEAR(E1886)&amp;MONTH(E1886)&amp;DAY((E1886))&amp;LEFT(R1886,2)&amp;LEFT(S1886,2)&amp;LEFT(T1886,2))</f>
        <v>WOR20161017OUAN3È</v>
      </c>
      <c r="Z1886" s="165">
        <f t="shared" ref="Z1886:Z1902" si="113">COUNTIF($Y$4:$Y$1907,Y1886)</f>
        <v>3</v>
      </c>
      <c r="AA1886" s="165" t="str">
        <f>VLOOKUP(R1886,NIVEAUXADMIN!A:B,2,FALSE)</f>
        <v>HT01</v>
      </c>
      <c r="AB1886" s="165" t="str">
        <f>VLOOKUP(S1886,NIVEAUXADMIN!E:F,2,FALSE)</f>
        <v>HT01151</v>
      </c>
      <c r="AC1886" s="165" t="str">
        <f>VLOOKUP(T1886,NIVEAUXADMIN!I:J,2,FALSE)</f>
        <v>HT01151-03</v>
      </c>
      <c r="AD1886" s="47">
        <f>IF(SUMPRODUCT(($A$4:$A1886=A1886)*($S$4:$S1886=S1886))&gt;1,0,1)</f>
        <v>0</v>
      </c>
    </row>
    <row r="1887" spans="1:30" ht="15" customHeight="1">
      <c r="A1887" s="165" t="s">
        <v>1090</v>
      </c>
      <c r="B1887" s="76"/>
      <c r="C1887" s="90"/>
      <c r="D1887" s="165" t="s">
        <v>16</v>
      </c>
      <c r="E1887" s="189">
        <v>42660</v>
      </c>
      <c r="F1887" s="95" t="s">
        <v>1051</v>
      </c>
      <c r="G1887" s="165" t="s">
        <v>1052</v>
      </c>
      <c r="H1887" s="165" t="s">
        <v>1056</v>
      </c>
      <c r="I1887" s="87"/>
      <c r="J1887" s="85" t="str">
        <f>IFERROR(VLOOKUP(H1887,REFERENCES!R:S,2,FALSE),"")</f>
        <v>Nombre</v>
      </c>
      <c r="K1887" s="168">
        <v>150</v>
      </c>
      <c r="L1887" s="167"/>
      <c r="M1887" s="167"/>
      <c r="N1887" s="167"/>
      <c r="O1887" s="84" t="s">
        <v>1902</v>
      </c>
      <c r="P1887" s="81">
        <v>150</v>
      </c>
      <c r="Q1887" s="96" t="s">
        <v>1040</v>
      </c>
      <c r="R1887" s="165" t="s">
        <v>174</v>
      </c>
      <c r="S1887" s="165" t="s">
        <v>200</v>
      </c>
      <c r="T1887" s="86" t="s">
        <v>1587</v>
      </c>
      <c r="U1887" s="165"/>
      <c r="V1887" s="86"/>
      <c r="W1887" s="97"/>
      <c r="X1887" s="165"/>
      <c r="Y1887" s="165" t="str">
        <f t="shared" si="112"/>
        <v>WOR20161017OUAN3È</v>
      </c>
      <c r="Z1887" s="165">
        <f t="shared" si="113"/>
        <v>3</v>
      </c>
      <c r="AA1887" s="165" t="str">
        <f>VLOOKUP(R1887,NIVEAUXADMIN!A:B,2,FALSE)</f>
        <v>HT01</v>
      </c>
      <c r="AB1887" s="165" t="str">
        <f>VLOOKUP(S1887,NIVEAUXADMIN!E:F,2,FALSE)</f>
        <v>HT01151</v>
      </c>
      <c r="AC1887" s="165" t="str">
        <f>VLOOKUP(T1887,NIVEAUXADMIN!I:J,2,FALSE)</f>
        <v>HT01151-03</v>
      </c>
      <c r="AD1887" s="47">
        <f>IF(SUMPRODUCT(($A$4:$A1887=A1887)*($S$4:$S1887=S1887))&gt;1,0,1)</f>
        <v>0</v>
      </c>
    </row>
    <row r="1888" spans="1:30" ht="15" customHeight="1">
      <c r="A1888" s="165" t="s">
        <v>1090</v>
      </c>
      <c r="B1888" s="76"/>
      <c r="C1888" s="90"/>
      <c r="D1888" s="165" t="s">
        <v>16</v>
      </c>
      <c r="E1888" s="189">
        <v>42660</v>
      </c>
      <c r="F1888" s="95" t="s">
        <v>1051</v>
      </c>
      <c r="G1888" s="165" t="s">
        <v>1052</v>
      </c>
      <c r="H1888" s="165" t="s">
        <v>1054</v>
      </c>
      <c r="I1888" s="87"/>
      <c r="J1888" s="85" t="str">
        <f>IFERROR(VLOOKUP(H1888,REFERENCES!R:S,2,FALSE),"")</f>
        <v>Nombre</v>
      </c>
      <c r="K1888" s="168">
        <v>150</v>
      </c>
      <c r="L1888" s="167"/>
      <c r="M1888" s="167"/>
      <c r="N1888" s="167"/>
      <c r="O1888" s="84" t="s">
        <v>1902</v>
      </c>
      <c r="P1888" s="81">
        <v>150</v>
      </c>
      <c r="Q1888" s="96" t="s">
        <v>1040</v>
      </c>
      <c r="R1888" s="165" t="s">
        <v>174</v>
      </c>
      <c r="S1888" s="165" t="s">
        <v>200</v>
      </c>
      <c r="T1888" s="86" t="s">
        <v>1587</v>
      </c>
      <c r="U1888" s="165"/>
      <c r="V1888" s="86"/>
      <c r="W1888" s="97"/>
      <c r="X1888" s="165"/>
      <c r="Y1888" s="165" t="str">
        <f t="shared" si="112"/>
        <v>WOR20161017OUAN3È</v>
      </c>
      <c r="Z1888" s="165">
        <f t="shared" si="113"/>
        <v>3</v>
      </c>
      <c r="AA1888" s="165" t="str">
        <f>VLOOKUP(R1888,NIVEAUXADMIN!A:B,2,FALSE)</f>
        <v>HT01</v>
      </c>
      <c r="AB1888" s="165" t="str">
        <f>VLOOKUP(S1888,NIVEAUXADMIN!E:F,2,FALSE)</f>
        <v>HT01151</v>
      </c>
      <c r="AC1888" s="165" t="str">
        <f>VLOOKUP(T1888,NIVEAUXADMIN!I:J,2,FALSE)</f>
        <v>HT01151-03</v>
      </c>
      <c r="AD1888" s="47">
        <f>IF(SUMPRODUCT(($A$4:$A1888=A1888)*($S$4:$S1888=S1888))&gt;1,0,1)</f>
        <v>0</v>
      </c>
    </row>
    <row r="1889" spans="1:30" ht="15" customHeight="1">
      <c r="A1889" s="165" t="s">
        <v>1090</v>
      </c>
      <c r="B1889" s="76" t="s">
        <v>49</v>
      </c>
      <c r="C1889" s="76"/>
      <c r="D1889" s="165" t="s">
        <v>16</v>
      </c>
      <c r="E1889" s="189">
        <v>42673</v>
      </c>
      <c r="F1889" s="95" t="s">
        <v>1049</v>
      </c>
      <c r="G1889" s="165" t="s">
        <v>1084</v>
      </c>
      <c r="H1889" s="165" t="s">
        <v>1085</v>
      </c>
      <c r="I1889" s="186"/>
      <c r="J1889" s="85" t="str">
        <f>IFERROR(VLOOKUP(H1889,REFERENCES!R:S,2,FALSE),"")</f>
        <v>Valeur en USD</v>
      </c>
      <c r="K1889" s="190">
        <v>25</v>
      </c>
      <c r="L1889" s="167"/>
      <c r="M1889" s="167"/>
      <c r="N1889" s="167"/>
      <c r="O1889" s="84" t="s">
        <v>1902</v>
      </c>
      <c r="P1889" s="81">
        <v>165</v>
      </c>
      <c r="Q1889" s="96"/>
      <c r="R1889" s="165" t="s">
        <v>174</v>
      </c>
      <c r="S1889" s="165" t="s">
        <v>200</v>
      </c>
      <c r="T1889" s="86" t="s">
        <v>1587</v>
      </c>
      <c r="U1889" s="165"/>
      <c r="V1889" s="86"/>
      <c r="W1889" s="97"/>
      <c r="X1889" s="165"/>
      <c r="Y1889" s="165" t="str">
        <f t="shared" si="112"/>
        <v>WOR20161030OUAN3È</v>
      </c>
      <c r="Z1889" s="165">
        <f t="shared" si="113"/>
        <v>2</v>
      </c>
      <c r="AA1889" s="165" t="str">
        <f>VLOOKUP(R1889,NIVEAUXADMIN!A:B,2,FALSE)</f>
        <v>HT01</v>
      </c>
      <c r="AB1889" s="165" t="str">
        <f>VLOOKUP(S1889,NIVEAUXADMIN!E:F,2,FALSE)</f>
        <v>HT01151</v>
      </c>
      <c r="AC1889" s="165" t="str">
        <f>VLOOKUP(T1889,NIVEAUXADMIN!I:J,2,FALSE)</f>
        <v>HT01151-03</v>
      </c>
      <c r="AD1889" s="165">
        <f>IF(SUMPRODUCT(($A$4:$A1889=A1889)*($S$4:$S1889=S1889))&gt;1,0,1)</f>
        <v>0</v>
      </c>
    </row>
    <row r="1890" spans="1:30" ht="15" customHeight="1">
      <c r="A1890" s="165" t="s">
        <v>1090</v>
      </c>
      <c r="B1890" s="76"/>
      <c r="C1890" s="76"/>
      <c r="D1890" s="165" t="s">
        <v>16</v>
      </c>
      <c r="E1890" s="189">
        <v>42673</v>
      </c>
      <c r="F1890" s="95" t="s">
        <v>1049</v>
      </c>
      <c r="G1890" s="165" t="s">
        <v>1084</v>
      </c>
      <c r="H1890" s="165" t="s">
        <v>1086</v>
      </c>
      <c r="I1890" s="186"/>
      <c r="J1890" s="85" t="str">
        <f>IFERROR(VLOOKUP(H1890,REFERENCES!R:S,2,FALSE),"")</f>
        <v>Valeur en USD</v>
      </c>
      <c r="K1890" s="190">
        <v>50</v>
      </c>
      <c r="L1890" s="167"/>
      <c r="M1890" s="167"/>
      <c r="N1890" s="167"/>
      <c r="O1890" s="84" t="s">
        <v>1902</v>
      </c>
      <c r="P1890" s="81">
        <v>378</v>
      </c>
      <c r="Q1890" s="96"/>
      <c r="R1890" s="165" t="s">
        <v>174</v>
      </c>
      <c r="S1890" s="165" t="s">
        <v>200</v>
      </c>
      <c r="T1890" s="86" t="s">
        <v>1587</v>
      </c>
      <c r="U1890" s="165"/>
      <c r="V1890" s="86"/>
      <c r="W1890" s="97"/>
      <c r="X1890" s="165" t="s">
        <v>1091</v>
      </c>
      <c r="Y1890" s="165" t="str">
        <f t="shared" si="112"/>
        <v>WOR20161030OUAN3È</v>
      </c>
      <c r="Z1890" s="165">
        <f t="shared" si="113"/>
        <v>2</v>
      </c>
      <c r="AA1890" s="165" t="str">
        <f>VLOOKUP(R1890,NIVEAUXADMIN!A:B,2,FALSE)</f>
        <v>HT01</v>
      </c>
      <c r="AB1890" s="165" t="str">
        <f>VLOOKUP(S1890,NIVEAUXADMIN!E:F,2,FALSE)</f>
        <v>HT01151</v>
      </c>
      <c r="AC1890" s="165" t="str">
        <f>VLOOKUP(T1890,NIVEAUXADMIN!I:J,2,FALSE)</f>
        <v>HT01151-03</v>
      </c>
      <c r="AD1890" s="165">
        <f>IF(SUMPRODUCT(($A$4:$A1890=A1890)*($S$4:$S1890=S1890))&gt;1,0,1)</f>
        <v>0</v>
      </c>
    </row>
    <row r="1891" spans="1:30" ht="15" customHeight="1">
      <c r="A1891" s="165" t="s">
        <v>1090</v>
      </c>
      <c r="B1891" s="76"/>
      <c r="C1891" s="90"/>
      <c r="D1891" s="165" t="s">
        <v>16</v>
      </c>
      <c r="E1891" s="189">
        <v>42691</v>
      </c>
      <c r="F1891" s="95" t="s">
        <v>1051</v>
      </c>
      <c r="G1891" s="165" t="s">
        <v>1052</v>
      </c>
      <c r="H1891" s="165" t="s">
        <v>1056</v>
      </c>
      <c r="I1891" s="176"/>
      <c r="J1891" s="85" t="str">
        <f>IFERROR(VLOOKUP(H1891,REFERENCES!R:S,2,FALSE),"")</f>
        <v>Nombre</v>
      </c>
      <c r="K1891" s="168">
        <v>150</v>
      </c>
      <c r="L1891" s="167"/>
      <c r="M1891" s="167"/>
      <c r="N1891" s="167"/>
      <c r="O1891" s="84" t="s">
        <v>1902</v>
      </c>
      <c r="P1891" s="81">
        <v>150</v>
      </c>
      <c r="Q1891" s="96" t="s">
        <v>1040</v>
      </c>
      <c r="R1891" s="165" t="s">
        <v>174</v>
      </c>
      <c r="S1891" s="165" t="s">
        <v>200</v>
      </c>
      <c r="T1891" s="86" t="s">
        <v>1587</v>
      </c>
      <c r="U1891" s="165"/>
      <c r="V1891" s="86"/>
      <c r="W1891" s="97"/>
      <c r="X1891" s="165"/>
      <c r="Y1891" s="165" t="str">
        <f t="shared" si="112"/>
        <v>WOR20161117OUAN3È</v>
      </c>
      <c r="Z1891" s="165">
        <f t="shared" si="113"/>
        <v>5</v>
      </c>
      <c r="AA1891" s="165" t="str">
        <f>VLOOKUP(R1891,NIVEAUXADMIN!A:B,2,FALSE)</f>
        <v>HT01</v>
      </c>
      <c r="AB1891" s="165" t="str">
        <f>VLOOKUP(S1891,NIVEAUXADMIN!E:F,2,FALSE)</f>
        <v>HT01151</v>
      </c>
      <c r="AC1891" s="165" t="str">
        <f>VLOOKUP(T1891,NIVEAUXADMIN!I:J,2,FALSE)</f>
        <v>HT01151-03</v>
      </c>
      <c r="AD1891" s="47">
        <f>IF(SUMPRODUCT(($A$4:$A1891=A1891)*($S$4:$S1891=S1891))&gt;1,0,1)</f>
        <v>0</v>
      </c>
    </row>
    <row r="1892" spans="1:30" ht="15" customHeight="1">
      <c r="A1892" s="165" t="s">
        <v>1090</v>
      </c>
      <c r="B1892" s="76"/>
      <c r="C1892" s="90"/>
      <c r="D1892" s="165" t="s">
        <v>16</v>
      </c>
      <c r="E1892" s="189">
        <v>42691</v>
      </c>
      <c r="F1892" s="95" t="s">
        <v>1051</v>
      </c>
      <c r="G1892" s="165" t="s">
        <v>1052</v>
      </c>
      <c r="H1892" s="165" t="s">
        <v>1054</v>
      </c>
      <c r="I1892" s="176"/>
      <c r="J1892" s="85" t="str">
        <f>IFERROR(VLOOKUP(H1892,REFERENCES!R:S,2,FALSE),"")</f>
        <v>Nombre</v>
      </c>
      <c r="K1892" s="168">
        <v>150</v>
      </c>
      <c r="L1892" s="167"/>
      <c r="M1892" s="167"/>
      <c r="N1892" s="167"/>
      <c r="O1892" s="84" t="s">
        <v>1902</v>
      </c>
      <c r="P1892" s="81">
        <v>150</v>
      </c>
      <c r="Q1892" s="96" t="s">
        <v>1040</v>
      </c>
      <c r="R1892" s="165" t="s">
        <v>174</v>
      </c>
      <c r="S1892" s="165" t="s">
        <v>200</v>
      </c>
      <c r="T1892" s="86" t="s">
        <v>1587</v>
      </c>
      <c r="U1892" s="165"/>
      <c r="V1892" s="86"/>
      <c r="W1892" s="97"/>
      <c r="X1892" s="165"/>
      <c r="Y1892" s="165" t="str">
        <f t="shared" si="112"/>
        <v>WOR20161117OUAN3È</v>
      </c>
      <c r="Z1892" s="165">
        <f t="shared" si="113"/>
        <v>5</v>
      </c>
      <c r="AA1892" s="165" t="str">
        <f>VLOOKUP(R1892,NIVEAUXADMIN!A:B,2,FALSE)</f>
        <v>HT01</v>
      </c>
      <c r="AB1892" s="165" t="str">
        <f>VLOOKUP(S1892,NIVEAUXADMIN!E:F,2,FALSE)</f>
        <v>HT01151</v>
      </c>
      <c r="AC1892" s="165" t="str">
        <f>VLOOKUP(T1892,NIVEAUXADMIN!I:J,2,FALSE)</f>
        <v>HT01151-03</v>
      </c>
      <c r="AD1892" s="87">
        <f>IF(SUMPRODUCT(($A$4:$A1892=A1892)*($S$4:$S1892=S1892))&gt;1,0,1)</f>
        <v>0</v>
      </c>
    </row>
    <row r="1893" spans="1:30" ht="15" customHeight="1">
      <c r="A1893" s="165" t="s">
        <v>1090</v>
      </c>
      <c r="B1893" s="76"/>
      <c r="C1893" s="90"/>
      <c r="D1893" s="165" t="s">
        <v>16</v>
      </c>
      <c r="E1893" s="189">
        <v>42691</v>
      </c>
      <c r="F1893" s="88" t="s">
        <v>1051</v>
      </c>
      <c r="G1893" s="87" t="s">
        <v>1052</v>
      </c>
      <c r="H1893" s="87" t="s">
        <v>1062</v>
      </c>
      <c r="I1893" s="176"/>
      <c r="J1893" s="85" t="str">
        <f>IFERROR(VLOOKUP(H1893,REFERENCES!R:S,2,FALSE),"")</f>
        <v>Nombre</v>
      </c>
      <c r="K1893" s="168">
        <v>150</v>
      </c>
      <c r="L1893" s="167"/>
      <c r="M1893" s="167"/>
      <c r="N1893" s="167"/>
      <c r="O1893" s="84" t="s">
        <v>1902</v>
      </c>
      <c r="P1893" s="81">
        <v>150</v>
      </c>
      <c r="Q1893" s="96" t="s">
        <v>1040</v>
      </c>
      <c r="R1893" s="165" t="s">
        <v>174</v>
      </c>
      <c r="S1893" s="165" t="s">
        <v>200</v>
      </c>
      <c r="T1893" s="86" t="s">
        <v>1587</v>
      </c>
      <c r="U1893" s="165"/>
      <c r="V1893" s="86"/>
      <c r="W1893" s="97"/>
      <c r="X1893" s="165"/>
      <c r="Y1893" s="165" t="str">
        <f t="shared" si="112"/>
        <v>WOR20161117OUAN3È</v>
      </c>
      <c r="Z1893" s="165">
        <f t="shared" si="113"/>
        <v>5</v>
      </c>
      <c r="AA1893" s="165" t="str">
        <f>VLOOKUP(R1893,NIVEAUXADMIN!A:B,2,FALSE)</f>
        <v>HT01</v>
      </c>
      <c r="AB1893" s="165" t="str">
        <f>VLOOKUP(S1893,NIVEAUXADMIN!E:F,2,FALSE)</f>
        <v>HT01151</v>
      </c>
      <c r="AC1893" s="165" t="str">
        <f>VLOOKUP(T1893,NIVEAUXADMIN!I:J,2,FALSE)</f>
        <v>HT01151-03</v>
      </c>
      <c r="AD1893" s="87">
        <f>IF(SUMPRODUCT(($A$4:$A1893=A1893)*($S$4:$S1893=S1893))&gt;1,0,1)</f>
        <v>0</v>
      </c>
    </row>
    <row r="1894" spans="1:30" ht="15" customHeight="1">
      <c r="A1894" s="98" t="s">
        <v>1090</v>
      </c>
      <c r="B1894" s="76"/>
      <c r="C1894" s="90"/>
      <c r="D1894" s="165" t="s">
        <v>16</v>
      </c>
      <c r="E1894" s="189">
        <v>42691</v>
      </c>
      <c r="F1894" s="95" t="s">
        <v>1051</v>
      </c>
      <c r="G1894" s="165" t="s">
        <v>1052</v>
      </c>
      <c r="H1894" s="165" t="s">
        <v>1061</v>
      </c>
      <c r="I1894" s="176"/>
      <c r="J1894" s="85" t="str">
        <f>IFERROR(VLOOKUP(H1894,REFERENCES!R:S,2,FALSE),"")</f>
        <v>Nombre</v>
      </c>
      <c r="K1894" s="168">
        <v>150</v>
      </c>
      <c r="L1894" s="167"/>
      <c r="M1894" s="167"/>
      <c r="N1894" s="167"/>
      <c r="O1894" s="84" t="s">
        <v>1902</v>
      </c>
      <c r="P1894" s="81">
        <v>150</v>
      </c>
      <c r="Q1894" s="96" t="s">
        <v>1040</v>
      </c>
      <c r="R1894" s="165" t="s">
        <v>174</v>
      </c>
      <c r="S1894" s="165" t="s">
        <v>200</v>
      </c>
      <c r="T1894" s="86" t="s">
        <v>1587</v>
      </c>
      <c r="U1894" s="165"/>
      <c r="V1894" s="86"/>
      <c r="W1894" s="97"/>
      <c r="X1894" s="165"/>
      <c r="Y1894" s="165" t="str">
        <f t="shared" si="112"/>
        <v>WOR20161117OUAN3È</v>
      </c>
      <c r="Z1894" s="165">
        <f t="shared" si="113"/>
        <v>5</v>
      </c>
      <c r="AA1894" s="165" t="str">
        <f>VLOOKUP(R1894,NIVEAUXADMIN!A:B,2,FALSE)</f>
        <v>HT01</v>
      </c>
      <c r="AB1894" s="165" t="str">
        <f>VLOOKUP(S1894,NIVEAUXADMIN!E:F,2,FALSE)</f>
        <v>HT01151</v>
      </c>
      <c r="AC1894" s="165" t="str">
        <f>VLOOKUP(T1894,NIVEAUXADMIN!I:J,2,FALSE)</f>
        <v>HT01151-03</v>
      </c>
      <c r="AD1894" s="47">
        <f>IF(SUMPRODUCT(($A$4:$A1894=A1894)*($S$4:$S1894=S1894))&gt;1,0,1)</f>
        <v>0</v>
      </c>
    </row>
    <row r="1895" spans="1:30" ht="15" customHeight="1">
      <c r="A1895" s="98" t="s">
        <v>1090</v>
      </c>
      <c r="B1895" s="76"/>
      <c r="C1895" s="90"/>
      <c r="D1895" s="165" t="s">
        <v>16</v>
      </c>
      <c r="E1895" s="189">
        <v>42691</v>
      </c>
      <c r="F1895" s="95" t="s">
        <v>1051</v>
      </c>
      <c r="G1895" s="165" t="s">
        <v>1052</v>
      </c>
      <c r="H1895" s="165" t="s">
        <v>1058</v>
      </c>
      <c r="I1895" s="176"/>
      <c r="J1895" s="85" t="str">
        <f>IFERROR(VLOOKUP(H1895,REFERENCES!R:S,2,FALSE),"")</f>
        <v>Nombre</v>
      </c>
      <c r="K1895" s="168">
        <v>150</v>
      </c>
      <c r="L1895" s="167"/>
      <c r="M1895" s="167"/>
      <c r="N1895" s="167"/>
      <c r="O1895" s="84" t="s">
        <v>1902</v>
      </c>
      <c r="P1895" s="81">
        <v>150</v>
      </c>
      <c r="Q1895" s="96" t="s">
        <v>1040</v>
      </c>
      <c r="R1895" s="165" t="s">
        <v>174</v>
      </c>
      <c r="S1895" s="165" t="s">
        <v>200</v>
      </c>
      <c r="T1895" s="86" t="s">
        <v>1587</v>
      </c>
      <c r="U1895" s="165"/>
      <c r="V1895" s="86"/>
      <c r="W1895" s="97"/>
      <c r="X1895" s="165"/>
      <c r="Y1895" s="165" t="str">
        <f t="shared" si="112"/>
        <v>WOR20161117OUAN3È</v>
      </c>
      <c r="Z1895" s="165">
        <f t="shared" si="113"/>
        <v>5</v>
      </c>
      <c r="AA1895" s="165" t="str">
        <f>VLOOKUP(R1895,NIVEAUXADMIN!A:B,2,FALSE)</f>
        <v>HT01</v>
      </c>
      <c r="AB1895" s="165" t="str">
        <f>VLOOKUP(S1895,NIVEAUXADMIN!E:F,2,FALSE)</f>
        <v>HT01151</v>
      </c>
      <c r="AC1895" s="165" t="str">
        <f>VLOOKUP(T1895,NIVEAUXADMIN!I:J,2,FALSE)</f>
        <v>HT01151-03</v>
      </c>
      <c r="AD1895" s="87">
        <f>IF(SUMPRODUCT(($A$4:$A1895=A1895)*($S$4:$S1895=S1895))&gt;1,0,1)</f>
        <v>0</v>
      </c>
    </row>
    <row r="1896" spans="1:30" ht="15" customHeight="1">
      <c r="A1896" s="98" t="s">
        <v>1090</v>
      </c>
      <c r="B1896" s="165"/>
      <c r="C1896" s="90" t="s">
        <v>1217</v>
      </c>
      <c r="D1896" s="165" t="s">
        <v>16</v>
      </c>
      <c r="E1896" s="189">
        <v>42704</v>
      </c>
      <c r="F1896" s="95" t="s">
        <v>1049</v>
      </c>
      <c r="G1896" s="165" t="s">
        <v>1084</v>
      </c>
      <c r="H1896" s="165" t="s">
        <v>1085</v>
      </c>
      <c r="I1896" s="176"/>
      <c r="J1896" s="85" t="str">
        <f>IFERROR(VLOOKUP(H1896,REFERENCES!R:S,2,FALSE),"")</f>
        <v>Valeur en USD</v>
      </c>
      <c r="K1896" s="168">
        <v>25</v>
      </c>
      <c r="L1896" s="167"/>
      <c r="M1896" s="167"/>
      <c r="N1896" s="167"/>
      <c r="O1896" s="84" t="s">
        <v>1902</v>
      </c>
      <c r="P1896" s="81">
        <v>165</v>
      </c>
      <c r="Q1896" s="89"/>
      <c r="R1896" s="165" t="s">
        <v>174</v>
      </c>
      <c r="S1896" s="165" t="s">
        <v>200</v>
      </c>
      <c r="T1896" s="86" t="s">
        <v>1587</v>
      </c>
      <c r="U1896" s="165"/>
      <c r="V1896" s="86"/>
      <c r="W1896" s="97"/>
      <c r="X1896" s="165" t="s">
        <v>1255</v>
      </c>
      <c r="Y1896" s="165" t="str">
        <f t="shared" si="112"/>
        <v>WOR20161130OUAN3È</v>
      </c>
      <c r="Z1896" s="165">
        <f t="shared" si="113"/>
        <v>2</v>
      </c>
      <c r="AA1896" s="165" t="str">
        <f>VLOOKUP(R1896,NIVEAUXADMIN!A:B,2,FALSE)</f>
        <v>HT01</v>
      </c>
      <c r="AB1896" s="165" t="str">
        <f>VLOOKUP(S1896,NIVEAUXADMIN!E:F,2,FALSE)</f>
        <v>HT01151</v>
      </c>
      <c r="AC1896" s="165" t="str">
        <f>VLOOKUP(T1896,NIVEAUXADMIN!I:J,2,FALSE)</f>
        <v>HT01151-03</v>
      </c>
      <c r="AD1896" s="87">
        <f>IF(SUMPRODUCT(($A$4:$A1896=A1896)*($S$4:$S1896=S1896))&gt;1,0,1)</f>
        <v>0</v>
      </c>
    </row>
    <row r="1897" spans="1:30" ht="15" customHeight="1">
      <c r="A1897" s="98" t="s">
        <v>1090</v>
      </c>
      <c r="B1897" s="165"/>
      <c r="C1897" s="90"/>
      <c r="D1897" s="165" t="s">
        <v>16</v>
      </c>
      <c r="E1897" s="189">
        <v>42704</v>
      </c>
      <c r="F1897" s="95" t="s">
        <v>1049</v>
      </c>
      <c r="G1897" s="165" t="s">
        <v>1084</v>
      </c>
      <c r="H1897" s="165" t="s">
        <v>1086</v>
      </c>
      <c r="I1897" s="176"/>
      <c r="J1897" s="85" t="str">
        <f>IFERROR(VLOOKUP(H1897,REFERENCES!R:S,2,FALSE),"")</f>
        <v>Valeur en USD</v>
      </c>
      <c r="K1897" s="168">
        <v>50</v>
      </c>
      <c r="L1897" s="167"/>
      <c r="M1897" s="167"/>
      <c r="N1897" s="167"/>
      <c r="O1897" s="84" t="s">
        <v>1902</v>
      </c>
      <c r="P1897" s="81">
        <v>378</v>
      </c>
      <c r="Q1897" s="89"/>
      <c r="R1897" s="165" t="s">
        <v>174</v>
      </c>
      <c r="S1897" s="165" t="s">
        <v>200</v>
      </c>
      <c r="T1897" s="86" t="s">
        <v>1587</v>
      </c>
      <c r="U1897" s="165"/>
      <c r="V1897" s="86"/>
      <c r="W1897" s="97"/>
      <c r="X1897" s="165" t="s">
        <v>1091</v>
      </c>
      <c r="Y1897" s="165" t="str">
        <f t="shared" si="112"/>
        <v>WOR20161130OUAN3È</v>
      </c>
      <c r="Z1897" s="165">
        <f t="shared" si="113"/>
        <v>2</v>
      </c>
      <c r="AA1897" s="165" t="str">
        <f>VLOOKUP(R1897,NIVEAUXADMIN!A:B,2,FALSE)</f>
        <v>HT01</v>
      </c>
      <c r="AB1897" s="165" t="str">
        <f>VLOOKUP(S1897,NIVEAUXADMIN!E:F,2,FALSE)</f>
        <v>HT01151</v>
      </c>
      <c r="AC1897" s="165" t="str">
        <f>VLOOKUP(T1897,NIVEAUXADMIN!I:J,2,FALSE)</f>
        <v>HT01151-03</v>
      </c>
      <c r="AD1897" s="47">
        <f>IF(SUMPRODUCT(($A$4:$A1897=A1897)*($S$4:$S1897=S1897))&gt;1,0,1)</f>
        <v>0</v>
      </c>
    </row>
    <row r="1898" spans="1:30" ht="15" customHeight="1">
      <c r="A1898" s="91" t="s">
        <v>1090</v>
      </c>
      <c r="B1898" s="87"/>
      <c r="C1898" s="90"/>
      <c r="D1898" s="165" t="s">
        <v>16</v>
      </c>
      <c r="E1898" s="189">
        <v>42719</v>
      </c>
      <c r="F1898" s="88" t="s">
        <v>1050</v>
      </c>
      <c r="G1898" s="87" t="s">
        <v>1029</v>
      </c>
      <c r="H1898" s="165" t="s">
        <v>1029</v>
      </c>
      <c r="I1898" s="176"/>
      <c r="J1898" s="85" t="str">
        <f>IFERROR(VLOOKUP(H1898,REFERENCES!R:S,2,FALSE),"")</f>
        <v/>
      </c>
      <c r="K1898" s="168">
        <v>200</v>
      </c>
      <c r="L1898" s="167"/>
      <c r="M1898" s="167"/>
      <c r="N1898" s="167"/>
      <c r="O1898" s="84" t="s">
        <v>1902</v>
      </c>
      <c r="P1898" s="81">
        <v>200</v>
      </c>
      <c r="Q1898" s="96" t="s">
        <v>1040</v>
      </c>
      <c r="R1898" s="165" t="s">
        <v>174</v>
      </c>
      <c r="S1898" s="165" t="s">
        <v>200</v>
      </c>
      <c r="T1898" s="86" t="s">
        <v>1587</v>
      </c>
      <c r="U1898" s="165" t="s">
        <v>1914</v>
      </c>
      <c r="V1898" s="86"/>
      <c r="W1898" s="97"/>
      <c r="X1898" s="87"/>
      <c r="Y1898" s="165" t="str">
        <f t="shared" si="112"/>
        <v>WOR20161215OUAN3È</v>
      </c>
      <c r="Z1898" s="165">
        <f t="shared" si="113"/>
        <v>5</v>
      </c>
      <c r="AA1898" s="165" t="str">
        <f>VLOOKUP(R1898,NIVEAUXADMIN!A:B,2,FALSE)</f>
        <v>HT01</v>
      </c>
      <c r="AB1898" s="165" t="str">
        <f>VLOOKUP(S1898,NIVEAUXADMIN!E:F,2,FALSE)</f>
        <v>HT01151</v>
      </c>
      <c r="AC1898" s="165" t="str">
        <f>VLOOKUP(T1898,NIVEAUXADMIN!I:J,2,FALSE)</f>
        <v>HT01151-03</v>
      </c>
      <c r="AD1898" s="47">
        <f>IF(SUMPRODUCT(($A$4:$A1898=A1898)*($S$4:$S1898=S1898))&gt;1,0,1)</f>
        <v>0</v>
      </c>
    </row>
    <row r="1899" spans="1:30" ht="15" customHeight="1">
      <c r="A1899" s="91" t="s">
        <v>1090</v>
      </c>
      <c r="B1899" s="87"/>
      <c r="C1899" s="90"/>
      <c r="D1899" s="165" t="s">
        <v>16</v>
      </c>
      <c r="E1899" s="189">
        <v>42719</v>
      </c>
      <c r="F1899" s="88" t="s">
        <v>1051</v>
      </c>
      <c r="G1899" s="87" t="s">
        <v>1052</v>
      </c>
      <c r="H1899" s="87" t="s">
        <v>1062</v>
      </c>
      <c r="I1899" s="176"/>
      <c r="J1899" s="85" t="str">
        <f>IFERROR(VLOOKUP(H1899,REFERENCES!R:S,2,FALSE),"")</f>
        <v>Nombre</v>
      </c>
      <c r="K1899" s="168">
        <v>200</v>
      </c>
      <c r="L1899" s="167"/>
      <c r="M1899" s="167"/>
      <c r="N1899" s="167"/>
      <c r="O1899" s="84" t="s">
        <v>1902</v>
      </c>
      <c r="P1899" s="81">
        <v>200</v>
      </c>
      <c r="Q1899" s="96" t="s">
        <v>1040</v>
      </c>
      <c r="R1899" s="165" t="s">
        <v>174</v>
      </c>
      <c r="S1899" s="165" t="s">
        <v>200</v>
      </c>
      <c r="T1899" s="86" t="s">
        <v>1587</v>
      </c>
      <c r="U1899" s="165" t="s">
        <v>1914</v>
      </c>
      <c r="V1899" s="86"/>
      <c r="W1899" s="97"/>
      <c r="X1899" s="87"/>
      <c r="Y1899" s="165" t="str">
        <f t="shared" si="112"/>
        <v>WOR20161215OUAN3È</v>
      </c>
      <c r="Z1899" s="165">
        <f t="shared" si="113"/>
        <v>5</v>
      </c>
      <c r="AA1899" s="165" t="str">
        <f>VLOOKUP(R1899,NIVEAUXADMIN!A:B,2,FALSE)</f>
        <v>HT01</v>
      </c>
      <c r="AB1899" s="165" t="str">
        <f>VLOOKUP(S1899,NIVEAUXADMIN!E:F,2,FALSE)</f>
        <v>HT01151</v>
      </c>
      <c r="AC1899" s="165" t="str">
        <f>VLOOKUP(T1899,NIVEAUXADMIN!I:J,2,FALSE)</f>
        <v>HT01151-03</v>
      </c>
      <c r="AD1899" s="47">
        <f>IF(SUMPRODUCT(($A$4:$A1899=A1899)*($S$4:$S1899=S1899))&gt;1,0,1)</f>
        <v>0</v>
      </c>
    </row>
    <row r="1900" spans="1:30" ht="15" customHeight="1">
      <c r="A1900" s="91" t="s">
        <v>1090</v>
      </c>
      <c r="B1900" s="87"/>
      <c r="C1900" s="90"/>
      <c r="D1900" s="165" t="s">
        <v>16</v>
      </c>
      <c r="E1900" s="189">
        <v>42719</v>
      </c>
      <c r="F1900" s="95" t="s">
        <v>1051</v>
      </c>
      <c r="G1900" s="165" t="s">
        <v>1052</v>
      </c>
      <c r="H1900" s="165" t="s">
        <v>1061</v>
      </c>
      <c r="I1900" s="176"/>
      <c r="J1900" s="85" t="str">
        <f>IFERROR(VLOOKUP(H1900,REFERENCES!R:S,2,FALSE),"")</f>
        <v>Nombre</v>
      </c>
      <c r="K1900" s="168">
        <v>200</v>
      </c>
      <c r="L1900" s="167"/>
      <c r="M1900" s="167"/>
      <c r="N1900" s="167"/>
      <c r="O1900" s="84" t="s">
        <v>1902</v>
      </c>
      <c r="P1900" s="81">
        <v>200</v>
      </c>
      <c r="Q1900" s="96" t="s">
        <v>1040</v>
      </c>
      <c r="R1900" s="165" t="s">
        <v>174</v>
      </c>
      <c r="S1900" s="165" t="s">
        <v>200</v>
      </c>
      <c r="T1900" s="86" t="s">
        <v>1587</v>
      </c>
      <c r="U1900" s="165" t="s">
        <v>1914</v>
      </c>
      <c r="V1900" s="86"/>
      <c r="W1900" s="97"/>
      <c r="X1900" s="87"/>
      <c r="Y1900" s="165" t="str">
        <f t="shared" si="112"/>
        <v>WOR20161215OUAN3È</v>
      </c>
      <c r="Z1900" s="165">
        <f t="shared" si="113"/>
        <v>5</v>
      </c>
      <c r="AA1900" s="165" t="str">
        <f>VLOOKUP(R1900,NIVEAUXADMIN!A:B,2,FALSE)</f>
        <v>HT01</v>
      </c>
      <c r="AB1900" s="165" t="str">
        <f>VLOOKUP(S1900,NIVEAUXADMIN!E:F,2,FALSE)</f>
        <v>HT01151</v>
      </c>
      <c r="AC1900" s="165" t="str">
        <f>VLOOKUP(T1900,NIVEAUXADMIN!I:J,2,FALSE)</f>
        <v>HT01151-03</v>
      </c>
      <c r="AD1900" s="47">
        <f>IF(SUMPRODUCT(($A$4:$A1900=A1900)*($S$4:$S1900=S1900))&gt;1,0,1)</f>
        <v>0</v>
      </c>
    </row>
    <row r="1901" spans="1:30" ht="15" customHeight="1">
      <c r="A1901" s="91" t="s">
        <v>1090</v>
      </c>
      <c r="B1901" s="87"/>
      <c r="C1901" s="90"/>
      <c r="D1901" s="165" t="s">
        <v>16</v>
      </c>
      <c r="E1901" s="189">
        <v>42719</v>
      </c>
      <c r="F1901" s="88" t="s">
        <v>1051</v>
      </c>
      <c r="G1901" s="87" t="s">
        <v>1052</v>
      </c>
      <c r="H1901" s="87" t="s">
        <v>1058</v>
      </c>
      <c r="I1901" s="176"/>
      <c r="J1901" s="85" t="str">
        <f>IFERROR(VLOOKUP(H1901,REFERENCES!R:S,2,FALSE),"")</f>
        <v>Nombre</v>
      </c>
      <c r="K1901" s="168">
        <v>200</v>
      </c>
      <c r="L1901" s="167"/>
      <c r="M1901" s="167"/>
      <c r="N1901" s="167"/>
      <c r="O1901" s="84" t="s">
        <v>1902</v>
      </c>
      <c r="P1901" s="81">
        <v>200</v>
      </c>
      <c r="Q1901" s="96" t="s">
        <v>1040</v>
      </c>
      <c r="R1901" s="165" t="s">
        <v>174</v>
      </c>
      <c r="S1901" s="165" t="s">
        <v>200</v>
      </c>
      <c r="T1901" s="86" t="s">
        <v>1587</v>
      </c>
      <c r="U1901" s="165" t="s">
        <v>1914</v>
      </c>
      <c r="V1901" s="86"/>
      <c r="W1901" s="97"/>
      <c r="X1901" s="87"/>
      <c r="Y1901" s="165" t="str">
        <f t="shared" si="112"/>
        <v>WOR20161215OUAN3È</v>
      </c>
      <c r="Z1901" s="165">
        <f t="shared" si="113"/>
        <v>5</v>
      </c>
      <c r="AA1901" s="165" t="str">
        <f>VLOOKUP(R1901,NIVEAUXADMIN!A:B,2,FALSE)</f>
        <v>HT01</v>
      </c>
      <c r="AB1901" s="165" t="str">
        <f>VLOOKUP(S1901,NIVEAUXADMIN!E:F,2,FALSE)</f>
        <v>HT01151</v>
      </c>
      <c r="AC1901" s="165" t="str">
        <f>VLOOKUP(T1901,NIVEAUXADMIN!I:J,2,FALSE)</f>
        <v>HT01151-03</v>
      </c>
      <c r="AD1901" s="87">
        <f>IF(SUMPRODUCT(($A$4:$A1901=A1901)*($S$4:$S1901=S1901))&gt;1,0,1)</f>
        <v>0</v>
      </c>
    </row>
    <row r="1902" spans="1:30" ht="15" customHeight="1">
      <c r="A1902" s="91" t="s">
        <v>1090</v>
      </c>
      <c r="B1902" s="87"/>
      <c r="C1902" s="90"/>
      <c r="D1902" s="165" t="s">
        <v>16</v>
      </c>
      <c r="E1902" s="189">
        <v>42719</v>
      </c>
      <c r="F1902" s="95" t="s">
        <v>1051</v>
      </c>
      <c r="G1902" s="165" t="s">
        <v>1052</v>
      </c>
      <c r="H1902" s="165" t="s">
        <v>1057</v>
      </c>
      <c r="I1902" s="176"/>
      <c r="J1902" s="85" t="str">
        <f>IFERROR(VLOOKUP(H1902,REFERENCES!R:S,2,FALSE),"")</f>
        <v>Nombre</v>
      </c>
      <c r="K1902" s="168">
        <v>200</v>
      </c>
      <c r="L1902" s="167"/>
      <c r="M1902" s="167"/>
      <c r="N1902" s="167"/>
      <c r="O1902" s="84" t="s">
        <v>1902</v>
      </c>
      <c r="P1902" s="81">
        <v>200</v>
      </c>
      <c r="Q1902" s="96" t="s">
        <v>1040</v>
      </c>
      <c r="R1902" s="165" t="s">
        <v>174</v>
      </c>
      <c r="S1902" s="165" t="s">
        <v>200</v>
      </c>
      <c r="T1902" s="86" t="s">
        <v>1587</v>
      </c>
      <c r="U1902" s="165" t="s">
        <v>1914</v>
      </c>
      <c r="V1902" s="86"/>
      <c r="W1902" s="97"/>
      <c r="X1902" s="87"/>
      <c r="Y1902" s="165" t="str">
        <f t="shared" si="112"/>
        <v>WOR20161215OUAN3È</v>
      </c>
      <c r="Z1902" s="165">
        <f t="shared" si="113"/>
        <v>5</v>
      </c>
      <c r="AA1902" s="165" t="str">
        <f>VLOOKUP(R1902,NIVEAUXADMIN!A:B,2,FALSE)</f>
        <v>HT01</v>
      </c>
      <c r="AB1902" s="165" t="str">
        <f>VLOOKUP(S1902,NIVEAUXADMIN!E:F,2,FALSE)</f>
        <v>HT01151</v>
      </c>
      <c r="AC1902" s="165" t="str">
        <f>VLOOKUP(T1902,NIVEAUXADMIN!I:J,2,FALSE)</f>
        <v>HT01151-03</v>
      </c>
      <c r="AD1902" s="87">
        <f>IF(SUMPRODUCT(($A$4:$A1902=A1902)*($S$4:$S1902=S1902))&gt;1,0,1)</f>
        <v>0</v>
      </c>
    </row>
    <row r="1903" spans="1:30" ht="15" customHeight="1">
      <c r="A1903" s="98" t="s">
        <v>1090</v>
      </c>
      <c r="B1903" s="165"/>
      <c r="C1903" s="165"/>
      <c r="D1903" s="165" t="s">
        <v>16</v>
      </c>
      <c r="E1903" s="189">
        <v>42725</v>
      </c>
      <c r="F1903" s="95" t="s">
        <v>1050</v>
      </c>
      <c r="G1903" s="165" t="s">
        <v>1029</v>
      </c>
      <c r="H1903" s="165" t="s">
        <v>1029</v>
      </c>
      <c r="I1903" s="165"/>
      <c r="J1903" s="85" t="str">
        <f>IFERROR(VLOOKUP(H1903,REFERENCES!R:S,2,FALSE),"")</f>
        <v/>
      </c>
      <c r="K1903" s="79">
        <v>1044</v>
      </c>
      <c r="L1903" s="79"/>
      <c r="M1903" s="79"/>
      <c r="N1903" s="79"/>
      <c r="O1903" s="84"/>
      <c r="P1903" s="81">
        <v>1044</v>
      </c>
      <c r="Q1903" s="96" t="s">
        <v>1040</v>
      </c>
      <c r="R1903" s="165" t="s">
        <v>20</v>
      </c>
      <c r="S1903" s="165" t="s">
        <v>548</v>
      </c>
      <c r="T1903" s="98" t="s">
        <v>1588</v>
      </c>
      <c r="U1903" s="165"/>
      <c r="V1903" s="165"/>
      <c r="W1903" s="165"/>
      <c r="X1903" s="165"/>
      <c r="Y1903" s="87"/>
      <c r="Z1903" s="87"/>
      <c r="AA1903" s="87"/>
      <c r="AB1903" s="87"/>
      <c r="AC1903" s="87"/>
    </row>
    <row r="1904" spans="1:30" ht="15" customHeight="1">
      <c r="A1904" s="98" t="s">
        <v>1090</v>
      </c>
      <c r="B1904" s="165"/>
      <c r="C1904" s="165"/>
      <c r="D1904" s="165" t="s">
        <v>16</v>
      </c>
      <c r="E1904" s="189">
        <v>42725</v>
      </c>
      <c r="F1904" s="95" t="s">
        <v>1051</v>
      </c>
      <c r="G1904" s="165" t="s">
        <v>1052</v>
      </c>
      <c r="H1904" s="165" t="s">
        <v>1062</v>
      </c>
      <c r="I1904" s="165"/>
      <c r="J1904" s="85" t="str">
        <f>IFERROR(VLOOKUP(H1904,REFERENCES!R:S,2,FALSE),"")</f>
        <v>Nombre</v>
      </c>
      <c r="K1904" s="79">
        <v>1044</v>
      </c>
      <c r="L1904" s="79"/>
      <c r="M1904" s="79"/>
      <c r="N1904" s="79"/>
      <c r="O1904" s="84"/>
      <c r="P1904" s="81">
        <v>1044</v>
      </c>
      <c r="Q1904" s="96" t="s">
        <v>1040</v>
      </c>
      <c r="R1904" s="165" t="s">
        <v>20</v>
      </c>
      <c r="S1904" s="165" t="s">
        <v>548</v>
      </c>
      <c r="T1904" s="98" t="s">
        <v>1588</v>
      </c>
      <c r="U1904" s="165"/>
      <c r="V1904" s="165"/>
      <c r="W1904" s="165"/>
      <c r="X1904" s="165"/>
      <c r="Y1904" s="87"/>
      <c r="Z1904" s="87"/>
      <c r="AA1904" s="87"/>
      <c r="AB1904" s="87"/>
      <c r="AC1904" s="87"/>
    </row>
    <row r="1905" spans="1:30" ht="15" customHeight="1">
      <c r="A1905" s="98" t="s">
        <v>1090</v>
      </c>
      <c r="B1905" s="165"/>
      <c r="C1905" s="165"/>
      <c r="D1905" s="165" t="s">
        <v>16</v>
      </c>
      <c r="E1905" s="189">
        <v>42725</v>
      </c>
      <c r="F1905" s="95" t="s">
        <v>1051</v>
      </c>
      <c r="G1905" s="165" t="s">
        <v>1052</v>
      </c>
      <c r="H1905" s="165" t="s">
        <v>1056</v>
      </c>
      <c r="I1905" s="165"/>
      <c r="J1905" s="85" t="str">
        <f>IFERROR(VLOOKUP(H1905,REFERENCES!R:S,2,FALSE),"")</f>
        <v>Nombre</v>
      </c>
      <c r="K1905" s="79">
        <v>2088</v>
      </c>
      <c r="L1905" s="79"/>
      <c r="M1905" s="79"/>
      <c r="N1905" s="79"/>
      <c r="O1905" s="84"/>
      <c r="P1905" s="81">
        <v>1044</v>
      </c>
      <c r="Q1905" s="96" t="s">
        <v>1040</v>
      </c>
      <c r="R1905" s="165" t="s">
        <v>20</v>
      </c>
      <c r="S1905" s="165" t="s">
        <v>548</v>
      </c>
      <c r="T1905" s="98" t="s">
        <v>1588</v>
      </c>
      <c r="U1905" s="165"/>
      <c r="V1905" s="165"/>
      <c r="W1905" s="165"/>
      <c r="X1905" s="165"/>
      <c r="Y1905" s="87"/>
      <c r="Z1905" s="87"/>
      <c r="AA1905" s="87"/>
      <c r="AB1905" s="87"/>
      <c r="AC1905" s="87"/>
    </row>
    <row r="1906" spans="1:30" ht="15" customHeight="1">
      <c r="A1906" s="98" t="s">
        <v>1090</v>
      </c>
      <c r="B1906" s="165"/>
      <c r="C1906" s="165"/>
      <c r="D1906" s="165" t="s">
        <v>16</v>
      </c>
      <c r="E1906" s="189">
        <v>42725</v>
      </c>
      <c r="F1906" s="95" t="s">
        <v>1051</v>
      </c>
      <c r="G1906" s="165" t="s">
        <v>1052</v>
      </c>
      <c r="H1906" s="165" t="s">
        <v>1057</v>
      </c>
      <c r="I1906" s="165"/>
      <c r="J1906" s="85" t="str">
        <f>IFERROR(VLOOKUP(H1906,REFERENCES!R:S,2,FALSE),"")</f>
        <v>Nombre</v>
      </c>
      <c r="K1906" s="79">
        <v>1044</v>
      </c>
      <c r="L1906" s="79"/>
      <c r="M1906" s="79"/>
      <c r="N1906" s="79"/>
      <c r="O1906" s="84"/>
      <c r="P1906" s="81">
        <v>1044</v>
      </c>
      <c r="Q1906" s="96" t="s">
        <v>1040</v>
      </c>
      <c r="R1906" s="165" t="s">
        <v>20</v>
      </c>
      <c r="S1906" s="165" t="s">
        <v>548</v>
      </c>
      <c r="T1906" s="98" t="s">
        <v>1588</v>
      </c>
      <c r="U1906" s="165"/>
      <c r="V1906" s="165"/>
      <c r="W1906" s="165"/>
      <c r="X1906" s="165"/>
      <c r="Y1906" s="87"/>
      <c r="Z1906" s="87"/>
      <c r="AA1906" s="87"/>
      <c r="AB1906" s="87"/>
      <c r="AC1906" s="87"/>
    </row>
    <row r="1907" spans="1:30" ht="15" customHeight="1">
      <c r="A1907" s="98" t="s">
        <v>1090</v>
      </c>
      <c r="B1907" s="165"/>
      <c r="C1907" s="165"/>
      <c r="D1907" s="165" t="s">
        <v>16</v>
      </c>
      <c r="E1907" s="189">
        <v>42725</v>
      </c>
      <c r="F1907" s="95" t="s">
        <v>1051</v>
      </c>
      <c r="G1907" s="165" t="s">
        <v>1052</v>
      </c>
      <c r="H1907" s="165" t="s">
        <v>1054</v>
      </c>
      <c r="I1907" s="165"/>
      <c r="J1907" s="85" t="str">
        <f>IFERROR(VLOOKUP(H1907,REFERENCES!R:S,2,FALSE),"")</f>
        <v>Nombre</v>
      </c>
      <c r="K1907" s="79">
        <v>1044</v>
      </c>
      <c r="L1907" s="79"/>
      <c r="M1907" s="79"/>
      <c r="N1907" s="79"/>
      <c r="O1907" s="84"/>
      <c r="P1907" s="81">
        <v>1044</v>
      </c>
      <c r="Q1907" s="96" t="s">
        <v>1040</v>
      </c>
      <c r="R1907" s="165" t="s">
        <v>20</v>
      </c>
      <c r="S1907" s="165" t="s">
        <v>548</v>
      </c>
      <c r="T1907" s="98" t="s">
        <v>1588</v>
      </c>
      <c r="U1907" s="165"/>
      <c r="V1907" s="165"/>
      <c r="W1907" s="165"/>
      <c r="X1907" s="165"/>
      <c r="Y1907" s="87"/>
      <c r="Z1907" s="87"/>
      <c r="AA1907" s="87"/>
      <c r="AB1907" s="87"/>
      <c r="AC1907" s="87"/>
    </row>
    <row r="1908" spans="1:30" ht="15" customHeight="1">
      <c r="A1908" s="98" t="s">
        <v>1090</v>
      </c>
      <c r="B1908" s="165"/>
      <c r="C1908" s="165"/>
      <c r="D1908" s="165" t="s">
        <v>16</v>
      </c>
      <c r="E1908" s="189">
        <v>42725</v>
      </c>
      <c r="F1908" s="95" t="s">
        <v>1051</v>
      </c>
      <c r="G1908" s="165" t="s">
        <v>1052</v>
      </c>
      <c r="H1908" s="165" t="s">
        <v>1063</v>
      </c>
      <c r="I1908" s="165"/>
      <c r="J1908" s="85" t="str">
        <f>IFERROR(VLOOKUP(H1908,REFERENCES!R:S,2,FALSE),"")</f>
        <v>Nombre</v>
      </c>
      <c r="K1908" s="79">
        <v>1044</v>
      </c>
      <c r="L1908" s="79"/>
      <c r="M1908" s="79"/>
      <c r="N1908" s="79"/>
      <c r="O1908" s="84"/>
      <c r="P1908" s="81">
        <v>1044</v>
      </c>
      <c r="Q1908" s="96" t="s">
        <v>1040</v>
      </c>
      <c r="R1908" s="165" t="s">
        <v>20</v>
      </c>
      <c r="S1908" s="165" t="s">
        <v>548</v>
      </c>
      <c r="T1908" s="98" t="s">
        <v>1588</v>
      </c>
      <c r="U1908" s="165"/>
      <c r="V1908" s="165"/>
      <c r="W1908" s="165"/>
      <c r="X1908" s="165"/>
      <c r="Y1908" s="87"/>
      <c r="Z1908" s="87"/>
      <c r="AA1908" s="87"/>
      <c r="AB1908" s="87"/>
      <c r="AC1908" s="87"/>
    </row>
    <row r="1909" spans="1:30" ht="15" customHeight="1">
      <c r="A1909" s="98" t="s">
        <v>1090</v>
      </c>
      <c r="B1909" s="165"/>
      <c r="C1909" s="165"/>
      <c r="D1909" s="165" t="s">
        <v>16</v>
      </c>
      <c r="E1909" s="189">
        <v>42725</v>
      </c>
      <c r="F1909" s="95" t="s">
        <v>1051</v>
      </c>
      <c r="G1909" s="165" t="s">
        <v>1052</v>
      </c>
      <c r="H1909" s="165" t="s">
        <v>1061</v>
      </c>
      <c r="I1909" s="165"/>
      <c r="J1909" s="85" t="str">
        <f>IFERROR(VLOOKUP(H1909,REFERENCES!R:S,2,FALSE),"")</f>
        <v>Nombre</v>
      </c>
      <c r="K1909" s="79">
        <v>1044</v>
      </c>
      <c r="L1909" s="79"/>
      <c r="M1909" s="79"/>
      <c r="N1909" s="79"/>
      <c r="O1909" s="84"/>
      <c r="P1909" s="81">
        <v>1044</v>
      </c>
      <c r="Q1909" s="96" t="s">
        <v>1040</v>
      </c>
      <c r="R1909" s="165" t="s">
        <v>20</v>
      </c>
      <c r="S1909" s="165" t="s">
        <v>548</v>
      </c>
      <c r="T1909" s="98" t="s">
        <v>1588</v>
      </c>
      <c r="U1909" s="165"/>
      <c r="V1909" s="165"/>
      <c r="W1909" s="165"/>
      <c r="X1909" s="165"/>
      <c r="Y1909" s="87"/>
      <c r="Z1909" s="87"/>
      <c r="AA1909" s="87"/>
      <c r="AB1909" s="87"/>
      <c r="AC1909" s="87"/>
    </row>
    <row r="1910" spans="1:30" ht="15" customHeight="1">
      <c r="A1910" s="165" t="s">
        <v>1090</v>
      </c>
      <c r="B1910" s="76"/>
      <c r="C1910" s="90"/>
      <c r="D1910" s="165" t="s">
        <v>16</v>
      </c>
      <c r="E1910" s="189">
        <v>42689</v>
      </c>
      <c r="F1910" s="95" t="s">
        <v>1049</v>
      </c>
      <c r="G1910" s="165" t="s">
        <v>1053</v>
      </c>
      <c r="H1910" s="165" t="s">
        <v>1048</v>
      </c>
      <c r="I1910" s="176"/>
      <c r="J1910" s="85" t="str">
        <f>IFERROR(VLOOKUP(H1910,REFERENCES!R:S,2,FALSE),"")</f>
        <v>Nombre</v>
      </c>
      <c r="K1910" s="168">
        <v>300</v>
      </c>
      <c r="L1910" s="167"/>
      <c r="M1910" s="167"/>
      <c r="N1910" s="167"/>
      <c r="O1910" s="84" t="s">
        <v>1902</v>
      </c>
      <c r="P1910" s="81">
        <v>300</v>
      </c>
      <c r="Q1910" s="89"/>
      <c r="R1910" s="165" t="s">
        <v>153</v>
      </c>
      <c r="S1910" s="165" t="s">
        <v>302</v>
      </c>
      <c r="T1910" s="86" t="s">
        <v>1601</v>
      </c>
      <c r="U1910" s="165"/>
      <c r="V1910" s="86"/>
      <c r="W1910" s="97"/>
      <c r="X1910" s="165"/>
      <c r="Y1910" s="165" t="str">
        <f t="shared" ref="Y1910:Y1916" si="114">UPPER(LEFT(A1910,3)&amp;YEAR(E1910)&amp;MONTH(E1910)&amp;DAY((E1910))&amp;LEFT(R1910,2)&amp;LEFT(S1910,2)&amp;LEFT(T1910,2))</f>
        <v>WOR20161115NIPE3È</v>
      </c>
      <c r="Z1910" s="165">
        <f t="shared" ref="Z1910:Z1916" si="115">COUNTIF($Y$4:$Y$1907,Y1910)</f>
        <v>0</v>
      </c>
      <c r="AA1910" s="165" t="str">
        <f>VLOOKUP(R1910,NIVEAUXADMIN!A:B,2,FALSE)</f>
        <v>HT10</v>
      </c>
      <c r="AB1910" s="165" t="str">
        <f>VLOOKUP(S1910,NIVEAUXADMIN!E:F,2,FALSE)</f>
        <v>HT101022</v>
      </c>
      <c r="AC1910" s="165" t="str">
        <f>VLOOKUP(T1910,NIVEAUXADMIN!I:J,2,FALSE)</f>
        <v>HT101022-03</v>
      </c>
      <c r="AD1910" s="47">
        <f>IF(SUMPRODUCT(($A$4:$A1910=A1910)*($S$4:$S1910=S1910))&gt;1,0,1)</f>
        <v>0</v>
      </c>
    </row>
    <row r="1911" spans="1:30" ht="15" customHeight="1">
      <c r="A1911" s="165" t="s">
        <v>1090</v>
      </c>
      <c r="B1911" s="76"/>
      <c r="C1911" s="90"/>
      <c r="D1911" s="165" t="s">
        <v>16</v>
      </c>
      <c r="E1911" s="189">
        <v>42689</v>
      </c>
      <c r="F1911" s="95" t="s">
        <v>1051</v>
      </c>
      <c r="G1911" s="165" t="s">
        <v>1052</v>
      </c>
      <c r="H1911" s="165" t="s">
        <v>1054</v>
      </c>
      <c r="I1911" s="176"/>
      <c r="J1911" s="85" t="str">
        <f>IFERROR(VLOOKUP(H1911,REFERENCES!R:S,2,FALSE),"")</f>
        <v>Nombre</v>
      </c>
      <c r="K1911" s="168">
        <v>600</v>
      </c>
      <c r="L1911" s="167"/>
      <c r="M1911" s="167"/>
      <c r="N1911" s="167"/>
      <c r="O1911" s="84" t="s">
        <v>1902</v>
      </c>
      <c r="P1911" s="81">
        <v>300</v>
      </c>
      <c r="Q1911" s="96" t="s">
        <v>1040</v>
      </c>
      <c r="R1911" s="165" t="s">
        <v>153</v>
      </c>
      <c r="S1911" s="165" t="s">
        <v>302</v>
      </c>
      <c r="T1911" s="86" t="s">
        <v>1601</v>
      </c>
      <c r="U1911" s="165"/>
      <c r="V1911" s="86"/>
      <c r="W1911" s="97"/>
      <c r="X1911" s="165"/>
      <c r="Y1911" s="165" t="str">
        <f t="shared" si="114"/>
        <v>WOR20161115NIPE3È</v>
      </c>
      <c r="Z1911" s="165">
        <f t="shared" si="115"/>
        <v>0</v>
      </c>
      <c r="AA1911" s="165" t="str">
        <f>VLOOKUP(R1911,NIVEAUXADMIN!A:B,2,FALSE)</f>
        <v>HT10</v>
      </c>
      <c r="AB1911" s="165" t="str">
        <f>VLOOKUP(S1911,NIVEAUXADMIN!E:F,2,FALSE)</f>
        <v>HT101022</v>
      </c>
      <c r="AC1911" s="165" t="str">
        <f>VLOOKUP(T1911,NIVEAUXADMIN!I:J,2,FALSE)</f>
        <v>HT101022-03</v>
      </c>
      <c r="AD1911" s="47">
        <f>IF(SUMPRODUCT(($A$4:$A1911=A1911)*($S$4:$S1911=S1911))&gt;1,0,1)</f>
        <v>0</v>
      </c>
    </row>
    <row r="1912" spans="1:30" ht="15" customHeight="1">
      <c r="A1912" s="165" t="s">
        <v>1090</v>
      </c>
      <c r="B1912" s="76"/>
      <c r="C1912" s="90"/>
      <c r="D1912" s="165" t="s">
        <v>16</v>
      </c>
      <c r="E1912" s="189">
        <v>42689</v>
      </c>
      <c r="F1912" s="88" t="s">
        <v>1051</v>
      </c>
      <c r="G1912" s="87" t="s">
        <v>1052</v>
      </c>
      <c r="H1912" s="87" t="s">
        <v>1062</v>
      </c>
      <c r="I1912" s="176"/>
      <c r="J1912" s="85" t="str">
        <f>IFERROR(VLOOKUP(H1912,REFERENCES!R:S,2,FALSE),"")</f>
        <v>Nombre</v>
      </c>
      <c r="K1912" s="168">
        <v>300</v>
      </c>
      <c r="L1912" s="167"/>
      <c r="M1912" s="167"/>
      <c r="N1912" s="167"/>
      <c r="O1912" s="84" t="s">
        <v>1902</v>
      </c>
      <c r="P1912" s="81">
        <v>300</v>
      </c>
      <c r="Q1912" s="96" t="s">
        <v>1040</v>
      </c>
      <c r="R1912" s="165" t="s">
        <v>153</v>
      </c>
      <c r="S1912" s="165" t="s">
        <v>302</v>
      </c>
      <c r="T1912" s="86" t="s">
        <v>1601</v>
      </c>
      <c r="U1912" s="165"/>
      <c r="V1912" s="86"/>
      <c r="W1912" s="97"/>
      <c r="X1912" s="165"/>
      <c r="Y1912" s="165" t="str">
        <f t="shared" si="114"/>
        <v>WOR20161115NIPE3È</v>
      </c>
      <c r="Z1912" s="165">
        <f t="shared" si="115"/>
        <v>0</v>
      </c>
      <c r="AA1912" s="165" t="str">
        <f>VLOOKUP(R1912,NIVEAUXADMIN!A:B,2,FALSE)</f>
        <v>HT10</v>
      </c>
      <c r="AB1912" s="165" t="str">
        <f>VLOOKUP(S1912,NIVEAUXADMIN!E:F,2,FALSE)</f>
        <v>HT101022</v>
      </c>
      <c r="AC1912" s="165" t="str">
        <f>VLOOKUP(T1912,NIVEAUXADMIN!I:J,2,FALSE)</f>
        <v>HT101022-03</v>
      </c>
      <c r="AD1912" s="47">
        <f>IF(SUMPRODUCT(($A$4:$A1912=A1912)*($S$4:$S1912=S1912))&gt;1,0,1)</f>
        <v>0</v>
      </c>
    </row>
    <row r="1913" spans="1:30" ht="15" customHeight="1">
      <c r="A1913" s="98" t="s">
        <v>1090</v>
      </c>
      <c r="B1913" s="76"/>
      <c r="C1913" s="90"/>
      <c r="D1913" s="165" t="s">
        <v>16</v>
      </c>
      <c r="E1913" s="189">
        <v>42689</v>
      </c>
      <c r="F1913" s="95" t="s">
        <v>1051</v>
      </c>
      <c r="G1913" s="165" t="s">
        <v>1052</v>
      </c>
      <c r="H1913" s="165" t="s">
        <v>1058</v>
      </c>
      <c r="I1913" s="176"/>
      <c r="J1913" s="85" t="str">
        <f>IFERROR(VLOOKUP(H1913,REFERENCES!R:S,2,FALSE),"")</f>
        <v>Nombre</v>
      </c>
      <c r="K1913" s="168">
        <v>600</v>
      </c>
      <c r="L1913" s="167"/>
      <c r="M1913" s="167"/>
      <c r="N1913" s="167"/>
      <c r="O1913" s="84" t="s">
        <v>1902</v>
      </c>
      <c r="P1913" s="81">
        <v>300</v>
      </c>
      <c r="Q1913" s="96" t="s">
        <v>1040</v>
      </c>
      <c r="R1913" s="165" t="s">
        <v>153</v>
      </c>
      <c r="S1913" s="165" t="s">
        <v>302</v>
      </c>
      <c r="T1913" s="86" t="s">
        <v>1601</v>
      </c>
      <c r="U1913" s="165"/>
      <c r="V1913" s="86"/>
      <c r="W1913" s="97"/>
      <c r="X1913" s="165"/>
      <c r="Y1913" s="165" t="str">
        <f t="shared" si="114"/>
        <v>WOR20161115NIPE3È</v>
      </c>
      <c r="Z1913" s="165">
        <f t="shared" si="115"/>
        <v>0</v>
      </c>
      <c r="AA1913" s="165" t="str">
        <f>VLOOKUP(R1913,NIVEAUXADMIN!A:B,2,FALSE)</f>
        <v>HT10</v>
      </c>
      <c r="AB1913" s="165" t="str">
        <f>VLOOKUP(S1913,NIVEAUXADMIN!E:F,2,FALSE)</f>
        <v>HT101022</v>
      </c>
      <c r="AC1913" s="165" t="str">
        <f>VLOOKUP(T1913,NIVEAUXADMIN!I:J,2,FALSE)</f>
        <v>HT101022-03</v>
      </c>
      <c r="AD1913" s="47">
        <f>IF(SUMPRODUCT(($A$4:$A1913=A1913)*($S$4:$S1913=S1913))&gt;1,0,1)</f>
        <v>0</v>
      </c>
    </row>
    <row r="1914" spans="1:30" ht="15" customHeight="1">
      <c r="A1914" s="91" t="s">
        <v>1090</v>
      </c>
      <c r="B1914" s="87"/>
      <c r="C1914" s="90"/>
      <c r="D1914" s="165" t="s">
        <v>16</v>
      </c>
      <c r="E1914" s="189">
        <v>42720</v>
      </c>
      <c r="F1914" s="95" t="s">
        <v>1051</v>
      </c>
      <c r="G1914" s="165" t="s">
        <v>1052</v>
      </c>
      <c r="H1914" s="165" t="s">
        <v>1056</v>
      </c>
      <c r="I1914" s="176"/>
      <c r="J1914" s="85" t="str">
        <f>IFERROR(VLOOKUP(H1914,REFERENCES!R:S,2,FALSE),"")</f>
        <v>Nombre</v>
      </c>
      <c r="K1914" s="168">
        <v>250</v>
      </c>
      <c r="L1914" s="167"/>
      <c r="M1914" s="167"/>
      <c r="N1914" s="167"/>
      <c r="O1914" s="84" t="s">
        <v>1902</v>
      </c>
      <c r="P1914" s="81">
        <v>250</v>
      </c>
      <c r="Q1914" s="96" t="s">
        <v>1040</v>
      </c>
      <c r="R1914" s="165" t="s">
        <v>153</v>
      </c>
      <c r="S1914" s="165" t="s">
        <v>302</v>
      </c>
      <c r="T1914" s="86" t="s">
        <v>1601</v>
      </c>
      <c r="U1914" s="165" t="s">
        <v>1915</v>
      </c>
      <c r="V1914" s="86"/>
      <c r="W1914" s="97"/>
      <c r="X1914" s="87"/>
      <c r="Y1914" s="165" t="str">
        <f t="shared" si="114"/>
        <v>WOR20161216NIPE3È</v>
      </c>
      <c r="Z1914" s="165">
        <f t="shared" si="115"/>
        <v>0</v>
      </c>
      <c r="AA1914" s="165" t="str">
        <f>VLOOKUP(R1914,NIVEAUXADMIN!A:B,2,FALSE)</f>
        <v>HT10</v>
      </c>
      <c r="AB1914" s="165" t="str">
        <f>VLOOKUP(S1914,NIVEAUXADMIN!E:F,2,FALSE)</f>
        <v>HT101022</v>
      </c>
      <c r="AC1914" s="165" t="str">
        <f>VLOOKUP(T1914,NIVEAUXADMIN!I:J,2,FALSE)</f>
        <v>HT101022-03</v>
      </c>
      <c r="AD1914" s="47">
        <f>IF(SUMPRODUCT(($A$4:$A1914=A1914)*($S$4:$S1914=S1914))&gt;1,0,1)</f>
        <v>0</v>
      </c>
    </row>
    <row r="1915" spans="1:30" ht="15" customHeight="1">
      <c r="A1915" s="91" t="s">
        <v>1090</v>
      </c>
      <c r="B1915" s="87"/>
      <c r="C1915" s="90"/>
      <c r="D1915" s="165" t="s">
        <v>16</v>
      </c>
      <c r="E1915" s="189">
        <v>42720</v>
      </c>
      <c r="F1915" s="95" t="s">
        <v>1051</v>
      </c>
      <c r="G1915" s="165" t="s">
        <v>1052</v>
      </c>
      <c r="H1915" s="165" t="s">
        <v>1054</v>
      </c>
      <c r="I1915" s="176"/>
      <c r="J1915" s="85" t="str">
        <f>IFERROR(VLOOKUP(H1915,REFERENCES!R:S,2,FALSE),"")</f>
        <v>Nombre</v>
      </c>
      <c r="K1915" s="168">
        <v>500</v>
      </c>
      <c r="L1915" s="167"/>
      <c r="M1915" s="167"/>
      <c r="N1915" s="167"/>
      <c r="O1915" s="84" t="s">
        <v>1902</v>
      </c>
      <c r="P1915" s="81">
        <v>250</v>
      </c>
      <c r="Q1915" s="96" t="s">
        <v>1040</v>
      </c>
      <c r="R1915" s="165" t="s">
        <v>153</v>
      </c>
      <c r="S1915" s="165" t="s">
        <v>302</v>
      </c>
      <c r="T1915" s="86" t="s">
        <v>1601</v>
      </c>
      <c r="U1915" s="165" t="s">
        <v>1915</v>
      </c>
      <c r="V1915" s="86"/>
      <c r="W1915" s="97"/>
      <c r="X1915" s="87"/>
      <c r="Y1915" s="165" t="str">
        <f t="shared" si="114"/>
        <v>WOR20161216NIPE3È</v>
      </c>
      <c r="Z1915" s="165">
        <f t="shared" si="115"/>
        <v>0</v>
      </c>
      <c r="AA1915" s="165" t="str">
        <f>VLOOKUP(R1915,NIVEAUXADMIN!A:B,2,FALSE)</f>
        <v>HT10</v>
      </c>
      <c r="AB1915" s="165" t="str">
        <f>VLOOKUP(S1915,NIVEAUXADMIN!E:F,2,FALSE)</f>
        <v>HT101022</v>
      </c>
      <c r="AC1915" s="165" t="str">
        <f>VLOOKUP(T1915,NIVEAUXADMIN!I:J,2,FALSE)</f>
        <v>HT101022-03</v>
      </c>
      <c r="AD1915" s="47">
        <f>IF(SUMPRODUCT(($A$4:$A1915=A1915)*($S$4:$S1915=S1915))&gt;1,0,1)</f>
        <v>0</v>
      </c>
    </row>
    <row r="1916" spans="1:30" ht="15" customHeight="1">
      <c r="A1916" s="91" t="s">
        <v>1090</v>
      </c>
      <c r="B1916" s="87"/>
      <c r="C1916" s="90"/>
      <c r="D1916" s="165" t="s">
        <v>16</v>
      </c>
      <c r="E1916" s="189">
        <v>42720</v>
      </c>
      <c r="F1916" s="88" t="s">
        <v>1051</v>
      </c>
      <c r="G1916" s="87" t="s">
        <v>1052</v>
      </c>
      <c r="H1916" s="87" t="s">
        <v>1063</v>
      </c>
      <c r="I1916" s="176"/>
      <c r="J1916" s="85" t="str">
        <f>IFERROR(VLOOKUP(H1916,REFERENCES!R:S,2,FALSE),"")</f>
        <v>Nombre</v>
      </c>
      <c r="K1916" s="168">
        <v>250</v>
      </c>
      <c r="L1916" s="167"/>
      <c r="M1916" s="167"/>
      <c r="N1916" s="167"/>
      <c r="O1916" s="84" t="s">
        <v>1902</v>
      </c>
      <c r="P1916" s="81">
        <v>250</v>
      </c>
      <c r="Q1916" s="96" t="s">
        <v>1040</v>
      </c>
      <c r="R1916" s="165" t="s">
        <v>153</v>
      </c>
      <c r="S1916" s="165" t="s">
        <v>302</v>
      </c>
      <c r="T1916" s="86" t="s">
        <v>1601</v>
      </c>
      <c r="U1916" s="165" t="s">
        <v>1915</v>
      </c>
      <c r="V1916" s="86"/>
      <c r="W1916" s="97"/>
      <c r="X1916" s="87"/>
      <c r="Y1916" s="165" t="str">
        <f t="shared" si="114"/>
        <v>WOR20161216NIPE3È</v>
      </c>
      <c r="Z1916" s="165">
        <f t="shared" si="115"/>
        <v>0</v>
      </c>
      <c r="AA1916" s="165" t="str">
        <f>VLOOKUP(R1916,NIVEAUXADMIN!A:B,2,FALSE)</f>
        <v>HT10</v>
      </c>
      <c r="AB1916" s="165" t="str">
        <f>VLOOKUP(S1916,NIVEAUXADMIN!E:F,2,FALSE)</f>
        <v>HT101022</v>
      </c>
      <c r="AC1916" s="165" t="str">
        <f>VLOOKUP(T1916,NIVEAUXADMIN!I:J,2,FALSE)</f>
        <v>HT101022-03</v>
      </c>
      <c r="AD1916" s="47">
        <f>IF(SUMPRODUCT(($A$4:$A1916=A1916)*($S$4:$S1916=S1916))&gt;1,0,1)</f>
        <v>0</v>
      </c>
    </row>
    <row r="1917" spans="1:30" ht="15" customHeight="1">
      <c r="A1917" s="98" t="s">
        <v>1090</v>
      </c>
      <c r="B1917" s="165"/>
      <c r="C1917" s="165"/>
      <c r="D1917" s="165" t="s">
        <v>16</v>
      </c>
      <c r="E1917" s="113">
        <v>42721</v>
      </c>
      <c r="F1917" s="95" t="s">
        <v>1051</v>
      </c>
      <c r="G1917" s="165" t="s">
        <v>1052</v>
      </c>
      <c r="H1917" s="165" t="s">
        <v>1057</v>
      </c>
      <c r="I1917" s="165"/>
      <c r="J1917" s="85" t="str">
        <f>IFERROR(VLOOKUP(H1917,REFERENCES!R:S,2,FALSE),"")</f>
        <v>Nombre</v>
      </c>
      <c r="K1917" s="79">
        <v>220</v>
      </c>
      <c r="L1917" s="79"/>
      <c r="M1917" s="79"/>
      <c r="N1917" s="79"/>
      <c r="O1917" s="84"/>
      <c r="P1917" s="81">
        <v>220</v>
      </c>
      <c r="Q1917" s="96" t="s">
        <v>1040</v>
      </c>
      <c r="R1917" s="165" t="s">
        <v>153</v>
      </c>
      <c r="S1917" s="165" t="s">
        <v>305</v>
      </c>
      <c r="T1917" s="86" t="s">
        <v>1601</v>
      </c>
      <c r="U1917" s="165" t="s">
        <v>2614</v>
      </c>
      <c r="V1917" s="165"/>
      <c r="W1917" s="165"/>
      <c r="X1917" s="165"/>
      <c r="Y1917" s="87"/>
      <c r="Z1917" s="87"/>
      <c r="AA1917" s="87"/>
      <c r="AB1917" s="87"/>
      <c r="AC1917" s="87"/>
    </row>
    <row r="1918" spans="1:30" ht="15" customHeight="1">
      <c r="A1918" s="98" t="s">
        <v>1090</v>
      </c>
      <c r="B1918" s="165"/>
      <c r="C1918" s="165"/>
      <c r="D1918" s="165" t="s">
        <v>16</v>
      </c>
      <c r="E1918" s="113">
        <v>42721</v>
      </c>
      <c r="F1918" s="95" t="s">
        <v>1050</v>
      </c>
      <c r="G1918" s="165" t="s">
        <v>1029</v>
      </c>
      <c r="H1918" s="165" t="s">
        <v>1029</v>
      </c>
      <c r="I1918" s="165"/>
      <c r="J1918" s="85" t="str">
        <f>IFERROR(VLOOKUP(H1918,REFERENCES!R:S,2,FALSE),"")</f>
        <v/>
      </c>
      <c r="K1918" s="79">
        <v>220</v>
      </c>
      <c r="L1918" s="79"/>
      <c r="M1918" s="79"/>
      <c r="N1918" s="79"/>
      <c r="O1918" s="84"/>
      <c r="P1918" s="81">
        <v>220</v>
      </c>
      <c r="Q1918" s="96" t="s">
        <v>1040</v>
      </c>
      <c r="R1918" s="165" t="s">
        <v>153</v>
      </c>
      <c r="S1918" s="165" t="s">
        <v>305</v>
      </c>
      <c r="T1918" s="86" t="s">
        <v>1601</v>
      </c>
      <c r="U1918" s="165" t="s">
        <v>2614</v>
      </c>
      <c r="V1918" s="165"/>
      <c r="W1918" s="165"/>
      <c r="X1918" s="165"/>
      <c r="Y1918" s="87"/>
      <c r="Z1918" s="87"/>
      <c r="AA1918" s="87"/>
      <c r="AB1918" s="87"/>
      <c r="AC1918" s="87"/>
      <c r="AD1918" s="87"/>
    </row>
    <row r="1919" spans="1:30" ht="15" customHeight="1">
      <c r="A1919" s="165" t="s">
        <v>1090</v>
      </c>
      <c r="B1919" s="76"/>
      <c r="C1919" s="90"/>
      <c r="D1919" s="165" t="s">
        <v>16</v>
      </c>
      <c r="E1919" s="189">
        <v>42652</v>
      </c>
      <c r="F1919" s="95" t="s">
        <v>1049</v>
      </c>
      <c r="G1919" s="165" t="s">
        <v>1053</v>
      </c>
      <c r="H1919" s="165" t="s">
        <v>1048</v>
      </c>
      <c r="I1919" s="87"/>
      <c r="J1919" s="85" t="str">
        <f>IFERROR(VLOOKUP(H1919,REFERENCES!R:S,2,FALSE),"")</f>
        <v>Nombre</v>
      </c>
      <c r="K1919" s="168">
        <v>156</v>
      </c>
      <c r="L1919" s="167"/>
      <c r="M1919" s="167"/>
      <c r="N1919" s="167"/>
      <c r="O1919" s="84" t="s">
        <v>1902</v>
      </c>
      <c r="P1919" s="81">
        <v>156</v>
      </c>
      <c r="Q1919" s="89"/>
      <c r="R1919" s="165" t="s">
        <v>153</v>
      </c>
      <c r="S1919" s="165" t="s">
        <v>305</v>
      </c>
      <c r="T1919" s="86" t="s">
        <v>1622</v>
      </c>
      <c r="U1919" s="165"/>
      <c r="V1919" s="86"/>
      <c r="W1919" s="97"/>
      <c r="X1919" s="165"/>
      <c r="Y1919" s="165" t="str">
        <f t="shared" ref="Y1919:Y1957" si="116">UPPER(LEFT(A1919,3)&amp;YEAR(E1919)&amp;MONTH(E1919)&amp;DAY((E1919))&amp;LEFT(R1919,2)&amp;LEFT(S1919,2)&amp;LEFT(T1919,2))</f>
        <v>WOR2016109NIPE3È</v>
      </c>
      <c r="Z1919" s="165">
        <f t="shared" ref="Z1919:Z1957" si="117">COUNTIF($Y$4:$Y$1907,Y1919)</f>
        <v>0</v>
      </c>
      <c r="AA1919" s="165" t="str">
        <f>VLOOKUP(R1919,NIVEAUXADMIN!A:B,2,FALSE)</f>
        <v>HT10</v>
      </c>
      <c r="AB1919" s="165" t="str">
        <f>VLOOKUP(S1919,NIVEAUXADMIN!E:F,2,FALSE)</f>
        <v>HT101012</v>
      </c>
      <c r="AC1919" s="165" t="str">
        <f>VLOOKUP(T1919,NIVEAUXADMIN!I:J,2,FALSE)</f>
        <v>HT101012-03</v>
      </c>
      <c r="AD1919" s="87">
        <f>IF(SUMPRODUCT(($A$4:$A1919=A1919)*($S$4:$S1919=S1919))&gt;1,0,1)</f>
        <v>0</v>
      </c>
    </row>
    <row r="1920" spans="1:30" ht="15" customHeight="1">
      <c r="A1920" s="165" t="s">
        <v>1090</v>
      </c>
      <c r="B1920" s="76"/>
      <c r="C1920" s="90"/>
      <c r="D1920" s="165" t="s">
        <v>16</v>
      </c>
      <c r="E1920" s="189">
        <v>42652</v>
      </c>
      <c r="F1920" s="95" t="s">
        <v>1051</v>
      </c>
      <c r="G1920" s="165" t="s">
        <v>1052</v>
      </c>
      <c r="H1920" s="165" t="s">
        <v>1056</v>
      </c>
      <c r="I1920" s="87"/>
      <c r="J1920" s="85" t="str">
        <f>IFERROR(VLOOKUP(H1920,REFERENCES!R:S,2,FALSE),"")</f>
        <v>Nombre</v>
      </c>
      <c r="K1920" s="168">
        <v>156</v>
      </c>
      <c r="L1920" s="167"/>
      <c r="M1920" s="167"/>
      <c r="N1920" s="167"/>
      <c r="O1920" s="84" t="s">
        <v>1902</v>
      </c>
      <c r="P1920" s="81">
        <v>156</v>
      </c>
      <c r="Q1920" s="96" t="s">
        <v>1040</v>
      </c>
      <c r="R1920" s="165" t="s">
        <v>153</v>
      </c>
      <c r="S1920" s="165" t="s">
        <v>305</v>
      </c>
      <c r="T1920" s="86" t="s">
        <v>1622</v>
      </c>
      <c r="U1920" s="165"/>
      <c r="V1920" s="86"/>
      <c r="W1920" s="97"/>
      <c r="X1920" s="165"/>
      <c r="Y1920" s="165" t="str">
        <f t="shared" si="116"/>
        <v>WOR2016109NIPE3È</v>
      </c>
      <c r="Z1920" s="165">
        <f t="shared" si="117"/>
        <v>0</v>
      </c>
      <c r="AA1920" s="165" t="str">
        <f>VLOOKUP(R1920,NIVEAUXADMIN!A:B,2,FALSE)</f>
        <v>HT10</v>
      </c>
      <c r="AB1920" s="165" t="str">
        <f>VLOOKUP(S1920,NIVEAUXADMIN!E:F,2,FALSE)</f>
        <v>HT101012</v>
      </c>
      <c r="AC1920" s="165" t="str">
        <f>VLOOKUP(T1920,NIVEAUXADMIN!I:J,2,FALSE)</f>
        <v>HT101012-03</v>
      </c>
      <c r="AD1920" s="87">
        <f>IF(SUMPRODUCT(($A$4:$A1920=A1920)*($S$4:$S1920=S1920))&gt;1,0,1)</f>
        <v>0</v>
      </c>
    </row>
    <row r="1921" spans="1:30" ht="15" customHeight="1">
      <c r="A1921" s="165" t="s">
        <v>1090</v>
      </c>
      <c r="B1921" s="76"/>
      <c r="C1921" s="90"/>
      <c r="D1921" s="165" t="s">
        <v>16</v>
      </c>
      <c r="E1921" s="189">
        <v>42652</v>
      </c>
      <c r="F1921" s="95" t="s">
        <v>1051</v>
      </c>
      <c r="G1921" s="165" t="s">
        <v>1052</v>
      </c>
      <c r="H1921" s="165" t="s">
        <v>1054</v>
      </c>
      <c r="I1921" s="87"/>
      <c r="J1921" s="85" t="str">
        <f>IFERROR(VLOOKUP(H1921,REFERENCES!R:S,2,FALSE),"")</f>
        <v>Nombre</v>
      </c>
      <c r="K1921" s="168">
        <v>156</v>
      </c>
      <c r="L1921" s="167"/>
      <c r="M1921" s="167"/>
      <c r="N1921" s="167"/>
      <c r="O1921" s="84" t="s">
        <v>1902</v>
      </c>
      <c r="P1921" s="81">
        <v>156</v>
      </c>
      <c r="Q1921" s="96" t="s">
        <v>1040</v>
      </c>
      <c r="R1921" s="165" t="s">
        <v>153</v>
      </c>
      <c r="S1921" s="165" t="s">
        <v>305</v>
      </c>
      <c r="T1921" s="86" t="s">
        <v>1622</v>
      </c>
      <c r="U1921" s="165"/>
      <c r="V1921" s="86"/>
      <c r="W1921" s="97"/>
      <c r="X1921" s="165"/>
      <c r="Y1921" s="165" t="str">
        <f t="shared" si="116"/>
        <v>WOR2016109NIPE3È</v>
      </c>
      <c r="Z1921" s="165">
        <f t="shared" si="117"/>
        <v>0</v>
      </c>
      <c r="AA1921" s="165" t="str">
        <f>VLOOKUP(R1921,NIVEAUXADMIN!A:B,2,FALSE)</f>
        <v>HT10</v>
      </c>
      <c r="AB1921" s="165" t="str">
        <f>VLOOKUP(S1921,NIVEAUXADMIN!E:F,2,FALSE)</f>
        <v>HT101012</v>
      </c>
      <c r="AC1921" s="165" t="str">
        <f>VLOOKUP(T1921,NIVEAUXADMIN!I:J,2,FALSE)</f>
        <v>HT101012-03</v>
      </c>
      <c r="AD1921" s="47">
        <f>IF(SUMPRODUCT(($A$4:$A1921=A1921)*($S$4:$S1921=S1921))&gt;1,0,1)</f>
        <v>0</v>
      </c>
    </row>
    <row r="1922" spans="1:30" ht="15" customHeight="1">
      <c r="A1922" s="165" t="s">
        <v>1090</v>
      </c>
      <c r="B1922" s="76"/>
      <c r="C1922" s="90"/>
      <c r="D1922" s="165" t="s">
        <v>16</v>
      </c>
      <c r="E1922" s="189">
        <v>42650</v>
      </c>
      <c r="F1922" s="95" t="s">
        <v>1049</v>
      </c>
      <c r="G1922" s="165" t="s">
        <v>1053</v>
      </c>
      <c r="H1922" s="165" t="s">
        <v>1048</v>
      </c>
      <c r="I1922" s="165"/>
      <c r="J1922" s="85" t="str">
        <f>IFERROR(VLOOKUP(H1922,REFERENCES!R:S,2,FALSE),"")</f>
        <v>Nombre</v>
      </c>
      <c r="K1922" s="168">
        <v>128</v>
      </c>
      <c r="L1922" s="167"/>
      <c r="M1922" s="167"/>
      <c r="N1922" s="167"/>
      <c r="O1922" s="84" t="s">
        <v>1902</v>
      </c>
      <c r="P1922" s="81">
        <v>128</v>
      </c>
      <c r="Q1922" s="89"/>
      <c r="R1922" s="165" t="s">
        <v>174</v>
      </c>
      <c r="S1922" s="165" t="s">
        <v>482</v>
      </c>
      <c r="T1922" s="86" t="s">
        <v>1624</v>
      </c>
      <c r="U1922" s="165"/>
      <c r="V1922" s="86"/>
      <c r="W1922" s="97"/>
      <c r="X1922" s="165"/>
      <c r="Y1922" s="165" t="str">
        <f t="shared" si="116"/>
        <v>WOR2016107OUKE3È</v>
      </c>
      <c r="Z1922" s="165">
        <f t="shared" si="117"/>
        <v>0</v>
      </c>
      <c r="AA1922" s="165" t="str">
        <f>VLOOKUP(R1922,NIVEAUXADMIN!A:B,2,FALSE)</f>
        <v>HT01</v>
      </c>
      <c r="AB1922" s="165" t="str">
        <f>VLOOKUP(S1922,NIVEAUXADMIN!E:F,2,FALSE)</f>
        <v>HT01115</v>
      </c>
      <c r="AC1922" s="165" t="str">
        <f>VLOOKUP(T1922,NIVEAUXADMIN!I:J,2,FALSE)</f>
        <v>HT01115-03</v>
      </c>
      <c r="AD1922" s="47">
        <f>IF(SUMPRODUCT(($A$4:$A1922=A1922)*($S$4:$S1922=S1922))&gt;1,0,1)</f>
        <v>0</v>
      </c>
    </row>
    <row r="1923" spans="1:30" ht="15" customHeight="1">
      <c r="A1923" s="165" t="s">
        <v>1090</v>
      </c>
      <c r="B1923" s="76"/>
      <c r="C1923" s="90"/>
      <c r="D1923" s="165" t="s">
        <v>16</v>
      </c>
      <c r="E1923" s="189">
        <v>42650</v>
      </c>
      <c r="F1923" s="95" t="s">
        <v>1051</v>
      </c>
      <c r="G1923" s="165" t="s">
        <v>1052</v>
      </c>
      <c r="H1923" s="165" t="s">
        <v>1056</v>
      </c>
      <c r="I1923" s="165"/>
      <c r="J1923" s="85" t="str">
        <f>IFERROR(VLOOKUP(H1923,REFERENCES!R:S,2,FALSE),"")</f>
        <v>Nombre</v>
      </c>
      <c r="K1923" s="168">
        <v>128</v>
      </c>
      <c r="L1923" s="167"/>
      <c r="M1923" s="167"/>
      <c r="N1923" s="167"/>
      <c r="O1923" s="84" t="s">
        <v>1902</v>
      </c>
      <c r="P1923" s="81">
        <v>128</v>
      </c>
      <c r="Q1923" s="96" t="s">
        <v>1040</v>
      </c>
      <c r="R1923" s="165" t="s">
        <v>174</v>
      </c>
      <c r="S1923" s="165" t="s">
        <v>482</v>
      </c>
      <c r="T1923" s="86" t="s">
        <v>1624</v>
      </c>
      <c r="U1923" s="165"/>
      <c r="V1923" s="86"/>
      <c r="W1923" s="97"/>
      <c r="X1923" s="165"/>
      <c r="Y1923" s="165" t="str">
        <f t="shared" si="116"/>
        <v>WOR2016107OUKE3È</v>
      </c>
      <c r="Z1923" s="165">
        <f t="shared" si="117"/>
        <v>0</v>
      </c>
      <c r="AA1923" s="165" t="str">
        <f>VLOOKUP(R1923,NIVEAUXADMIN!A:B,2,FALSE)</f>
        <v>HT01</v>
      </c>
      <c r="AB1923" s="165" t="str">
        <f>VLOOKUP(S1923,NIVEAUXADMIN!E:F,2,FALSE)</f>
        <v>HT01115</v>
      </c>
      <c r="AC1923" s="165" t="str">
        <f>VLOOKUP(T1923,NIVEAUXADMIN!I:J,2,FALSE)</f>
        <v>HT01115-03</v>
      </c>
      <c r="AD1923" s="47">
        <f>IF(SUMPRODUCT(($A$4:$A1923=A1923)*($S$4:$S1923=S1923))&gt;1,0,1)</f>
        <v>0</v>
      </c>
    </row>
    <row r="1924" spans="1:30" ht="15" customHeight="1">
      <c r="A1924" s="165" t="s">
        <v>1090</v>
      </c>
      <c r="B1924" s="76"/>
      <c r="C1924" s="90"/>
      <c r="D1924" s="165" t="s">
        <v>16</v>
      </c>
      <c r="E1924" s="189">
        <v>42650</v>
      </c>
      <c r="F1924" s="95" t="s">
        <v>1051</v>
      </c>
      <c r="G1924" s="165" t="s">
        <v>1052</v>
      </c>
      <c r="H1924" s="165" t="s">
        <v>1054</v>
      </c>
      <c r="I1924" s="165"/>
      <c r="J1924" s="85" t="str">
        <f>IFERROR(VLOOKUP(H1924,REFERENCES!R:S,2,FALSE),"")</f>
        <v>Nombre</v>
      </c>
      <c r="K1924" s="168">
        <v>128</v>
      </c>
      <c r="L1924" s="167"/>
      <c r="M1924" s="167"/>
      <c r="N1924" s="167"/>
      <c r="O1924" s="84" t="s">
        <v>1902</v>
      </c>
      <c r="P1924" s="81">
        <v>128</v>
      </c>
      <c r="Q1924" s="96" t="s">
        <v>1040</v>
      </c>
      <c r="R1924" s="165" t="s">
        <v>174</v>
      </c>
      <c r="S1924" s="165" t="s">
        <v>482</v>
      </c>
      <c r="T1924" s="86" t="s">
        <v>1624</v>
      </c>
      <c r="U1924" s="165"/>
      <c r="V1924" s="86"/>
      <c r="W1924" s="97"/>
      <c r="X1924" s="165"/>
      <c r="Y1924" s="165" t="str">
        <f t="shared" si="116"/>
        <v>WOR2016107OUKE3È</v>
      </c>
      <c r="Z1924" s="165">
        <f t="shared" si="117"/>
        <v>0</v>
      </c>
      <c r="AA1924" s="165" t="str">
        <f>VLOOKUP(R1924,NIVEAUXADMIN!A:B,2,FALSE)</f>
        <v>HT01</v>
      </c>
      <c r="AB1924" s="165" t="str">
        <f>VLOOKUP(S1924,NIVEAUXADMIN!E:F,2,FALSE)</f>
        <v>HT01115</v>
      </c>
      <c r="AC1924" s="165" t="str">
        <f>VLOOKUP(T1924,NIVEAUXADMIN!I:J,2,FALSE)</f>
        <v>HT01115-03</v>
      </c>
      <c r="AD1924" s="47">
        <f>IF(SUMPRODUCT(($A$4:$A1924=A1924)*($S$4:$S1924=S1924))&gt;1,0,1)</f>
        <v>0</v>
      </c>
    </row>
    <row r="1925" spans="1:30" ht="15" customHeight="1">
      <c r="A1925" s="165" t="s">
        <v>1090</v>
      </c>
      <c r="B1925" s="76"/>
      <c r="C1925" s="90"/>
      <c r="D1925" s="165" t="s">
        <v>16</v>
      </c>
      <c r="E1925" s="189">
        <v>42650</v>
      </c>
      <c r="F1925" s="88" t="s">
        <v>1051</v>
      </c>
      <c r="G1925" s="87" t="s">
        <v>1052</v>
      </c>
      <c r="H1925" s="87" t="s">
        <v>1062</v>
      </c>
      <c r="I1925" s="165"/>
      <c r="J1925" s="85" t="str">
        <f>IFERROR(VLOOKUP(H1925,REFERENCES!R:S,2,FALSE),"")</f>
        <v>Nombre</v>
      </c>
      <c r="K1925" s="168">
        <v>128</v>
      </c>
      <c r="L1925" s="167"/>
      <c r="M1925" s="167"/>
      <c r="N1925" s="167"/>
      <c r="O1925" s="84" t="s">
        <v>1902</v>
      </c>
      <c r="P1925" s="81">
        <v>128</v>
      </c>
      <c r="Q1925" s="96" t="s">
        <v>1040</v>
      </c>
      <c r="R1925" s="165" t="s">
        <v>174</v>
      </c>
      <c r="S1925" s="165" t="s">
        <v>482</v>
      </c>
      <c r="T1925" s="86" t="s">
        <v>1624</v>
      </c>
      <c r="U1925" s="165"/>
      <c r="V1925" s="86"/>
      <c r="W1925" s="97"/>
      <c r="X1925" s="165"/>
      <c r="Y1925" s="165" t="str">
        <f t="shared" si="116"/>
        <v>WOR2016107OUKE3È</v>
      </c>
      <c r="Z1925" s="165">
        <f t="shared" si="117"/>
        <v>0</v>
      </c>
      <c r="AA1925" s="165" t="str">
        <f>VLOOKUP(R1925,NIVEAUXADMIN!A:B,2,FALSE)</f>
        <v>HT01</v>
      </c>
      <c r="AB1925" s="165" t="str">
        <f>VLOOKUP(S1925,NIVEAUXADMIN!E:F,2,FALSE)</f>
        <v>HT01115</v>
      </c>
      <c r="AC1925" s="165" t="str">
        <f>VLOOKUP(T1925,NIVEAUXADMIN!I:J,2,FALSE)</f>
        <v>HT01115-03</v>
      </c>
      <c r="AD1925" s="47">
        <f>IF(SUMPRODUCT(($A$4:$A1925=A1925)*($S$4:$S1925=S1925))&gt;1,0,1)</f>
        <v>0</v>
      </c>
    </row>
    <row r="1926" spans="1:30" ht="15" customHeight="1">
      <c r="A1926" s="165" t="s">
        <v>1090</v>
      </c>
      <c r="B1926" s="76"/>
      <c r="C1926" s="90"/>
      <c r="D1926" s="165" t="s">
        <v>16</v>
      </c>
      <c r="E1926" s="189">
        <v>42656</v>
      </c>
      <c r="F1926" s="95" t="s">
        <v>1049</v>
      </c>
      <c r="G1926" s="165" t="s">
        <v>1053</v>
      </c>
      <c r="H1926" s="165" t="s">
        <v>1048</v>
      </c>
      <c r="I1926" s="87"/>
      <c r="J1926" s="85" t="str">
        <f>IFERROR(VLOOKUP(H1926,REFERENCES!R:S,2,FALSE),"")</f>
        <v>Nombre</v>
      </c>
      <c r="K1926" s="168">
        <v>250</v>
      </c>
      <c r="L1926" s="167"/>
      <c r="M1926" s="167"/>
      <c r="N1926" s="167"/>
      <c r="O1926" s="84" t="s">
        <v>1902</v>
      </c>
      <c r="P1926" s="81">
        <v>250</v>
      </c>
      <c r="Q1926" s="89"/>
      <c r="R1926" s="165" t="s">
        <v>174</v>
      </c>
      <c r="S1926" s="165" t="s">
        <v>482</v>
      </c>
      <c r="T1926" s="86" t="s">
        <v>1624</v>
      </c>
      <c r="U1926" s="165"/>
      <c r="V1926" s="86"/>
      <c r="W1926" s="97"/>
      <c r="X1926" s="165"/>
      <c r="Y1926" s="165" t="str">
        <f t="shared" si="116"/>
        <v>WOR20161013OUKE3È</v>
      </c>
      <c r="Z1926" s="165">
        <f t="shared" si="117"/>
        <v>0</v>
      </c>
      <c r="AA1926" s="165" t="str">
        <f>VLOOKUP(R1926,NIVEAUXADMIN!A:B,2,FALSE)</f>
        <v>HT01</v>
      </c>
      <c r="AB1926" s="165" t="str">
        <f>VLOOKUP(S1926,NIVEAUXADMIN!E:F,2,FALSE)</f>
        <v>HT01115</v>
      </c>
      <c r="AC1926" s="165" t="str">
        <f>VLOOKUP(T1926,NIVEAUXADMIN!I:J,2,FALSE)</f>
        <v>HT01115-03</v>
      </c>
      <c r="AD1926" s="47">
        <f>IF(SUMPRODUCT(($A$4:$A1926=A1926)*($S$4:$S1926=S1926))&gt;1,0,1)</f>
        <v>0</v>
      </c>
    </row>
    <row r="1927" spans="1:30" ht="15" customHeight="1">
      <c r="A1927" s="165" t="s">
        <v>1090</v>
      </c>
      <c r="B1927" s="76"/>
      <c r="C1927" s="90"/>
      <c r="D1927" s="165" t="s">
        <v>16</v>
      </c>
      <c r="E1927" s="189">
        <v>42656</v>
      </c>
      <c r="F1927" s="95" t="s">
        <v>1051</v>
      </c>
      <c r="G1927" s="165" t="s">
        <v>1052</v>
      </c>
      <c r="H1927" s="165" t="s">
        <v>1056</v>
      </c>
      <c r="I1927" s="87"/>
      <c r="J1927" s="85" t="str">
        <f>IFERROR(VLOOKUP(H1927,REFERENCES!R:S,2,FALSE),"")</f>
        <v>Nombre</v>
      </c>
      <c r="K1927" s="168">
        <v>250</v>
      </c>
      <c r="L1927" s="167"/>
      <c r="M1927" s="167"/>
      <c r="N1927" s="167"/>
      <c r="O1927" s="84" t="s">
        <v>1902</v>
      </c>
      <c r="P1927" s="81">
        <v>250</v>
      </c>
      <c r="Q1927" s="96" t="s">
        <v>1040</v>
      </c>
      <c r="R1927" s="165" t="s">
        <v>174</v>
      </c>
      <c r="S1927" s="165" t="s">
        <v>482</v>
      </c>
      <c r="T1927" s="86" t="s">
        <v>1624</v>
      </c>
      <c r="U1927" s="165"/>
      <c r="V1927" s="86"/>
      <c r="W1927" s="97"/>
      <c r="X1927" s="165"/>
      <c r="Y1927" s="165" t="str">
        <f t="shared" si="116"/>
        <v>WOR20161013OUKE3È</v>
      </c>
      <c r="Z1927" s="165">
        <f t="shared" si="117"/>
        <v>0</v>
      </c>
      <c r="AA1927" s="165" t="str">
        <f>VLOOKUP(R1927,NIVEAUXADMIN!A:B,2,FALSE)</f>
        <v>HT01</v>
      </c>
      <c r="AB1927" s="165" t="str">
        <f>VLOOKUP(S1927,NIVEAUXADMIN!E:F,2,FALSE)</f>
        <v>HT01115</v>
      </c>
      <c r="AC1927" s="165" t="str">
        <f>VLOOKUP(T1927,NIVEAUXADMIN!I:J,2,FALSE)</f>
        <v>HT01115-03</v>
      </c>
      <c r="AD1927" s="47">
        <f>IF(SUMPRODUCT(($A$4:$A1927=A1927)*($S$4:$S1927=S1927))&gt;1,0,1)</f>
        <v>0</v>
      </c>
    </row>
    <row r="1928" spans="1:30" ht="15" customHeight="1">
      <c r="A1928" s="165" t="s">
        <v>1090</v>
      </c>
      <c r="B1928" s="76"/>
      <c r="C1928" s="90"/>
      <c r="D1928" s="165" t="s">
        <v>16</v>
      </c>
      <c r="E1928" s="189">
        <v>42656</v>
      </c>
      <c r="F1928" s="95" t="s">
        <v>1051</v>
      </c>
      <c r="G1928" s="165" t="s">
        <v>1052</v>
      </c>
      <c r="H1928" s="165" t="s">
        <v>1054</v>
      </c>
      <c r="I1928" s="87"/>
      <c r="J1928" s="85" t="str">
        <f>IFERROR(VLOOKUP(H1928,REFERENCES!R:S,2,FALSE),"")</f>
        <v>Nombre</v>
      </c>
      <c r="K1928" s="168">
        <v>250</v>
      </c>
      <c r="L1928" s="167"/>
      <c r="M1928" s="167"/>
      <c r="N1928" s="167"/>
      <c r="O1928" s="84" t="s">
        <v>1902</v>
      </c>
      <c r="P1928" s="81">
        <v>250</v>
      </c>
      <c r="Q1928" s="96" t="s">
        <v>1040</v>
      </c>
      <c r="R1928" s="165" t="s">
        <v>174</v>
      </c>
      <c r="S1928" s="165" t="s">
        <v>482</v>
      </c>
      <c r="T1928" s="86" t="s">
        <v>1624</v>
      </c>
      <c r="U1928" s="165"/>
      <c r="V1928" s="86"/>
      <c r="W1928" s="97"/>
      <c r="X1928" s="165"/>
      <c r="Y1928" s="165" t="str">
        <f t="shared" si="116"/>
        <v>WOR20161013OUKE3È</v>
      </c>
      <c r="Z1928" s="165">
        <f t="shared" si="117"/>
        <v>0</v>
      </c>
      <c r="AA1928" s="165" t="str">
        <f>VLOOKUP(R1928,NIVEAUXADMIN!A:B,2,FALSE)</f>
        <v>HT01</v>
      </c>
      <c r="AB1928" s="165" t="str">
        <f>VLOOKUP(S1928,NIVEAUXADMIN!E:F,2,FALSE)</f>
        <v>HT01115</v>
      </c>
      <c r="AC1928" s="165" t="str">
        <f>VLOOKUP(T1928,NIVEAUXADMIN!I:J,2,FALSE)</f>
        <v>HT01115-03</v>
      </c>
      <c r="AD1928" s="87">
        <f>IF(SUMPRODUCT(($A$4:$A1928=A1928)*($S$4:$S1928=S1928))&gt;1,0,1)</f>
        <v>0</v>
      </c>
    </row>
    <row r="1929" spans="1:30" ht="15" customHeight="1">
      <c r="A1929" s="98" t="s">
        <v>1090</v>
      </c>
      <c r="B1929" s="76"/>
      <c r="C1929" s="90"/>
      <c r="D1929" s="165" t="s">
        <v>16</v>
      </c>
      <c r="E1929" s="189">
        <v>42656</v>
      </c>
      <c r="F1929" s="95" t="s">
        <v>1051</v>
      </c>
      <c r="G1929" s="165" t="s">
        <v>1052</v>
      </c>
      <c r="H1929" s="165" t="s">
        <v>1058</v>
      </c>
      <c r="I1929" s="87"/>
      <c r="J1929" s="85" t="str">
        <f>IFERROR(VLOOKUP(H1929,REFERENCES!R:S,2,FALSE),"")</f>
        <v>Nombre</v>
      </c>
      <c r="K1929" s="168">
        <v>250</v>
      </c>
      <c r="L1929" s="167"/>
      <c r="M1929" s="167"/>
      <c r="N1929" s="167"/>
      <c r="O1929" s="84" t="s">
        <v>1902</v>
      </c>
      <c r="P1929" s="81">
        <v>250</v>
      </c>
      <c r="Q1929" s="96" t="s">
        <v>1040</v>
      </c>
      <c r="R1929" s="165" t="s">
        <v>174</v>
      </c>
      <c r="S1929" s="165" t="s">
        <v>482</v>
      </c>
      <c r="T1929" s="86" t="s">
        <v>1624</v>
      </c>
      <c r="U1929" s="165"/>
      <c r="V1929" s="86"/>
      <c r="W1929" s="97"/>
      <c r="X1929" s="165"/>
      <c r="Y1929" s="165" t="str">
        <f t="shared" si="116"/>
        <v>WOR20161013OUKE3È</v>
      </c>
      <c r="Z1929" s="165">
        <f t="shared" si="117"/>
        <v>0</v>
      </c>
      <c r="AA1929" s="165" t="str">
        <f>VLOOKUP(R1929,NIVEAUXADMIN!A:B,2,FALSE)</f>
        <v>HT01</v>
      </c>
      <c r="AB1929" s="165" t="str">
        <f>VLOOKUP(S1929,NIVEAUXADMIN!E:F,2,FALSE)</f>
        <v>HT01115</v>
      </c>
      <c r="AC1929" s="165" t="str">
        <f>VLOOKUP(T1929,NIVEAUXADMIN!I:J,2,FALSE)</f>
        <v>HT01115-03</v>
      </c>
      <c r="AD1929" s="87">
        <f>IF(SUMPRODUCT(($A$4:$A1929=A1929)*($S$4:$S1929=S1929))&gt;1,0,1)</f>
        <v>0</v>
      </c>
    </row>
    <row r="1930" spans="1:30" ht="15" customHeight="1">
      <c r="A1930" s="165" t="s">
        <v>1090</v>
      </c>
      <c r="B1930" s="76"/>
      <c r="C1930" s="90"/>
      <c r="D1930" s="165" t="s">
        <v>16</v>
      </c>
      <c r="E1930" s="189">
        <v>42652</v>
      </c>
      <c r="F1930" s="95" t="s">
        <v>1049</v>
      </c>
      <c r="G1930" s="165" t="s">
        <v>1053</v>
      </c>
      <c r="H1930" s="165" t="s">
        <v>1048</v>
      </c>
      <c r="I1930" s="165"/>
      <c r="J1930" s="85" t="str">
        <f>IFERROR(VLOOKUP(H1930,REFERENCES!R:S,2,FALSE),"")</f>
        <v>Nombre</v>
      </c>
      <c r="K1930" s="168">
        <v>134</v>
      </c>
      <c r="L1930" s="167"/>
      <c r="M1930" s="167"/>
      <c r="N1930" s="167"/>
      <c r="O1930" s="84" t="s">
        <v>1902</v>
      </c>
      <c r="P1930" s="81">
        <v>134</v>
      </c>
      <c r="Q1930" s="89"/>
      <c r="R1930" s="165" t="s">
        <v>174</v>
      </c>
      <c r="S1930" s="165" t="s">
        <v>482</v>
      </c>
      <c r="T1930" s="86" t="s">
        <v>1644</v>
      </c>
      <c r="U1930" s="165"/>
      <c r="V1930" s="86"/>
      <c r="W1930" s="97"/>
      <c r="X1930" s="165"/>
      <c r="Y1930" s="165" t="str">
        <f t="shared" si="116"/>
        <v>WOR2016109OUKE4È</v>
      </c>
      <c r="Z1930" s="165">
        <f t="shared" si="117"/>
        <v>0</v>
      </c>
      <c r="AA1930" s="165" t="str">
        <f>VLOOKUP(R1930,NIVEAUXADMIN!A:B,2,FALSE)</f>
        <v>HT01</v>
      </c>
      <c r="AB1930" s="165" t="str">
        <f>VLOOKUP(S1930,NIVEAUXADMIN!E:F,2,FALSE)</f>
        <v>HT01115</v>
      </c>
      <c r="AC1930" s="165" t="str">
        <f>VLOOKUP(T1930,NIVEAUXADMIN!I:J,2,FALSE)</f>
        <v>HT01115-04</v>
      </c>
      <c r="AD1930" s="47">
        <f>IF(SUMPRODUCT(($A$4:$A1930=A1930)*($S$4:$S1930=S1930))&gt;1,0,1)</f>
        <v>0</v>
      </c>
    </row>
    <row r="1931" spans="1:30" ht="15" customHeight="1">
      <c r="A1931" s="165" t="s">
        <v>1090</v>
      </c>
      <c r="B1931" s="76"/>
      <c r="C1931" s="90"/>
      <c r="D1931" s="165" t="s">
        <v>16</v>
      </c>
      <c r="E1931" s="189">
        <v>42652</v>
      </c>
      <c r="F1931" s="95" t="s">
        <v>1051</v>
      </c>
      <c r="G1931" s="165" t="s">
        <v>1052</v>
      </c>
      <c r="H1931" s="165" t="s">
        <v>1056</v>
      </c>
      <c r="I1931" s="87"/>
      <c r="J1931" s="85" t="str">
        <f>IFERROR(VLOOKUP(H1931,REFERENCES!R:S,2,FALSE),"")</f>
        <v>Nombre</v>
      </c>
      <c r="K1931" s="168">
        <v>134</v>
      </c>
      <c r="L1931" s="167"/>
      <c r="M1931" s="167"/>
      <c r="N1931" s="167"/>
      <c r="O1931" s="84" t="s">
        <v>1902</v>
      </c>
      <c r="P1931" s="81">
        <v>134</v>
      </c>
      <c r="Q1931" s="96" t="s">
        <v>1040</v>
      </c>
      <c r="R1931" s="165" t="s">
        <v>174</v>
      </c>
      <c r="S1931" s="165" t="s">
        <v>482</v>
      </c>
      <c r="T1931" s="86" t="s">
        <v>1644</v>
      </c>
      <c r="U1931" s="165"/>
      <c r="V1931" s="86"/>
      <c r="W1931" s="97"/>
      <c r="X1931" s="165"/>
      <c r="Y1931" s="165" t="str">
        <f t="shared" si="116"/>
        <v>WOR2016109OUKE4È</v>
      </c>
      <c r="Z1931" s="165">
        <f t="shared" si="117"/>
        <v>0</v>
      </c>
      <c r="AA1931" s="165" t="str">
        <f>VLOOKUP(R1931,NIVEAUXADMIN!A:B,2,FALSE)</f>
        <v>HT01</v>
      </c>
      <c r="AB1931" s="165" t="str">
        <f>VLOOKUP(S1931,NIVEAUXADMIN!E:F,2,FALSE)</f>
        <v>HT01115</v>
      </c>
      <c r="AC1931" s="165" t="str">
        <f>VLOOKUP(T1931,NIVEAUXADMIN!I:J,2,FALSE)</f>
        <v>HT01115-04</v>
      </c>
      <c r="AD1931" s="47">
        <f>IF(SUMPRODUCT(($A$4:$A1931=A1931)*($S$4:$S1931=S1931))&gt;1,0,1)</f>
        <v>0</v>
      </c>
    </row>
    <row r="1932" spans="1:30" ht="15" customHeight="1">
      <c r="A1932" s="165" t="s">
        <v>1090</v>
      </c>
      <c r="B1932" s="76"/>
      <c r="C1932" s="90"/>
      <c r="D1932" s="165" t="s">
        <v>16</v>
      </c>
      <c r="E1932" s="189">
        <v>42652</v>
      </c>
      <c r="F1932" s="95" t="s">
        <v>1051</v>
      </c>
      <c r="G1932" s="165" t="s">
        <v>1052</v>
      </c>
      <c r="H1932" s="165" t="s">
        <v>1054</v>
      </c>
      <c r="I1932" s="87"/>
      <c r="J1932" s="85" t="str">
        <f>IFERROR(VLOOKUP(H1932,REFERENCES!R:S,2,FALSE),"")</f>
        <v>Nombre</v>
      </c>
      <c r="K1932" s="168">
        <v>134</v>
      </c>
      <c r="L1932" s="167"/>
      <c r="M1932" s="167"/>
      <c r="N1932" s="167"/>
      <c r="O1932" s="84" t="s">
        <v>1902</v>
      </c>
      <c r="P1932" s="81">
        <v>134</v>
      </c>
      <c r="Q1932" s="96" t="s">
        <v>1040</v>
      </c>
      <c r="R1932" s="165" t="s">
        <v>174</v>
      </c>
      <c r="S1932" s="165" t="s">
        <v>482</v>
      </c>
      <c r="T1932" s="86" t="s">
        <v>1644</v>
      </c>
      <c r="U1932" s="165"/>
      <c r="V1932" s="86"/>
      <c r="W1932" s="97"/>
      <c r="X1932" s="165"/>
      <c r="Y1932" s="165" t="str">
        <f t="shared" si="116"/>
        <v>WOR2016109OUKE4È</v>
      </c>
      <c r="Z1932" s="165">
        <f t="shared" si="117"/>
        <v>0</v>
      </c>
      <c r="AA1932" s="165" t="str">
        <f>VLOOKUP(R1932,NIVEAUXADMIN!A:B,2,FALSE)</f>
        <v>HT01</v>
      </c>
      <c r="AB1932" s="165" t="str">
        <f>VLOOKUP(S1932,NIVEAUXADMIN!E:F,2,FALSE)</f>
        <v>HT01115</v>
      </c>
      <c r="AC1932" s="165" t="str">
        <f>VLOOKUP(T1932,NIVEAUXADMIN!I:J,2,FALSE)</f>
        <v>HT01115-04</v>
      </c>
      <c r="AD1932" s="47">
        <f>IF(SUMPRODUCT(($A$4:$A1932=A1932)*($S$4:$S1932=S1932))&gt;1,0,1)</f>
        <v>0</v>
      </c>
    </row>
    <row r="1933" spans="1:30" ht="15" customHeight="1">
      <c r="A1933" s="165" t="s">
        <v>1090</v>
      </c>
      <c r="B1933" s="76"/>
      <c r="C1933" s="90"/>
      <c r="D1933" s="165" t="s">
        <v>16</v>
      </c>
      <c r="E1933" s="189">
        <v>42679</v>
      </c>
      <c r="F1933" s="95" t="s">
        <v>1049</v>
      </c>
      <c r="G1933" s="165" t="s">
        <v>1053</v>
      </c>
      <c r="H1933" s="165" t="s">
        <v>1048</v>
      </c>
      <c r="I1933" s="176"/>
      <c r="J1933" s="85" t="str">
        <f>IFERROR(VLOOKUP(H1933,REFERENCES!R:S,2,FALSE),"")</f>
        <v>Nombre</v>
      </c>
      <c r="K1933" s="168">
        <v>150</v>
      </c>
      <c r="L1933" s="167"/>
      <c r="M1933" s="167"/>
      <c r="N1933" s="167"/>
      <c r="O1933" s="84" t="s">
        <v>1902</v>
      </c>
      <c r="P1933" s="81">
        <v>150</v>
      </c>
      <c r="Q1933" s="89"/>
      <c r="R1933" s="165" t="s">
        <v>153</v>
      </c>
      <c r="S1933" s="165" t="s">
        <v>305</v>
      </c>
      <c r="T1933" s="166" t="s">
        <v>1647</v>
      </c>
      <c r="U1933" s="165"/>
      <c r="V1933" s="86"/>
      <c r="W1933" s="97"/>
      <c r="X1933" s="165"/>
      <c r="Y1933" s="165" t="str">
        <f t="shared" si="116"/>
        <v>WOR2016115NIPE4È</v>
      </c>
      <c r="Z1933" s="165">
        <f t="shared" si="117"/>
        <v>0</v>
      </c>
      <c r="AA1933" s="165" t="str">
        <f>VLOOKUP(R1933,NIVEAUXADMIN!A:B,2,FALSE)</f>
        <v>HT10</v>
      </c>
      <c r="AB1933" s="165" t="str">
        <f>VLOOKUP(S1933,NIVEAUXADMIN!E:F,2,FALSE)</f>
        <v>HT101012</v>
      </c>
      <c r="AC1933" s="165" t="str">
        <f>VLOOKUP(T1933,NIVEAUXADMIN!I:J,2,FALSE)</f>
        <v>HT101012-04</v>
      </c>
      <c r="AD1933" s="47">
        <f>IF(SUMPRODUCT(($A$4:$A1933=A1933)*($S$4:$S1933=S1933))&gt;1,0,1)</f>
        <v>0</v>
      </c>
    </row>
    <row r="1934" spans="1:30" ht="15" customHeight="1">
      <c r="A1934" s="165" t="s">
        <v>1090</v>
      </c>
      <c r="B1934" s="76"/>
      <c r="C1934" s="90"/>
      <c r="D1934" s="165" t="s">
        <v>16</v>
      </c>
      <c r="E1934" s="189">
        <v>42679</v>
      </c>
      <c r="F1934" s="95" t="s">
        <v>1051</v>
      </c>
      <c r="G1934" s="165" t="s">
        <v>1052</v>
      </c>
      <c r="H1934" s="165" t="s">
        <v>1054</v>
      </c>
      <c r="I1934" s="176"/>
      <c r="J1934" s="85" t="str">
        <f>IFERROR(VLOOKUP(H1934,REFERENCES!R:S,2,FALSE),"")</f>
        <v>Nombre</v>
      </c>
      <c r="K1934" s="168">
        <v>300</v>
      </c>
      <c r="L1934" s="167"/>
      <c r="M1934" s="167"/>
      <c r="N1934" s="167"/>
      <c r="O1934" s="84" t="s">
        <v>1902</v>
      </c>
      <c r="P1934" s="81">
        <v>150</v>
      </c>
      <c r="Q1934" s="96" t="s">
        <v>1040</v>
      </c>
      <c r="R1934" s="165" t="s">
        <v>153</v>
      </c>
      <c r="S1934" s="165" t="s">
        <v>305</v>
      </c>
      <c r="T1934" s="166" t="s">
        <v>1647</v>
      </c>
      <c r="U1934" s="165"/>
      <c r="V1934" s="86"/>
      <c r="W1934" s="97"/>
      <c r="X1934" s="165"/>
      <c r="Y1934" s="165" t="str">
        <f t="shared" si="116"/>
        <v>WOR2016115NIPE4È</v>
      </c>
      <c r="Z1934" s="165">
        <f t="shared" si="117"/>
        <v>0</v>
      </c>
      <c r="AA1934" s="165" t="str">
        <f>VLOOKUP(R1934,NIVEAUXADMIN!A:B,2,FALSE)</f>
        <v>HT10</v>
      </c>
      <c r="AB1934" s="165" t="str">
        <f>VLOOKUP(S1934,NIVEAUXADMIN!E:F,2,FALSE)</f>
        <v>HT101012</v>
      </c>
      <c r="AC1934" s="165" t="str">
        <f>VLOOKUP(T1934,NIVEAUXADMIN!I:J,2,FALSE)</f>
        <v>HT101012-04</v>
      </c>
      <c r="AD1934" s="47">
        <f>IF(SUMPRODUCT(($A$4:$A1934=A1934)*($S$4:$S1934=S1934))&gt;1,0,1)</f>
        <v>0</v>
      </c>
    </row>
    <row r="1935" spans="1:30" ht="15" customHeight="1">
      <c r="A1935" s="165" t="s">
        <v>1090</v>
      </c>
      <c r="B1935" s="76"/>
      <c r="C1935" s="90"/>
      <c r="D1935" s="165" t="s">
        <v>16</v>
      </c>
      <c r="E1935" s="189">
        <v>42679</v>
      </c>
      <c r="F1935" s="88" t="s">
        <v>1051</v>
      </c>
      <c r="G1935" s="87" t="s">
        <v>1052</v>
      </c>
      <c r="H1935" s="87" t="s">
        <v>1062</v>
      </c>
      <c r="I1935" s="176"/>
      <c r="J1935" s="85" t="str">
        <f>IFERROR(VLOOKUP(H1935,REFERENCES!R:S,2,FALSE),"")</f>
        <v>Nombre</v>
      </c>
      <c r="K1935" s="168">
        <v>150</v>
      </c>
      <c r="L1935" s="167"/>
      <c r="M1935" s="167"/>
      <c r="N1935" s="167"/>
      <c r="O1935" s="84" t="s">
        <v>1902</v>
      </c>
      <c r="P1935" s="81">
        <v>150</v>
      </c>
      <c r="Q1935" s="96" t="s">
        <v>1040</v>
      </c>
      <c r="R1935" s="165" t="s">
        <v>153</v>
      </c>
      <c r="S1935" s="165" t="s">
        <v>305</v>
      </c>
      <c r="T1935" s="166" t="s">
        <v>1647</v>
      </c>
      <c r="U1935" s="165"/>
      <c r="V1935" s="86"/>
      <c r="W1935" s="97"/>
      <c r="X1935" s="165"/>
      <c r="Y1935" s="165" t="str">
        <f t="shared" si="116"/>
        <v>WOR2016115NIPE4È</v>
      </c>
      <c r="Z1935" s="165">
        <f t="shared" si="117"/>
        <v>0</v>
      </c>
      <c r="AA1935" s="165" t="str">
        <f>VLOOKUP(R1935,NIVEAUXADMIN!A:B,2,FALSE)</f>
        <v>HT10</v>
      </c>
      <c r="AB1935" s="165" t="str">
        <f>VLOOKUP(S1935,NIVEAUXADMIN!E:F,2,FALSE)</f>
        <v>HT101012</v>
      </c>
      <c r="AC1935" s="165" t="str">
        <f>VLOOKUP(T1935,NIVEAUXADMIN!I:J,2,FALSE)</f>
        <v>HT101012-04</v>
      </c>
      <c r="AD1935" s="47">
        <f>IF(SUMPRODUCT(($A$4:$A1935=A1935)*($S$4:$S1935=S1935))&gt;1,0,1)</f>
        <v>0</v>
      </c>
    </row>
    <row r="1936" spans="1:30" ht="15" customHeight="1">
      <c r="A1936" s="98" t="s">
        <v>1090</v>
      </c>
      <c r="B1936" s="76"/>
      <c r="C1936" s="90"/>
      <c r="D1936" s="165" t="s">
        <v>16</v>
      </c>
      <c r="E1936" s="189">
        <v>42679</v>
      </c>
      <c r="F1936" s="95" t="s">
        <v>1051</v>
      </c>
      <c r="G1936" s="165" t="s">
        <v>1052</v>
      </c>
      <c r="H1936" s="165" t="s">
        <v>1058</v>
      </c>
      <c r="I1936" s="176"/>
      <c r="J1936" s="85" t="str">
        <f>IFERROR(VLOOKUP(H1936,REFERENCES!R:S,2,FALSE),"")</f>
        <v>Nombre</v>
      </c>
      <c r="K1936" s="168">
        <v>300</v>
      </c>
      <c r="L1936" s="167"/>
      <c r="M1936" s="167"/>
      <c r="N1936" s="167"/>
      <c r="O1936" s="84" t="s">
        <v>1902</v>
      </c>
      <c r="P1936" s="81">
        <v>150</v>
      </c>
      <c r="Q1936" s="96" t="s">
        <v>1040</v>
      </c>
      <c r="R1936" s="165" t="s">
        <v>153</v>
      </c>
      <c r="S1936" s="165" t="s">
        <v>305</v>
      </c>
      <c r="T1936" s="166" t="s">
        <v>1647</v>
      </c>
      <c r="U1936" s="165"/>
      <c r="V1936" s="86"/>
      <c r="W1936" s="97"/>
      <c r="X1936" s="165"/>
      <c r="Y1936" s="165" t="str">
        <f t="shared" si="116"/>
        <v>WOR2016115NIPE4È</v>
      </c>
      <c r="Z1936" s="165">
        <f t="shared" si="117"/>
        <v>0</v>
      </c>
      <c r="AA1936" s="165" t="str">
        <f>VLOOKUP(R1936,NIVEAUXADMIN!A:B,2,FALSE)</f>
        <v>HT10</v>
      </c>
      <c r="AB1936" s="165" t="str">
        <f>VLOOKUP(S1936,NIVEAUXADMIN!E:F,2,FALSE)</f>
        <v>HT101012</v>
      </c>
      <c r="AC1936" s="165" t="str">
        <f>VLOOKUP(T1936,NIVEAUXADMIN!I:J,2,FALSE)</f>
        <v>HT101012-04</v>
      </c>
      <c r="AD1936" s="47">
        <f>IF(SUMPRODUCT(($A$4:$A1936=A1936)*($S$4:$S1936=S1936))&gt;1,0,1)</f>
        <v>0</v>
      </c>
    </row>
    <row r="1937" spans="1:30" ht="15" customHeight="1">
      <c r="A1937" s="165" t="s">
        <v>1090</v>
      </c>
      <c r="B1937" s="76"/>
      <c r="C1937" s="90"/>
      <c r="D1937" s="165" t="s">
        <v>16</v>
      </c>
      <c r="E1937" s="189">
        <v>42690</v>
      </c>
      <c r="F1937" s="95" t="s">
        <v>1050</v>
      </c>
      <c r="G1937" s="165" t="s">
        <v>1029</v>
      </c>
      <c r="H1937" s="165" t="s">
        <v>1029</v>
      </c>
      <c r="I1937" s="176"/>
      <c r="J1937" s="85" t="str">
        <f>IFERROR(VLOOKUP(H1937,REFERENCES!R:S,2,FALSE),"")</f>
        <v/>
      </c>
      <c r="K1937" s="168">
        <v>200</v>
      </c>
      <c r="L1937" s="167"/>
      <c r="M1937" s="167"/>
      <c r="N1937" s="167"/>
      <c r="O1937" s="84" t="s">
        <v>1902</v>
      </c>
      <c r="P1937" s="81">
        <v>200</v>
      </c>
      <c r="Q1937" s="96" t="s">
        <v>1040</v>
      </c>
      <c r="R1937" s="165" t="s">
        <v>153</v>
      </c>
      <c r="S1937" s="165" t="s">
        <v>305</v>
      </c>
      <c r="T1937" s="166" t="s">
        <v>1647</v>
      </c>
      <c r="U1937" s="165"/>
      <c r="V1937" s="86"/>
      <c r="W1937" s="97"/>
      <c r="X1937" s="165"/>
      <c r="Y1937" s="165" t="str">
        <f t="shared" si="116"/>
        <v>WOR20161116NIPE4È</v>
      </c>
      <c r="Z1937" s="165">
        <f t="shared" si="117"/>
        <v>0</v>
      </c>
      <c r="AA1937" s="165" t="str">
        <f>VLOOKUP(R1937,NIVEAUXADMIN!A:B,2,FALSE)</f>
        <v>HT10</v>
      </c>
      <c r="AB1937" s="165" t="str">
        <f>VLOOKUP(S1937,NIVEAUXADMIN!E:F,2,FALSE)</f>
        <v>HT101012</v>
      </c>
      <c r="AC1937" s="165" t="str">
        <f>VLOOKUP(T1937,NIVEAUXADMIN!I:J,2,FALSE)</f>
        <v>HT101012-04</v>
      </c>
      <c r="AD1937" s="47">
        <f>IF(SUMPRODUCT(($A$4:$A1937=A1937)*($S$4:$S1937=S1937))&gt;1,0,1)</f>
        <v>0</v>
      </c>
    </row>
    <row r="1938" spans="1:30" ht="15" customHeight="1">
      <c r="A1938" s="165" t="s">
        <v>1090</v>
      </c>
      <c r="B1938" s="76"/>
      <c r="C1938" s="90"/>
      <c r="D1938" s="165" t="s">
        <v>16</v>
      </c>
      <c r="E1938" s="189">
        <v>42690</v>
      </c>
      <c r="F1938" s="95" t="s">
        <v>1051</v>
      </c>
      <c r="G1938" s="165" t="s">
        <v>1052</v>
      </c>
      <c r="H1938" s="165" t="s">
        <v>1057</v>
      </c>
      <c r="I1938" s="176"/>
      <c r="J1938" s="85" t="str">
        <f>IFERROR(VLOOKUP(H1938,REFERENCES!R:S,2,FALSE),"")</f>
        <v>Nombre</v>
      </c>
      <c r="K1938" s="168">
        <v>200</v>
      </c>
      <c r="L1938" s="167"/>
      <c r="M1938" s="167"/>
      <c r="N1938" s="167"/>
      <c r="O1938" s="84" t="s">
        <v>1902</v>
      </c>
      <c r="P1938" s="81">
        <v>200</v>
      </c>
      <c r="Q1938" s="96" t="s">
        <v>1040</v>
      </c>
      <c r="R1938" s="165" t="s">
        <v>153</v>
      </c>
      <c r="S1938" s="165" t="s">
        <v>305</v>
      </c>
      <c r="T1938" s="166" t="s">
        <v>1647</v>
      </c>
      <c r="U1938" s="165"/>
      <c r="V1938" s="86"/>
      <c r="W1938" s="97"/>
      <c r="X1938" s="165"/>
      <c r="Y1938" s="165" t="str">
        <f t="shared" si="116"/>
        <v>WOR20161116NIPE4È</v>
      </c>
      <c r="Z1938" s="165">
        <f t="shared" si="117"/>
        <v>0</v>
      </c>
      <c r="AA1938" s="165" t="str">
        <f>VLOOKUP(R1938,NIVEAUXADMIN!A:B,2,FALSE)</f>
        <v>HT10</v>
      </c>
      <c r="AB1938" s="165" t="str">
        <f>VLOOKUP(S1938,NIVEAUXADMIN!E:F,2,FALSE)</f>
        <v>HT101012</v>
      </c>
      <c r="AC1938" s="165" t="str">
        <f>VLOOKUP(T1938,NIVEAUXADMIN!I:J,2,FALSE)</f>
        <v>HT101012-04</v>
      </c>
      <c r="AD1938" s="47">
        <f>IF(SUMPRODUCT(($A$4:$A1938=A1938)*($S$4:$S1938=S1938))&gt;1,0,1)</f>
        <v>0</v>
      </c>
    </row>
    <row r="1939" spans="1:30" ht="15" customHeight="1">
      <c r="A1939" s="165" t="s">
        <v>1090</v>
      </c>
      <c r="B1939" s="76"/>
      <c r="C1939" s="90"/>
      <c r="D1939" s="165" t="s">
        <v>16</v>
      </c>
      <c r="E1939" s="189">
        <v>42661</v>
      </c>
      <c r="F1939" s="95" t="s">
        <v>1049</v>
      </c>
      <c r="G1939" s="165" t="s">
        <v>1053</v>
      </c>
      <c r="H1939" s="165" t="s">
        <v>1048</v>
      </c>
      <c r="I1939" s="176"/>
      <c r="J1939" s="85" t="str">
        <f>IFERROR(VLOOKUP(H1939,REFERENCES!R:S,2,FALSE),"")</f>
        <v>Nombre</v>
      </c>
      <c r="K1939" s="168">
        <v>200</v>
      </c>
      <c r="L1939" s="167"/>
      <c r="M1939" s="167"/>
      <c r="N1939" s="167"/>
      <c r="O1939" s="84" t="s">
        <v>1902</v>
      </c>
      <c r="P1939" s="81">
        <v>200</v>
      </c>
      <c r="Q1939" s="89"/>
      <c r="R1939" s="165" t="s">
        <v>174</v>
      </c>
      <c r="S1939" s="165" t="s">
        <v>200</v>
      </c>
      <c r="T1939" s="86" t="s">
        <v>1664</v>
      </c>
      <c r="U1939" s="165"/>
      <c r="V1939" s="86"/>
      <c r="W1939" s="97"/>
      <c r="X1939" s="165"/>
      <c r="Y1939" s="165" t="str">
        <f t="shared" si="116"/>
        <v>WOR20161018OUAN4È</v>
      </c>
      <c r="Z1939" s="165">
        <f t="shared" si="117"/>
        <v>0</v>
      </c>
      <c r="AA1939" s="165" t="str">
        <f>VLOOKUP(R1939,NIVEAUXADMIN!A:B,2,FALSE)</f>
        <v>HT01</v>
      </c>
      <c r="AB1939" s="165" t="str">
        <f>VLOOKUP(S1939,NIVEAUXADMIN!E:F,2,FALSE)</f>
        <v>HT01151</v>
      </c>
      <c r="AC1939" s="165" t="str">
        <f>VLOOKUP(T1939,NIVEAUXADMIN!I:J,2,FALSE)</f>
        <v>HT01151-04</v>
      </c>
      <c r="AD1939" s="47">
        <f>IF(SUMPRODUCT(($A$4:$A1939=A1939)*($S$4:$S1939=S1939))&gt;1,0,1)</f>
        <v>0</v>
      </c>
    </row>
    <row r="1940" spans="1:30" ht="15" customHeight="1">
      <c r="A1940" s="165" t="s">
        <v>1090</v>
      </c>
      <c r="B1940" s="76"/>
      <c r="C1940" s="90"/>
      <c r="D1940" s="165" t="s">
        <v>16</v>
      </c>
      <c r="E1940" s="189">
        <v>42661</v>
      </c>
      <c r="F1940" s="95" t="s">
        <v>1051</v>
      </c>
      <c r="G1940" s="165" t="s">
        <v>1052</v>
      </c>
      <c r="H1940" s="165" t="s">
        <v>1056</v>
      </c>
      <c r="I1940" s="176"/>
      <c r="J1940" s="85" t="str">
        <f>IFERROR(VLOOKUP(H1940,REFERENCES!R:S,2,FALSE),"")</f>
        <v>Nombre</v>
      </c>
      <c r="K1940" s="168">
        <v>200</v>
      </c>
      <c r="L1940" s="167"/>
      <c r="M1940" s="167"/>
      <c r="N1940" s="167"/>
      <c r="O1940" s="84" t="s">
        <v>1902</v>
      </c>
      <c r="P1940" s="81">
        <v>200</v>
      </c>
      <c r="Q1940" s="96" t="s">
        <v>1040</v>
      </c>
      <c r="R1940" s="165" t="s">
        <v>174</v>
      </c>
      <c r="S1940" s="165" t="s">
        <v>200</v>
      </c>
      <c r="T1940" s="86" t="s">
        <v>1664</v>
      </c>
      <c r="U1940" s="165"/>
      <c r="V1940" s="86"/>
      <c r="W1940" s="97"/>
      <c r="X1940" s="165"/>
      <c r="Y1940" s="165" t="str">
        <f t="shared" si="116"/>
        <v>WOR20161018OUAN4È</v>
      </c>
      <c r="Z1940" s="165">
        <f t="shared" si="117"/>
        <v>0</v>
      </c>
      <c r="AA1940" s="165" t="str">
        <f>VLOOKUP(R1940,NIVEAUXADMIN!A:B,2,FALSE)</f>
        <v>HT01</v>
      </c>
      <c r="AB1940" s="165" t="str">
        <f>VLOOKUP(S1940,NIVEAUXADMIN!E:F,2,FALSE)</f>
        <v>HT01151</v>
      </c>
      <c r="AC1940" s="165" t="str">
        <f>VLOOKUP(T1940,NIVEAUXADMIN!I:J,2,FALSE)</f>
        <v>HT01151-04</v>
      </c>
      <c r="AD1940" s="47">
        <f>IF(SUMPRODUCT(($A$4:$A1940=A1940)*($S$4:$S1940=S1940))&gt;1,0,1)</f>
        <v>0</v>
      </c>
    </row>
    <row r="1941" spans="1:30" ht="15" customHeight="1">
      <c r="A1941" s="165" t="s">
        <v>1090</v>
      </c>
      <c r="B1941" s="76"/>
      <c r="C1941" s="90"/>
      <c r="D1941" s="165" t="s">
        <v>16</v>
      </c>
      <c r="E1941" s="189">
        <v>42661</v>
      </c>
      <c r="F1941" s="95" t="s">
        <v>1051</v>
      </c>
      <c r="G1941" s="165" t="s">
        <v>1052</v>
      </c>
      <c r="H1941" s="165" t="s">
        <v>1054</v>
      </c>
      <c r="I1941" s="176"/>
      <c r="J1941" s="85" t="str">
        <f>IFERROR(VLOOKUP(H1941,REFERENCES!R:S,2,FALSE),"")</f>
        <v>Nombre</v>
      </c>
      <c r="K1941" s="168">
        <v>200</v>
      </c>
      <c r="L1941" s="167"/>
      <c r="M1941" s="167"/>
      <c r="N1941" s="167"/>
      <c r="O1941" s="84" t="s">
        <v>1902</v>
      </c>
      <c r="P1941" s="81">
        <v>200</v>
      </c>
      <c r="Q1941" s="96" t="s">
        <v>1040</v>
      </c>
      <c r="R1941" s="165" t="s">
        <v>174</v>
      </c>
      <c r="S1941" s="165" t="s">
        <v>200</v>
      </c>
      <c r="T1941" s="86" t="s">
        <v>1664</v>
      </c>
      <c r="U1941" s="165"/>
      <c r="V1941" s="86"/>
      <c r="W1941" s="97"/>
      <c r="X1941" s="165"/>
      <c r="Y1941" s="165" t="str">
        <f t="shared" si="116"/>
        <v>WOR20161018OUAN4È</v>
      </c>
      <c r="Z1941" s="165">
        <f t="shared" si="117"/>
        <v>0</v>
      </c>
      <c r="AA1941" s="165" t="str">
        <f>VLOOKUP(R1941,NIVEAUXADMIN!A:B,2,FALSE)</f>
        <v>HT01</v>
      </c>
      <c r="AB1941" s="165" t="str">
        <f>VLOOKUP(S1941,NIVEAUXADMIN!E:F,2,FALSE)</f>
        <v>HT01151</v>
      </c>
      <c r="AC1941" s="165" t="str">
        <f>VLOOKUP(T1941,NIVEAUXADMIN!I:J,2,FALSE)</f>
        <v>HT01151-04</v>
      </c>
      <c r="AD1941" s="47">
        <f>IF(SUMPRODUCT(($A$4:$A1941=A1941)*($S$4:$S1941=S1941))&gt;1,0,1)</f>
        <v>0</v>
      </c>
    </row>
    <row r="1942" spans="1:30" ht="15" customHeight="1">
      <c r="A1942" s="165" t="s">
        <v>1090</v>
      </c>
      <c r="B1942" s="76" t="s">
        <v>49</v>
      </c>
      <c r="C1942" s="76"/>
      <c r="D1942" s="165" t="s">
        <v>16</v>
      </c>
      <c r="E1942" s="189">
        <v>42673</v>
      </c>
      <c r="F1942" s="95" t="s">
        <v>1049</v>
      </c>
      <c r="G1942" s="165" t="s">
        <v>1084</v>
      </c>
      <c r="H1942" s="165" t="s">
        <v>1085</v>
      </c>
      <c r="I1942" s="186"/>
      <c r="J1942" s="85" t="str">
        <f>IFERROR(VLOOKUP(H1942,REFERENCES!R:S,2,FALSE),"")</f>
        <v>Valeur en USD</v>
      </c>
      <c r="K1942" s="190">
        <v>25</v>
      </c>
      <c r="L1942" s="167"/>
      <c r="M1942" s="167"/>
      <c r="N1942" s="167"/>
      <c r="O1942" s="84" t="s">
        <v>1902</v>
      </c>
      <c r="P1942" s="81">
        <v>109</v>
      </c>
      <c r="Q1942" s="96"/>
      <c r="R1942" s="165" t="s">
        <v>174</v>
      </c>
      <c r="S1942" s="165" t="s">
        <v>200</v>
      </c>
      <c r="T1942" s="86" t="s">
        <v>1664</v>
      </c>
      <c r="U1942" s="165"/>
      <c r="V1942" s="86"/>
      <c r="W1942" s="97"/>
      <c r="X1942" s="165"/>
      <c r="Y1942" s="165" t="str">
        <f t="shared" si="116"/>
        <v>WOR20161030OUAN4È</v>
      </c>
      <c r="Z1942" s="165">
        <f t="shared" si="117"/>
        <v>0</v>
      </c>
      <c r="AA1942" s="165" t="str">
        <f>VLOOKUP(R1942,NIVEAUXADMIN!A:B,2,FALSE)</f>
        <v>HT01</v>
      </c>
      <c r="AB1942" s="165" t="str">
        <f>VLOOKUP(S1942,NIVEAUXADMIN!E:F,2,FALSE)</f>
        <v>HT01151</v>
      </c>
      <c r="AC1942" s="165" t="str">
        <f>VLOOKUP(T1942,NIVEAUXADMIN!I:J,2,FALSE)</f>
        <v>HT01151-04</v>
      </c>
      <c r="AD1942" s="165">
        <f>IF(SUMPRODUCT(($A$4:$A1942=A1942)*($S$4:$S1942=S1942))&gt;1,0,1)</f>
        <v>0</v>
      </c>
    </row>
    <row r="1943" spans="1:30" ht="15" customHeight="1">
      <c r="A1943" s="165" t="s">
        <v>1090</v>
      </c>
      <c r="B1943" s="76"/>
      <c r="C1943" s="76"/>
      <c r="D1943" s="165" t="s">
        <v>16</v>
      </c>
      <c r="E1943" s="189">
        <v>42673</v>
      </c>
      <c r="F1943" s="95" t="s">
        <v>1049</v>
      </c>
      <c r="G1943" s="165" t="s">
        <v>1084</v>
      </c>
      <c r="H1943" s="165" t="s">
        <v>1086</v>
      </c>
      <c r="I1943" s="186"/>
      <c r="J1943" s="85" t="str">
        <f>IFERROR(VLOOKUP(H1943,REFERENCES!R:S,2,FALSE),"")</f>
        <v>Valeur en USD</v>
      </c>
      <c r="K1943" s="190">
        <v>50</v>
      </c>
      <c r="L1943" s="167"/>
      <c r="M1943" s="167"/>
      <c r="N1943" s="167"/>
      <c r="O1943" s="84" t="s">
        <v>1902</v>
      </c>
      <c r="P1943" s="81">
        <v>401</v>
      </c>
      <c r="Q1943" s="96"/>
      <c r="R1943" s="165" t="s">
        <v>174</v>
      </c>
      <c r="S1943" s="165" t="s">
        <v>200</v>
      </c>
      <c r="T1943" s="86" t="s">
        <v>1664</v>
      </c>
      <c r="U1943" s="165"/>
      <c r="V1943" s="86"/>
      <c r="W1943" s="97"/>
      <c r="X1943" s="165" t="s">
        <v>1091</v>
      </c>
      <c r="Y1943" s="165" t="str">
        <f t="shared" si="116"/>
        <v>WOR20161030OUAN4È</v>
      </c>
      <c r="Z1943" s="165">
        <f t="shared" si="117"/>
        <v>0</v>
      </c>
      <c r="AA1943" s="165" t="str">
        <f>VLOOKUP(R1943,NIVEAUXADMIN!A:B,2,FALSE)</f>
        <v>HT01</v>
      </c>
      <c r="AB1943" s="165" t="str">
        <f>VLOOKUP(S1943,NIVEAUXADMIN!E:F,2,FALSE)</f>
        <v>HT01151</v>
      </c>
      <c r="AC1943" s="165" t="str">
        <f>VLOOKUP(T1943,NIVEAUXADMIN!I:J,2,FALSE)</f>
        <v>HT01151-04</v>
      </c>
      <c r="AD1943" s="165">
        <f>IF(SUMPRODUCT(($A$4:$A1943=A1943)*($S$4:$S1943=S1943))&gt;1,0,1)</f>
        <v>0</v>
      </c>
    </row>
    <row r="1944" spans="1:30" ht="15" customHeight="1">
      <c r="A1944" s="98" t="s">
        <v>1090</v>
      </c>
      <c r="B1944" s="165"/>
      <c r="C1944" s="90"/>
      <c r="D1944" s="165" t="s">
        <v>16</v>
      </c>
      <c r="E1944" s="189">
        <v>42699</v>
      </c>
      <c r="F1944" s="95" t="s">
        <v>1050</v>
      </c>
      <c r="G1944" s="165" t="s">
        <v>1029</v>
      </c>
      <c r="H1944" s="165" t="s">
        <v>1029</v>
      </c>
      <c r="I1944" s="176"/>
      <c r="J1944" s="85" t="str">
        <f>IFERROR(VLOOKUP(H1944,REFERENCES!R:S,2,FALSE),"")</f>
        <v/>
      </c>
      <c r="K1944" s="168">
        <v>239</v>
      </c>
      <c r="L1944" s="167"/>
      <c r="M1944" s="167"/>
      <c r="N1944" s="167"/>
      <c r="O1944" s="84" t="s">
        <v>1902</v>
      </c>
      <c r="P1944" s="81">
        <v>239</v>
      </c>
      <c r="Q1944" s="96" t="s">
        <v>1040</v>
      </c>
      <c r="R1944" s="165" t="s">
        <v>174</v>
      </c>
      <c r="S1944" s="165" t="s">
        <v>200</v>
      </c>
      <c r="T1944" s="86" t="s">
        <v>1664</v>
      </c>
      <c r="U1944" s="165" t="s">
        <v>1252</v>
      </c>
      <c r="V1944" s="86"/>
      <c r="W1944" s="97"/>
      <c r="X1944" s="165"/>
      <c r="Y1944" s="165" t="str">
        <f t="shared" si="116"/>
        <v>WOR20161125OUAN4È</v>
      </c>
      <c r="Z1944" s="165">
        <f t="shared" si="117"/>
        <v>0</v>
      </c>
      <c r="AA1944" s="165" t="str">
        <f>VLOOKUP(R1944,NIVEAUXADMIN!A:B,2,FALSE)</f>
        <v>HT01</v>
      </c>
      <c r="AB1944" s="165" t="str">
        <f>VLOOKUP(S1944,NIVEAUXADMIN!E:F,2,FALSE)</f>
        <v>HT01151</v>
      </c>
      <c r="AC1944" s="165" t="str">
        <f>VLOOKUP(T1944,NIVEAUXADMIN!I:J,2,FALSE)</f>
        <v>HT01151-04</v>
      </c>
      <c r="AD1944" s="87">
        <f>IF(SUMPRODUCT(($A$4:$A1944=A1944)*($S$4:$S1944=S1944))&gt;1,0,1)</f>
        <v>0</v>
      </c>
    </row>
    <row r="1945" spans="1:30" ht="15" customHeight="1">
      <c r="A1945" s="98" t="s">
        <v>1090</v>
      </c>
      <c r="B1945" s="165"/>
      <c r="C1945" s="90" t="s">
        <v>1217</v>
      </c>
      <c r="D1945" s="165" t="s">
        <v>16</v>
      </c>
      <c r="E1945" s="189">
        <v>42702</v>
      </c>
      <c r="F1945" s="95" t="s">
        <v>1051</v>
      </c>
      <c r="G1945" s="165" t="s">
        <v>1052</v>
      </c>
      <c r="H1945" s="165" t="s">
        <v>1054</v>
      </c>
      <c r="I1945" s="176"/>
      <c r="J1945" s="85" t="str">
        <f>IFERROR(VLOOKUP(H1945,REFERENCES!R:S,2,FALSE),"")</f>
        <v>Nombre</v>
      </c>
      <c r="K1945" s="168">
        <v>350</v>
      </c>
      <c r="L1945" s="167"/>
      <c r="M1945" s="167"/>
      <c r="N1945" s="167"/>
      <c r="O1945" s="84" t="s">
        <v>1902</v>
      </c>
      <c r="P1945" s="81">
        <v>350</v>
      </c>
      <c r="Q1945" s="96" t="s">
        <v>1040</v>
      </c>
      <c r="R1945" s="165" t="s">
        <v>174</v>
      </c>
      <c r="S1945" s="165" t="s">
        <v>200</v>
      </c>
      <c r="T1945" s="86" t="s">
        <v>1664</v>
      </c>
      <c r="U1945" s="165"/>
      <c r="V1945" s="86"/>
      <c r="W1945" s="97"/>
      <c r="X1945" s="165"/>
      <c r="Y1945" s="165" t="str">
        <f t="shared" si="116"/>
        <v>WOR20161128OUAN4È</v>
      </c>
      <c r="Z1945" s="165">
        <f t="shared" si="117"/>
        <v>0</v>
      </c>
      <c r="AA1945" s="165" t="str">
        <f>VLOOKUP(R1945,NIVEAUXADMIN!A:B,2,FALSE)</f>
        <v>HT01</v>
      </c>
      <c r="AB1945" s="165" t="str">
        <f>VLOOKUP(S1945,NIVEAUXADMIN!E:F,2,FALSE)</f>
        <v>HT01151</v>
      </c>
      <c r="AC1945" s="165" t="str">
        <f>VLOOKUP(T1945,NIVEAUXADMIN!I:J,2,FALSE)</f>
        <v>HT01151-04</v>
      </c>
      <c r="AD1945" s="87">
        <f>IF(SUMPRODUCT(($A$4:$A1945=A1945)*($S$4:$S1945=S1945))&gt;1,0,1)</f>
        <v>0</v>
      </c>
    </row>
    <row r="1946" spans="1:30" ht="15" customHeight="1">
      <c r="A1946" s="165" t="s">
        <v>1090</v>
      </c>
      <c r="B1946" s="76"/>
      <c r="C1946" s="90"/>
      <c r="D1946" s="165" t="s">
        <v>16</v>
      </c>
      <c r="E1946" s="189">
        <v>42702</v>
      </c>
      <c r="F1946" s="95" t="s">
        <v>1050</v>
      </c>
      <c r="G1946" s="165" t="s">
        <v>1029</v>
      </c>
      <c r="H1946" s="165" t="s">
        <v>1029</v>
      </c>
      <c r="I1946" s="176"/>
      <c r="J1946" s="85" t="str">
        <f>IFERROR(VLOOKUP(H1946,REFERENCES!R:S,2,FALSE),"")</f>
        <v/>
      </c>
      <c r="K1946" s="168">
        <v>350</v>
      </c>
      <c r="L1946" s="167"/>
      <c r="M1946" s="167"/>
      <c r="N1946" s="167"/>
      <c r="O1946" s="84" t="s">
        <v>1902</v>
      </c>
      <c r="P1946" s="81">
        <v>350</v>
      </c>
      <c r="Q1946" s="96" t="s">
        <v>1040</v>
      </c>
      <c r="R1946" s="165" t="s">
        <v>174</v>
      </c>
      <c r="S1946" s="165" t="s">
        <v>200</v>
      </c>
      <c r="T1946" s="86" t="s">
        <v>1664</v>
      </c>
      <c r="U1946" s="165" t="s">
        <v>1253</v>
      </c>
      <c r="V1946" s="86"/>
      <c r="W1946" s="97"/>
      <c r="X1946" s="165"/>
      <c r="Y1946" s="165" t="str">
        <f t="shared" si="116"/>
        <v>WOR20161128OUAN4È</v>
      </c>
      <c r="Z1946" s="165">
        <f t="shared" si="117"/>
        <v>0</v>
      </c>
      <c r="AA1946" s="165" t="str">
        <f>VLOOKUP(R1946,NIVEAUXADMIN!A:B,2,FALSE)</f>
        <v>HT01</v>
      </c>
      <c r="AB1946" s="165" t="str">
        <f>VLOOKUP(S1946,NIVEAUXADMIN!E:F,2,FALSE)</f>
        <v>HT01151</v>
      </c>
      <c r="AC1946" s="165" t="str">
        <f>VLOOKUP(T1946,NIVEAUXADMIN!I:J,2,FALSE)</f>
        <v>HT01151-04</v>
      </c>
      <c r="AD1946" s="87">
        <f>IF(SUMPRODUCT(($A$4:$A1946=A1946)*($S$4:$S1946=S1946))&gt;1,0,1)</f>
        <v>0</v>
      </c>
    </row>
    <row r="1947" spans="1:30" ht="15" customHeight="1">
      <c r="A1947" s="98" t="s">
        <v>1090</v>
      </c>
      <c r="B1947" s="165"/>
      <c r="C1947" s="90" t="s">
        <v>1217</v>
      </c>
      <c r="D1947" s="165" t="s">
        <v>16</v>
      </c>
      <c r="E1947" s="189">
        <v>42702</v>
      </c>
      <c r="F1947" s="88" t="s">
        <v>1051</v>
      </c>
      <c r="G1947" s="87" t="s">
        <v>1052</v>
      </c>
      <c r="H1947" s="87" t="s">
        <v>1062</v>
      </c>
      <c r="I1947" s="176"/>
      <c r="J1947" s="85" t="str">
        <f>IFERROR(VLOOKUP(H1947,REFERENCES!R:S,2,FALSE),"")</f>
        <v>Nombre</v>
      </c>
      <c r="K1947" s="168">
        <v>350</v>
      </c>
      <c r="L1947" s="167"/>
      <c r="M1947" s="167"/>
      <c r="N1947" s="167"/>
      <c r="O1947" s="84" t="s">
        <v>1902</v>
      </c>
      <c r="P1947" s="81">
        <v>350</v>
      </c>
      <c r="Q1947" s="96" t="s">
        <v>1040</v>
      </c>
      <c r="R1947" s="165" t="s">
        <v>174</v>
      </c>
      <c r="S1947" s="165" t="s">
        <v>200</v>
      </c>
      <c r="T1947" s="86" t="s">
        <v>1664</v>
      </c>
      <c r="U1947" s="165"/>
      <c r="V1947" s="86"/>
      <c r="W1947" s="97"/>
      <c r="X1947" s="165"/>
      <c r="Y1947" s="165" t="str">
        <f t="shared" si="116"/>
        <v>WOR20161128OUAN4È</v>
      </c>
      <c r="Z1947" s="165">
        <f t="shared" si="117"/>
        <v>0</v>
      </c>
      <c r="AA1947" s="165" t="str">
        <f>VLOOKUP(R1947,NIVEAUXADMIN!A:B,2,FALSE)</f>
        <v>HT01</v>
      </c>
      <c r="AB1947" s="165" t="str">
        <f>VLOOKUP(S1947,NIVEAUXADMIN!E:F,2,FALSE)</f>
        <v>HT01151</v>
      </c>
      <c r="AC1947" s="165" t="str">
        <f>VLOOKUP(T1947,NIVEAUXADMIN!I:J,2,FALSE)</f>
        <v>HT01151-04</v>
      </c>
      <c r="AD1947" s="47">
        <f>IF(SUMPRODUCT(($A$4:$A1947=A1947)*($S$4:$S1947=S1947))&gt;1,0,1)</f>
        <v>0</v>
      </c>
    </row>
    <row r="1948" spans="1:30" ht="15" customHeight="1">
      <c r="A1948" s="98" t="s">
        <v>1090</v>
      </c>
      <c r="B1948" s="165"/>
      <c r="C1948" s="90" t="s">
        <v>1217</v>
      </c>
      <c r="D1948" s="165" t="s">
        <v>16</v>
      </c>
      <c r="E1948" s="189">
        <v>42702</v>
      </c>
      <c r="F1948" s="95" t="s">
        <v>1051</v>
      </c>
      <c r="G1948" s="165" t="s">
        <v>1052</v>
      </c>
      <c r="H1948" s="165" t="s">
        <v>1061</v>
      </c>
      <c r="I1948" s="176"/>
      <c r="J1948" s="85" t="str">
        <f>IFERROR(VLOOKUP(H1948,REFERENCES!R:S,2,FALSE),"")</f>
        <v>Nombre</v>
      </c>
      <c r="K1948" s="168">
        <v>350</v>
      </c>
      <c r="L1948" s="167"/>
      <c r="M1948" s="167"/>
      <c r="N1948" s="167"/>
      <c r="O1948" s="84" t="s">
        <v>1902</v>
      </c>
      <c r="P1948" s="81">
        <v>350</v>
      </c>
      <c r="Q1948" s="96" t="s">
        <v>1040</v>
      </c>
      <c r="R1948" s="165" t="s">
        <v>174</v>
      </c>
      <c r="S1948" s="165" t="s">
        <v>200</v>
      </c>
      <c r="T1948" s="86" t="s">
        <v>1664</v>
      </c>
      <c r="U1948" s="165"/>
      <c r="V1948" s="86"/>
      <c r="W1948" s="97"/>
      <c r="X1948" s="165"/>
      <c r="Y1948" s="165" t="str">
        <f t="shared" si="116"/>
        <v>WOR20161128OUAN4È</v>
      </c>
      <c r="Z1948" s="165">
        <f t="shared" si="117"/>
        <v>0</v>
      </c>
      <c r="AA1948" s="165" t="str">
        <f>VLOOKUP(R1948,NIVEAUXADMIN!A:B,2,FALSE)</f>
        <v>HT01</v>
      </c>
      <c r="AB1948" s="165" t="str">
        <f>VLOOKUP(S1948,NIVEAUXADMIN!E:F,2,FALSE)</f>
        <v>HT01151</v>
      </c>
      <c r="AC1948" s="165" t="str">
        <f>VLOOKUP(T1948,NIVEAUXADMIN!I:J,2,FALSE)</f>
        <v>HT01151-04</v>
      </c>
      <c r="AD1948" s="47">
        <f>IF(SUMPRODUCT(($A$4:$A1948=A1948)*($S$4:$S1948=S1948))&gt;1,0,1)</f>
        <v>0</v>
      </c>
    </row>
    <row r="1949" spans="1:30" ht="15" customHeight="1">
      <c r="A1949" s="98" t="s">
        <v>1090</v>
      </c>
      <c r="B1949" s="165"/>
      <c r="C1949" s="90" t="s">
        <v>1217</v>
      </c>
      <c r="D1949" s="165" t="s">
        <v>16</v>
      </c>
      <c r="E1949" s="189">
        <v>42702</v>
      </c>
      <c r="F1949" s="95" t="s">
        <v>1051</v>
      </c>
      <c r="G1949" s="165" t="s">
        <v>1052</v>
      </c>
      <c r="H1949" s="165" t="s">
        <v>1058</v>
      </c>
      <c r="I1949" s="176"/>
      <c r="J1949" s="85" t="str">
        <f>IFERROR(VLOOKUP(H1949,REFERENCES!R:S,2,FALSE),"")</f>
        <v>Nombre</v>
      </c>
      <c r="K1949" s="168">
        <v>350</v>
      </c>
      <c r="L1949" s="167"/>
      <c r="M1949" s="167"/>
      <c r="N1949" s="167"/>
      <c r="O1949" s="84" t="s">
        <v>1902</v>
      </c>
      <c r="P1949" s="81">
        <v>350</v>
      </c>
      <c r="Q1949" s="96" t="s">
        <v>1040</v>
      </c>
      <c r="R1949" s="165" t="s">
        <v>174</v>
      </c>
      <c r="S1949" s="165" t="s">
        <v>200</v>
      </c>
      <c r="T1949" s="86" t="s">
        <v>1664</v>
      </c>
      <c r="U1949" s="165"/>
      <c r="V1949" s="86"/>
      <c r="W1949" s="97"/>
      <c r="X1949" s="165"/>
      <c r="Y1949" s="165" t="str">
        <f t="shared" si="116"/>
        <v>WOR20161128OUAN4È</v>
      </c>
      <c r="Z1949" s="165">
        <f t="shared" si="117"/>
        <v>0</v>
      </c>
      <c r="AA1949" s="165" t="str">
        <f>VLOOKUP(R1949,NIVEAUXADMIN!A:B,2,FALSE)</f>
        <v>HT01</v>
      </c>
      <c r="AB1949" s="165" t="str">
        <f>VLOOKUP(S1949,NIVEAUXADMIN!E:F,2,FALSE)</f>
        <v>HT01151</v>
      </c>
      <c r="AC1949" s="165" t="str">
        <f>VLOOKUP(T1949,NIVEAUXADMIN!I:J,2,FALSE)</f>
        <v>HT01151-04</v>
      </c>
      <c r="AD1949" s="47">
        <f>IF(SUMPRODUCT(($A$4:$A1949=A1949)*($S$4:$S1949=S1949))&gt;1,0,1)</f>
        <v>0</v>
      </c>
    </row>
    <row r="1950" spans="1:30" ht="15" customHeight="1">
      <c r="A1950" s="98" t="s">
        <v>1090</v>
      </c>
      <c r="B1950" s="165"/>
      <c r="C1950" s="90" t="s">
        <v>1217</v>
      </c>
      <c r="D1950" s="165" t="s">
        <v>16</v>
      </c>
      <c r="E1950" s="189">
        <v>42702</v>
      </c>
      <c r="F1950" s="95" t="s">
        <v>1051</v>
      </c>
      <c r="G1950" s="165" t="s">
        <v>1052</v>
      </c>
      <c r="H1950" s="165" t="s">
        <v>1057</v>
      </c>
      <c r="I1950" s="176"/>
      <c r="J1950" s="85" t="str">
        <f>IFERROR(VLOOKUP(H1950,REFERENCES!R:S,2,FALSE),"")</f>
        <v>Nombre</v>
      </c>
      <c r="K1950" s="168">
        <v>350</v>
      </c>
      <c r="L1950" s="167"/>
      <c r="M1950" s="167"/>
      <c r="N1950" s="167"/>
      <c r="O1950" s="84" t="s">
        <v>1902</v>
      </c>
      <c r="P1950" s="81">
        <v>350</v>
      </c>
      <c r="Q1950" s="96" t="s">
        <v>1040</v>
      </c>
      <c r="R1950" s="165" t="s">
        <v>174</v>
      </c>
      <c r="S1950" s="165" t="s">
        <v>200</v>
      </c>
      <c r="T1950" s="86" t="s">
        <v>1664</v>
      </c>
      <c r="U1950" s="165"/>
      <c r="V1950" s="86"/>
      <c r="W1950" s="97"/>
      <c r="X1950" s="165" t="s">
        <v>1219</v>
      </c>
      <c r="Y1950" s="165" t="str">
        <f t="shared" si="116"/>
        <v>WOR20161128OUAN4È</v>
      </c>
      <c r="Z1950" s="165">
        <f t="shared" si="117"/>
        <v>0</v>
      </c>
      <c r="AA1950" s="165" t="str">
        <f>VLOOKUP(R1950,NIVEAUXADMIN!A:B,2,FALSE)</f>
        <v>HT01</v>
      </c>
      <c r="AB1950" s="165" t="str">
        <f>VLOOKUP(S1950,NIVEAUXADMIN!E:F,2,FALSE)</f>
        <v>HT01151</v>
      </c>
      <c r="AC1950" s="165" t="str">
        <f>VLOOKUP(T1950,NIVEAUXADMIN!I:J,2,FALSE)</f>
        <v>HT01151-04</v>
      </c>
      <c r="AD1950" s="47">
        <f>IF(SUMPRODUCT(($A$4:$A1950=A1950)*($S$4:$S1950=S1950))&gt;1,0,1)</f>
        <v>0</v>
      </c>
    </row>
    <row r="1951" spans="1:30" ht="15" customHeight="1">
      <c r="A1951" s="98" t="s">
        <v>1090</v>
      </c>
      <c r="B1951" s="165"/>
      <c r="C1951" s="90"/>
      <c r="D1951" s="165" t="s">
        <v>16</v>
      </c>
      <c r="E1951" s="189">
        <v>42703</v>
      </c>
      <c r="F1951" s="95" t="s">
        <v>1050</v>
      </c>
      <c r="G1951" s="165" t="s">
        <v>1029</v>
      </c>
      <c r="H1951" s="165" t="s">
        <v>1029</v>
      </c>
      <c r="I1951" s="176"/>
      <c r="J1951" s="85" t="str">
        <f>IFERROR(VLOOKUP(H1951,REFERENCES!R:S,2,FALSE),"")</f>
        <v/>
      </c>
      <c r="K1951" s="168">
        <v>203</v>
      </c>
      <c r="L1951" s="167"/>
      <c r="M1951" s="167"/>
      <c r="N1951" s="167"/>
      <c r="O1951" s="84" t="s">
        <v>1902</v>
      </c>
      <c r="P1951" s="81">
        <v>203</v>
      </c>
      <c r="Q1951" s="96" t="s">
        <v>1040</v>
      </c>
      <c r="R1951" s="165" t="s">
        <v>174</v>
      </c>
      <c r="S1951" s="165" t="s">
        <v>200</v>
      </c>
      <c r="T1951" s="86" t="s">
        <v>1664</v>
      </c>
      <c r="U1951" s="165"/>
      <c r="V1951" s="86"/>
      <c r="W1951" s="97"/>
      <c r="X1951" s="165"/>
      <c r="Y1951" s="165" t="str">
        <f t="shared" si="116"/>
        <v>WOR20161129OUAN4È</v>
      </c>
      <c r="Z1951" s="165">
        <f t="shared" si="117"/>
        <v>0</v>
      </c>
      <c r="AA1951" s="165" t="str">
        <f>VLOOKUP(R1951,NIVEAUXADMIN!A:B,2,FALSE)</f>
        <v>HT01</v>
      </c>
      <c r="AB1951" s="165" t="str">
        <f>VLOOKUP(S1951,NIVEAUXADMIN!E:F,2,FALSE)</f>
        <v>HT01151</v>
      </c>
      <c r="AC1951" s="165" t="str">
        <f>VLOOKUP(T1951,NIVEAUXADMIN!I:J,2,FALSE)</f>
        <v>HT01151-04</v>
      </c>
      <c r="AD1951" s="87">
        <f>IF(SUMPRODUCT(($A$4:$A1951=A1951)*($S$4:$S1951=S1951))&gt;1,0,1)</f>
        <v>0</v>
      </c>
    </row>
    <row r="1952" spans="1:30" ht="15" customHeight="1">
      <c r="A1952" s="98" t="s">
        <v>1090</v>
      </c>
      <c r="B1952" s="165"/>
      <c r="C1952" s="90" t="s">
        <v>1217</v>
      </c>
      <c r="D1952" s="165" t="s">
        <v>16</v>
      </c>
      <c r="E1952" s="189">
        <v>42703</v>
      </c>
      <c r="F1952" s="88" t="s">
        <v>1051</v>
      </c>
      <c r="G1952" s="87" t="s">
        <v>1052</v>
      </c>
      <c r="H1952" s="87" t="s">
        <v>1062</v>
      </c>
      <c r="I1952" s="176"/>
      <c r="J1952" s="85" t="str">
        <f>IFERROR(VLOOKUP(H1952,REFERENCES!R:S,2,FALSE),"")</f>
        <v>Nombre</v>
      </c>
      <c r="K1952" s="168">
        <v>203</v>
      </c>
      <c r="L1952" s="167"/>
      <c r="M1952" s="167"/>
      <c r="N1952" s="167"/>
      <c r="O1952" s="84" t="s">
        <v>1902</v>
      </c>
      <c r="P1952" s="81">
        <v>203</v>
      </c>
      <c r="Q1952" s="96" t="s">
        <v>1040</v>
      </c>
      <c r="R1952" s="165" t="s">
        <v>174</v>
      </c>
      <c r="S1952" s="165" t="s">
        <v>200</v>
      </c>
      <c r="T1952" s="86" t="s">
        <v>1664</v>
      </c>
      <c r="U1952" s="165"/>
      <c r="V1952" s="86"/>
      <c r="W1952" s="97"/>
      <c r="X1952" s="165"/>
      <c r="Y1952" s="165" t="str">
        <f t="shared" si="116"/>
        <v>WOR20161129OUAN4È</v>
      </c>
      <c r="Z1952" s="165">
        <f t="shared" si="117"/>
        <v>0</v>
      </c>
      <c r="AA1952" s="165" t="str">
        <f>VLOOKUP(R1952,NIVEAUXADMIN!A:B,2,FALSE)</f>
        <v>HT01</v>
      </c>
      <c r="AB1952" s="165" t="str">
        <f>VLOOKUP(S1952,NIVEAUXADMIN!E:F,2,FALSE)</f>
        <v>HT01151</v>
      </c>
      <c r="AC1952" s="165" t="str">
        <f>VLOOKUP(T1952,NIVEAUXADMIN!I:J,2,FALSE)</f>
        <v>HT01151-04</v>
      </c>
      <c r="AD1952" s="87">
        <f>IF(SUMPRODUCT(($A$4:$A1952=A1952)*($S$4:$S1952=S1952))&gt;1,0,1)</f>
        <v>0</v>
      </c>
    </row>
    <row r="1953" spans="1:30" ht="15" customHeight="1">
      <c r="A1953" s="98" t="s">
        <v>1090</v>
      </c>
      <c r="B1953" s="165"/>
      <c r="C1953" s="90" t="s">
        <v>1217</v>
      </c>
      <c r="D1953" s="165" t="s">
        <v>16</v>
      </c>
      <c r="E1953" s="189">
        <v>42703</v>
      </c>
      <c r="F1953" s="95" t="s">
        <v>1051</v>
      </c>
      <c r="G1953" s="165" t="s">
        <v>1052</v>
      </c>
      <c r="H1953" s="165" t="s">
        <v>1061</v>
      </c>
      <c r="I1953" s="176"/>
      <c r="J1953" s="85" t="str">
        <f>IFERROR(VLOOKUP(H1953,REFERENCES!R:S,2,FALSE),"")</f>
        <v>Nombre</v>
      </c>
      <c r="K1953" s="168">
        <v>203</v>
      </c>
      <c r="L1953" s="167"/>
      <c r="M1953" s="167"/>
      <c r="N1953" s="167"/>
      <c r="O1953" s="84" t="s">
        <v>1902</v>
      </c>
      <c r="P1953" s="81">
        <v>203</v>
      </c>
      <c r="Q1953" s="96" t="s">
        <v>1040</v>
      </c>
      <c r="R1953" s="165" t="s">
        <v>174</v>
      </c>
      <c r="S1953" s="165" t="s">
        <v>200</v>
      </c>
      <c r="T1953" s="86" t="s">
        <v>1664</v>
      </c>
      <c r="U1953" s="165"/>
      <c r="V1953" s="86"/>
      <c r="W1953" s="97"/>
      <c r="X1953" s="165"/>
      <c r="Y1953" s="165" t="str">
        <f t="shared" si="116"/>
        <v>WOR20161129OUAN4È</v>
      </c>
      <c r="Z1953" s="165">
        <f t="shared" si="117"/>
        <v>0</v>
      </c>
      <c r="AA1953" s="165" t="str">
        <f>VLOOKUP(R1953,NIVEAUXADMIN!A:B,2,FALSE)</f>
        <v>HT01</v>
      </c>
      <c r="AB1953" s="165" t="str">
        <f>VLOOKUP(S1953,NIVEAUXADMIN!E:F,2,FALSE)</f>
        <v>HT01151</v>
      </c>
      <c r="AC1953" s="165" t="str">
        <f>VLOOKUP(T1953,NIVEAUXADMIN!I:J,2,FALSE)</f>
        <v>HT01151-04</v>
      </c>
      <c r="AD1953" s="87">
        <f>IF(SUMPRODUCT(($A$4:$A1953=A1953)*($S$4:$S1953=S1953))&gt;1,0,1)</f>
        <v>0</v>
      </c>
    </row>
    <row r="1954" spans="1:30" ht="15" customHeight="1">
      <c r="A1954" s="98" t="s">
        <v>1090</v>
      </c>
      <c r="B1954" s="165"/>
      <c r="C1954" s="90" t="s">
        <v>1217</v>
      </c>
      <c r="D1954" s="165" t="s">
        <v>16</v>
      </c>
      <c r="E1954" s="189">
        <v>42703</v>
      </c>
      <c r="F1954" s="95" t="s">
        <v>1051</v>
      </c>
      <c r="G1954" s="165" t="s">
        <v>1052</v>
      </c>
      <c r="H1954" s="165" t="s">
        <v>1058</v>
      </c>
      <c r="I1954" s="176"/>
      <c r="J1954" s="85" t="str">
        <f>IFERROR(VLOOKUP(H1954,REFERENCES!R:S,2,FALSE),"")</f>
        <v>Nombre</v>
      </c>
      <c r="K1954" s="168">
        <v>203</v>
      </c>
      <c r="L1954" s="167"/>
      <c r="M1954" s="167"/>
      <c r="N1954" s="167"/>
      <c r="O1954" s="84" t="s">
        <v>1902</v>
      </c>
      <c r="P1954" s="81">
        <v>203</v>
      </c>
      <c r="Q1954" s="96" t="s">
        <v>1040</v>
      </c>
      <c r="R1954" s="165" t="s">
        <v>174</v>
      </c>
      <c r="S1954" s="165" t="s">
        <v>200</v>
      </c>
      <c r="T1954" s="86" t="s">
        <v>1664</v>
      </c>
      <c r="U1954" s="165"/>
      <c r="V1954" s="86"/>
      <c r="W1954" s="97"/>
      <c r="X1954" s="165"/>
      <c r="Y1954" s="165" t="str">
        <f t="shared" si="116"/>
        <v>WOR20161129OUAN4È</v>
      </c>
      <c r="Z1954" s="165">
        <f t="shared" si="117"/>
        <v>0</v>
      </c>
      <c r="AA1954" s="165" t="str">
        <f>VLOOKUP(R1954,NIVEAUXADMIN!A:B,2,FALSE)</f>
        <v>HT01</v>
      </c>
      <c r="AB1954" s="165" t="str">
        <f>VLOOKUP(S1954,NIVEAUXADMIN!E:F,2,FALSE)</f>
        <v>HT01151</v>
      </c>
      <c r="AC1954" s="165" t="str">
        <f>VLOOKUP(T1954,NIVEAUXADMIN!I:J,2,FALSE)</f>
        <v>HT01151-04</v>
      </c>
      <c r="AD1954" s="47">
        <f>IF(SUMPRODUCT(($A$4:$A1954=A1954)*($S$4:$S1954=S1954))&gt;1,0,1)</f>
        <v>0</v>
      </c>
    </row>
    <row r="1955" spans="1:30" ht="15" customHeight="1">
      <c r="A1955" s="98" t="s">
        <v>1090</v>
      </c>
      <c r="B1955" s="165"/>
      <c r="C1955" s="90" t="s">
        <v>1217</v>
      </c>
      <c r="D1955" s="165" t="s">
        <v>16</v>
      </c>
      <c r="E1955" s="189">
        <v>42703</v>
      </c>
      <c r="F1955" s="95" t="s">
        <v>1051</v>
      </c>
      <c r="G1955" s="165" t="s">
        <v>1052</v>
      </c>
      <c r="H1955" s="165" t="s">
        <v>1057</v>
      </c>
      <c r="I1955" s="176"/>
      <c r="J1955" s="85" t="str">
        <f>IFERROR(VLOOKUP(H1955,REFERENCES!R:S,2,FALSE),"")</f>
        <v>Nombre</v>
      </c>
      <c r="K1955" s="168">
        <v>203</v>
      </c>
      <c r="L1955" s="167"/>
      <c r="M1955" s="167"/>
      <c r="N1955" s="167"/>
      <c r="O1955" s="84" t="s">
        <v>1902</v>
      </c>
      <c r="P1955" s="81">
        <v>203</v>
      </c>
      <c r="Q1955" s="96" t="s">
        <v>1040</v>
      </c>
      <c r="R1955" s="165" t="s">
        <v>174</v>
      </c>
      <c r="S1955" s="165" t="s">
        <v>200</v>
      </c>
      <c r="T1955" s="86" t="s">
        <v>1664</v>
      </c>
      <c r="U1955" s="165"/>
      <c r="V1955" s="86"/>
      <c r="W1955" s="97"/>
      <c r="X1955" s="165" t="s">
        <v>1221</v>
      </c>
      <c r="Y1955" s="165" t="str">
        <f t="shared" si="116"/>
        <v>WOR20161129OUAN4È</v>
      </c>
      <c r="Z1955" s="165">
        <f t="shared" si="117"/>
        <v>0</v>
      </c>
      <c r="AA1955" s="165" t="str">
        <f>VLOOKUP(R1955,NIVEAUXADMIN!A:B,2,FALSE)</f>
        <v>HT01</v>
      </c>
      <c r="AB1955" s="165" t="str">
        <f>VLOOKUP(S1955,NIVEAUXADMIN!E:F,2,FALSE)</f>
        <v>HT01151</v>
      </c>
      <c r="AC1955" s="165" t="str">
        <f>VLOOKUP(T1955,NIVEAUXADMIN!I:J,2,FALSE)</f>
        <v>HT01151-04</v>
      </c>
      <c r="AD1955" s="47">
        <f>IF(SUMPRODUCT(($A$4:$A1955=A1955)*($S$4:$S1955=S1955))&gt;1,0,1)</f>
        <v>0</v>
      </c>
    </row>
    <row r="1956" spans="1:30" ht="15" customHeight="1">
      <c r="A1956" s="98" t="s">
        <v>1090</v>
      </c>
      <c r="B1956" s="165"/>
      <c r="C1956" s="90" t="s">
        <v>1217</v>
      </c>
      <c r="D1956" s="165" t="s">
        <v>16</v>
      </c>
      <c r="E1956" s="189">
        <v>42704</v>
      </c>
      <c r="F1956" s="95" t="s">
        <v>1049</v>
      </c>
      <c r="G1956" s="165" t="s">
        <v>1084</v>
      </c>
      <c r="H1956" s="165" t="s">
        <v>1085</v>
      </c>
      <c r="I1956" s="176"/>
      <c r="J1956" s="85" t="str">
        <f>IFERROR(VLOOKUP(H1956,REFERENCES!R:S,2,FALSE),"")</f>
        <v>Valeur en USD</v>
      </c>
      <c r="K1956" s="168">
        <v>25</v>
      </c>
      <c r="L1956" s="167"/>
      <c r="M1956" s="167"/>
      <c r="N1956" s="167"/>
      <c r="O1956" s="84" t="s">
        <v>1902</v>
      </c>
      <c r="P1956" s="81">
        <v>109</v>
      </c>
      <c r="Q1956" s="89"/>
      <c r="R1956" s="165" t="s">
        <v>174</v>
      </c>
      <c r="S1956" s="165" t="s">
        <v>200</v>
      </c>
      <c r="T1956" s="86" t="s">
        <v>1664</v>
      </c>
      <c r="U1956" s="165"/>
      <c r="V1956" s="86"/>
      <c r="W1956" s="97"/>
      <c r="X1956" s="165" t="s">
        <v>1255</v>
      </c>
      <c r="Y1956" s="165" t="str">
        <f t="shared" si="116"/>
        <v>WOR20161130OUAN4È</v>
      </c>
      <c r="Z1956" s="165">
        <f t="shared" si="117"/>
        <v>0</v>
      </c>
      <c r="AA1956" s="165" t="str">
        <f>VLOOKUP(R1956,NIVEAUXADMIN!A:B,2,FALSE)</f>
        <v>HT01</v>
      </c>
      <c r="AB1956" s="165" t="str">
        <f>VLOOKUP(S1956,NIVEAUXADMIN!E:F,2,FALSE)</f>
        <v>HT01151</v>
      </c>
      <c r="AC1956" s="165" t="str">
        <f>VLOOKUP(T1956,NIVEAUXADMIN!I:J,2,FALSE)</f>
        <v>HT01151-04</v>
      </c>
      <c r="AD1956" s="47">
        <f>IF(SUMPRODUCT(($A$4:$A1956=A1956)*($S$4:$S1956=S1956))&gt;1,0,1)</f>
        <v>0</v>
      </c>
    </row>
    <row r="1957" spans="1:30" ht="15" customHeight="1">
      <c r="A1957" s="98" t="s">
        <v>1090</v>
      </c>
      <c r="B1957" s="165"/>
      <c r="C1957" s="90"/>
      <c r="D1957" s="165" t="s">
        <v>16</v>
      </c>
      <c r="E1957" s="189">
        <v>42704</v>
      </c>
      <c r="F1957" s="95" t="s">
        <v>1049</v>
      </c>
      <c r="G1957" s="165" t="s">
        <v>1084</v>
      </c>
      <c r="H1957" s="165" t="s">
        <v>1086</v>
      </c>
      <c r="I1957" s="176"/>
      <c r="J1957" s="85" t="str">
        <f>IFERROR(VLOOKUP(H1957,REFERENCES!R:S,2,FALSE),"")</f>
        <v>Valeur en USD</v>
      </c>
      <c r="K1957" s="168">
        <v>50</v>
      </c>
      <c r="L1957" s="167"/>
      <c r="M1957" s="167"/>
      <c r="N1957" s="167"/>
      <c r="O1957" s="84" t="s">
        <v>1902</v>
      </c>
      <c r="P1957" s="81">
        <v>400</v>
      </c>
      <c r="Q1957" s="89"/>
      <c r="R1957" s="165" t="s">
        <v>174</v>
      </c>
      <c r="S1957" s="165" t="s">
        <v>200</v>
      </c>
      <c r="T1957" s="86" t="s">
        <v>1664</v>
      </c>
      <c r="U1957" s="165"/>
      <c r="V1957" s="86"/>
      <c r="W1957" s="97"/>
      <c r="X1957" s="165" t="s">
        <v>1091</v>
      </c>
      <c r="Y1957" s="165" t="str">
        <f t="shared" si="116"/>
        <v>WOR20161130OUAN4È</v>
      </c>
      <c r="Z1957" s="165">
        <f t="shared" si="117"/>
        <v>0</v>
      </c>
      <c r="AA1957" s="165" t="str">
        <f>VLOOKUP(R1957,NIVEAUXADMIN!A:B,2,FALSE)</f>
        <v>HT01</v>
      </c>
      <c r="AB1957" s="165" t="str">
        <f>VLOOKUP(S1957,NIVEAUXADMIN!E:F,2,FALSE)</f>
        <v>HT01151</v>
      </c>
      <c r="AC1957" s="165" t="str">
        <f>VLOOKUP(T1957,NIVEAUXADMIN!I:J,2,FALSE)</f>
        <v>HT01151-04</v>
      </c>
      <c r="AD1957" s="47">
        <f>IF(SUMPRODUCT(($A$4:$A1957=A1957)*($S$4:$S1957=S1957))&gt;1,0,1)</f>
        <v>0</v>
      </c>
    </row>
    <row r="1958" spans="1:30" ht="15" customHeight="1">
      <c r="A1958" s="98" t="s">
        <v>1090</v>
      </c>
      <c r="B1958" s="165"/>
      <c r="C1958" s="165"/>
      <c r="D1958" s="165" t="s">
        <v>16</v>
      </c>
      <c r="E1958" s="189">
        <v>42752</v>
      </c>
      <c r="F1958" s="95" t="s">
        <v>1050</v>
      </c>
      <c r="G1958" s="165" t="s">
        <v>1029</v>
      </c>
      <c r="H1958" s="165" t="s">
        <v>1029</v>
      </c>
      <c r="I1958" s="165"/>
      <c r="J1958" s="85" t="str">
        <f>IFERROR(VLOOKUP(H1958,REFERENCES!R:S,2,FALSE),"")</f>
        <v/>
      </c>
      <c r="K1958" s="79">
        <v>104</v>
      </c>
      <c r="L1958" s="79"/>
      <c r="M1958" s="79"/>
      <c r="N1958" s="79"/>
      <c r="O1958" s="84"/>
      <c r="P1958" s="81">
        <v>104</v>
      </c>
      <c r="Q1958" s="96" t="s">
        <v>1040</v>
      </c>
      <c r="R1958" s="165" t="s">
        <v>174</v>
      </c>
      <c r="S1958" s="165" t="s">
        <v>200</v>
      </c>
      <c r="T1958" s="98" t="s">
        <v>1664</v>
      </c>
      <c r="U1958" s="165" t="s">
        <v>2571</v>
      </c>
      <c r="V1958" s="165"/>
      <c r="W1958" s="165"/>
      <c r="X1958" s="165"/>
      <c r="Y1958" s="87"/>
      <c r="Z1958" s="87"/>
      <c r="AA1958" s="87"/>
      <c r="AB1958" s="87"/>
      <c r="AC1958" s="87"/>
    </row>
    <row r="1959" spans="1:30" ht="15" customHeight="1">
      <c r="A1959" s="98" t="s">
        <v>1090</v>
      </c>
      <c r="B1959" s="165"/>
      <c r="C1959" s="165"/>
      <c r="D1959" s="165" t="s">
        <v>16</v>
      </c>
      <c r="E1959" s="189">
        <v>42726</v>
      </c>
      <c r="F1959" s="95" t="s">
        <v>1051</v>
      </c>
      <c r="G1959" s="165" t="s">
        <v>1052</v>
      </c>
      <c r="H1959" s="165" t="s">
        <v>1056</v>
      </c>
      <c r="I1959" s="165"/>
      <c r="J1959" s="85" t="str">
        <f>IFERROR(VLOOKUP(H1959,REFERENCES!R:S,2,FALSE),"")</f>
        <v>Nombre</v>
      </c>
      <c r="K1959" s="79">
        <v>1594</v>
      </c>
      <c r="L1959" s="79"/>
      <c r="M1959" s="79"/>
      <c r="N1959" s="79"/>
      <c r="O1959" s="84"/>
      <c r="P1959" s="81">
        <v>797</v>
      </c>
      <c r="Q1959" s="96" t="s">
        <v>1040</v>
      </c>
      <c r="R1959" s="165" t="s">
        <v>20</v>
      </c>
      <c r="S1959" s="165" t="s">
        <v>548</v>
      </c>
      <c r="T1959" s="98" t="s">
        <v>1691</v>
      </c>
      <c r="U1959" s="165"/>
      <c r="V1959" s="165"/>
      <c r="W1959" s="165"/>
      <c r="X1959" s="165"/>
      <c r="Y1959" s="87"/>
      <c r="Z1959" s="87"/>
      <c r="AA1959" s="87"/>
      <c r="AB1959" s="87"/>
      <c r="AC1959" s="87"/>
    </row>
    <row r="1960" spans="1:30" ht="15" customHeight="1">
      <c r="A1960" s="98" t="s">
        <v>1090</v>
      </c>
      <c r="B1960" s="165"/>
      <c r="C1960" s="165"/>
      <c r="D1960" s="165" t="s">
        <v>16</v>
      </c>
      <c r="E1960" s="189">
        <v>42726</v>
      </c>
      <c r="F1960" s="95" t="s">
        <v>1051</v>
      </c>
      <c r="G1960" s="165" t="s">
        <v>1052</v>
      </c>
      <c r="H1960" s="165" t="s">
        <v>1054</v>
      </c>
      <c r="I1960" s="165"/>
      <c r="J1960" s="85" t="str">
        <f>IFERROR(VLOOKUP(H1960,REFERENCES!R:S,2,FALSE),"")</f>
        <v>Nombre</v>
      </c>
      <c r="K1960" s="79">
        <v>797</v>
      </c>
      <c r="L1960" s="79"/>
      <c r="M1960" s="79"/>
      <c r="N1960" s="79"/>
      <c r="O1960" s="84"/>
      <c r="P1960" s="81">
        <v>797</v>
      </c>
      <c r="Q1960" s="96" t="s">
        <v>1040</v>
      </c>
      <c r="R1960" s="165" t="s">
        <v>20</v>
      </c>
      <c r="S1960" s="165" t="s">
        <v>548</v>
      </c>
      <c r="T1960" s="98" t="s">
        <v>1691</v>
      </c>
      <c r="U1960" s="165"/>
      <c r="V1960" s="165"/>
      <c r="W1960" s="165"/>
      <c r="X1960" s="165"/>
      <c r="Y1960" s="87"/>
      <c r="Z1960" s="87"/>
      <c r="AA1960" s="87"/>
      <c r="AB1960" s="87"/>
      <c r="AC1960" s="87"/>
    </row>
    <row r="1961" spans="1:30" ht="15" customHeight="1">
      <c r="A1961" s="98" t="s">
        <v>1090</v>
      </c>
      <c r="B1961" s="165"/>
      <c r="C1961" s="165"/>
      <c r="D1961" s="165" t="s">
        <v>16</v>
      </c>
      <c r="E1961" s="189">
        <v>42726</v>
      </c>
      <c r="F1961" s="95" t="s">
        <v>1050</v>
      </c>
      <c r="G1961" s="165" t="s">
        <v>1029</v>
      </c>
      <c r="H1961" s="165" t="s">
        <v>1029</v>
      </c>
      <c r="I1961" s="165"/>
      <c r="J1961" s="85" t="str">
        <f>IFERROR(VLOOKUP(H1961,REFERENCES!R:S,2,FALSE),"")</f>
        <v/>
      </c>
      <c r="K1961" s="79">
        <v>797</v>
      </c>
      <c r="L1961" s="79"/>
      <c r="M1961" s="79"/>
      <c r="N1961" s="79"/>
      <c r="O1961" s="84"/>
      <c r="P1961" s="81">
        <v>797</v>
      </c>
      <c r="Q1961" s="96" t="s">
        <v>1040</v>
      </c>
      <c r="R1961" s="165" t="s">
        <v>20</v>
      </c>
      <c r="S1961" s="165" t="s">
        <v>548</v>
      </c>
      <c r="T1961" s="98" t="s">
        <v>1691</v>
      </c>
      <c r="U1961" s="165"/>
      <c r="V1961" s="165"/>
      <c r="W1961" s="165"/>
      <c r="X1961" s="165"/>
      <c r="Y1961" s="87"/>
      <c r="Z1961" s="87"/>
      <c r="AA1961" s="87"/>
      <c r="AB1961" s="87"/>
      <c r="AC1961" s="87"/>
    </row>
    <row r="1962" spans="1:30" ht="15" customHeight="1">
      <c r="A1962" s="98" t="s">
        <v>1090</v>
      </c>
      <c r="B1962" s="165"/>
      <c r="C1962" s="165"/>
      <c r="D1962" s="165" t="s">
        <v>16</v>
      </c>
      <c r="E1962" s="189">
        <v>42726</v>
      </c>
      <c r="F1962" s="95" t="s">
        <v>1051</v>
      </c>
      <c r="G1962" s="165" t="s">
        <v>1052</v>
      </c>
      <c r="H1962" s="165" t="s">
        <v>1063</v>
      </c>
      <c r="I1962" s="165"/>
      <c r="J1962" s="85" t="str">
        <f>IFERROR(VLOOKUP(H1962,REFERENCES!R:S,2,FALSE),"")</f>
        <v>Nombre</v>
      </c>
      <c r="K1962" s="79">
        <v>797</v>
      </c>
      <c r="L1962" s="79"/>
      <c r="M1962" s="79"/>
      <c r="N1962" s="79"/>
      <c r="O1962" s="84"/>
      <c r="P1962" s="81">
        <v>797</v>
      </c>
      <c r="Q1962" s="96" t="s">
        <v>1040</v>
      </c>
      <c r="R1962" s="165" t="s">
        <v>20</v>
      </c>
      <c r="S1962" s="165" t="s">
        <v>548</v>
      </c>
      <c r="T1962" s="98" t="s">
        <v>1691</v>
      </c>
      <c r="U1962" s="165"/>
      <c r="V1962" s="165"/>
      <c r="W1962" s="165"/>
      <c r="X1962" s="165"/>
      <c r="Y1962" s="87"/>
      <c r="Z1962" s="87"/>
      <c r="AA1962" s="87"/>
      <c r="AB1962" s="87"/>
      <c r="AC1962" s="87"/>
    </row>
    <row r="1963" spans="1:30" ht="15" customHeight="1">
      <c r="A1963" s="98" t="s">
        <v>1090</v>
      </c>
      <c r="B1963" s="165"/>
      <c r="C1963" s="165"/>
      <c r="D1963" s="165" t="s">
        <v>16</v>
      </c>
      <c r="E1963" s="189">
        <v>42726</v>
      </c>
      <c r="F1963" s="95" t="s">
        <v>1051</v>
      </c>
      <c r="G1963" s="165" t="s">
        <v>1052</v>
      </c>
      <c r="H1963" s="165" t="s">
        <v>1062</v>
      </c>
      <c r="I1963" s="165"/>
      <c r="J1963" s="85" t="str">
        <f>IFERROR(VLOOKUP(H1963,REFERENCES!R:S,2,FALSE),"")</f>
        <v>Nombre</v>
      </c>
      <c r="K1963" s="79">
        <v>797</v>
      </c>
      <c r="L1963" s="79"/>
      <c r="M1963" s="79"/>
      <c r="N1963" s="79"/>
      <c r="O1963" s="84"/>
      <c r="P1963" s="81">
        <v>797</v>
      </c>
      <c r="Q1963" s="96" t="s">
        <v>1040</v>
      </c>
      <c r="R1963" s="165" t="s">
        <v>20</v>
      </c>
      <c r="S1963" s="165" t="s">
        <v>548</v>
      </c>
      <c r="T1963" s="98" t="s">
        <v>1691</v>
      </c>
      <c r="U1963" s="165"/>
      <c r="V1963" s="165"/>
      <c r="W1963" s="165"/>
      <c r="X1963" s="165"/>
      <c r="Y1963" s="87"/>
      <c r="Z1963" s="87"/>
      <c r="AA1963" s="87"/>
      <c r="AB1963" s="87"/>
      <c r="AC1963" s="87"/>
      <c r="AD1963" s="87"/>
    </row>
    <row r="1964" spans="1:30" ht="15" customHeight="1">
      <c r="A1964" s="98" t="s">
        <v>1090</v>
      </c>
      <c r="B1964" s="165"/>
      <c r="C1964" s="165"/>
      <c r="D1964" s="165" t="s">
        <v>16</v>
      </c>
      <c r="E1964" s="189">
        <v>42726</v>
      </c>
      <c r="F1964" s="95" t="s">
        <v>1051</v>
      </c>
      <c r="G1964" s="165" t="s">
        <v>1052</v>
      </c>
      <c r="H1964" s="165" t="s">
        <v>1061</v>
      </c>
      <c r="I1964" s="165"/>
      <c r="J1964" s="85" t="str">
        <f>IFERROR(VLOOKUP(H1964,REFERENCES!R:S,2,FALSE),"")</f>
        <v>Nombre</v>
      </c>
      <c r="K1964" s="79">
        <v>797</v>
      </c>
      <c r="L1964" s="79"/>
      <c r="M1964" s="79"/>
      <c r="N1964" s="79"/>
      <c r="O1964" s="84"/>
      <c r="P1964" s="81">
        <v>797</v>
      </c>
      <c r="Q1964" s="96" t="s">
        <v>1040</v>
      </c>
      <c r="R1964" s="165" t="s">
        <v>20</v>
      </c>
      <c r="S1964" s="165" t="s">
        <v>548</v>
      </c>
      <c r="T1964" s="98" t="s">
        <v>1691</v>
      </c>
      <c r="U1964" s="165"/>
      <c r="V1964" s="165"/>
      <c r="W1964" s="165"/>
      <c r="X1964" s="165"/>
      <c r="Y1964" s="87"/>
      <c r="Z1964" s="87"/>
      <c r="AA1964" s="87"/>
      <c r="AB1964" s="87"/>
      <c r="AC1964" s="87"/>
      <c r="AD1964" s="87"/>
    </row>
    <row r="1965" spans="1:30" ht="15" customHeight="1">
      <c r="A1965" s="98" t="s">
        <v>1090</v>
      </c>
      <c r="B1965" s="165"/>
      <c r="C1965" s="165"/>
      <c r="D1965" s="165" t="s">
        <v>16</v>
      </c>
      <c r="E1965" s="189">
        <v>42726</v>
      </c>
      <c r="F1965" s="95" t="s">
        <v>1051</v>
      </c>
      <c r="G1965" s="165" t="s">
        <v>1052</v>
      </c>
      <c r="H1965" s="165" t="s">
        <v>1057</v>
      </c>
      <c r="I1965" s="165"/>
      <c r="J1965" s="85" t="str">
        <f>IFERROR(VLOOKUP(H1965,REFERENCES!R:S,2,FALSE),"")</f>
        <v>Nombre</v>
      </c>
      <c r="K1965" s="79">
        <v>797</v>
      </c>
      <c r="L1965" s="79"/>
      <c r="M1965" s="79"/>
      <c r="N1965" s="79"/>
      <c r="O1965" s="84"/>
      <c r="P1965" s="81">
        <v>797</v>
      </c>
      <c r="Q1965" s="96" t="s">
        <v>1040</v>
      </c>
      <c r="R1965" s="165" t="s">
        <v>20</v>
      </c>
      <c r="S1965" s="165" t="s">
        <v>548</v>
      </c>
      <c r="T1965" s="98" t="s">
        <v>1691</v>
      </c>
      <c r="U1965" s="165"/>
      <c r="V1965" s="165"/>
      <c r="W1965" s="165"/>
      <c r="X1965" s="165"/>
      <c r="Y1965" s="87"/>
      <c r="Z1965" s="87"/>
      <c r="AA1965" s="87"/>
      <c r="AB1965" s="87"/>
      <c r="AC1965" s="87"/>
      <c r="AD1965" s="87"/>
    </row>
    <row r="1966" spans="1:30" ht="15" customHeight="1">
      <c r="A1966" s="165" t="s">
        <v>1090</v>
      </c>
      <c r="B1966" s="76"/>
      <c r="C1966" s="90"/>
      <c r="D1966" s="165" t="s">
        <v>16</v>
      </c>
      <c r="E1966" s="189">
        <v>42653</v>
      </c>
      <c r="F1966" s="95" t="s">
        <v>1049</v>
      </c>
      <c r="G1966" s="165" t="s">
        <v>1053</v>
      </c>
      <c r="H1966" s="165" t="s">
        <v>1048</v>
      </c>
      <c r="I1966" s="87"/>
      <c r="J1966" s="85" t="str">
        <f>IFERROR(VLOOKUP(H1966,REFERENCES!R:S,2,FALSE),"")</f>
        <v>Nombre</v>
      </c>
      <c r="K1966" s="168">
        <v>250</v>
      </c>
      <c r="L1966" s="167"/>
      <c r="M1966" s="167"/>
      <c r="N1966" s="167"/>
      <c r="O1966" s="84" t="s">
        <v>1902</v>
      </c>
      <c r="P1966" s="81">
        <v>250</v>
      </c>
      <c r="Q1966" s="89"/>
      <c r="R1966" s="165" t="s">
        <v>174</v>
      </c>
      <c r="S1966" s="165" t="s">
        <v>494</v>
      </c>
      <c r="T1966" s="86" t="s">
        <v>1717</v>
      </c>
      <c r="U1966" s="165"/>
      <c r="V1966" s="86"/>
      <c r="W1966" s="97"/>
      <c r="X1966" s="165"/>
      <c r="Y1966" s="165" t="str">
        <f t="shared" ref="Y1966:Y1972" si="118">UPPER(LEFT(A1966,3)&amp;YEAR(E1966)&amp;MONTH(E1966)&amp;DAY((E1966))&amp;LEFT(R1966,2)&amp;LEFT(S1966,2)&amp;LEFT(T1966,2))</f>
        <v>WOR20161010OUPO5È</v>
      </c>
      <c r="Z1966" s="165">
        <f t="shared" ref="Z1966:Z1972" si="119">COUNTIF($Y$4:$Y$1907,Y1966)</f>
        <v>0</v>
      </c>
      <c r="AA1966" s="165" t="str">
        <f>VLOOKUP(R1966,NIVEAUXADMIN!A:B,2,FALSE)</f>
        <v>HT01</v>
      </c>
      <c r="AB1966" s="165" t="str">
        <f>VLOOKUP(S1966,NIVEAUXADMIN!E:F,2,FALSE)</f>
        <v>HT01152</v>
      </c>
      <c r="AC1966" s="165" t="str">
        <f>VLOOKUP(T1966,NIVEAUXADMIN!I:J,2,FALSE)</f>
        <v>HT01152-05</v>
      </c>
      <c r="AD1966" s="87">
        <f>IF(SUMPRODUCT(($A$4:$A1966=A1966)*($S$4:$S1966=S1966))&gt;1,0,1)</f>
        <v>1</v>
      </c>
    </row>
    <row r="1967" spans="1:30" ht="15" customHeight="1">
      <c r="A1967" s="165" t="s">
        <v>1090</v>
      </c>
      <c r="B1967" s="76"/>
      <c r="C1967" s="90"/>
      <c r="D1967" s="165" t="s">
        <v>16</v>
      </c>
      <c r="E1967" s="189">
        <v>42653</v>
      </c>
      <c r="F1967" s="95" t="s">
        <v>1051</v>
      </c>
      <c r="G1967" s="165" t="s">
        <v>1052</v>
      </c>
      <c r="H1967" s="165" t="s">
        <v>1056</v>
      </c>
      <c r="I1967" s="87"/>
      <c r="J1967" s="85" t="str">
        <f>IFERROR(VLOOKUP(H1967,REFERENCES!R:S,2,FALSE),"")</f>
        <v>Nombre</v>
      </c>
      <c r="K1967" s="168">
        <v>250</v>
      </c>
      <c r="L1967" s="167"/>
      <c r="M1967" s="167"/>
      <c r="N1967" s="167"/>
      <c r="O1967" s="84" t="s">
        <v>1902</v>
      </c>
      <c r="P1967" s="81">
        <v>250</v>
      </c>
      <c r="Q1967" s="96" t="s">
        <v>1040</v>
      </c>
      <c r="R1967" s="165" t="s">
        <v>174</v>
      </c>
      <c r="S1967" s="165" t="s">
        <v>494</v>
      </c>
      <c r="T1967" s="86" t="s">
        <v>1717</v>
      </c>
      <c r="U1967" s="165"/>
      <c r="V1967" s="86"/>
      <c r="W1967" s="97"/>
      <c r="X1967" s="165"/>
      <c r="Y1967" s="165" t="str">
        <f t="shared" si="118"/>
        <v>WOR20161010OUPO5È</v>
      </c>
      <c r="Z1967" s="165">
        <f t="shared" si="119"/>
        <v>0</v>
      </c>
      <c r="AA1967" s="165" t="str">
        <f>VLOOKUP(R1967,NIVEAUXADMIN!A:B,2,FALSE)</f>
        <v>HT01</v>
      </c>
      <c r="AB1967" s="165" t="str">
        <f>VLOOKUP(S1967,NIVEAUXADMIN!E:F,2,FALSE)</f>
        <v>HT01152</v>
      </c>
      <c r="AC1967" s="165" t="str">
        <f>VLOOKUP(T1967,NIVEAUXADMIN!I:J,2,FALSE)</f>
        <v>HT01152-05</v>
      </c>
      <c r="AD1967" s="87">
        <f>IF(SUMPRODUCT(($A$4:$A1967=A1967)*($S$4:$S1967=S1967))&gt;1,0,1)</f>
        <v>0</v>
      </c>
    </row>
    <row r="1968" spans="1:30" ht="15" customHeight="1">
      <c r="A1968" s="165" t="s">
        <v>1090</v>
      </c>
      <c r="B1968" s="76"/>
      <c r="C1968" s="90"/>
      <c r="D1968" s="165" t="s">
        <v>16</v>
      </c>
      <c r="E1968" s="189">
        <v>42653</v>
      </c>
      <c r="F1968" s="95" t="s">
        <v>1051</v>
      </c>
      <c r="G1968" s="165" t="s">
        <v>1052</v>
      </c>
      <c r="H1968" s="165" t="s">
        <v>1054</v>
      </c>
      <c r="I1968" s="87"/>
      <c r="J1968" s="85" t="str">
        <f>IFERROR(VLOOKUP(H1968,REFERENCES!R:S,2,FALSE),"")</f>
        <v>Nombre</v>
      </c>
      <c r="K1968" s="168">
        <v>250</v>
      </c>
      <c r="L1968" s="167"/>
      <c r="M1968" s="167"/>
      <c r="N1968" s="167"/>
      <c r="O1968" s="84" t="s">
        <v>1902</v>
      </c>
      <c r="P1968" s="81">
        <v>250</v>
      </c>
      <c r="Q1968" s="96" t="s">
        <v>1040</v>
      </c>
      <c r="R1968" s="165" t="s">
        <v>174</v>
      </c>
      <c r="S1968" s="165" t="s">
        <v>494</v>
      </c>
      <c r="T1968" s="86" t="s">
        <v>1717</v>
      </c>
      <c r="U1968" s="165"/>
      <c r="V1968" s="86"/>
      <c r="W1968" s="97"/>
      <c r="X1968" s="165"/>
      <c r="Y1968" s="165" t="str">
        <f t="shared" si="118"/>
        <v>WOR20161010OUPO5È</v>
      </c>
      <c r="Z1968" s="165">
        <f t="shared" si="119"/>
        <v>0</v>
      </c>
      <c r="AA1968" s="165" t="str">
        <f>VLOOKUP(R1968,NIVEAUXADMIN!A:B,2,FALSE)</f>
        <v>HT01</v>
      </c>
      <c r="AB1968" s="165" t="str">
        <f>VLOOKUP(S1968,NIVEAUXADMIN!E:F,2,FALSE)</f>
        <v>HT01152</v>
      </c>
      <c r="AC1968" s="165" t="str">
        <f>VLOOKUP(T1968,NIVEAUXADMIN!I:J,2,FALSE)</f>
        <v>HT01152-05</v>
      </c>
      <c r="AD1968" s="87">
        <f>IF(SUMPRODUCT(($A$4:$A1968=A1968)*($S$4:$S1968=S1968))&gt;1,0,1)</f>
        <v>0</v>
      </c>
    </row>
    <row r="1969" spans="1:30" ht="15" customHeight="1">
      <c r="A1969" s="165" t="s">
        <v>1090</v>
      </c>
      <c r="B1969" s="76" t="s">
        <v>49</v>
      </c>
      <c r="C1969" s="76"/>
      <c r="D1969" s="165" t="s">
        <v>16</v>
      </c>
      <c r="E1969" s="189">
        <v>42673</v>
      </c>
      <c r="F1969" s="95" t="s">
        <v>1049</v>
      </c>
      <c r="G1969" s="165" t="s">
        <v>1084</v>
      </c>
      <c r="H1969" s="165" t="s">
        <v>1085</v>
      </c>
      <c r="I1969" s="186"/>
      <c r="J1969" s="85" t="str">
        <f>IFERROR(VLOOKUP(H1969,REFERENCES!R:S,2,FALSE),"")</f>
        <v>Valeur en USD</v>
      </c>
      <c r="K1969" s="190">
        <v>25</v>
      </c>
      <c r="L1969" s="167"/>
      <c r="M1969" s="167"/>
      <c r="N1969" s="167"/>
      <c r="O1969" s="84" t="s">
        <v>1902</v>
      </c>
      <c r="P1969" s="81">
        <v>66</v>
      </c>
      <c r="Q1969" s="96"/>
      <c r="R1969" s="165" t="s">
        <v>174</v>
      </c>
      <c r="S1969" s="165" t="s">
        <v>494</v>
      </c>
      <c r="T1969" s="86" t="s">
        <v>1717</v>
      </c>
      <c r="U1969" s="165"/>
      <c r="V1969" s="86"/>
      <c r="W1969" s="97"/>
      <c r="X1969" s="165"/>
      <c r="Y1969" s="165" t="str">
        <f t="shared" si="118"/>
        <v>WOR20161030OUPO5È</v>
      </c>
      <c r="Z1969" s="165">
        <f t="shared" si="119"/>
        <v>0</v>
      </c>
      <c r="AA1969" s="165" t="str">
        <f>VLOOKUP(R1969,NIVEAUXADMIN!A:B,2,FALSE)</f>
        <v>HT01</v>
      </c>
      <c r="AB1969" s="165" t="str">
        <f>VLOOKUP(S1969,NIVEAUXADMIN!E:F,2,FALSE)</f>
        <v>HT01152</v>
      </c>
      <c r="AC1969" s="165" t="str">
        <f>VLOOKUP(T1969,NIVEAUXADMIN!I:J,2,FALSE)</f>
        <v>HT01152-05</v>
      </c>
      <c r="AD1969" s="165">
        <f>IF(SUMPRODUCT(($A$4:$A1969=A1969)*($S$4:$S1969=S1969))&gt;1,0,1)</f>
        <v>0</v>
      </c>
    </row>
    <row r="1970" spans="1:30" ht="15" customHeight="1">
      <c r="A1970" s="165" t="s">
        <v>1090</v>
      </c>
      <c r="B1970" s="76" t="s">
        <v>49</v>
      </c>
      <c r="C1970" s="76"/>
      <c r="D1970" s="165" t="s">
        <v>16</v>
      </c>
      <c r="E1970" s="189">
        <v>42673</v>
      </c>
      <c r="F1970" s="95" t="s">
        <v>1049</v>
      </c>
      <c r="G1970" s="165" t="s">
        <v>1084</v>
      </c>
      <c r="H1970" s="165" t="s">
        <v>1086</v>
      </c>
      <c r="I1970" s="186"/>
      <c r="J1970" s="85" t="str">
        <f>IFERROR(VLOOKUP(H1970,REFERENCES!R:S,2,FALSE),"")</f>
        <v>Valeur en USD</v>
      </c>
      <c r="K1970" s="190">
        <v>50</v>
      </c>
      <c r="L1970" s="167"/>
      <c r="M1970" s="167"/>
      <c r="N1970" s="167"/>
      <c r="O1970" s="84" t="s">
        <v>1902</v>
      </c>
      <c r="P1970" s="81">
        <v>127</v>
      </c>
      <c r="Q1970" s="96"/>
      <c r="R1970" s="165" t="s">
        <v>174</v>
      </c>
      <c r="S1970" s="165" t="s">
        <v>494</v>
      </c>
      <c r="T1970" s="86" t="s">
        <v>1717</v>
      </c>
      <c r="U1970" s="165"/>
      <c r="V1970" s="86"/>
      <c r="W1970" s="97"/>
      <c r="X1970" s="165" t="s">
        <v>1091</v>
      </c>
      <c r="Y1970" s="165" t="str">
        <f t="shared" si="118"/>
        <v>WOR20161030OUPO5È</v>
      </c>
      <c r="Z1970" s="165">
        <f t="shared" si="119"/>
        <v>0</v>
      </c>
      <c r="AA1970" s="165" t="str">
        <f>VLOOKUP(R1970,NIVEAUXADMIN!A:B,2,FALSE)</f>
        <v>HT01</v>
      </c>
      <c r="AB1970" s="165" t="str">
        <f>VLOOKUP(S1970,NIVEAUXADMIN!E:F,2,FALSE)</f>
        <v>HT01152</v>
      </c>
      <c r="AC1970" s="165" t="str">
        <f>VLOOKUP(T1970,NIVEAUXADMIN!I:J,2,FALSE)</f>
        <v>HT01152-05</v>
      </c>
      <c r="AD1970" s="165">
        <f>IF(SUMPRODUCT(($A$4:$A1970=A1970)*($S$4:$S1970=S1970))&gt;1,0,1)</f>
        <v>0</v>
      </c>
    </row>
    <row r="1971" spans="1:30" ht="15" customHeight="1">
      <c r="A1971" s="98" t="s">
        <v>1090</v>
      </c>
      <c r="B1971" s="165"/>
      <c r="C1971" s="90" t="s">
        <v>1217</v>
      </c>
      <c r="D1971" s="165" t="s">
        <v>16</v>
      </c>
      <c r="E1971" s="189">
        <v>42704</v>
      </c>
      <c r="F1971" s="95" t="s">
        <v>1049</v>
      </c>
      <c r="G1971" s="165" t="s">
        <v>1084</v>
      </c>
      <c r="H1971" s="165" t="s">
        <v>1085</v>
      </c>
      <c r="I1971" s="176"/>
      <c r="J1971" s="85" t="str">
        <f>IFERROR(VLOOKUP(H1971,REFERENCES!R:S,2,FALSE),"")</f>
        <v>Valeur en USD</v>
      </c>
      <c r="K1971" s="168">
        <v>25</v>
      </c>
      <c r="L1971" s="167"/>
      <c r="M1971" s="167"/>
      <c r="N1971" s="167"/>
      <c r="O1971" s="84" t="s">
        <v>1902</v>
      </c>
      <c r="P1971" s="81">
        <v>67</v>
      </c>
      <c r="Q1971" s="89"/>
      <c r="R1971" s="165" t="s">
        <v>174</v>
      </c>
      <c r="S1971" s="165" t="s">
        <v>494</v>
      </c>
      <c r="T1971" s="86" t="s">
        <v>1717</v>
      </c>
      <c r="U1971" s="165"/>
      <c r="V1971" s="86"/>
      <c r="W1971" s="97"/>
      <c r="X1971" s="165" t="s">
        <v>1255</v>
      </c>
      <c r="Y1971" s="165" t="str">
        <f t="shared" si="118"/>
        <v>WOR20161130OUPO5È</v>
      </c>
      <c r="Z1971" s="165">
        <f t="shared" si="119"/>
        <v>0</v>
      </c>
      <c r="AA1971" s="165" t="str">
        <f>VLOOKUP(R1971,NIVEAUXADMIN!A:B,2,FALSE)</f>
        <v>HT01</v>
      </c>
      <c r="AB1971" s="165" t="str">
        <f>VLOOKUP(S1971,NIVEAUXADMIN!E:F,2,FALSE)</f>
        <v>HT01152</v>
      </c>
      <c r="AC1971" s="165" t="str">
        <f>VLOOKUP(T1971,NIVEAUXADMIN!I:J,2,FALSE)</f>
        <v>HT01152-05</v>
      </c>
      <c r="AD1971" s="87">
        <f>IF(SUMPRODUCT(($A$4:$A1971=A1971)*($S$4:$S1971=S1971))&gt;1,0,1)</f>
        <v>0</v>
      </c>
    </row>
    <row r="1972" spans="1:30" ht="15" customHeight="1">
      <c r="A1972" s="98" t="s">
        <v>1090</v>
      </c>
      <c r="B1972" s="165"/>
      <c r="C1972" s="90"/>
      <c r="D1972" s="165" t="s">
        <v>16</v>
      </c>
      <c r="E1972" s="189">
        <v>42704</v>
      </c>
      <c r="F1972" s="95" t="s">
        <v>1049</v>
      </c>
      <c r="G1972" s="165" t="s">
        <v>1084</v>
      </c>
      <c r="H1972" s="165" t="s">
        <v>1086</v>
      </c>
      <c r="I1972" s="176"/>
      <c r="J1972" s="85" t="str">
        <f>IFERROR(VLOOKUP(H1972,REFERENCES!R:S,2,FALSE),"")</f>
        <v>Valeur en USD</v>
      </c>
      <c r="K1972" s="168">
        <v>50</v>
      </c>
      <c r="L1972" s="167"/>
      <c r="M1972" s="167"/>
      <c r="N1972" s="167"/>
      <c r="O1972" s="84" t="s">
        <v>1902</v>
      </c>
      <c r="P1972" s="81">
        <v>129</v>
      </c>
      <c r="Q1972" s="89"/>
      <c r="R1972" s="165" t="s">
        <v>174</v>
      </c>
      <c r="S1972" s="165" t="s">
        <v>494</v>
      </c>
      <c r="T1972" s="86" t="s">
        <v>1717</v>
      </c>
      <c r="U1972" s="165"/>
      <c r="V1972" s="86"/>
      <c r="W1972" s="97"/>
      <c r="X1972" s="165" t="s">
        <v>1091</v>
      </c>
      <c r="Y1972" s="165" t="str">
        <f t="shared" si="118"/>
        <v>WOR20161130OUPO5È</v>
      </c>
      <c r="Z1972" s="165">
        <f t="shared" si="119"/>
        <v>0</v>
      </c>
      <c r="AA1972" s="165" t="str">
        <f>VLOOKUP(R1972,NIVEAUXADMIN!A:B,2,FALSE)</f>
        <v>HT01</v>
      </c>
      <c r="AB1972" s="165" t="str">
        <f>VLOOKUP(S1972,NIVEAUXADMIN!E:F,2,FALSE)</f>
        <v>HT01152</v>
      </c>
      <c r="AC1972" s="165" t="str">
        <f>VLOOKUP(T1972,NIVEAUXADMIN!I:J,2,FALSE)</f>
        <v>HT01152-05</v>
      </c>
      <c r="AD1972" s="87">
        <f>IF(SUMPRODUCT(($A$4:$A1972=A1972)*($S$4:$S1972=S1972))&gt;1,0,1)</f>
        <v>0</v>
      </c>
    </row>
    <row r="1973" spans="1:30" ht="15" customHeight="1">
      <c r="A1973" s="98" t="s">
        <v>1090</v>
      </c>
      <c r="B1973" s="165"/>
      <c r="C1973" s="165"/>
      <c r="D1973" s="165" t="s">
        <v>16</v>
      </c>
      <c r="E1973" s="189">
        <v>42744</v>
      </c>
      <c r="F1973" s="95" t="s">
        <v>1051</v>
      </c>
      <c r="G1973" s="165" t="s">
        <v>1052</v>
      </c>
      <c r="H1973" s="165" t="s">
        <v>1059</v>
      </c>
      <c r="I1973" s="165"/>
      <c r="J1973" s="85" t="str">
        <f>IFERROR(VLOOKUP(H1973,REFERENCES!R:S,2,FALSE),"")</f>
        <v>Nombre</v>
      </c>
      <c r="K1973" s="79">
        <v>19380</v>
      </c>
      <c r="L1973" s="79"/>
      <c r="M1973" s="79"/>
      <c r="N1973" s="79"/>
      <c r="O1973" s="84"/>
      <c r="P1973" s="81">
        <v>323</v>
      </c>
      <c r="Q1973" s="96" t="s">
        <v>1040</v>
      </c>
      <c r="R1973" s="165" t="s">
        <v>174</v>
      </c>
      <c r="S1973" s="165" t="s">
        <v>494</v>
      </c>
      <c r="T1973" s="98" t="s">
        <v>1717</v>
      </c>
      <c r="U1973" s="165"/>
      <c r="V1973" s="165"/>
      <c r="W1973" s="165"/>
      <c r="X1973" s="165"/>
      <c r="Y1973" s="87"/>
      <c r="Z1973" s="87"/>
      <c r="AA1973" s="87"/>
      <c r="AB1973" s="87"/>
      <c r="AC1973" s="87"/>
      <c r="AD1973" s="87"/>
    </row>
    <row r="1974" spans="1:30" ht="15" customHeight="1">
      <c r="A1974" s="98" t="s">
        <v>1090</v>
      </c>
      <c r="B1974" s="165"/>
      <c r="C1974" s="165"/>
      <c r="D1974" s="165" t="s">
        <v>16</v>
      </c>
      <c r="E1974" s="189">
        <v>42744</v>
      </c>
      <c r="F1974" s="95" t="s">
        <v>1050</v>
      </c>
      <c r="G1974" s="165" t="s">
        <v>1029</v>
      </c>
      <c r="H1974" s="165" t="s">
        <v>1029</v>
      </c>
      <c r="I1974" s="165"/>
      <c r="J1974" s="85" t="str">
        <f>IFERROR(VLOOKUP(H1974,REFERENCES!R:S,2,FALSE),"")</f>
        <v/>
      </c>
      <c r="K1974" s="79">
        <v>323</v>
      </c>
      <c r="L1974" s="79"/>
      <c r="M1974" s="79"/>
      <c r="N1974" s="79"/>
      <c r="O1974" s="84"/>
      <c r="P1974" s="81">
        <v>323</v>
      </c>
      <c r="Q1974" s="96" t="s">
        <v>1040</v>
      </c>
      <c r="R1974" s="165" t="s">
        <v>174</v>
      </c>
      <c r="S1974" s="165" t="s">
        <v>494</v>
      </c>
      <c r="T1974" s="98" t="s">
        <v>1717</v>
      </c>
      <c r="U1974" s="165"/>
      <c r="V1974" s="165"/>
      <c r="W1974" s="165"/>
      <c r="X1974" s="165"/>
      <c r="Y1974" s="87"/>
      <c r="Z1974" s="87"/>
      <c r="AA1974" s="87"/>
      <c r="AB1974" s="87"/>
      <c r="AC1974" s="87"/>
      <c r="AD1974" s="87"/>
    </row>
    <row r="1975" spans="1:30" ht="15" customHeight="1">
      <c r="A1975" s="98" t="s">
        <v>1090</v>
      </c>
      <c r="B1975" s="165"/>
      <c r="C1975" s="165"/>
      <c r="D1975" s="165" t="s">
        <v>16</v>
      </c>
      <c r="E1975" s="189">
        <v>42745</v>
      </c>
      <c r="F1975" s="95" t="s">
        <v>1051</v>
      </c>
      <c r="G1975" s="165" t="s">
        <v>1052</v>
      </c>
      <c r="H1975" s="165" t="s">
        <v>1059</v>
      </c>
      <c r="I1975" s="165"/>
      <c r="J1975" s="85" t="str">
        <f>IFERROR(VLOOKUP(H1975,REFERENCES!R:S,2,FALSE),"")</f>
        <v>Nombre</v>
      </c>
      <c r="K1975" s="79">
        <v>4260</v>
      </c>
      <c r="L1975" s="79"/>
      <c r="M1975" s="79"/>
      <c r="N1975" s="79"/>
      <c r="O1975" s="84"/>
      <c r="P1975" s="81">
        <v>71</v>
      </c>
      <c r="Q1975" s="96" t="s">
        <v>1040</v>
      </c>
      <c r="R1975" s="165" t="s">
        <v>174</v>
      </c>
      <c r="S1975" s="165" t="s">
        <v>494</v>
      </c>
      <c r="T1975" s="98" t="s">
        <v>1717</v>
      </c>
      <c r="U1975" s="165" t="s">
        <v>2564</v>
      </c>
      <c r="V1975" s="165"/>
      <c r="W1975" s="165"/>
      <c r="X1975" s="165"/>
      <c r="Y1975" s="87"/>
      <c r="Z1975" s="87"/>
      <c r="AA1975" s="87"/>
      <c r="AB1975" s="87"/>
      <c r="AC1975" s="87"/>
      <c r="AD1975" s="87"/>
    </row>
    <row r="1976" spans="1:30" ht="15" customHeight="1">
      <c r="A1976" s="98" t="s">
        <v>1090</v>
      </c>
      <c r="B1976" s="165"/>
      <c r="C1976" s="165"/>
      <c r="D1976" s="165" t="s">
        <v>16</v>
      </c>
      <c r="E1976" s="189">
        <v>42745</v>
      </c>
      <c r="F1976" s="95" t="s">
        <v>1050</v>
      </c>
      <c r="G1976" s="165" t="s">
        <v>1029</v>
      </c>
      <c r="H1976" s="165" t="s">
        <v>1029</v>
      </c>
      <c r="I1976" s="165"/>
      <c r="J1976" s="85" t="str">
        <f>IFERROR(VLOOKUP(H1976,REFERENCES!R:S,2,FALSE),"")</f>
        <v/>
      </c>
      <c r="K1976" s="79">
        <v>71</v>
      </c>
      <c r="L1976" s="79"/>
      <c r="M1976" s="79"/>
      <c r="N1976" s="79"/>
      <c r="O1976" s="84"/>
      <c r="P1976" s="81">
        <v>71</v>
      </c>
      <c r="Q1976" s="96" t="s">
        <v>1040</v>
      </c>
      <c r="R1976" s="165" t="s">
        <v>174</v>
      </c>
      <c r="S1976" s="165" t="s">
        <v>494</v>
      </c>
      <c r="T1976" s="98" t="s">
        <v>1717</v>
      </c>
      <c r="U1976" s="165" t="s">
        <v>2564</v>
      </c>
      <c r="V1976" s="165"/>
      <c r="W1976" s="165"/>
      <c r="X1976" s="165"/>
      <c r="Y1976" s="87"/>
      <c r="Z1976" s="87"/>
      <c r="AA1976" s="87"/>
      <c r="AB1976" s="87"/>
      <c r="AC1976" s="87"/>
      <c r="AD1976" s="87"/>
    </row>
    <row r="1977" spans="1:30" ht="15" customHeight="1">
      <c r="A1977" s="98" t="s">
        <v>1090</v>
      </c>
      <c r="B1977" s="165"/>
      <c r="C1977" s="165"/>
      <c r="D1977" s="165" t="s">
        <v>16</v>
      </c>
      <c r="E1977" s="189">
        <v>42726</v>
      </c>
      <c r="F1977" s="95" t="s">
        <v>1051</v>
      </c>
      <c r="G1977" s="165" t="s">
        <v>1052</v>
      </c>
      <c r="H1977" s="165" t="s">
        <v>1056</v>
      </c>
      <c r="I1977" s="165"/>
      <c r="J1977" s="85" t="str">
        <f>IFERROR(VLOOKUP(H1977,REFERENCES!R:S,2,FALSE),"")</f>
        <v>Nombre</v>
      </c>
      <c r="K1977" s="79">
        <v>706</v>
      </c>
      <c r="L1977" s="79"/>
      <c r="M1977" s="79"/>
      <c r="N1977" s="79"/>
      <c r="O1977" s="84"/>
      <c r="P1977" s="81">
        <v>353</v>
      </c>
      <c r="Q1977" s="96" t="s">
        <v>1040</v>
      </c>
      <c r="R1977" s="165" t="s">
        <v>20</v>
      </c>
      <c r="S1977" s="165" t="s">
        <v>548</v>
      </c>
      <c r="T1977" s="98" t="s">
        <v>1731</v>
      </c>
      <c r="U1977" s="165"/>
      <c r="V1977" s="165"/>
      <c r="W1977" s="165"/>
      <c r="X1977" s="165"/>
      <c r="Y1977" s="87"/>
      <c r="Z1977" s="87"/>
      <c r="AA1977" s="87"/>
      <c r="AB1977" s="87"/>
      <c r="AC1977" s="87"/>
      <c r="AD1977" s="87"/>
    </row>
    <row r="1978" spans="1:30" ht="15" customHeight="1">
      <c r="A1978" s="98" t="s">
        <v>1090</v>
      </c>
      <c r="B1978" s="165"/>
      <c r="C1978" s="165"/>
      <c r="D1978" s="165" t="s">
        <v>16</v>
      </c>
      <c r="E1978" s="189">
        <v>42726</v>
      </c>
      <c r="F1978" s="95" t="s">
        <v>1051</v>
      </c>
      <c r="G1978" s="165" t="s">
        <v>1052</v>
      </c>
      <c r="H1978" s="165" t="s">
        <v>1054</v>
      </c>
      <c r="I1978" s="165"/>
      <c r="J1978" s="85" t="str">
        <f>IFERROR(VLOOKUP(H1978,REFERENCES!R:S,2,FALSE),"")</f>
        <v>Nombre</v>
      </c>
      <c r="K1978" s="79">
        <v>353</v>
      </c>
      <c r="L1978" s="79"/>
      <c r="M1978" s="79"/>
      <c r="N1978" s="79"/>
      <c r="O1978" s="84"/>
      <c r="P1978" s="81">
        <v>353</v>
      </c>
      <c r="Q1978" s="96" t="s">
        <v>1040</v>
      </c>
      <c r="R1978" s="165" t="s">
        <v>20</v>
      </c>
      <c r="S1978" s="165" t="s">
        <v>548</v>
      </c>
      <c r="T1978" s="98" t="s">
        <v>1731</v>
      </c>
      <c r="U1978" s="165"/>
      <c r="V1978" s="165"/>
      <c r="W1978" s="165"/>
      <c r="X1978" s="165"/>
      <c r="Y1978" s="87"/>
      <c r="Z1978" s="87"/>
      <c r="AA1978" s="87"/>
      <c r="AB1978" s="87"/>
      <c r="AC1978" s="87"/>
      <c r="AD1978" s="87"/>
    </row>
    <row r="1979" spans="1:30" ht="15" customHeight="1">
      <c r="A1979" s="98" t="s">
        <v>1090</v>
      </c>
      <c r="B1979" s="165"/>
      <c r="C1979" s="165"/>
      <c r="D1979" s="165" t="s">
        <v>16</v>
      </c>
      <c r="E1979" s="189">
        <v>42726</v>
      </c>
      <c r="F1979" s="95" t="s">
        <v>1050</v>
      </c>
      <c r="G1979" s="165" t="s">
        <v>1029</v>
      </c>
      <c r="H1979" s="165" t="s">
        <v>1029</v>
      </c>
      <c r="I1979" s="165"/>
      <c r="J1979" s="85" t="str">
        <f>IFERROR(VLOOKUP(H1979,REFERENCES!R:S,2,FALSE),"")</f>
        <v/>
      </c>
      <c r="K1979" s="79">
        <v>353</v>
      </c>
      <c r="L1979" s="79"/>
      <c r="M1979" s="79"/>
      <c r="N1979" s="79"/>
      <c r="O1979" s="84"/>
      <c r="P1979" s="81">
        <v>353</v>
      </c>
      <c r="Q1979" s="96" t="s">
        <v>1040</v>
      </c>
      <c r="R1979" s="165" t="s">
        <v>20</v>
      </c>
      <c r="S1979" s="165" t="s">
        <v>548</v>
      </c>
      <c r="T1979" s="98" t="s">
        <v>1731</v>
      </c>
      <c r="U1979" s="165"/>
      <c r="V1979" s="165"/>
      <c r="W1979" s="165"/>
      <c r="X1979" s="165"/>
      <c r="Y1979" s="87"/>
      <c r="Z1979" s="87"/>
      <c r="AA1979" s="87"/>
      <c r="AB1979" s="87"/>
      <c r="AC1979" s="87"/>
      <c r="AD1979" s="87"/>
    </row>
    <row r="1980" spans="1:30" ht="15" customHeight="1">
      <c r="A1980" s="98" t="s">
        <v>1090</v>
      </c>
      <c r="B1980" s="165"/>
      <c r="C1980" s="165"/>
      <c r="D1980" s="165" t="s">
        <v>16</v>
      </c>
      <c r="E1980" s="189">
        <v>42726</v>
      </c>
      <c r="F1980" s="95" t="s">
        <v>1051</v>
      </c>
      <c r="G1980" s="165" t="s">
        <v>1052</v>
      </c>
      <c r="H1980" s="165" t="s">
        <v>1063</v>
      </c>
      <c r="I1980" s="165"/>
      <c r="J1980" s="85" t="str">
        <f>IFERROR(VLOOKUP(H1980,REFERENCES!R:S,2,FALSE),"")</f>
        <v>Nombre</v>
      </c>
      <c r="K1980" s="79">
        <v>353</v>
      </c>
      <c r="L1980" s="79"/>
      <c r="M1980" s="79"/>
      <c r="N1980" s="79"/>
      <c r="O1980" s="84"/>
      <c r="P1980" s="81">
        <v>353</v>
      </c>
      <c r="Q1980" s="96" t="s">
        <v>1040</v>
      </c>
      <c r="R1980" s="165" t="s">
        <v>20</v>
      </c>
      <c r="S1980" s="165" t="s">
        <v>548</v>
      </c>
      <c r="T1980" s="98" t="s">
        <v>1731</v>
      </c>
      <c r="U1980" s="165"/>
      <c r="V1980" s="165"/>
      <c r="W1980" s="165"/>
      <c r="X1980" s="165"/>
      <c r="Y1980" s="87"/>
      <c r="Z1980" s="87"/>
      <c r="AA1980" s="87"/>
      <c r="AB1980" s="87"/>
      <c r="AC1980" s="87"/>
      <c r="AD1980" s="87"/>
    </row>
    <row r="1981" spans="1:30" ht="15" customHeight="1">
      <c r="A1981" s="98" t="s">
        <v>1090</v>
      </c>
      <c r="B1981" s="165"/>
      <c r="C1981" s="165"/>
      <c r="D1981" s="165" t="s">
        <v>16</v>
      </c>
      <c r="E1981" s="189">
        <v>42726</v>
      </c>
      <c r="F1981" s="95" t="s">
        <v>1051</v>
      </c>
      <c r="G1981" s="165" t="s">
        <v>1052</v>
      </c>
      <c r="H1981" s="165" t="s">
        <v>1062</v>
      </c>
      <c r="I1981" s="165"/>
      <c r="J1981" s="85" t="str">
        <f>IFERROR(VLOOKUP(H1981,REFERENCES!R:S,2,FALSE),"")</f>
        <v>Nombre</v>
      </c>
      <c r="K1981" s="79">
        <v>353</v>
      </c>
      <c r="L1981" s="79"/>
      <c r="M1981" s="79"/>
      <c r="N1981" s="79"/>
      <c r="O1981" s="84"/>
      <c r="P1981" s="81">
        <v>353</v>
      </c>
      <c r="Q1981" s="96" t="s">
        <v>1040</v>
      </c>
      <c r="R1981" s="165" t="s">
        <v>20</v>
      </c>
      <c r="S1981" s="165" t="s">
        <v>548</v>
      </c>
      <c r="T1981" s="98" t="s">
        <v>1731</v>
      </c>
      <c r="U1981" s="165"/>
      <c r="V1981" s="165"/>
      <c r="W1981" s="165"/>
      <c r="X1981" s="165"/>
      <c r="Y1981" s="87"/>
      <c r="Z1981" s="87"/>
      <c r="AA1981" s="87"/>
      <c r="AB1981" s="87"/>
      <c r="AC1981" s="87"/>
    </row>
    <row r="1982" spans="1:30" ht="15" customHeight="1">
      <c r="A1982" s="98" t="s">
        <v>1090</v>
      </c>
      <c r="B1982" s="165"/>
      <c r="C1982" s="165"/>
      <c r="D1982" s="165" t="s">
        <v>16</v>
      </c>
      <c r="E1982" s="189">
        <v>42726</v>
      </c>
      <c r="F1982" s="95" t="s">
        <v>1051</v>
      </c>
      <c r="G1982" s="165" t="s">
        <v>1052</v>
      </c>
      <c r="H1982" s="165" t="s">
        <v>1061</v>
      </c>
      <c r="I1982" s="165"/>
      <c r="J1982" s="85" t="str">
        <f>IFERROR(VLOOKUP(H1982,REFERENCES!R:S,2,FALSE),"")</f>
        <v>Nombre</v>
      </c>
      <c r="K1982" s="79">
        <v>353</v>
      </c>
      <c r="L1982" s="79"/>
      <c r="M1982" s="79"/>
      <c r="N1982" s="79"/>
      <c r="O1982" s="84"/>
      <c r="P1982" s="81">
        <v>353</v>
      </c>
      <c r="Q1982" s="96" t="s">
        <v>1040</v>
      </c>
      <c r="R1982" s="165" t="s">
        <v>20</v>
      </c>
      <c r="S1982" s="165" t="s">
        <v>548</v>
      </c>
      <c r="T1982" s="98" t="s">
        <v>1731</v>
      </c>
      <c r="U1982" s="165"/>
      <c r="V1982" s="165"/>
      <c r="W1982" s="165"/>
      <c r="X1982" s="165"/>
      <c r="Y1982" s="87"/>
      <c r="Z1982" s="87"/>
      <c r="AA1982" s="87"/>
      <c r="AB1982" s="87"/>
      <c r="AC1982" s="87"/>
    </row>
    <row r="1983" spans="1:30" ht="15" customHeight="1">
      <c r="A1983" s="98" t="s">
        <v>1090</v>
      </c>
      <c r="B1983" s="165"/>
      <c r="C1983" s="165"/>
      <c r="D1983" s="165" t="s">
        <v>16</v>
      </c>
      <c r="E1983" s="189">
        <v>42726</v>
      </c>
      <c r="F1983" s="95" t="s">
        <v>1051</v>
      </c>
      <c r="G1983" s="165" t="s">
        <v>1052</v>
      </c>
      <c r="H1983" s="165" t="s">
        <v>1057</v>
      </c>
      <c r="I1983" s="165"/>
      <c r="J1983" s="85" t="str">
        <f>IFERROR(VLOOKUP(H1983,REFERENCES!R:S,2,FALSE),"")</f>
        <v>Nombre</v>
      </c>
      <c r="K1983" s="79">
        <v>353</v>
      </c>
      <c r="L1983" s="79"/>
      <c r="M1983" s="79"/>
      <c r="N1983" s="79"/>
      <c r="O1983" s="84"/>
      <c r="P1983" s="81">
        <v>353</v>
      </c>
      <c r="Q1983" s="96" t="s">
        <v>1040</v>
      </c>
      <c r="R1983" s="165" t="s">
        <v>20</v>
      </c>
      <c r="S1983" s="165" t="s">
        <v>548</v>
      </c>
      <c r="T1983" s="98" t="s">
        <v>1731</v>
      </c>
      <c r="U1983" s="165"/>
      <c r="V1983" s="165"/>
      <c r="W1983" s="165"/>
      <c r="X1983" s="165"/>
      <c r="Y1983" s="87"/>
      <c r="Z1983" s="87"/>
      <c r="AA1983" s="87"/>
      <c r="AB1983" s="87"/>
      <c r="AC1983" s="87"/>
    </row>
    <row r="1984" spans="1:30" ht="15" customHeight="1">
      <c r="A1984" s="165" t="s">
        <v>1090</v>
      </c>
      <c r="B1984" s="76"/>
      <c r="C1984" s="90"/>
      <c r="D1984" s="165" t="s">
        <v>16</v>
      </c>
      <c r="E1984" s="189">
        <v>42653</v>
      </c>
      <c r="F1984" s="95" t="s">
        <v>1049</v>
      </c>
      <c r="G1984" s="165" t="s">
        <v>1053</v>
      </c>
      <c r="H1984" s="165" t="s">
        <v>1048</v>
      </c>
      <c r="I1984" s="87"/>
      <c r="J1984" s="85" t="str">
        <f>IFERROR(VLOOKUP(H1984,REFERENCES!R:S,2,FALSE),"")</f>
        <v>Nombre</v>
      </c>
      <c r="K1984" s="168">
        <v>200</v>
      </c>
      <c r="L1984" s="167"/>
      <c r="M1984" s="167"/>
      <c r="N1984" s="167"/>
      <c r="O1984" s="84" t="s">
        <v>1902</v>
      </c>
      <c r="P1984" s="81">
        <v>200</v>
      </c>
      <c r="Q1984" s="89"/>
      <c r="R1984" s="165" t="s">
        <v>174</v>
      </c>
      <c r="S1984" s="165" t="s">
        <v>494</v>
      </c>
      <c r="T1984" s="86" t="s">
        <v>1751</v>
      </c>
      <c r="U1984" s="165"/>
      <c r="V1984" s="86"/>
      <c r="W1984" s="97"/>
      <c r="X1984" s="165"/>
      <c r="Y1984" s="165" t="str">
        <f t="shared" ref="Y1984:Y2000" si="120">UPPER(LEFT(A1984,3)&amp;YEAR(E1984)&amp;MONTH(E1984)&amp;DAY((E1984))&amp;LEFT(R1984,2)&amp;LEFT(S1984,2)&amp;LEFT(T1984,2))</f>
        <v>WOR20161010OUPO6È</v>
      </c>
      <c r="Z1984" s="165">
        <f t="shared" ref="Z1984:Z2000" si="121">COUNTIF($Y$4:$Y$1907,Y1984)</f>
        <v>0</v>
      </c>
      <c r="AA1984" s="165" t="str">
        <f>VLOOKUP(R1984,NIVEAUXADMIN!A:B,2,FALSE)</f>
        <v>HT01</v>
      </c>
      <c r="AB1984" s="165" t="str">
        <f>VLOOKUP(S1984,NIVEAUXADMIN!E:F,2,FALSE)</f>
        <v>HT01152</v>
      </c>
      <c r="AC1984" s="165" t="str">
        <f>VLOOKUP(T1984,NIVEAUXADMIN!I:J,2,FALSE)</f>
        <v>HT01152-01</v>
      </c>
      <c r="AD1984" s="47">
        <f>IF(SUMPRODUCT(($A$4:$A1984=A1984)*($S$4:$S1984=S1984))&gt;1,0,1)</f>
        <v>0</v>
      </c>
    </row>
    <row r="1985" spans="1:30" ht="15" customHeight="1">
      <c r="A1985" s="165" t="s">
        <v>1090</v>
      </c>
      <c r="B1985" s="76"/>
      <c r="C1985" s="90"/>
      <c r="D1985" s="165" t="s">
        <v>16</v>
      </c>
      <c r="E1985" s="189">
        <v>42653</v>
      </c>
      <c r="F1985" s="95" t="s">
        <v>1051</v>
      </c>
      <c r="G1985" s="165" t="s">
        <v>1052</v>
      </c>
      <c r="H1985" s="165" t="s">
        <v>1056</v>
      </c>
      <c r="I1985" s="87"/>
      <c r="J1985" s="85" t="str">
        <f>IFERROR(VLOOKUP(H1985,REFERENCES!R:S,2,FALSE),"")</f>
        <v>Nombre</v>
      </c>
      <c r="K1985" s="168">
        <v>200</v>
      </c>
      <c r="L1985" s="167"/>
      <c r="M1985" s="167"/>
      <c r="N1985" s="167"/>
      <c r="O1985" s="84" t="s">
        <v>1902</v>
      </c>
      <c r="P1985" s="81">
        <v>200</v>
      </c>
      <c r="Q1985" s="96" t="s">
        <v>1040</v>
      </c>
      <c r="R1985" s="165" t="s">
        <v>174</v>
      </c>
      <c r="S1985" s="165" t="s">
        <v>494</v>
      </c>
      <c r="T1985" s="86" t="s">
        <v>1751</v>
      </c>
      <c r="U1985" s="165"/>
      <c r="V1985" s="86"/>
      <c r="W1985" s="97"/>
      <c r="X1985" s="165"/>
      <c r="Y1985" s="165" t="str">
        <f t="shared" si="120"/>
        <v>WOR20161010OUPO6È</v>
      </c>
      <c r="Z1985" s="165">
        <f t="shared" si="121"/>
        <v>0</v>
      </c>
      <c r="AA1985" s="165" t="str">
        <f>VLOOKUP(R1985,NIVEAUXADMIN!A:B,2,FALSE)</f>
        <v>HT01</v>
      </c>
      <c r="AB1985" s="165" t="str">
        <f>VLOOKUP(S1985,NIVEAUXADMIN!E:F,2,FALSE)</f>
        <v>HT01152</v>
      </c>
      <c r="AC1985" s="165" t="str">
        <f>VLOOKUP(T1985,NIVEAUXADMIN!I:J,2,FALSE)</f>
        <v>HT01152-01</v>
      </c>
      <c r="AD1985" s="47">
        <f>IF(SUMPRODUCT(($A$4:$A1985=A1985)*($S$4:$S1985=S1985))&gt;1,0,1)</f>
        <v>0</v>
      </c>
    </row>
    <row r="1986" spans="1:30" ht="15" customHeight="1">
      <c r="A1986" s="165" t="s">
        <v>1090</v>
      </c>
      <c r="B1986" s="76"/>
      <c r="C1986" s="90"/>
      <c r="D1986" s="165" t="s">
        <v>16</v>
      </c>
      <c r="E1986" s="189">
        <v>42653</v>
      </c>
      <c r="F1986" s="95" t="s">
        <v>1051</v>
      </c>
      <c r="G1986" s="165" t="s">
        <v>1052</v>
      </c>
      <c r="H1986" s="165" t="s">
        <v>1054</v>
      </c>
      <c r="I1986" s="87"/>
      <c r="J1986" s="85" t="str">
        <f>IFERROR(VLOOKUP(H1986,REFERENCES!R:S,2,FALSE),"")</f>
        <v>Nombre</v>
      </c>
      <c r="K1986" s="168">
        <v>200</v>
      </c>
      <c r="L1986" s="167"/>
      <c r="M1986" s="167"/>
      <c r="N1986" s="167"/>
      <c r="O1986" s="84" t="s">
        <v>1902</v>
      </c>
      <c r="P1986" s="81">
        <v>200</v>
      </c>
      <c r="Q1986" s="96" t="s">
        <v>1040</v>
      </c>
      <c r="R1986" s="165" t="s">
        <v>174</v>
      </c>
      <c r="S1986" s="165" t="s">
        <v>494</v>
      </c>
      <c r="T1986" s="86" t="s">
        <v>1751</v>
      </c>
      <c r="U1986" s="165"/>
      <c r="V1986" s="86"/>
      <c r="W1986" s="97"/>
      <c r="X1986" s="165"/>
      <c r="Y1986" s="165" t="str">
        <f t="shared" si="120"/>
        <v>WOR20161010OUPO6È</v>
      </c>
      <c r="Z1986" s="165">
        <f t="shared" si="121"/>
        <v>0</v>
      </c>
      <c r="AA1986" s="165" t="str">
        <f>VLOOKUP(R1986,NIVEAUXADMIN!A:B,2,FALSE)</f>
        <v>HT01</v>
      </c>
      <c r="AB1986" s="165" t="str">
        <f>VLOOKUP(S1986,NIVEAUXADMIN!E:F,2,FALSE)</f>
        <v>HT01152</v>
      </c>
      <c r="AC1986" s="165" t="str">
        <f>VLOOKUP(T1986,NIVEAUXADMIN!I:J,2,FALSE)</f>
        <v>HT01152-01</v>
      </c>
      <c r="AD1986" s="47">
        <f>IF(SUMPRODUCT(($A$4:$A1986=A1986)*($S$4:$S1986=S1986))&gt;1,0,1)</f>
        <v>0</v>
      </c>
    </row>
    <row r="1987" spans="1:30" ht="15" customHeight="1">
      <c r="A1987" s="165" t="s">
        <v>1090</v>
      </c>
      <c r="B1987" s="76"/>
      <c r="C1987" s="90"/>
      <c r="D1987" s="165" t="s">
        <v>16</v>
      </c>
      <c r="E1987" s="189">
        <v>42654</v>
      </c>
      <c r="F1987" s="95" t="s">
        <v>1049</v>
      </c>
      <c r="G1987" s="165" t="s">
        <v>1053</v>
      </c>
      <c r="H1987" s="165" t="s">
        <v>1048</v>
      </c>
      <c r="I1987" s="87"/>
      <c r="J1987" s="85" t="str">
        <f>IFERROR(VLOOKUP(H1987,REFERENCES!R:S,2,FALSE),"")</f>
        <v>Nombre</v>
      </c>
      <c r="K1987" s="168">
        <v>300</v>
      </c>
      <c r="L1987" s="167"/>
      <c r="M1987" s="167"/>
      <c r="N1987" s="167"/>
      <c r="O1987" s="84" t="s">
        <v>1902</v>
      </c>
      <c r="P1987" s="81">
        <v>300</v>
      </c>
      <c r="Q1987" s="89"/>
      <c r="R1987" s="165" t="s">
        <v>174</v>
      </c>
      <c r="S1987" s="165" t="s">
        <v>494</v>
      </c>
      <c r="T1987" s="86" t="s">
        <v>1751</v>
      </c>
      <c r="U1987" s="165"/>
      <c r="V1987" s="86"/>
      <c r="W1987" s="97"/>
      <c r="X1987" s="165"/>
      <c r="Y1987" s="165" t="str">
        <f t="shared" si="120"/>
        <v>WOR20161011OUPO6È</v>
      </c>
      <c r="Z1987" s="165">
        <f t="shared" si="121"/>
        <v>0</v>
      </c>
      <c r="AA1987" s="165" t="str">
        <f>VLOOKUP(R1987,NIVEAUXADMIN!A:B,2,FALSE)</f>
        <v>HT01</v>
      </c>
      <c r="AB1987" s="165" t="str">
        <f>VLOOKUP(S1987,NIVEAUXADMIN!E:F,2,FALSE)</f>
        <v>HT01152</v>
      </c>
      <c r="AC1987" s="165" t="str">
        <f>VLOOKUP(T1987,NIVEAUXADMIN!I:J,2,FALSE)</f>
        <v>HT01152-01</v>
      </c>
      <c r="AD1987" s="47">
        <f>IF(SUMPRODUCT(($A$4:$A1987=A1987)*($S$4:$S1987=S1987))&gt;1,0,1)</f>
        <v>0</v>
      </c>
    </row>
    <row r="1988" spans="1:30" ht="15" customHeight="1">
      <c r="A1988" s="165" t="s">
        <v>1090</v>
      </c>
      <c r="B1988" s="76"/>
      <c r="C1988" s="90"/>
      <c r="D1988" s="165" t="s">
        <v>16</v>
      </c>
      <c r="E1988" s="189">
        <v>42654</v>
      </c>
      <c r="F1988" s="95" t="s">
        <v>1051</v>
      </c>
      <c r="G1988" s="165" t="s">
        <v>1052</v>
      </c>
      <c r="H1988" s="165" t="s">
        <v>1056</v>
      </c>
      <c r="I1988" s="87"/>
      <c r="J1988" s="85" t="str">
        <f>IFERROR(VLOOKUP(H1988,REFERENCES!R:S,2,FALSE),"")</f>
        <v>Nombre</v>
      </c>
      <c r="K1988" s="168">
        <v>300</v>
      </c>
      <c r="L1988" s="167"/>
      <c r="M1988" s="167"/>
      <c r="N1988" s="167"/>
      <c r="O1988" s="84" t="s">
        <v>1902</v>
      </c>
      <c r="P1988" s="81">
        <v>300</v>
      </c>
      <c r="Q1988" s="96" t="s">
        <v>1040</v>
      </c>
      <c r="R1988" s="165" t="s">
        <v>174</v>
      </c>
      <c r="S1988" s="165" t="s">
        <v>494</v>
      </c>
      <c r="T1988" s="86" t="s">
        <v>1751</v>
      </c>
      <c r="U1988" s="165"/>
      <c r="V1988" s="86"/>
      <c r="W1988" s="97"/>
      <c r="X1988" s="165"/>
      <c r="Y1988" s="165" t="str">
        <f t="shared" si="120"/>
        <v>WOR20161011OUPO6È</v>
      </c>
      <c r="Z1988" s="165">
        <f t="shared" si="121"/>
        <v>0</v>
      </c>
      <c r="AA1988" s="165" t="str">
        <f>VLOOKUP(R1988,NIVEAUXADMIN!A:B,2,FALSE)</f>
        <v>HT01</v>
      </c>
      <c r="AB1988" s="165" t="str">
        <f>VLOOKUP(S1988,NIVEAUXADMIN!E:F,2,FALSE)</f>
        <v>HT01152</v>
      </c>
      <c r="AC1988" s="165" t="str">
        <f>VLOOKUP(T1988,NIVEAUXADMIN!I:J,2,FALSE)</f>
        <v>HT01152-01</v>
      </c>
      <c r="AD1988" s="47">
        <f>IF(SUMPRODUCT(($A$4:$A1988=A1988)*($S$4:$S1988=S1988))&gt;1,0,1)</f>
        <v>0</v>
      </c>
    </row>
    <row r="1989" spans="1:30" ht="15" customHeight="1">
      <c r="A1989" s="165" t="s">
        <v>1090</v>
      </c>
      <c r="B1989" s="76"/>
      <c r="C1989" s="90"/>
      <c r="D1989" s="165" t="s">
        <v>16</v>
      </c>
      <c r="E1989" s="189">
        <v>42654</v>
      </c>
      <c r="F1989" s="95" t="s">
        <v>1051</v>
      </c>
      <c r="G1989" s="165" t="s">
        <v>1052</v>
      </c>
      <c r="H1989" s="165" t="s">
        <v>1054</v>
      </c>
      <c r="I1989" s="87"/>
      <c r="J1989" s="85" t="str">
        <f>IFERROR(VLOOKUP(H1989,REFERENCES!R:S,2,FALSE),"")</f>
        <v>Nombre</v>
      </c>
      <c r="K1989" s="168">
        <v>300</v>
      </c>
      <c r="L1989" s="167"/>
      <c r="M1989" s="167"/>
      <c r="N1989" s="167"/>
      <c r="O1989" s="84" t="s">
        <v>1902</v>
      </c>
      <c r="P1989" s="81">
        <v>300</v>
      </c>
      <c r="Q1989" s="96" t="s">
        <v>1040</v>
      </c>
      <c r="R1989" s="165" t="s">
        <v>174</v>
      </c>
      <c r="S1989" s="165" t="s">
        <v>494</v>
      </c>
      <c r="T1989" s="86" t="s">
        <v>1751</v>
      </c>
      <c r="U1989" s="165"/>
      <c r="V1989" s="86"/>
      <c r="W1989" s="97"/>
      <c r="X1989" s="165"/>
      <c r="Y1989" s="165" t="str">
        <f t="shared" si="120"/>
        <v>WOR20161011OUPO6È</v>
      </c>
      <c r="Z1989" s="165">
        <f t="shared" si="121"/>
        <v>0</v>
      </c>
      <c r="AA1989" s="165" t="str">
        <f>VLOOKUP(R1989,NIVEAUXADMIN!A:B,2,FALSE)</f>
        <v>HT01</v>
      </c>
      <c r="AB1989" s="165" t="str">
        <f>VLOOKUP(S1989,NIVEAUXADMIN!E:F,2,FALSE)</f>
        <v>HT01152</v>
      </c>
      <c r="AC1989" s="165" t="str">
        <f>VLOOKUP(T1989,NIVEAUXADMIN!I:J,2,FALSE)</f>
        <v>HT01152-01</v>
      </c>
      <c r="AD1989" s="47">
        <f>IF(SUMPRODUCT(($A$4:$A1989=A1989)*($S$4:$S1989=S1989))&gt;1,0,1)</f>
        <v>0</v>
      </c>
    </row>
    <row r="1990" spans="1:30" ht="15" customHeight="1">
      <c r="A1990" s="98" t="s">
        <v>1090</v>
      </c>
      <c r="B1990" s="76"/>
      <c r="C1990" s="90"/>
      <c r="D1990" s="165" t="s">
        <v>16</v>
      </c>
      <c r="E1990" s="189">
        <v>42654</v>
      </c>
      <c r="F1990" s="95" t="s">
        <v>1051</v>
      </c>
      <c r="G1990" s="165" t="s">
        <v>1052</v>
      </c>
      <c r="H1990" s="165" t="s">
        <v>1061</v>
      </c>
      <c r="I1990" s="87"/>
      <c r="J1990" s="85" t="str">
        <f>IFERROR(VLOOKUP(H1990,REFERENCES!R:S,2,FALSE),"")</f>
        <v>Nombre</v>
      </c>
      <c r="K1990" s="168">
        <v>300</v>
      </c>
      <c r="L1990" s="167"/>
      <c r="M1990" s="167"/>
      <c r="N1990" s="167"/>
      <c r="O1990" s="84" t="s">
        <v>1902</v>
      </c>
      <c r="P1990" s="81">
        <v>300</v>
      </c>
      <c r="Q1990" s="96" t="s">
        <v>1040</v>
      </c>
      <c r="R1990" s="165" t="s">
        <v>174</v>
      </c>
      <c r="S1990" s="98" t="s">
        <v>494</v>
      </c>
      <c r="T1990" s="86" t="s">
        <v>1751</v>
      </c>
      <c r="U1990" s="165"/>
      <c r="V1990" s="86"/>
      <c r="W1990" s="97"/>
      <c r="X1990" s="165"/>
      <c r="Y1990" s="165" t="str">
        <f t="shared" si="120"/>
        <v>WOR20161011OUPO6È</v>
      </c>
      <c r="Z1990" s="165">
        <f t="shared" si="121"/>
        <v>0</v>
      </c>
      <c r="AA1990" s="165" t="str">
        <f>VLOOKUP(R1990,NIVEAUXADMIN!A:B,2,FALSE)</f>
        <v>HT01</v>
      </c>
      <c r="AB1990" s="165" t="str">
        <f>VLOOKUP(S1990,NIVEAUXADMIN!E:F,2,FALSE)</f>
        <v>HT01152</v>
      </c>
      <c r="AC1990" s="165" t="str">
        <f>VLOOKUP(T1990,NIVEAUXADMIN!I:J,2,FALSE)</f>
        <v>HT01152-01</v>
      </c>
      <c r="AD1990" s="47">
        <f>IF(SUMPRODUCT(($A$4:$A1990=A1990)*($S$4:$S1990=S1990))&gt;1,0,1)</f>
        <v>0</v>
      </c>
    </row>
    <row r="1991" spans="1:30" ht="15" customHeight="1">
      <c r="A1991" s="98" t="s">
        <v>1090</v>
      </c>
      <c r="B1991" s="76"/>
      <c r="C1991" s="90"/>
      <c r="D1991" s="165" t="s">
        <v>16</v>
      </c>
      <c r="E1991" s="189">
        <v>42654</v>
      </c>
      <c r="F1991" s="95" t="s">
        <v>1051</v>
      </c>
      <c r="G1991" s="165" t="s">
        <v>1052</v>
      </c>
      <c r="H1991" s="165" t="s">
        <v>1058</v>
      </c>
      <c r="I1991" s="87"/>
      <c r="J1991" s="85" t="str">
        <f>IFERROR(VLOOKUP(H1991,REFERENCES!R:S,2,FALSE),"")</f>
        <v>Nombre</v>
      </c>
      <c r="K1991" s="168">
        <v>300</v>
      </c>
      <c r="L1991" s="167"/>
      <c r="M1991" s="167"/>
      <c r="N1991" s="167"/>
      <c r="O1991" s="84" t="s">
        <v>1902</v>
      </c>
      <c r="P1991" s="81">
        <v>300</v>
      </c>
      <c r="Q1991" s="96" t="s">
        <v>1040</v>
      </c>
      <c r="R1991" s="165" t="s">
        <v>174</v>
      </c>
      <c r="S1991" s="165" t="s">
        <v>494</v>
      </c>
      <c r="T1991" s="86" t="s">
        <v>1751</v>
      </c>
      <c r="U1991" s="165"/>
      <c r="V1991" s="86"/>
      <c r="W1991" s="97"/>
      <c r="X1991" s="165"/>
      <c r="Y1991" s="165" t="str">
        <f t="shared" si="120"/>
        <v>WOR20161011OUPO6È</v>
      </c>
      <c r="Z1991" s="165">
        <f t="shared" si="121"/>
        <v>0</v>
      </c>
      <c r="AA1991" s="165" t="str">
        <f>VLOOKUP(R1991,NIVEAUXADMIN!A:B,2,FALSE)</f>
        <v>HT01</v>
      </c>
      <c r="AB1991" s="165" t="str">
        <f>VLOOKUP(S1991,NIVEAUXADMIN!E:F,2,FALSE)</f>
        <v>HT01152</v>
      </c>
      <c r="AC1991" s="165" t="str">
        <f>VLOOKUP(T1991,NIVEAUXADMIN!I:J,2,FALSE)</f>
        <v>HT01152-01</v>
      </c>
      <c r="AD1991" s="47">
        <f>IF(SUMPRODUCT(($A$4:$A1991=A1991)*($S$4:$S1991=S1991))&gt;1,0,1)</f>
        <v>0</v>
      </c>
    </row>
    <row r="1992" spans="1:30" ht="15" customHeight="1">
      <c r="A1992" s="165" t="s">
        <v>1090</v>
      </c>
      <c r="B1992" s="76" t="s">
        <v>49</v>
      </c>
      <c r="C1992" s="76"/>
      <c r="D1992" s="165" t="s">
        <v>16</v>
      </c>
      <c r="E1992" s="189">
        <v>42673</v>
      </c>
      <c r="F1992" s="95" t="s">
        <v>1049</v>
      </c>
      <c r="G1992" s="165" t="s">
        <v>1084</v>
      </c>
      <c r="H1992" s="165" t="s">
        <v>1085</v>
      </c>
      <c r="I1992" s="186"/>
      <c r="J1992" s="85" t="str">
        <f>IFERROR(VLOOKUP(H1992,REFERENCES!R:S,2,FALSE),"")</f>
        <v>Valeur en USD</v>
      </c>
      <c r="K1992" s="190">
        <v>25</v>
      </c>
      <c r="L1992" s="167"/>
      <c r="M1992" s="167"/>
      <c r="N1992" s="167"/>
      <c r="O1992" s="84" t="s">
        <v>1902</v>
      </c>
      <c r="P1992" s="81">
        <v>82</v>
      </c>
      <c r="Q1992" s="96"/>
      <c r="R1992" s="165" t="s">
        <v>174</v>
      </c>
      <c r="S1992" s="165" t="s">
        <v>494</v>
      </c>
      <c r="T1992" s="86" t="s">
        <v>1751</v>
      </c>
      <c r="U1992" s="165"/>
      <c r="V1992" s="86"/>
      <c r="W1992" s="97"/>
      <c r="X1992" s="165"/>
      <c r="Y1992" s="165" t="str">
        <f t="shared" si="120"/>
        <v>WOR20161030OUPO6È</v>
      </c>
      <c r="Z1992" s="165">
        <f t="shared" si="121"/>
        <v>0</v>
      </c>
      <c r="AA1992" s="165" t="str">
        <f>VLOOKUP(R1992,NIVEAUXADMIN!A:B,2,FALSE)</f>
        <v>HT01</v>
      </c>
      <c r="AB1992" s="165" t="str">
        <f>VLOOKUP(S1992,NIVEAUXADMIN!E:F,2,FALSE)</f>
        <v>HT01152</v>
      </c>
      <c r="AC1992" s="165" t="str">
        <f>VLOOKUP(T1992,NIVEAUXADMIN!I:J,2,FALSE)</f>
        <v>HT01152-01</v>
      </c>
      <c r="AD1992" s="165">
        <f>IF(SUMPRODUCT(($A$4:$A1992=A1992)*($S$4:$S1992=S1992))&gt;1,0,1)</f>
        <v>0</v>
      </c>
    </row>
    <row r="1993" spans="1:30" ht="15" customHeight="1">
      <c r="A1993" s="165" t="s">
        <v>1090</v>
      </c>
      <c r="B1993" s="76"/>
      <c r="C1993" s="76"/>
      <c r="D1993" s="165" t="s">
        <v>16</v>
      </c>
      <c r="E1993" s="189">
        <v>42673</v>
      </c>
      <c r="F1993" s="95" t="s">
        <v>1049</v>
      </c>
      <c r="G1993" s="165" t="s">
        <v>1084</v>
      </c>
      <c r="H1993" s="165" t="s">
        <v>1086</v>
      </c>
      <c r="I1993" s="186"/>
      <c r="J1993" s="85" t="str">
        <f>IFERROR(VLOOKUP(H1993,REFERENCES!R:S,2,FALSE),"")</f>
        <v>Valeur en USD</v>
      </c>
      <c r="K1993" s="190">
        <v>50</v>
      </c>
      <c r="L1993" s="167"/>
      <c r="M1993" s="167"/>
      <c r="N1993" s="167"/>
      <c r="O1993" s="84" t="s">
        <v>1902</v>
      </c>
      <c r="P1993" s="81">
        <v>229</v>
      </c>
      <c r="Q1993" s="96"/>
      <c r="R1993" s="165" t="s">
        <v>174</v>
      </c>
      <c r="S1993" s="165" t="s">
        <v>494</v>
      </c>
      <c r="T1993" s="86" t="s">
        <v>1751</v>
      </c>
      <c r="U1993" s="165"/>
      <c r="V1993" s="86"/>
      <c r="W1993" s="97"/>
      <c r="X1993" s="165" t="s">
        <v>1091</v>
      </c>
      <c r="Y1993" s="165" t="str">
        <f t="shared" si="120"/>
        <v>WOR20161030OUPO6È</v>
      </c>
      <c r="Z1993" s="165">
        <f t="shared" si="121"/>
        <v>0</v>
      </c>
      <c r="AA1993" s="165" t="str">
        <f>VLOOKUP(R1993,NIVEAUXADMIN!A:B,2,FALSE)</f>
        <v>HT01</v>
      </c>
      <c r="AB1993" s="165" t="str">
        <f>VLOOKUP(S1993,NIVEAUXADMIN!E:F,2,FALSE)</f>
        <v>HT01152</v>
      </c>
      <c r="AC1993" s="165" t="str">
        <f>VLOOKUP(T1993,NIVEAUXADMIN!I:J,2,FALSE)</f>
        <v>HT01152-01</v>
      </c>
      <c r="AD1993" s="165">
        <f>IF(SUMPRODUCT(($A$4:$A1993=A1993)*($S$4:$S1993=S1993))&gt;1,0,1)</f>
        <v>0</v>
      </c>
    </row>
    <row r="1994" spans="1:30" ht="15" customHeight="1">
      <c r="A1994" s="165" t="s">
        <v>1090</v>
      </c>
      <c r="B1994" s="76"/>
      <c r="C1994" s="90"/>
      <c r="D1994" s="165" t="s">
        <v>16</v>
      </c>
      <c r="E1994" s="189">
        <v>42690</v>
      </c>
      <c r="F1994" s="95" t="s">
        <v>1051</v>
      </c>
      <c r="G1994" s="165" t="s">
        <v>1052</v>
      </c>
      <c r="H1994" s="165" t="s">
        <v>1056</v>
      </c>
      <c r="I1994" s="176"/>
      <c r="J1994" s="85" t="str">
        <f>IFERROR(VLOOKUP(H1994,REFERENCES!R:S,2,FALSE),"")</f>
        <v>Nombre</v>
      </c>
      <c r="K1994" s="168">
        <v>350</v>
      </c>
      <c r="L1994" s="167"/>
      <c r="M1994" s="167"/>
      <c r="N1994" s="167"/>
      <c r="O1994" s="84" t="s">
        <v>1902</v>
      </c>
      <c r="P1994" s="81">
        <v>350</v>
      </c>
      <c r="Q1994" s="96" t="s">
        <v>1040</v>
      </c>
      <c r="R1994" s="165" t="s">
        <v>174</v>
      </c>
      <c r="S1994" s="165" t="s">
        <v>494</v>
      </c>
      <c r="T1994" s="86" t="s">
        <v>1751</v>
      </c>
      <c r="U1994" s="165"/>
      <c r="V1994" s="86"/>
      <c r="W1994" s="97"/>
      <c r="X1994" s="165"/>
      <c r="Y1994" s="165" t="str">
        <f t="shared" si="120"/>
        <v>WOR20161116OUPO6È</v>
      </c>
      <c r="Z1994" s="165">
        <f t="shared" si="121"/>
        <v>0</v>
      </c>
      <c r="AA1994" s="165" t="str">
        <f>VLOOKUP(R1994,NIVEAUXADMIN!A:B,2,FALSE)</f>
        <v>HT01</v>
      </c>
      <c r="AB1994" s="165" t="str">
        <f>VLOOKUP(S1994,NIVEAUXADMIN!E:F,2,FALSE)</f>
        <v>HT01152</v>
      </c>
      <c r="AC1994" s="165" t="str">
        <f>VLOOKUP(T1994,NIVEAUXADMIN!I:J,2,FALSE)</f>
        <v>HT01152-01</v>
      </c>
      <c r="AD1994" s="47">
        <f>IF(SUMPRODUCT(($A$4:$A1994=A1994)*($S$4:$S1994=S1994))&gt;1,0,1)</f>
        <v>0</v>
      </c>
    </row>
    <row r="1995" spans="1:30" ht="15" customHeight="1">
      <c r="A1995" s="165" t="s">
        <v>1090</v>
      </c>
      <c r="B1995" s="76"/>
      <c r="C1995" s="90"/>
      <c r="D1995" s="165" t="s">
        <v>16</v>
      </c>
      <c r="E1995" s="189">
        <v>42690</v>
      </c>
      <c r="F1995" s="95" t="s">
        <v>1051</v>
      </c>
      <c r="G1995" s="165" t="s">
        <v>1052</v>
      </c>
      <c r="H1995" s="165" t="s">
        <v>1054</v>
      </c>
      <c r="I1995" s="176"/>
      <c r="J1995" s="85" t="str">
        <f>IFERROR(VLOOKUP(H1995,REFERENCES!R:S,2,FALSE),"")</f>
        <v>Nombre</v>
      </c>
      <c r="K1995" s="168">
        <v>350</v>
      </c>
      <c r="L1995" s="167"/>
      <c r="M1995" s="167"/>
      <c r="N1995" s="167"/>
      <c r="O1995" s="84" t="s">
        <v>1902</v>
      </c>
      <c r="P1995" s="81">
        <v>350</v>
      </c>
      <c r="Q1995" s="96" t="s">
        <v>1040</v>
      </c>
      <c r="R1995" s="165" t="s">
        <v>174</v>
      </c>
      <c r="S1995" s="165" t="s">
        <v>494</v>
      </c>
      <c r="T1995" s="86" t="s">
        <v>1751</v>
      </c>
      <c r="U1995" s="165"/>
      <c r="V1995" s="86"/>
      <c r="W1995" s="97"/>
      <c r="X1995" s="165"/>
      <c r="Y1995" s="165" t="str">
        <f t="shared" si="120"/>
        <v>WOR20161116OUPO6È</v>
      </c>
      <c r="Z1995" s="165">
        <f t="shared" si="121"/>
        <v>0</v>
      </c>
      <c r="AA1995" s="165" t="str">
        <f>VLOOKUP(R1995,NIVEAUXADMIN!A:B,2,FALSE)</f>
        <v>HT01</v>
      </c>
      <c r="AB1995" s="165" t="str">
        <f>VLOOKUP(S1995,NIVEAUXADMIN!E:F,2,FALSE)</f>
        <v>HT01152</v>
      </c>
      <c r="AC1995" s="165" t="str">
        <f>VLOOKUP(T1995,NIVEAUXADMIN!I:J,2,FALSE)</f>
        <v>HT01152-01</v>
      </c>
      <c r="AD1995" s="47">
        <f>IF(SUMPRODUCT(($A$4:$A1995=A1995)*($S$4:$S1995=S1995))&gt;1,0,1)</f>
        <v>0</v>
      </c>
    </row>
    <row r="1996" spans="1:30" ht="15" customHeight="1">
      <c r="A1996" s="165" t="s">
        <v>1090</v>
      </c>
      <c r="B1996" s="76"/>
      <c r="C1996" s="90"/>
      <c r="D1996" s="165" t="s">
        <v>16</v>
      </c>
      <c r="E1996" s="189">
        <v>42690</v>
      </c>
      <c r="F1996" s="88" t="s">
        <v>1051</v>
      </c>
      <c r="G1996" s="87" t="s">
        <v>1052</v>
      </c>
      <c r="H1996" s="87" t="s">
        <v>1062</v>
      </c>
      <c r="I1996" s="176"/>
      <c r="J1996" s="85" t="str">
        <f>IFERROR(VLOOKUP(H1996,REFERENCES!R:S,2,FALSE),"")</f>
        <v>Nombre</v>
      </c>
      <c r="K1996" s="168">
        <v>350</v>
      </c>
      <c r="L1996" s="167"/>
      <c r="M1996" s="167"/>
      <c r="N1996" s="167"/>
      <c r="O1996" s="84" t="s">
        <v>1902</v>
      </c>
      <c r="P1996" s="81">
        <v>350</v>
      </c>
      <c r="Q1996" s="96" t="s">
        <v>1040</v>
      </c>
      <c r="R1996" s="165" t="s">
        <v>174</v>
      </c>
      <c r="S1996" s="165" t="s">
        <v>494</v>
      </c>
      <c r="T1996" s="86" t="s">
        <v>1751</v>
      </c>
      <c r="U1996" s="165"/>
      <c r="V1996" s="86"/>
      <c r="W1996" s="97"/>
      <c r="X1996" s="165"/>
      <c r="Y1996" s="165" t="str">
        <f t="shared" si="120"/>
        <v>WOR20161116OUPO6È</v>
      </c>
      <c r="Z1996" s="165">
        <f t="shared" si="121"/>
        <v>0</v>
      </c>
      <c r="AA1996" s="165" t="str">
        <f>VLOOKUP(R1996,NIVEAUXADMIN!A:B,2,FALSE)</f>
        <v>HT01</v>
      </c>
      <c r="AB1996" s="165" t="str">
        <f>VLOOKUP(S1996,NIVEAUXADMIN!E:F,2,FALSE)</f>
        <v>HT01152</v>
      </c>
      <c r="AC1996" s="165" t="str">
        <f>VLOOKUP(T1996,NIVEAUXADMIN!I:J,2,FALSE)</f>
        <v>HT01152-01</v>
      </c>
      <c r="AD1996" s="47">
        <f>IF(SUMPRODUCT(($A$4:$A1996=A1996)*($S$4:$S1996=S1996))&gt;1,0,1)</f>
        <v>0</v>
      </c>
    </row>
    <row r="1997" spans="1:30" ht="15" customHeight="1">
      <c r="A1997" s="98" t="s">
        <v>1090</v>
      </c>
      <c r="B1997" s="76"/>
      <c r="C1997" s="90"/>
      <c r="D1997" s="165" t="s">
        <v>16</v>
      </c>
      <c r="E1997" s="189">
        <v>42690</v>
      </c>
      <c r="F1997" s="95" t="s">
        <v>1051</v>
      </c>
      <c r="G1997" s="165" t="s">
        <v>1052</v>
      </c>
      <c r="H1997" s="165" t="s">
        <v>1061</v>
      </c>
      <c r="I1997" s="176"/>
      <c r="J1997" s="85" t="str">
        <f>IFERROR(VLOOKUP(H1997,REFERENCES!R:S,2,FALSE),"")</f>
        <v>Nombre</v>
      </c>
      <c r="K1997" s="168">
        <v>350</v>
      </c>
      <c r="L1997" s="167"/>
      <c r="M1997" s="167"/>
      <c r="N1997" s="167"/>
      <c r="O1997" s="84" t="s">
        <v>1902</v>
      </c>
      <c r="P1997" s="81">
        <v>350</v>
      </c>
      <c r="Q1997" s="96" t="s">
        <v>1040</v>
      </c>
      <c r="R1997" s="165" t="s">
        <v>174</v>
      </c>
      <c r="S1997" s="98" t="s">
        <v>494</v>
      </c>
      <c r="T1997" s="86" t="s">
        <v>1751</v>
      </c>
      <c r="U1997" s="165"/>
      <c r="V1997" s="86"/>
      <c r="W1997" s="97"/>
      <c r="X1997" s="165"/>
      <c r="Y1997" s="165" t="str">
        <f t="shared" si="120"/>
        <v>WOR20161116OUPO6È</v>
      </c>
      <c r="Z1997" s="165">
        <f t="shared" si="121"/>
        <v>0</v>
      </c>
      <c r="AA1997" s="165" t="str">
        <f>VLOOKUP(R1997,NIVEAUXADMIN!A:B,2,FALSE)</f>
        <v>HT01</v>
      </c>
      <c r="AB1997" s="165" t="str">
        <f>VLOOKUP(S1997,NIVEAUXADMIN!E:F,2,FALSE)</f>
        <v>HT01152</v>
      </c>
      <c r="AC1997" s="165" t="str">
        <f>VLOOKUP(T1997,NIVEAUXADMIN!I:J,2,FALSE)</f>
        <v>HT01152-01</v>
      </c>
      <c r="AD1997" s="47">
        <f>IF(SUMPRODUCT(($A$4:$A1997=A1997)*($S$4:$S1997=S1997))&gt;1,0,1)</f>
        <v>0</v>
      </c>
    </row>
    <row r="1998" spans="1:30" ht="15" customHeight="1">
      <c r="A1998" s="98" t="s">
        <v>1090</v>
      </c>
      <c r="B1998" s="76"/>
      <c r="C1998" s="90"/>
      <c r="D1998" s="165" t="s">
        <v>16</v>
      </c>
      <c r="E1998" s="189">
        <v>42690</v>
      </c>
      <c r="F1998" s="95" t="s">
        <v>1051</v>
      </c>
      <c r="G1998" s="165" t="s">
        <v>1052</v>
      </c>
      <c r="H1998" s="165" t="s">
        <v>1058</v>
      </c>
      <c r="I1998" s="176"/>
      <c r="J1998" s="85" t="str">
        <f>IFERROR(VLOOKUP(H1998,REFERENCES!R:S,2,FALSE),"")</f>
        <v>Nombre</v>
      </c>
      <c r="K1998" s="168">
        <v>350</v>
      </c>
      <c r="L1998" s="167"/>
      <c r="M1998" s="167"/>
      <c r="N1998" s="167"/>
      <c r="O1998" s="84" t="s">
        <v>1902</v>
      </c>
      <c r="P1998" s="81">
        <v>350</v>
      </c>
      <c r="Q1998" s="96" t="s">
        <v>1040</v>
      </c>
      <c r="R1998" s="165" t="s">
        <v>174</v>
      </c>
      <c r="S1998" s="165" t="s">
        <v>494</v>
      </c>
      <c r="T1998" s="86" t="s">
        <v>1751</v>
      </c>
      <c r="U1998" s="165"/>
      <c r="V1998" s="86"/>
      <c r="W1998" s="97"/>
      <c r="X1998" s="165"/>
      <c r="Y1998" s="165" t="str">
        <f t="shared" si="120"/>
        <v>WOR20161116OUPO6È</v>
      </c>
      <c r="Z1998" s="165">
        <f t="shared" si="121"/>
        <v>0</v>
      </c>
      <c r="AA1998" s="165" t="str">
        <f>VLOOKUP(R1998,NIVEAUXADMIN!A:B,2,FALSE)</f>
        <v>HT01</v>
      </c>
      <c r="AB1998" s="165" t="str">
        <f>VLOOKUP(S1998,NIVEAUXADMIN!E:F,2,FALSE)</f>
        <v>HT01152</v>
      </c>
      <c r="AC1998" s="165" t="str">
        <f>VLOOKUP(T1998,NIVEAUXADMIN!I:J,2,FALSE)</f>
        <v>HT01152-01</v>
      </c>
      <c r="AD1998" s="47">
        <f>IF(SUMPRODUCT(($A$4:$A1998=A1998)*($S$4:$S1998=S1998))&gt;1,0,1)</f>
        <v>0</v>
      </c>
    </row>
    <row r="1999" spans="1:30" ht="15" customHeight="1">
      <c r="A1999" s="98" t="s">
        <v>1090</v>
      </c>
      <c r="B1999" s="165"/>
      <c r="C1999" s="90" t="s">
        <v>1217</v>
      </c>
      <c r="D1999" s="165" t="s">
        <v>16</v>
      </c>
      <c r="E1999" s="189">
        <v>42704</v>
      </c>
      <c r="F1999" s="95" t="s">
        <v>1049</v>
      </c>
      <c r="G1999" s="165" t="s">
        <v>1084</v>
      </c>
      <c r="H1999" s="165" t="s">
        <v>1085</v>
      </c>
      <c r="I1999" s="176"/>
      <c r="J1999" s="85" t="str">
        <f>IFERROR(VLOOKUP(H1999,REFERENCES!R:S,2,FALSE),"")</f>
        <v>Valeur en USD</v>
      </c>
      <c r="K1999" s="168">
        <v>25</v>
      </c>
      <c r="L1999" s="167"/>
      <c r="M1999" s="167"/>
      <c r="N1999" s="167"/>
      <c r="O1999" s="84" t="s">
        <v>1902</v>
      </c>
      <c r="P1999" s="81">
        <v>82</v>
      </c>
      <c r="Q1999" s="89"/>
      <c r="R1999" s="165" t="s">
        <v>174</v>
      </c>
      <c r="S1999" s="165" t="s">
        <v>494</v>
      </c>
      <c r="T1999" s="86" t="s">
        <v>1751</v>
      </c>
      <c r="U1999" s="165"/>
      <c r="V1999" s="86"/>
      <c r="W1999" s="97"/>
      <c r="X1999" s="165" t="s">
        <v>1255</v>
      </c>
      <c r="Y1999" s="165" t="str">
        <f t="shared" si="120"/>
        <v>WOR20161130OUPO6È</v>
      </c>
      <c r="Z1999" s="165">
        <f t="shared" si="121"/>
        <v>0</v>
      </c>
      <c r="AA1999" s="165" t="str">
        <f>VLOOKUP(R1999,NIVEAUXADMIN!A:B,2,FALSE)</f>
        <v>HT01</v>
      </c>
      <c r="AB1999" s="165" t="str">
        <f>VLOOKUP(S1999,NIVEAUXADMIN!E:F,2,FALSE)</f>
        <v>HT01152</v>
      </c>
      <c r="AC1999" s="165" t="str">
        <f>VLOOKUP(T1999,NIVEAUXADMIN!I:J,2,FALSE)</f>
        <v>HT01152-01</v>
      </c>
      <c r="AD1999" s="47">
        <f>IF(SUMPRODUCT(($A$4:$A1999=A1999)*($S$4:$S1999=S1999))&gt;1,0,1)</f>
        <v>0</v>
      </c>
    </row>
    <row r="2000" spans="1:30" ht="15" customHeight="1">
      <c r="A2000" s="98" t="s">
        <v>1090</v>
      </c>
      <c r="B2000" s="165"/>
      <c r="C2000" s="90"/>
      <c r="D2000" s="165" t="s">
        <v>16</v>
      </c>
      <c r="E2000" s="189">
        <v>42704</v>
      </c>
      <c r="F2000" s="95" t="s">
        <v>1049</v>
      </c>
      <c r="G2000" s="165" t="s">
        <v>1084</v>
      </c>
      <c r="H2000" s="165" t="s">
        <v>1086</v>
      </c>
      <c r="I2000" s="176"/>
      <c r="J2000" s="85" t="str">
        <f>IFERROR(VLOOKUP(H2000,REFERENCES!R:S,2,FALSE),"")</f>
        <v>Valeur en USD</v>
      </c>
      <c r="K2000" s="168">
        <v>50</v>
      </c>
      <c r="L2000" s="167"/>
      <c r="M2000" s="167"/>
      <c r="N2000" s="167"/>
      <c r="O2000" s="84" t="s">
        <v>1902</v>
      </c>
      <c r="P2000" s="81">
        <v>227</v>
      </c>
      <c r="Q2000" s="89"/>
      <c r="R2000" s="165" t="s">
        <v>174</v>
      </c>
      <c r="S2000" s="165" t="s">
        <v>494</v>
      </c>
      <c r="T2000" s="86" t="s">
        <v>1751</v>
      </c>
      <c r="U2000" s="165"/>
      <c r="V2000" s="86"/>
      <c r="W2000" s="97"/>
      <c r="X2000" s="165" t="s">
        <v>1091</v>
      </c>
      <c r="Y2000" s="165" t="str">
        <f t="shared" si="120"/>
        <v>WOR20161130OUPO6È</v>
      </c>
      <c r="Z2000" s="165">
        <f t="shared" si="121"/>
        <v>0</v>
      </c>
      <c r="AA2000" s="165" t="str">
        <f>VLOOKUP(R2000,NIVEAUXADMIN!A:B,2,FALSE)</f>
        <v>HT01</v>
      </c>
      <c r="AB2000" s="165" t="str">
        <f>VLOOKUP(S2000,NIVEAUXADMIN!E:F,2,FALSE)</f>
        <v>HT01152</v>
      </c>
      <c r="AC2000" s="165" t="str">
        <f>VLOOKUP(T2000,NIVEAUXADMIN!I:J,2,FALSE)</f>
        <v>HT01152-01</v>
      </c>
      <c r="AD2000" s="47">
        <f>IF(SUMPRODUCT(($A$4:$A2000=A2000)*($S$4:$S2000=S2000))&gt;1,0,1)</f>
        <v>0</v>
      </c>
    </row>
    <row r="2001" spans="1:30" ht="15" customHeight="1">
      <c r="A2001" s="98" t="s">
        <v>1090</v>
      </c>
      <c r="B2001" s="165"/>
      <c r="C2001" s="165"/>
      <c r="D2001" s="165" t="s">
        <v>16</v>
      </c>
      <c r="E2001" s="189">
        <v>42747</v>
      </c>
      <c r="F2001" s="95" t="s">
        <v>1051</v>
      </c>
      <c r="G2001" s="165" t="s">
        <v>1052</v>
      </c>
      <c r="H2001" s="165" t="s">
        <v>1059</v>
      </c>
      <c r="I2001" s="165"/>
      <c r="J2001" s="85" t="str">
        <f>IFERROR(VLOOKUP(H2001,REFERENCES!R:S,2,FALSE),"")</f>
        <v>Nombre</v>
      </c>
      <c r="K2001" s="79">
        <v>10700</v>
      </c>
      <c r="L2001" s="79"/>
      <c r="M2001" s="79"/>
      <c r="N2001" s="79"/>
      <c r="O2001" s="84"/>
      <c r="P2001" s="81">
        <v>107</v>
      </c>
      <c r="Q2001" s="96" t="s">
        <v>1040</v>
      </c>
      <c r="R2001" s="165" t="s">
        <v>174</v>
      </c>
      <c r="S2001" s="165" t="s">
        <v>494</v>
      </c>
      <c r="T2001" s="98" t="s">
        <v>1751</v>
      </c>
      <c r="U2001" s="165" t="s">
        <v>2565</v>
      </c>
      <c r="V2001" s="165"/>
      <c r="W2001" s="165"/>
      <c r="X2001" s="165"/>
      <c r="Y2001" s="87"/>
      <c r="Z2001" s="87"/>
      <c r="AA2001" s="87"/>
      <c r="AB2001" s="87"/>
      <c r="AC2001" s="87"/>
    </row>
    <row r="2002" spans="1:30" ht="15" customHeight="1">
      <c r="A2002" s="98" t="s">
        <v>1090</v>
      </c>
      <c r="B2002" s="165"/>
      <c r="C2002" s="165"/>
      <c r="D2002" s="165" t="s">
        <v>16</v>
      </c>
      <c r="E2002" s="189">
        <v>42747</v>
      </c>
      <c r="F2002" s="95" t="s">
        <v>1051</v>
      </c>
      <c r="G2002" s="165" t="s">
        <v>1052</v>
      </c>
      <c r="H2002" s="165" t="s">
        <v>1059</v>
      </c>
      <c r="I2002" s="165"/>
      <c r="J2002" s="85" t="str">
        <f>IFERROR(VLOOKUP(H2002,REFERENCES!R:S,2,FALSE),"")</f>
        <v>Nombre</v>
      </c>
      <c r="K2002" s="79">
        <v>4200</v>
      </c>
      <c r="L2002" s="79"/>
      <c r="M2002" s="79"/>
      <c r="N2002" s="79"/>
      <c r="O2002" s="84"/>
      <c r="P2002" s="81">
        <v>84</v>
      </c>
      <c r="Q2002" s="96" t="s">
        <v>1040</v>
      </c>
      <c r="R2002" s="165" t="s">
        <v>174</v>
      </c>
      <c r="S2002" s="165" t="s">
        <v>494</v>
      </c>
      <c r="T2002" s="98" t="s">
        <v>1751</v>
      </c>
      <c r="U2002" s="165" t="s">
        <v>2566</v>
      </c>
      <c r="V2002" s="165"/>
      <c r="W2002" s="165"/>
      <c r="X2002" s="165"/>
      <c r="Y2002" s="87"/>
      <c r="Z2002" s="87"/>
      <c r="AA2002" s="87"/>
      <c r="AB2002" s="87"/>
      <c r="AC2002" s="87"/>
    </row>
    <row r="2003" spans="1:30" ht="15" customHeight="1">
      <c r="A2003" s="98" t="s">
        <v>1090</v>
      </c>
      <c r="B2003" s="165"/>
      <c r="C2003" s="165"/>
      <c r="D2003" s="165" t="s">
        <v>16</v>
      </c>
      <c r="E2003" s="189">
        <v>42747</v>
      </c>
      <c r="F2003" s="95" t="s">
        <v>1050</v>
      </c>
      <c r="G2003" s="165" t="s">
        <v>1029</v>
      </c>
      <c r="H2003" s="165" t="s">
        <v>1029</v>
      </c>
      <c r="I2003" s="165"/>
      <c r="J2003" s="85" t="str">
        <f>IFERROR(VLOOKUP(H2003,REFERENCES!R:S,2,FALSE),"")</f>
        <v/>
      </c>
      <c r="K2003" s="79">
        <v>107</v>
      </c>
      <c r="L2003" s="79"/>
      <c r="M2003" s="79"/>
      <c r="N2003" s="79"/>
      <c r="O2003" s="84"/>
      <c r="P2003" s="81">
        <v>107</v>
      </c>
      <c r="Q2003" s="96" t="s">
        <v>1040</v>
      </c>
      <c r="R2003" s="165" t="s">
        <v>174</v>
      </c>
      <c r="S2003" s="165" t="s">
        <v>494</v>
      </c>
      <c r="T2003" s="98" t="s">
        <v>1751</v>
      </c>
      <c r="U2003" s="165" t="s">
        <v>2565</v>
      </c>
      <c r="V2003" s="165"/>
      <c r="W2003" s="165"/>
      <c r="X2003" s="165"/>
      <c r="Y2003" s="87"/>
      <c r="Z2003" s="87"/>
      <c r="AA2003" s="87"/>
      <c r="AB2003" s="87"/>
      <c r="AC2003" s="87"/>
    </row>
    <row r="2004" spans="1:30" ht="15" customHeight="1">
      <c r="A2004" s="98" t="s">
        <v>1090</v>
      </c>
      <c r="B2004" s="165"/>
      <c r="C2004" s="165"/>
      <c r="D2004" s="165" t="s">
        <v>16</v>
      </c>
      <c r="E2004" s="189">
        <v>42747</v>
      </c>
      <c r="F2004" s="95" t="s">
        <v>1050</v>
      </c>
      <c r="G2004" s="165" t="s">
        <v>1029</v>
      </c>
      <c r="H2004" s="165" t="s">
        <v>1029</v>
      </c>
      <c r="I2004" s="165"/>
      <c r="J2004" s="85" t="str">
        <f>IFERROR(VLOOKUP(H2004,REFERENCES!R:S,2,FALSE),"")</f>
        <v/>
      </c>
      <c r="K2004" s="79">
        <v>84</v>
      </c>
      <c r="L2004" s="79"/>
      <c r="M2004" s="79"/>
      <c r="N2004" s="79"/>
      <c r="O2004" s="84"/>
      <c r="P2004" s="81">
        <v>84</v>
      </c>
      <c r="Q2004" s="96" t="s">
        <v>1040</v>
      </c>
      <c r="R2004" s="165" t="s">
        <v>174</v>
      </c>
      <c r="S2004" s="165" t="s">
        <v>494</v>
      </c>
      <c r="T2004" s="98" t="s">
        <v>1751</v>
      </c>
      <c r="U2004" s="165" t="s">
        <v>2566</v>
      </c>
      <c r="V2004" s="165"/>
      <c r="W2004" s="165"/>
      <c r="X2004" s="165"/>
      <c r="Y2004" s="87"/>
      <c r="Z2004" s="87"/>
      <c r="AA2004" s="87"/>
      <c r="AB2004" s="87"/>
      <c r="AC2004" s="87"/>
    </row>
    <row r="2005" spans="1:30" ht="15" customHeight="1">
      <c r="A2005" s="98" t="s">
        <v>1090</v>
      </c>
      <c r="B2005" s="165"/>
      <c r="C2005" s="165"/>
      <c r="D2005" s="165" t="s">
        <v>16</v>
      </c>
      <c r="E2005" s="189">
        <v>42723</v>
      </c>
      <c r="F2005" s="95" t="s">
        <v>1050</v>
      </c>
      <c r="G2005" s="165" t="s">
        <v>1029</v>
      </c>
      <c r="H2005" s="165" t="s">
        <v>1029</v>
      </c>
      <c r="I2005" s="165"/>
      <c r="J2005" s="85" t="str">
        <f>IFERROR(VLOOKUP(H2005,REFERENCES!R:S,2,FALSE),"")</f>
        <v/>
      </c>
      <c r="K2005" s="79">
        <v>845</v>
      </c>
      <c r="L2005" s="79"/>
      <c r="M2005" s="79"/>
      <c r="N2005" s="79"/>
      <c r="O2005" s="84"/>
      <c r="P2005" s="81">
        <v>845</v>
      </c>
      <c r="Q2005" s="96" t="s">
        <v>1040</v>
      </c>
      <c r="R2005" s="165" t="s">
        <v>20</v>
      </c>
      <c r="S2005" s="165" t="s">
        <v>548</v>
      </c>
      <c r="T2005" s="98" t="s">
        <v>1779</v>
      </c>
      <c r="U2005" s="165"/>
      <c r="V2005" s="165"/>
      <c r="W2005" s="165"/>
      <c r="X2005" s="165"/>
      <c r="Y2005" s="87"/>
      <c r="Z2005" s="87"/>
      <c r="AA2005" s="87"/>
      <c r="AB2005" s="87"/>
      <c r="AC2005" s="87"/>
    </row>
    <row r="2006" spans="1:30" ht="15" customHeight="1">
      <c r="A2006" s="98" t="s">
        <v>1090</v>
      </c>
      <c r="B2006" s="165"/>
      <c r="C2006" s="165"/>
      <c r="D2006" s="165" t="s">
        <v>16</v>
      </c>
      <c r="E2006" s="189">
        <v>42723</v>
      </c>
      <c r="F2006" s="95" t="s">
        <v>1051</v>
      </c>
      <c r="G2006" s="165" t="s">
        <v>1052</v>
      </c>
      <c r="H2006" s="165" t="s">
        <v>1062</v>
      </c>
      <c r="I2006" s="165"/>
      <c r="J2006" s="85" t="str">
        <f>IFERROR(VLOOKUP(H2006,REFERENCES!R:S,2,FALSE),"")</f>
        <v>Nombre</v>
      </c>
      <c r="K2006" s="79">
        <v>845</v>
      </c>
      <c r="L2006" s="79"/>
      <c r="M2006" s="79"/>
      <c r="N2006" s="79"/>
      <c r="O2006" s="84"/>
      <c r="P2006" s="81">
        <v>845</v>
      </c>
      <c r="Q2006" s="96" t="s">
        <v>1040</v>
      </c>
      <c r="R2006" s="165" t="s">
        <v>20</v>
      </c>
      <c r="S2006" s="165" t="s">
        <v>548</v>
      </c>
      <c r="T2006" s="98" t="s">
        <v>1779</v>
      </c>
      <c r="U2006" s="165"/>
      <c r="V2006" s="165"/>
      <c r="W2006" s="165"/>
      <c r="X2006" s="165"/>
      <c r="Y2006" s="87"/>
      <c r="Z2006" s="87"/>
      <c r="AA2006" s="87"/>
      <c r="AB2006" s="87"/>
      <c r="AC2006" s="87"/>
    </row>
    <row r="2007" spans="1:30" ht="15" customHeight="1">
      <c r="A2007" s="98" t="s">
        <v>1090</v>
      </c>
      <c r="B2007" s="165"/>
      <c r="C2007" s="165"/>
      <c r="D2007" s="165" t="s">
        <v>16</v>
      </c>
      <c r="E2007" s="189">
        <v>42723</v>
      </c>
      <c r="F2007" s="95" t="s">
        <v>1051</v>
      </c>
      <c r="G2007" s="165" t="s">
        <v>1052</v>
      </c>
      <c r="H2007" s="165" t="s">
        <v>1056</v>
      </c>
      <c r="I2007" s="165"/>
      <c r="J2007" s="85" t="str">
        <f>IFERROR(VLOOKUP(H2007,REFERENCES!R:S,2,FALSE),"")</f>
        <v>Nombre</v>
      </c>
      <c r="K2007" s="79">
        <v>1690</v>
      </c>
      <c r="L2007" s="79"/>
      <c r="M2007" s="79"/>
      <c r="N2007" s="79"/>
      <c r="O2007" s="84"/>
      <c r="P2007" s="81">
        <v>845</v>
      </c>
      <c r="Q2007" s="96" t="s">
        <v>1040</v>
      </c>
      <c r="R2007" s="165" t="s">
        <v>20</v>
      </c>
      <c r="S2007" s="165" t="s">
        <v>548</v>
      </c>
      <c r="T2007" s="98" t="s">
        <v>1779</v>
      </c>
      <c r="U2007" s="165"/>
      <c r="V2007" s="165"/>
      <c r="W2007" s="165"/>
      <c r="X2007" s="165"/>
      <c r="Y2007" s="87"/>
      <c r="Z2007" s="87"/>
      <c r="AA2007" s="87"/>
      <c r="AB2007" s="87"/>
      <c r="AC2007" s="87"/>
    </row>
    <row r="2008" spans="1:30" ht="15" customHeight="1">
      <c r="A2008" s="98" t="s">
        <v>1090</v>
      </c>
      <c r="B2008" s="165"/>
      <c r="C2008" s="165"/>
      <c r="D2008" s="165" t="s">
        <v>16</v>
      </c>
      <c r="E2008" s="189">
        <v>42723</v>
      </c>
      <c r="F2008" s="95" t="s">
        <v>1051</v>
      </c>
      <c r="G2008" s="165" t="s">
        <v>1052</v>
      </c>
      <c r="H2008" s="165" t="s">
        <v>1057</v>
      </c>
      <c r="I2008" s="165"/>
      <c r="J2008" s="85" t="str">
        <f>IFERROR(VLOOKUP(H2008,REFERENCES!R:S,2,FALSE),"")</f>
        <v>Nombre</v>
      </c>
      <c r="K2008" s="79">
        <v>845</v>
      </c>
      <c r="L2008" s="79"/>
      <c r="M2008" s="79"/>
      <c r="N2008" s="79"/>
      <c r="O2008" s="84"/>
      <c r="P2008" s="81">
        <v>845</v>
      </c>
      <c r="Q2008" s="96" t="s">
        <v>1040</v>
      </c>
      <c r="R2008" s="165" t="s">
        <v>20</v>
      </c>
      <c r="S2008" s="165" t="s">
        <v>548</v>
      </c>
      <c r="T2008" s="98" t="s">
        <v>1779</v>
      </c>
      <c r="U2008" s="165"/>
      <c r="V2008" s="165"/>
      <c r="W2008" s="165"/>
      <c r="X2008" s="165"/>
      <c r="Y2008" s="87"/>
      <c r="Z2008" s="87"/>
      <c r="AA2008" s="87"/>
      <c r="AB2008" s="87"/>
      <c r="AC2008" s="87"/>
      <c r="AD2008" s="87"/>
    </row>
    <row r="2009" spans="1:30" ht="15" customHeight="1">
      <c r="A2009" s="98" t="s">
        <v>1090</v>
      </c>
      <c r="B2009" s="165"/>
      <c r="C2009" s="165"/>
      <c r="D2009" s="165" t="s">
        <v>16</v>
      </c>
      <c r="E2009" s="189">
        <v>42723</v>
      </c>
      <c r="F2009" s="95" t="s">
        <v>1051</v>
      </c>
      <c r="G2009" s="165" t="s">
        <v>1052</v>
      </c>
      <c r="H2009" s="165" t="s">
        <v>1054</v>
      </c>
      <c r="I2009" s="165"/>
      <c r="J2009" s="85" t="str">
        <f>IFERROR(VLOOKUP(H2009,REFERENCES!R:S,2,FALSE),"")</f>
        <v>Nombre</v>
      </c>
      <c r="K2009" s="79">
        <v>845</v>
      </c>
      <c r="L2009" s="79"/>
      <c r="M2009" s="79"/>
      <c r="N2009" s="79"/>
      <c r="O2009" s="84"/>
      <c r="P2009" s="81">
        <v>845</v>
      </c>
      <c r="Q2009" s="96" t="s">
        <v>1040</v>
      </c>
      <c r="R2009" s="165" t="s">
        <v>20</v>
      </c>
      <c r="S2009" s="165" t="s">
        <v>548</v>
      </c>
      <c r="T2009" s="98" t="s">
        <v>1779</v>
      </c>
      <c r="U2009" s="165"/>
      <c r="V2009" s="165"/>
      <c r="W2009" s="165"/>
      <c r="X2009" s="165"/>
      <c r="Y2009" s="87"/>
      <c r="Z2009" s="87"/>
      <c r="AA2009" s="87"/>
      <c r="AB2009" s="87"/>
      <c r="AC2009" s="87"/>
      <c r="AD2009" s="87"/>
    </row>
    <row r="2010" spans="1:30" ht="15" customHeight="1">
      <c r="A2010" s="98" t="s">
        <v>1090</v>
      </c>
      <c r="B2010" s="165"/>
      <c r="C2010" s="165"/>
      <c r="D2010" s="165" t="s">
        <v>16</v>
      </c>
      <c r="E2010" s="189">
        <v>42723</v>
      </c>
      <c r="F2010" s="95" t="s">
        <v>1051</v>
      </c>
      <c r="G2010" s="165" t="s">
        <v>1052</v>
      </c>
      <c r="H2010" s="165" t="s">
        <v>1063</v>
      </c>
      <c r="I2010" s="165"/>
      <c r="J2010" s="85" t="str">
        <f>IFERROR(VLOOKUP(H2010,REFERENCES!R:S,2,FALSE),"")</f>
        <v>Nombre</v>
      </c>
      <c r="K2010" s="79">
        <v>845</v>
      </c>
      <c r="L2010" s="79"/>
      <c r="M2010" s="79"/>
      <c r="N2010" s="79"/>
      <c r="O2010" s="84"/>
      <c r="P2010" s="81">
        <v>845</v>
      </c>
      <c r="Q2010" s="96" t="s">
        <v>1040</v>
      </c>
      <c r="R2010" s="165" t="s">
        <v>20</v>
      </c>
      <c r="S2010" s="165" t="s">
        <v>548</v>
      </c>
      <c r="T2010" s="98" t="s">
        <v>1779</v>
      </c>
      <c r="U2010" s="165"/>
      <c r="V2010" s="165"/>
      <c r="W2010" s="165"/>
      <c r="X2010" s="165"/>
      <c r="Y2010" s="87"/>
      <c r="Z2010" s="87"/>
      <c r="AA2010" s="87"/>
      <c r="AB2010" s="87"/>
      <c r="AC2010" s="87"/>
      <c r="AD2010" s="87"/>
    </row>
    <row r="2011" spans="1:30" ht="15" customHeight="1">
      <c r="A2011" s="98" t="s">
        <v>1090</v>
      </c>
      <c r="B2011" s="165"/>
      <c r="C2011" s="165"/>
      <c r="D2011" s="165" t="s">
        <v>16</v>
      </c>
      <c r="E2011" s="189">
        <v>42723</v>
      </c>
      <c r="F2011" s="95" t="s">
        <v>1051</v>
      </c>
      <c r="G2011" s="165" t="s">
        <v>1052</v>
      </c>
      <c r="H2011" s="165" t="s">
        <v>1061</v>
      </c>
      <c r="I2011" s="165"/>
      <c r="J2011" s="85" t="str">
        <f>IFERROR(VLOOKUP(H2011,REFERENCES!R:S,2,FALSE),"")</f>
        <v>Nombre</v>
      </c>
      <c r="K2011" s="79">
        <v>845</v>
      </c>
      <c r="L2011" s="79"/>
      <c r="M2011" s="79"/>
      <c r="N2011" s="79"/>
      <c r="O2011" s="84"/>
      <c r="P2011" s="81">
        <v>845</v>
      </c>
      <c r="Q2011" s="96" t="s">
        <v>1040</v>
      </c>
      <c r="R2011" s="165" t="s">
        <v>20</v>
      </c>
      <c r="S2011" s="165" t="s">
        <v>548</v>
      </c>
      <c r="T2011" s="98" t="s">
        <v>1779</v>
      </c>
      <c r="U2011" s="165"/>
      <c r="V2011" s="165"/>
      <c r="W2011" s="165"/>
      <c r="X2011" s="165"/>
      <c r="Y2011" s="87"/>
      <c r="Z2011" s="87"/>
      <c r="AA2011" s="87"/>
      <c r="AB2011" s="87"/>
      <c r="AC2011" s="87"/>
    </row>
    <row r="2012" spans="1:30" ht="15" customHeight="1">
      <c r="A2012" s="165" t="s">
        <v>1090</v>
      </c>
      <c r="B2012" s="76" t="s">
        <v>62</v>
      </c>
      <c r="C2012" s="90"/>
      <c r="D2012" s="165" t="s">
        <v>16</v>
      </c>
      <c r="E2012" s="189">
        <v>42654</v>
      </c>
      <c r="F2012" s="95" t="s">
        <v>1051</v>
      </c>
      <c r="G2012" s="165" t="s">
        <v>1052</v>
      </c>
      <c r="H2012" s="165" t="s">
        <v>1059</v>
      </c>
      <c r="I2012" s="87"/>
      <c r="J2012" s="85" t="str">
        <f>IFERROR(VLOOKUP(H2012,REFERENCES!R:S,2,FALSE),"")</f>
        <v>Nombre</v>
      </c>
      <c r="K2012" s="168">
        <v>285</v>
      </c>
      <c r="L2012" s="167"/>
      <c r="M2012" s="167"/>
      <c r="N2012" s="167"/>
      <c r="O2012" s="84" t="s">
        <v>1902</v>
      </c>
      <c r="P2012" s="81">
        <v>285</v>
      </c>
      <c r="Q2012" s="96" t="s">
        <v>1040</v>
      </c>
      <c r="R2012" s="165" t="s">
        <v>174</v>
      </c>
      <c r="S2012" s="165" t="s">
        <v>494</v>
      </c>
      <c r="T2012" s="86" t="s">
        <v>1786</v>
      </c>
      <c r="U2012" s="165"/>
      <c r="V2012" s="86"/>
      <c r="W2012" s="97"/>
      <c r="X2012" s="165"/>
      <c r="Y2012" s="165" t="str">
        <f t="shared" ref="Y2012:Y2023" si="122">UPPER(LEFT(A2012,3)&amp;YEAR(E2012)&amp;MONTH(E2012)&amp;DAY((E2012))&amp;LEFT(R2012,2)&amp;LEFT(S2012,2)&amp;LEFT(T2012,2))</f>
        <v>WOR20161011OUPO7È</v>
      </c>
      <c r="Z2012" s="165">
        <f t="shared" ref="Z2012:Z2023" si="123">COUNTIF($Y$4:$Y$1907,Y2012)</f>
        <v>0</v>
      </c>
      <c r="AA2012" s="165" t="str">
        <f>VLOOKUP(R2012,NIVEAUXADMIN!A:B,2,FALSE)</f>
        <v>HT01</v>
      </c>
      <c r="AB2012" s="165" t="str">
        <f>VLOOKUP(S2012,NIVEAUXADMIN!E:F,2,FALSE)</f>
        <v>HT01152</v>
      </c>
      <c r="AC2012" s="165" t="str">
        <f>VLOOKUP(T2012,NIVEAUXADMIN!I:J,2,FALSE)</f>
        <v>HT01152-02</v>
      </c>
      <c r="AD2012" s="47">
        <f>IF(SUMPRODUCT(($A$4:$A2012=A2012)*($S$4:$S2012=S2012))&gt;1,0,1)</f>
        <v>0</v>
      </c>
    </row>
    <row r="2013" spans="1:30" ht="15" customHeight="1">
      <c r="A2013" s="165" t="s">
        <v>1090</v>
      </c>
      <c r="B2013" s="76" t="s">
        <v>62</v>
      </c>
      <c r="C2013" s="90"/>
      <c r="D2013" s="165" t="s">
        <v>16</v>
      </c>
      <c r="E2013" s="189">
        <v>42654</v>
      </c>
      <c r="F2013" s="95" t="s">
        <v>1049</v>
      </c>
      <c r="G2013" s="165" t="s">
        <v>1053</v>
      </c>
      <c r="H2013" s="165" t="s">
        <v>1048</v>
      </c>
      <c r="I2013" s="87"/>
      <c r="J2013" s="85" t="str">
        <f>IFERROR(VLOOKUP(H2013,REFERENCES!R:S,2,FALSE),"")</f>
        <v>Nombre</v>
      </c>
      <c r="K2013" s="168">
        <v>285</v>
      </c>
      <c r="L2013" s="167"/>
      <c r="M2013" s="167"/>
      <c r="N2013" s="167"/>
      <c r="O2013" s="84" t="s">
        <v>1902</v>
      </c>
      <c r="P2013" s="81">
        <v>285</v>
      </c>
      <c r="Q2013" s="89"/>
      <c r="R2013" s="165" t="s">
        <v>174</v>
      </c>
      <c r="S2013" s="165" t="s">
        <v>494</v>
      </c>
      <c r="T2013" s="86" t="s">
        <v>1786</v>
      </c>
      <c r="U2013" s="165"/>
      <c r="V2013" s="86"/>
      <c r="W2013" s="97"/>
      <c r="X2013" s="165"/>
      <c r="Y2013" s="165" t="str">
        <f t="shared" si="122"/>
        <v>WOR20161011OUPO7È</v>
      </c>
      <c r="Z2013" s="165">
        <f t="shared" si="123"/>
        <v>0</v>
      </c>
      <c r="AA2013" s="165" t="str">
        <f>VLOOKUP(R2013,NIVEAUXADMIN!A:B,2,FALSE)</f>
        <v>HT01</v>
      </c>
      <c r="AB2013" s="165" t="str">
        <f>VLOOKUP(S2013,NIVEAUXADMIN!E:F,2,FALSE)</f>
        <v>HT01152</v>
      </c>
      <c r="AC2013" s="165" t="str">
        <f>VLOOKUP(T2013,NIVEAUXADMIN!I:J,2,FALSE)</f>
        <v>HT01152-02</v>
      </c>
      <c r="AD2013" s="47">
        <f>IF(SUMPRODUCT(($A$4:$A2013=A2013)*($S$4:$S2013=S2013))&gt;1,0,1)</f>
        <v>0</v>
      </c>
    </row>
    <row r="2014" spans="1:30" ht="15" customHeight="1">
      <c r="A2014" s="165" t="s">
        <v>1090</v>
      </c>
      <c r="B2014" s="76" t="s">
        <v>62</v>
      </c>
      <c r="C2014" s="90"/>
      <c r="D2014" s="165" t="s">
        <v>16</v>
      </c>
      <c r="E2014" s="189">
        <v>42654</v>
      </c>
      <c r="F2014" s="95" t="s">
        <v>1051</v>
      </c>
      <c r="G2014" s="165" t="s">
        <v>1052</v>
      </c>
      <c r="H2014" s="165" t="s">
        <v>1056</v>
      </c>
      <c r="I2014" s="87"/>
      <c r="J2014" s="85" t="str">
        <f>IFERROR(VLOOKUP(H2014,REFERENCES!R:S,2,FALSE),"")</f>
        <v>Nombre</v>
      </c>
      <c r="K2014" s="168">
        <v>285</v>
      </c>
      <c r="L2014" s="167"/>
      <c r="M2014" s="167"/>
      <c r="N2014" s="167"/>
      <c r="O2014" s="84" t="s">
        <v>1902</v>
      </c>
      <c r="P2014" s="81">
        <v>285</v>
      </c>
      <c r="Q2014" s="96" t="s">
        <v>1040</v>
      </c>
      <c r="R2014" s="165" t="s">
        <v>174</v>
      </c>
      <c r="S2014" s="165" t="s">
        <v>494</v>
      </c>
      <c r="T2014" s="86" t="s">
        <v>1786</v>
      </c>
      <c r="U2014" s="165"/>
      <c r="V2014" s="86"/>
      <c r="W2014" s="97"/>
      <c r="X2014" s="165"/>
      <c r="Y2014" s="165" t="str">
        <f t="shared" si="122"/>
        <v>WOR20161011OUPO7È</v>
      </c>
      <c r="Z2014" s="165">
        <f t="shared" si="123"/>
        <v>0</v>
      </c>
      <c r="AA2014" s="165" t="str">
        <f>VLOOKUP(R2014,NIVEAUXADMIN!A:B,2,FALSE)</f>
        <v>HT01</v>
      </c>
      <c r="AB2014" s="165" t="str">
        <f>VLOOKUP(S2014,NIVEAUXADMIN!E:F,2,FALSE)</f>
        <v>HT01152</v>
      </c>
      <c r="AC2014" s="165" t="str">
        <f>VLOOKUP(T2014,NIVEAUXADMIN!I:J,2,FALSE)</f>
        <v>HT01152-02</v>
      </c>
      <c r="AD2014" s="47">
        <f>IF(SUMPRODUCT(($A$4:$A2014=A2014)*($S$4:$S2014=S2014))&gt;1,0,1)</f>
        <v>0</v>
      </c>
    </row>
    <row r="2015" spans="1:30" ht="15" customHeight="1">
      <c r="A2015" s="165" t="s">
        <v>1090</v>
      </c>
      <c r="B2015" s="76" t="s">
        <v>62</v>
      </c>
      <c r="C2015" s="90"/>
      <c r="D2015" s="165" t="s">
        <v>16</v>
      </c>
      <c r="E2015" s="189">
        <v>42654</v>
      </c>
      <c r="F2015" s="95" t="s">
        <v>1051</v>
      </c>
      <c r="G2015" s="165" t="s">
        <v>1052</v>
      </c>
      <c r="H2015" s="165" t="s">
        <v>1054</v>
      </c>
      <c r="I2015" s="87"/>
      <c r="J2015" s="85" t="str">
        <f>IFERROR(VLOOKUP(H2015,REFERENCES!R:S,2,FALSE),"")</f>
        <v>Nombre</v>
      </c>
      <c r="K2015" s="168">
        <v>285</v>
      </c>
      <c r="L2015" s="167"/>
      <c r="M2015" s="167"/>
      <c r="N2015" s="167"/>
      <c r="O2015" s="84" t="s">
        <v>1902</v>
      </c>
      <c r="P2015" s="81">
        <v>285</v>
      </c>
      <c r="Q2015" s="96" t="s">
        <v>1040</v>
      </c>
      <c r="R2015" s="165" t="s">
        <v>174</v>
      </c>
      <c r="S2015" s="165" t="s">
        <v>494</v>
      </c>
      <c r="T2015" s="86" t="s">
        <v>1786</v>
      </c>
      <c r="U2015" s="165"/>
      <c r="V2015" s="86"/>
      <c r="W2015" s="97"/>
      <c r="X2015" s="165"/>
      <c r="Y2015" s="165" t="str">
        <f t="shared" si="122"/>
        <v>WOR20161011OUPO7È</v>
      </c>
      <c r="Z2015" s="165">
        <f t="shared" si="123"/>
        <v>0</v>
      </c>
      <c r="AA2015" s="165" t="str">
        <f>VLOOKUP(R2015,NIVEAUXADMIN!A:B,2,FALSE)</f>
        <v>HT01</v>
      </c>
      <c r="AB2015" s="165" t="str">
        <f>VLOOKUP(S2015,NIVEAUXADMIN!E:F,2,FALSE)</f>
        <v>HT01152</v>
      </c>
      <c r="AC2015" s="165" t="str">
        <f>VLOOKUP(T2015,NIVEAUXADMIN!I:J,2,FALSE)</f>
        <v>HT01152-02</v>
      </c>
      <c r="AD2015" s="47">
        <f>IF(SUMPRODUCT(($A$4:$A2015=A2015)*($S$4:$S2015=S2015))&gt;1,0,1)</f>
        <v>0</v>
      </c>
    </row>
    <row r="2016" spans="1:30" ht="15" customHeight="1">
      <c r="A2016" s="165" t="s">
        <v>1090</v>
      </c>
      <c r="B2016" s="76" t="s">
        <v>62</v>
      </c>
      <c r="C2016" s="90"/>
      <c r="D2016" s="165" t="s">
        <v>16</v>
      </c>
      <c r="E2016" s="189">
        <v>42654</v>
      </c>
      <c r="F2016" s="88" t="s">
        <v>1051</v>
      </c>
      <c r="G2016" s="87" t="s">
        <v>1052</v>
      </c>
      <c r="H2016" s="87" t="s">
        <v>1062</v>
      </c>
      <c r="I2016" s="87"/>
      <c r="J2016" s="85" t="str">
        <f>IFERROR(VLOOKUP(H2016,REFERENCES!R:S,2,FALSE),"")</f>
        <v>Nombre</v>
      </c>
      <c r="K2016" s="168">
        <v>285</v>
      </c>
      <c r="L2016" s="167"/>
      <c r="M2016" s="167"/>
      <c r="N2016" s="167"/>
      <c r="O2016" s="84" t="s">
        <v>1902</v>
      </c>
      <c r="P2016" s="81">
        <v>285</v>
      </c>
      <c r="Q2016" s="96" t="s">
        <v>1040</v>
      </c>
      <c r="R2016" s="165" t="s">
        <v>174</v>
      </c>
      <c r="S2016" s="165" t="s">
        <v>494</v>
      </c>
      <c r="T2016" s="86" t="s">
        <v>1786</v>
      </c>
      <c r="U2016" s="165"/>
      <c r="V2016" s="86"/>
      <c r="W2016" s="97"/>
      <c r="X2016" s="165"/>
      <c r="Y2016" s="165" t="str">
        <f t="shared" si="122"/>
        <v>WOR20161011OUPO7È</v>
      </c>
      <c r="Z2016" s="165">
        <f t="shared" si="123"/>
        <v>0</v>
      </c>
      <c r="AA2016" s="165" t="str">
        <f>VLOOKUP(R2016,NIVEAUXADMIN!A:B,2,FALSE)</f>
        <v>HT01</v>
      </c>
      <c r="AB2016" s="165" t="str">
        <f>VLOOKUP(S2016,NIVEAUXADMIN!E:F,2,FALSE)</f>
        <v>HT01152</v>
      </c>
      <c r="AC2016" s="165" t="str">
        <f>VLOOKUP(T2016,NIVEAUXADMIN!I:J,2,FALSE)</f>
        <v>HT01152-02</v>
      </c>
      <c r="AD2016" s="47">
        <f>IF(SUMPRODUCT(($A$4:$A2016=A2016)*($S$4:$S2016=S2016))&gt;1,0,1)</f>
        <v>0</v>
      </c>
    </row>
    <row r="2017" spans="1:30" ht="15" customHeight="1">
      <c r="A2017" s="98" t="s">
        <v>1090</v>
      </c>
      <c r="B2017" s="76" t="s">
        <v>62</v>
      </c>
      <c r="C2017" s="90"/>
      <c r="D2017" s="165" t="s">
        <v>16</v>
      </c>
      <c r="E2017" s="189">
        <v>42654</v>
      </c>
      <c r="F2017" s="95" t="s">
        <v>1051</v>
      </c>
      <c r="G2017" s="165" t="s">
        <v>1052</v>
      </c>
      <c r="H2017" s="165" t="s">
        <v>1061</v>
      </c>
      <c r="I2017" s="87"/>
      <c r="J2017" s="85" t="str">
        <f>IFERROR(VLOOKUP(H2017,REFERENCES!R:S,2,FALSE),"")</f>
        <v>Nombre</v>
      </c>
      <c r="K2017" s="168">
        <v>285</v>
      </c>
      <c r="L2017" s="167"/>
      <c r="M2017" s="167"/>
      <c r="N2017" s="167"/>
      <c r="O2017" s="84" t="s">
        <v>1902</v>
      </c>
      <c r="P2017" s="81">
        <v>285</v>
      </c>
      <c r="Q2017" s="96" t="s">
        <v>1040</v>
      </c>
      <c r="R2017" s="165" t="s">
        <v>174</v>
      </c>
      <c r="S2017" s="98" t="s">
        <v>494</v>
      </c>
      <c r="T2017" s="86" t="s">
        <v>1786</v>
      </c>
      <c r="U2017" s="165"/>
      <c r="V2017" s="86"/>
      <c r="W2017" s="97"/>
      <c r="X2017" s="165"/>
      <c r="Y2017" s="165" t="str">
        <f t="shared" si="122"/>
        <v>WOR20161011OUPO7È</v>
      </c>
      <c r="Z2017" s="165">
        <f t="shared" si="123"/>
        <v>0</v>
      </c>
      <c r="AA2017" s="165" t="str">
        <f>VLOOKUP(R2017,NIVEAUXADMIN!A:B,2,FALSE)</f>
        <v>HT01</v>
      </c>
      <c r="AB2017" s="165" t="str">
        <f>VLOOKUP(S2017,NIVEAUXADMIN!E:F,2,FALSE)</f>
        <v>HT01152</v>
      </c>
      <c r="AC2017" s="165" t="str">
        <f>VLOOKUP(T2017,NIVEAUXADMIN!I:J,2,FALSE)</f>
        <v>HT01152-02</v>
      </c>
      <c r="AD2017" s="87">
        <f>IF(SUMPRODUCT(($A$4:$A2017=A2017)*($S$4:$S2017=S2017))&gt;1,0,1)</f>
        <v>0</v>
      </c>
    </row>
    <row r="2018" spans="1:30" ht="15" customHeight="1">
      <c r="A2018" s="98" t="s">
        <v>1090</v>
      </c>
      <c r="B2018" s="76" t="s">
        <v>62</v>
      </c>
      <c r="C2018" s="90"/>
      <c r="D2018" s="165" t="s">
        <v>16</v>
      </c>
      <c r="E2018" s="189">
        <v>42654</v>
      </c>
      <c r="F2018" s="95" t="s">
        <v>1051</v>
      </c>
      <c r="G2018" s="165" t="s">
        <v>1052</v>
      </c>
      <c r="H2018" s="165" t="s">
        <v>1058</v>
      </c>
      <c r="I2018" s="87"/>
      <c r="J2018" s="85" t="str">
        <f>IFERROR(VLOOKUP(H2018,REFERENCES!R:S,2,FALSE),"")</f>
        <v>Nombre</v>
      </c>
      <c r="K2018" s="168">
        <v>285</v>
      </c>
      <c r="L2018" s="167"/>
      <c r="M2018" s="167"/>
      <c r="N2018" s="167"/>
      <c r="O2018" s="84" t="s">
        <v>1902</v>
      </c>
      <c r="P2018" s="81">
        <v>285</v>
      </c>
      <c r="Q2018" s="96" t="s">
        <v>1040</v>
      </c>
      <c r="R2018" s="165" t="s">
        <v>174</v>
      </c>
      <c r="S2018" s="165" t="s">
        <v>494</v>
      </c>
      <c r="T2018" s="86" t="s">
        <v>1786</v>
      </c>
      <c r="U2018" s="165"/>
      <c r="V2018" s="86"/>
      <c r="W2018" s="97"/>
      <c r="X2018" s="165"/>
      <c r="Y2018" s="165" t="str">
        <f t="shared" si="122"/>
        <v>WOR20161011OUPO7È</v>
      </c>
      <c r="Z2018" s="165">
        <f t="shared" si="123"/>
        <v>0</v>
      </c>
      <c r="AA2018" s="165" t="str">
        <f>VLOOKUP(R2018,NIVEAUXADMIN!A:B,2,FALSE)</f>
        <v>HT01</v>
      </c>
      <c r="AB2018" s="165" t="str">
        <f>VLOOKUP(S2018,NIVEAUXADMIN!E:F,2,FALSE)</f>
        <v>HT01152</v>
      </c>
      <c r="AC2018" s="165" t="str">
        <f>VLOOKUP(T2018,NIVEAUXADMIN!I:J,2,FALSE)</f>
        <v>HT01152-02</v>
      </c>
      <c r="AD2018" s="87">
        <f>IF(SUMPRODUCT(($A$4:$A2018=A2018)*($S$4:$S2018=S2018))&gt;1,0,1)</f>
        <v>0</v>
      </c>
    </row>
    <row r="2019" spans="1:30" ht="15" customHeight="1">
      <c r="A2019" s="165" t="s">
        <v>1090</v>
      </c>
      <c r="B2019" s="76" t="s">
        <v>49</v>
      </c>
      <c r="C2019" s="76"/>
      <c r="D2019" s="165" t="s">
        <v>16</v>
      </c>
      <c r="E2019" s="189">
        <v>42673</v>
      </c>
      <c r="F2019" s="95" t="s">
        <v>1049</v>
      </c>
      <c r="G2019" s="165" t="s">
        <v>1084</v>
      </c>
      <c r="H2019" s="165" t="s">
        <v>1085</v>
      </c>
      <c r="I2019" s="186"/>
      <c r="J2019" s="85" t="str">
        <f>IFERROR(VLOOKUP(H2019,REFERENCES!R:S,2,FALSE),"")</f>
        <v>Valeur en USD</v>
      </c>
      <c r="K2019" s="190">
        <v>25</v>
      </c>
      <c r="L2019" s="167"/>
      <c r="M2019" s="167"/>
      <c r="N2019" s="167"/>
      <c r="O2019" s="84" t="s">
        <v>1902</v>
      </c>
      <c r="P2019" s="81">
        <v>112</v>
      </c>
      <c r="Q2019" s="96"/>
      <c r="R2019" s="165" t="s">
        <v>174</v>
      </c>
      <c r="S2019" s="165" t="s">
        <v>494</v>
      </c>
      <c r="T2019" s="86" t="s">
        <v>1786</v>
      </c>
      <c r="U2019" s="165"/>
      <c r="V2019" s="86"/>
      <c r="W2019" s="97"/>
      <c r="X2019" s="165"/>
      <c r="Y2019" s="165" t="str">
        <f t="shared" si="122"/>
        <v>WOR20161030OUPO7È</v>
      </c>
      <c r="Z2019" s="165">
        <f t="shared" si="123"/>
        <v>0</v>
      </c>
      <c r="AA2019" s="165" t="str">
        <f>VLOOKUP(R2019,NIVEAUXADMIN!A:B,2,FALSE)</f>
        <v>HT01</v>
      </c>
      <c r="AB2019" s="165" t="str">
        <f>VLOOKUP(S2019,NIVEAUXADMIN!E:F,2,FALSE)</f>
        <v>HT01152</v>
      </c>
      <c r="AC2019" s="165" t="str">
        <f>VLOOKUP(T2019,NIVEAUXADMIN!I:J,2,FALSE)</f>
        <v>HT01152-02</v>
      </c>
      <c r="AD2019" s="165">
        <f>IF(SUMPRODUCT(($A$4:$A2019=A2019)*($S$4:$S2019=S2019))&gt;1,0,1)</f>
        <v>0</v>
      </c>
    </row>
    <row r="2020" spans="1:30" ht="15" customHeight="1">
      <c r="A2020" s="165" t="s">
        <v>1090</v>
      </c>
      <c r="B2020" s="76"/>
      <c r="C2020" s="76"/>
      <c r="D2020" s="165" t="s">
        <v>16</v>
      </c>
      <c r="E2020" s="189">
        <v>42673</v>
      </c>
      <c r="F2020" s="95" t="s">
        <v>1049</v>
      </c>
      <c r="G2020" s="165" t="s">
        <v>1084</v>
      </c>
      <c r="H2020" s="165" t="s">
        <v>1086</v>
      </c>
      <c r="I2020" s="186"/>
      <c r="J2020" s="85" t="str">
        <f>IFERROR(VLOOKUP(H2020,REFERENCES!R:S,2,FALSE),"")</f>
        <v>Valeur en USD</v>
      </c>
      <c r="K2020" s="190">
        <v>50</v>
      </c>
      <c r="L2020" s="167"/>
      <c r="M2020" s="167"/>
      <c r="N2020" s="167"/>
      <c r="O2020" s="84" t="s">
        <v>1902</v>
      </c>
      <c r="P2020" s="81">
        <v>403</v>
      </c>
      <c r="Q2020" s="96"/>
      <c r="R2020" s="165" t="s">
        <v>174</v>
      </c>
      <c r="S2020" s="165" t="s">
        <v>494</v>
      </c>
      <c r="T2020" s="86" t="s">
        <v>1786</v>
      </c>
      <c r="U2020" s="165"/>
      <c r="V2020" s="86"/>
      <c r="W2020" s="97"/>
      <c r="X2020" s="165" t="s">
        <v>1091</v>
      </c>
      <c r="Y2020" s="165" t="str">
        <f t="shared" si="122"/>
        <v>WOR20161030OUPO7È</v>
      </c>
      <c r="Z2020" s="165">
        <f t="shared" si="123"/>
        <v>0</v>
      </c>
      <c r="AA2020" s="165" t="str">
        <f>VLOOKUP(R2020,NIVEAUXADMIN!A:B,2,FALSE)</f>
        <v>HT01</v>
      </c>
      <c r="AB2020" s="165" t="str">
        <f>VLOOKUP(S2020,NIVEAUXADMIN!E:F,2,FALSE)</f>
        <v>HT01152</v>
      </c>
      <c r="AC2020" s="165" t="str">
        <f>VLOOKUP(T2020,NIVEAUXADMIN!I:J,2,FALSE)</f>
        <v>HT01152-02</v>
      </c>
      <c r="AD2020" s="165">
        <f>IF(SUMPRODUCT(($A$4:$A2020=A2020)*($S$4:$S2020=S2020))&gt;1,0,1)</f>
        <v>0</v>
      </c>
    </row>
    <row r="2021" spans="1:30" ht="15" customHeight="1">
      <c r="A2021" s="165" t="s">
        <v>1090</v>
      </c>
      <c r="B2021" s="76"/>
      <c r="C2021" s="90"/>
      <c r="D2021" s="165" t="s">
        <v>16</v>
      </c>
      <c r="E2021" s="189">
        <v>42689</v>
      </c>
      <c r="F2021" s="88" t="s">
        <v>1051</v>
      </c>
      <c r="G2021" s="87" t="s">
        <v>1052</v>
      </c>
      <c r="H2021" s="87" t="s">
        <v>1062</v>
      </c>
      <c r="I2021" s="176"/>
      <c r="J2021" s="85" t="str">
        <f>IFERROR(VLOOKUP(H2021,REFERENCES!R:S,2,FALSE),"")</f>
        <v>Nombre</v>
      </c>
      <c r="K2021" s="168">
        <v>100</v>
      </c>
      <c r="L2021" s="167"/>
      <c r="M2021" s="167"/>
      <c r="N2021" s="167"/>
      <c r="O2021" s="84" t="s">
        <v>1902</v>
      </c>
      <c r="P2021" s="81">
        <v>100</v>
      </c>
      <c r="Q2021" s="96" t="s">
        <v>1040</v>
      </c>
      <c r="R2021" s="165" t="s">
        <v>174</v>
      </c>
      <c r="S2021" s="165" t="s">
        <v>494</v>
      </c>
      <c r="T2021" s="86" t="s">
        <v>1786</v>
      </c>
      <c r="U2021" s="165"/>
      <c r="V2021" s="86"/>
      <c r="W2021" s="97"/>
      <c r="X2021" s="165"/>
      <c r="Y2021" s="165" t="str">
        <f t="shared" si="122"/>
        <v>WOR20161115OUPO7È</v>
      </c>
      <c r="Z2021" s="165">
        <f t="shared" si="123"/>
        <v>0</v>
      </c>
      <c r="AA2021" s="165" t="str">
        <f>VLOOKUP(R2021,NIVEAUXADMIN!A:B,2,FALSE)</f>
        <v>HT01</v>
      </c>
      <c r="AB2021" s="165" t="str">
        <f>VLOOKUP(S2021,NIVEAUXADMIN!E:F,2,FALSE)</f>
        <v>HT01152</v>
      </c>
      <c r="AC2021" s="165" t="str">
        <f>VLOOKUP(T2021,NIVEAUXADMIN!I:J,2,FALSE)</f>
        <v>HT01152-02</v>
      </c>
      <c r="AD2021" s="47">
        <f>IF(SUMPRODUCT(($A$4:$A2021=A2021)*($S$4:$S2021=S2021))&gt;1,0,1)</f>
        <v>0</v>
      </c>
    </row>
    <row r="2022" spans="1:30" ht="15" customHeight="1">
      <c r="A2022" s="98" t="s">
        <v>1090</v>
      </c>
      <c r="B2022" s="165"/>
      <c r="C2022" s="90" t="s">
        <v>1217</v>
      </c>
      <c r="D2022" s="165" t="s">
        <v>16</v>
      </c>
      <c r="E2022" s="189">
        <v>42704</v>
      </c>
      <c r="F2022" s="95" t="s">
        <v>1049</v>
      </c>
      <c r="G2022" s="165" t="s">
        <v>1084</v>
      </c>
      <c r="H2022" s="165" t="s">
        <v>1085</v>
      </c>
      <c r="I2022" s="176"/>
      <c r="J2022" s="85" t="str">
        <f>IFERROR(VLOOKUP(H2022,REFERENCES!R:S,2,FALSE),"")</f>
        <v>Valeur en USD</v>
      </c>
      <c r="K2022" s="168">
        <v>25</v>
      </c>
      <c r="L2022" s="167"/>
      <c r="M2022" s="167"/>
      <c r="N2022" s="167"/>
      <c r="O2022" s="84" t="s">
        <v>1902</v>
      </c>
      <c r="P2022" s="81">
        <v>112</v>
      </c>
      <c r="Q2022" s="89"/>
      <c r="R2022" s="165" t="s">
        <v>174</v>
      </c>
      <c r="S2022" s="165" t="s">
        <v>494</v>
      </c>
      <c r="T2022" s="86" t="s">
        <v>1786</v>
      </c>
      <c r="U2022" s="165"/>
      <c r="V2022" s="86"/>
      <c r="W2022" s="97"/>
      <c r="X2022" s="165" t="s">
        <v>1255</v>
      </c>
      <c r="Y2022" s="165" t="str">
        <f t="shared" si="122"/>
        <v>WOR20161130OUPO7È</v>
      </c>
      <c r="Z2022" s="165">
        <f t="shared" si="123"/>
        <v>0</v>
      </c>
      <c r="AA2022" s="165" t="str">
        <f>VLOOKUP(R2022,NIVEAUXADMIN!A:B,2,FALSE)</f>
        <v>HT01</v>
      </c>
      <c r="AB2022" s="165" t="str">
        <f>VLOOKUP(S2022,NIVEAUXADMIN!E:F,2,FALSE)</f>
        <v>HT01152</v>
      </c>
      <c r="AC2022" s="165" t="str">
        <f>VLOOKUP(T2022,NIVEAUXADMIN!I:J,2,FALSE)</f>
        <v>HT01152-02</v>
      </c>
      <c r="AD2022" s="47">
        <f>IF(SUMPRODUCT(($A$4:$A2022=A2022)*($S$4:$S2022=S2022))&gt;1,0,1)</f>
        <v>0</v>
      </c>
    </row>
    <row r="2023" spans="1:30" ht="15" customHeight="1">
      <c r="A2023" s="98" t="s">
        <v>1090</v>
      </c>
      <c r="B2023" s="165"/>
      <c r="C2023" s="90"/>
      <c r="D2023" s="165" t="s">
        <v>16</v>
      </c>
      <c r="E2023" s="189">
        <v>42704</v>
      </c>
      <c r="F2023" s="95" t="s">
        <v>1049</v>
      </c>
      <c r="G2023" s="165" t="s">
        <v>1084</v>
      </c>
      <c r="H2023" s="165" t="s">
        <v>1086</v>
      </c>
      <c r="I2023" s="176"/>
      <c r="J2023" s="85" t="str">
        <f>IFERROR(VLOOKUP(H2023,REFERENCES!R:S,2,FALSE),"")</f>
        <v>Valeur en USD</v>
      </c>
      <c r="K2023" s="168">
        <v>50</v>
      </c>
      <c r="L2023" s="167"/>
      <c r="M2023" s="167"/>
      <c r="N2023" s="167"/>
      <c r="O2023" s="84" t="s">
        <v>1902</v>
      </c>
      <c r="P2023" s="81">
        <v>405</v>
      </c>
      <c r="Q2023" s="89"/>
      <c r="R2023" s="165" t="s">
        <v>174</v>
      </c>
      <c r="S2023" s="165" t="s">
        <v>494</v>
      </c>
      <c r="T2023" s="86" t="s">
        <v>1786</v>
      </c>
      <c r="U2023" s="165"/>
      <c r="V2023" s="86"/>
      <c r="W2023" s="97"/>
      <c r="X2023" s="165" t="s">
        <v>1091</v>
      </c>
      <c r="Y2023" s="165" t="str">
        <f t="shared" si="122"/>
        <v>WOR20161130OUPO7È</v>
      </c>
      <c r="Z2023" s="165">
        <f t="shared" si="123"/>
        <v>0</v>
      </c>
      <c r="AA2023" s="165" t="str">
        <f>VLOOKUP(R2023,NIVEAUXADMIN!A:B,2,FALSE)</f>
        <v>HT01</v>
      </c>
      <c r="AB2023" s="165" t="str">
        <f>VLOOKUP(S2023,NIVEAUXADMIN!E:F,2,FALSE)</f>
        <v>HT01152</v>
      </c>
      <c r="AC2023" s="165" t="str">
        <f>VLOOKUP(T2023,NIVEAUXADMIN!I:J,2,FALSE)</f>
        <v>HT01152-02</v>
      </c>
      <c r="AD2023" s="47">
        <f>IF(SUMPRODUCT(($A$4:$A2023=A2023)*($S$4:$S2023=S2023))&gt;1,0,1)</f>
        <v>0</v>
      </c>
    </row>
    <row r="2024" spans="1:30" ht="15" customHeight="1">
      <c r="A2024" s="98" t="s">
        <v>1090</v>
      </c>
      <c r="B2024" s="165"/>
      <c r="C2024" s="165"/>
      <c r="D2024" s="165" t="s">
        <v>16</v>
      </c>
      <c r="E2024" s="189">
        <v>42724</v>
      </c>
      <c r="F2024" s="95" t="s">
        <v>1050</v>
      </c>
      <c r="G2024" s="165" t="s">
        <v>1029</v>
      </c>
      <c r="H2024" s="165" t="s">
        <v>1029</v>
      </c>
      <c r="I2024" s="165"/>
      <c r="J2024" s="85" t="str">
        <f>IFERROR(VLOOKUP(H2024,REFERENCES!R:S,2,FALSE),"")</f>
        <v/>
      </c>
      <c r="K2024" s="79">
        <v>418</v>
      </c>
      <c r="L2024" s="79"/>
      <c r="M2024" s="79"/>
      <c r="N2024" s="79"/>
      <c r="O2024" s="84"/>
      <c r="P2024" s="81">
        <v>418</v>
      </c>
      <c r="Q2024" s="96" t="s">
        <v>1040</v>
      </c>
      <c r="R2024" s="165" t="s">
        <v>20</v>
      </c>
      <c r="S2024" s="165" t="s">
        <v>548</v>
      </c>
      <c r="T2024" s="98" t="s">
        <v>1804</v>
      </c>
      <c r="U2024" s="165"/>
      <c r="V2024" s="165"/>
      <c r="W2024" s="165"/>
      <c r="X2024" s="165"/>
      <c r="Y2024" s="87"/>
      <c r="Z2024" s="87"/>
      <c r="AA2024" s="87"/>
      <c r="AB2024" s="87"/>
      <c r="AC2024" s="87"/>
    </row>
    <row r="2025" spans="1:30" ht="15" customHeight="1">
      <c r="A2025" s="98" t="s">
        <v>1090</v>
      </c>
      <c r="B2025" s="165"/>
      <c r="C2025" s="165"/>
      <c r="D2025" s="165" t="s">
        <v>16</v>
      </c>
      <c r="E2025" s="189">
        <v>42724</v>
      </c>
      <c r="F2025" s="95" t="s">
        <v>1051</v>
      </c>
      <c r="G2025" s="165" t="s">
        <v>1052</v>
      </c>
      <c r="H2025" s="165" t="s">
        <v>1062</v>
      </c>
      <c r="I2025" s="165"/>
      <c r="J2025" s="85" t="str">
        <f>IFERROR(VLOOKUP(H2025,REFERENCES!R:S,2,FALSE),"")</f>
        <v>Nombre</v>
      </c>
      <c r="K2025" s="79">
        <v>418</v>
      </c>
      <c r="L2025" s="79"/>
      <c r="M2025" s="79"/>
      <c r="N2025" s="79"/>
      <c r="O2025" s="84"/>
      <c r="P2025" s="81">
        <v>418</v>
      </c>
      <c r="Q2025" s="96" t="s">
        <v>1040</v>
      </c>
      <c r="R2025" s="165" t="s">
        <v>20</v>
      </c>
      <c r="S2025" s="165" t="s">
        <v>548</v>
      </c>
      <c r="T2025" s="98" t="s">
        <v>1804</v>
      </c>
      <c r="U2025" s="165"/>
      <c r="V2025" s="165"/>
      <c r="W2025" s="165"/>
      <c r="X2025" s="165"/>
      <c r="Y2025" s="87"/>
      <c r="Z2025" s="87"/>
      <c r="AA2025" s="87"/>
      <c r="AB2025" s="87"/>
      <c r="AC2025" s="87"/>
    </row>
    <row r="2026" spans="1:30" ht="15" customHeight="1">
      <c r="A2026" s="98" t="s">
        <v>1090</v>
      </c>
      <c r="B2026" s="165"/>
      <c r="C2026" s="165"/>
      <c r="D2026" s="165" t="s">
        <v>16</v>
      </c>
      <c r="E2026" s="189">
        <v>42724</v>
      </c>
      <c r="F2026" s="95" t="s">
        <v>1051</v>
      </c>
      <c r="G2026" s="165" t="s">
        <v>1052</v>
      </c>
      <c r="H2026" s="165" t="s">
        <v>1056</v>
      </c>
      <c r="I2026" s="165"/>
      <c r="J2026" s="85" t="str">
        <f>IFERROR(VLOOKUP(H2026,REFERENCES!R:S,2,FALSE),"")</f>
        <v>Nombre</v>
      </c>
      <c r="K2026" s="79">
        <v>836</v>
      </c>
      <c r="L2026" s="79"/>
      <c r="M2026" s="79"/>
      <c r="N2026" s="79"/>
      <c r="O2026" s="84"/>
      <c r="P2026" s="81">
        <v>418</v>
      </c>
      <c r="Q2026" s="96" t="s">
        <v>1040</v>
      </c>
      <c r="R2026" s="165" t="s">
        <v>20</v>
      </c>
      <c r="S2026" s="165" t="s">
        <v>548</v>
      </c>
      <c r="T2026" s="98" t="s">
        <v>1804</v>
      </c>
      <c r="U2026" s="165"/>
      <c r="V2026" s="165"/>
      <c r="W2026" s="165"/>
      <c r="X2026" s="165"/>
      <c r="Y2026" s="87"/>
      <c r="Z2026" s="87"/>
      <c r="AA2026" s="87"/>
      <c r="AB2026" s="87"/>
      <c r="AC2026" s="87"/>
    </row>
    <row r="2027" spans="1:30" ht="15" customHeight="1">
      <c r="A2027" s="98" t="s">
        <v>1090</v>
      </c>
      <c r="B2027" s="165"/>
      <c r="C2027" s="165"/>
      <c r="D2027" s="165" t="s">
        <v>16</v>
      </c>
      <c r="E2027" s="189">
        <v>42724</v>
      </c>
      <c r="F2027" s="95" t="s">
        <v>1051</v>
      </c>
      <c r="G2027" s="165" t="s">
        <v>1052</v>
      </c>
      <c r="H2027" s="165" t="s">
        <v>1057</v>
      </c>
      <c r="I2027" s="165"/>
      <c r="J2027" s="85" t="str">
        <f>IFERROR(VLOOKUP(H2027,REFERENCES!R:S,2,FALSE),"")</f>
        <v>Nombre</v>
      </c>
      <c r="K2027" s="79">
        <v>418</v>
      </c>
      <c r="L2027" s="79"/>
      <c r="M2027" s="79"/>
      <c r="N2027" s="79"/>
      <c r="O2027" s="84"/>
      <c r="P2027" s="81">
        <v>418</v>
      </c>
      <c r="Q2027" s="96" t="s">
        <v>1040</v>
      </c>
      <c r="R2027" s="165" t="s">
        <v>20</v>
      </c>
      <c r="S2027" s="165" t="s">
        <v>548</v>
      </c>
      <c r="T2027" s="98" t="s">
        <v>1804</v>
      </c>
      <c r="U2027" s="165"/>
      <c r="V2027" s="165"/>
      <c r="W2027" s="165"/>
      <c r="X2027" s="165"/>
      <c r="Y2027" s="87"/>
      <c r="Z2027" s="87"/>
      <c r="AA2027" s="87"/>
      <c r="AB2027" s="87"/>
      <c r="AC2027" s="87"/>
    </row>
    <row r="2028" spans="1:30" ht="15" customHeight="1">
      <c r="A2028" s="98" t="s">
        <v>1090</v>
      </c>
      <c r="B2028" s="165"/>
      <c r="C2028" s="165"/>
      <c r="D2028" s="165" t="s">
        <v>16</v>
      </c>
      <c r="E2028" s="189">
        <v>42724</v>
      </c>
      <c r="F2028" s="95" t="s">
        <v>1051</v>
      </c>
      <c r="G2028" s="165" t="s">
        <v>1052</v>
      </c>
      <c r="H2028" s="165" t="s">
        <v>1054</v>
      </c>
      <c r="I2028" s="165"/>
      <c r="J2028" s="85" t="str">
        <f>IFERROR(VLOOKUP(H2028,REFERENCES!R:S,2,FALSE),"")</f>
        <v>Nombre</v>
      </c>
      <c r="K2028" s="79">
        <v>418</v>
      </c>
      <c r="L2028" s="79"/>
      <c r="M2028" s="79"/>
      <c r="N2028" s="79"/>
      <c r="O2028" s="84"/>
      <c r="P2028" s="81">
        <v>418</v>
      </c>
      <c r="Q2028" s="96" t="s">
        <v>1040</v>
      </c>
      <c r="R2028" s="165" t="s">
        <v>20</v>
      </c>
      <c r="S2028" s="165" t="s">
        <v>548</v>
      </c>
      <c r="T2028" s="98" t="s">
        <v>1804</v>
      </c>
      <c r="U2028" s="165"/>
      <c r="V2028" s="165"/>
      <c r="W2028" s="165"/>
      <c r="X2028" s="165"/>
      <c r="Y2028" s="87"/>
      <c r="Z2028" s="87"/>
      <c r="AA2028" s="87"/>
      <c r="AB2028" s="87"/>
      <c r="AC2028" s="87"/>
    </row>
    <row r="2029" spans="1:30" ht="15" customHeight="1">
      <c r="A2029" s="98" t="s">
        <v>1090</v>
      </c>
      <c r="B2029" s="165"/>
      <c r="C2029" s="165"/>
      <c r="D2029" s="165" t="s">
        <v>16</v>
      </c>
      <c r="E2029" s="189">
        <v>42724</v>
      </c>
      <c r="F2029" s="95" t="s">
        <v>1051</v>
      </c>
      <c r="G2029" s="165" t="s">
        <v>1052</v>
      </c>
      <c r="H2029" s="165" t="s">
        <v>1063</v>
      </c>
      <c r="I2029" s="165"/>
      <c r="J2029" s="85" t="str">
        <f>IFERROR(VLOOKUP(H2029,REFERENCES!R:S,2,FALSE),"")</f>
        <v>Nombre</v>
      </c>
      <c r="K2029" s="79">
        <v>418</v>
      </c>
      <c r="L2029" s="79"/>
      <c r="M2029" s="79"/>
      <c r="N2029" s="79"/>
      <c r="O2029" s="84"/>
      <c r="P2029" s="81">
        <v>418</v>
      </c>
      <c r="Q2029" s="96" t="s">
        <v>1040</v>
      </c>
      <c r="R2029" s="165" t="s">
        <v>20</v>
      </c>
      <c r="S2029" s="165" t="s">
        <v>548</v>
      </c>
      <c r="T2029" s="98" t="s">
        <v>1804</v>
      </c>
      <c r="U2029" s="165"/>
      <c r="V2029" s="165"/>
      <c r="W2029" s="165"/>
      <c r="X2029" s="165"/>
      <c r="Y2029" s="87"/>
      <c r="Z2029" s="87"/>
      <c r="AA2029" s="87"/>
      <c r="AB2029" s="87"/>
      <c r="AC2029" s="87"/>
    </row>
    <row r="2030" spans="1:30" ht="15" customHeight="1">
      <c r="A2030" s="98" t="s">
        <v>1090</v>
      </c>
      <c r="B2030" s="165"/>
      <c r="C2030" s="165"/>
      <c r="D2030" s="165" t="s">
        <v>16</v>
      </c>
      <c r="E2030" s="189">
        <v>42724</v>
      </c>
      <c r="F2030" s="95" t="s">
        <v>1051</v>
      </c>
      <c r="G2030" s="165" t="s">
        <v>1052</v>
      </c>
      <c r="H2030" s="165" t="s">
        <v>1061</v>
      </c>
      <c r="I2030" s="165"/>
      <c r="J2030" s="85" t="str">
        <f>IFERROR(VLOOKUP(H2030,REFERENCES!R:S,2,FALSE),"")</f>
        <v>Nombre</v>
      </c>
      <c r="K2030" s="79">
        <v>418</v>
      </c>
      <c r="L2030" s="79"/>
      <c r="M2030" s="79"/>
      <c r="N2030" s="79"/>
      <c r="O2030" s="84"/>
      <c r="P2030" s="81">
        <v>418</v>
      </c>
      <c r="Q2030" s="96" t="s">
        <v>1040</v>
      </c>
      <c r="R2030" s="165" t="s">
        <v>20</v>
      </c>
      <c r="S2030" s="165" t="s">
        <v>548</v>
      </c>
      <c r="T2030" s="98" t="s">
        <v>1804</v>
      </c>
      <c r="U2030" s="165"/>
      <c r="V2030" s="165"/>
      <c r="W2030" s="165"/>
      <c r="X2030" s="165"/>
      <c r="Y2030" s="87"/>
      <c r="Z2030" s="87"/>
      <c r="AA2030" s="87"/>
      <c r="AB2030" s="87"/>
      <c r="AC2030" s="87"/>
    </row>
    <row r="2031" spans="1:30" ht="15" customHeight="1">
      <c r="A2031" s="165" t="s">
        <v>1090</v>
      </c>
      <c r="B2031" s="76"/>
      <c r="C2031" s="90"/>
      <c r="D2031" s="165" t="s">
        <v>16</v>
      </c>
      <c r="E2031" s="189">
        <v>42652</v>
      </c>
      <c r="F2031" s="95" t="s">
        <v>1049</v>
      </c>
      <c r="G2031" s="165" t="s">
        <v>1053</v>
      </c>
      <c r="H2031" s="165" t="s">
        <v>1048</v>
      </c>
      <c r="I2031" s="87"/>
      <c r="J2031" s="85" t="str">
        <f>IFERROR(VLOOKUP(H2031,REFERENCES!R:S,2,FALSE),"")</f>
        <v>Nombre</v>
      </c>
      <c r="K2031" s="168">
        <v>145</v>
      </c>
      <c r="L2031" s="167"/>
      <c r="M2031" s="167"/>
      <c r="N2031" s="167"/>
      <c r="O2031" s="84" t="s">
        <v>1902</v>
      </c>
      <c r="P2031" s="81">
        <v>145</v>
      </c>
      <c r="Q2031" s="89"/>
      <c r="R2031" s="165" t="s">
        <v>174</v>
      </c>
      <c r="S2031" s="165" t="s">
        <v>494</v>
      </c>
      <c r="T2031" s="86" t="s">
        <v>1815</v>
      </c>
      <c r="U2031" s="165"/>
      <c r="V2031" s="86"/>
      <c r="W2031" s="97"/>
      <c r="X2031" s="165"/>
      <c r="Y2031" s="165" t="str">
        <f t="shared" ref="Y2031:Y2051" si="124">UPPER(LEFT(A2031,3)&amp;YEAR(E2031)&amp;MONTH(E2031)&amp;DAY((E2031))&amp;LEFT(R2031,2)&amp;LEFT(S2031,2)&amp;LEFT(T2031,2))</f>
        <v>WOR2016109OUPO8È</v>
      </c>
      <c r="Z2031" s="165">
        <f t="shared" ref="Z2031:Z2051" si="125">COUNTIF($Y$4:$Y$1907,Y2031)</f>
        <v>0</v>
      </c>
      <c r="AA2031" s="165" t="str">
        <f>VLOOKUP(R2031,NIVEAUXADMIN!A:B,2,FALSE)</f>
        <v>HT01</v>
      </c>
      <c r="AB2031" s="165" t="str">
        <f>VLOOKUP(S2031,NIVEAUXADMIN!E:F,2,FALSE)</f>
        <v>HT01152</v>
      </c>
      <c r="AC2031" s="165" t="str">
        <f>VLOOKUP(T2031,NIVEAUXADMIN!I:J,2,FALSE)</f>
        <v>HT01152-03</v>
      </c>
      <c r="AD2031" s="47">
        <f>IF(SUMPRODUCT(($A$4:$A2031=A2031)*($S$4:$S2031=S2031))&gt;1,0,1)</f>
        <v>0</v>
      </c>
    </row>
    <row r="2032" spans="1:30" ht="15" customHeight="1">
      <c r="A2032" s="165" t="s">
        <v>1090</v>
      </c>
      <c r="B2032" s="76"/>
      <c r="C2032" s="90"/>
      <c r="D2032" s="165" t="s">
        <v>16</v>
      </c>
      <c r="E2032" s="189">
        <v>42652</v>
      </c>
      <c r="F2032" s="95" t="s">
        <v>1051</v>
      </c>
      <c r="G2032" s="165" t="s">
        <v>1052</v>
      </c>
      <c r="H2032" s="165" t="s">
        <v>1056</v>
      </c>
      <c r="I2032" s="87"/>
      <c r="J2032" s="85" t="str">
        <f>IFERROR(VLOOKUP(H2032,REFERENCES!R:S,2,FALSE),"")</f>
        <v>Nombre</v>
      </c>
      <c r="K2032" s="168">
        <v>145</v>
      </c>
      <c r="L2032" s="167"/>
      <c r="M2032" s="167"/>
      <c r="N2032" s="167"/>
      <c r="O2032" s="84" t="s">
        <v>1902</v>
      </c>
      <c r="P2032" s="81">
        <v>145</v>
      </c>
      <c r="Q2032" s="96" t="s">
        <v>1040</v>
      </c>
      <c r="R2032" s="165" t="s">
        <v>174</v>
      </c>
      <c r="S2032" s="165" t="s">
        <v>494</v>
      </c>
      <c r="T2032" s="86" t="s">
        <v>1815</v>
      </c>
      <c r="U2032" s="165"/>
      <c r="V2032" s="86"/>
      <c r="W2032" s="97"/>
      <c r="X2032" s="165"/>
      <c r="Y2032" s="165" t="str">
        <f t="shared" si="124"/>
        <v>WOR2016109OUPO8È</v>
      </c>
      <c r="Z2032" s="165">
        <f t="shared" si="125"/>
        <v>0</v>
      </c>
      <c r="AA2032" s="165" t="str">
        <f>VLOOKUP(R2032,NIVEAUXADMIN!A:B,2,FALSE)</f>
        <v>HT01</v>
      </c>
      <c r="AB2032" s="165" t="str">
        <f>VLOOKUP(S2032,NIVEAUXADMIN!E:F,2,FALSE)</f>
        <v>HT01152</v>
      </c>
      <c r="AC2032" s="165" t="str">
        <f>VLOOKUP(T2032,NIVEAUXADMIN!I:J,2,FALSE)</f>
        <v>HT01152-03</v>
      </c>
      <c r="AD2032" s="47">
        <f>IF(SUMPRODUCT(($A$4:$A2032=A2032)*($S$4:$S2032=S2032))&gt;1,0,1)</f>
        <v>0</v>
      </c>
    </row>
    <row r="2033" spans="1:30" ht="15" customHeight="1">
      <c r="A2033" s="165" t="s">
        <v>1090</v>
      </c>
      <c r="B2033" s="76"/>
      <c r="C2033" s="90"/>
      <c r="D2033" s="165" t="s">
        <v>16</v>
      </c>
      <c r="E2033" s="189">
        <v>42652</v>
      </c>
      <c r="F2033" s="95" t="s">
        <v>1051</v>
      </c>
      <c r="G2033" s="165" t="s">
        <v>1052</v>
      </c>
      <c r="H2033" s="165" t="s">
        <v>1054</v>
      </c>
      <c r="I2033" s="87"/>
      <c r="J2033" s="85" t="str">
        <f>IFERROR(VLOOKUP(H2033,REFERENCES!R:S,2,FALSE),"")</f>
        <v>Nombre</v>
      </c>
      <c r="K2033" s="168">
        <v>145</v>
      </c>
      <c r="L2033" s="167"/>
      <c r="M2033" s="167"/>
      <c r="N2033" s="167"/>
      <c r="O2033" s="84" t="s">
        <v>1902</v>
      </c>
      <c r="P2033" s="81">
        <v>145</v>
      </c>
      <c r="Q2033" s="96" t="s">
        <v>1040</v>
      </c>
      <c r="R2033" s="165" t="s">
        <v>174</v>
      </c>
      <c r="S2033" s="165" t="s">
        <v>494</v>
      </c>
      <c r="T2033" s="86" t="s">
        <v>1815</v>
      </c>
      <c r="U2033" s="165"/>
      <c r="V2033" s="86"/>
      <c r="W2033" s="97"/>
      <c r="X2033" s="165"/>
      <c r="Y2033" s="165" t="str">
        <f t="shared" si="124"/>
        <v>WOR2016109OUPO8È</v>
      </c>
      <c r="Z2033" s="165">
        <f t="shared" si="125"/>
        <v>0</v>
      </c>
      <c r="AA2033" s="165" t="str">
        <f>VLOOKUP(R2033,NIVEAUXADMIN!A:B,2,FALSE)</f>
        <v>HT01</v>
      </c>
      <c r="AB2033" s="165" t="str">
        <f>VLOOKUP(S2033,NIVEAUXADMIN!E:F,2,FALSE)</f>
        <v>HT01152</v>
      </c>
      <c r="AC2033" s="165" t="str">
        <f>VLOOKUP(T2033,NIVEAUXADMIN!I:J,2,FALSE)</f>
        <v>HT01152-03</v>
      </c>
      <c r="AD2033" s="87">
        <f>IF(SUMPRODUCT(($A$4:$A2033=A2033)*($S$4:$S2033=S2033))&gt;1,0,1)</f>
        <v>0</v>
      </c>
    </row>
    <row r="2034" spans="1:30" ht="15" customHeight="1">
      <c r="A2034" s="165" t="s">
        <v>1090</v>
      </c>
      <c r="B2034" s="76"/>
      <c r="C2034" s="90"/>
      <c r="D2034" s="165" t="s">
        <v>16</v>
      </c>
      <c r="E2034" s="189">
        <v>42652</v>
      </c>
      <c r="F2034" s="88" t="s">
        <v>1051</v>
      </c>
      <c r="G2034" s="87" t="s">
        <v>1052</v>
      </c>
      <c r="H2034" s="87" t="s">
        <v>1063</v>
      </c>
      <c r="I2034" s="87"/>
      <c r="J2034" s="85" t="str">
        <f>IFERROR(VLOOKUP(H2034,REFERENCES!R:S,2,FALSE),"")</f>
        <v>Nombre</v>
      </c>
      <c r="K2034" s="168">
        <v>145</v>
      </c>
      <c r="L2034" s="167"/>
      <c r="M2034" s="167"/>
      <c r="N2034" s="167"/>
      <c r="O2034" s="84" t="s">
        <v>1902</v>
      </c>
      <c r="P2034" s="81">
        <v>145</v>
      </c>
      <c r="Q2034" s="96" t="s">
        <v>1040</v>
      </c>
      <c r="R2034" s="165" t="s">
        <v>174</v>
      </c>
      <c r="S2034" s="165" t="s">
        <v>494</v>
      </c>
      <c r="T2034" s="86" t="s">
        <v>1815</v>
      </c>
      <c r="U2034" s="165"/>
      <c r="V2034" s="86"/>
      <c r="W2034" s="97"/>
      <c r="X2034" s="165"/>
      <c r="Y2034" s="165" t="str">
        <f t="shared" si="124"/>
        <v>WOR2016109OUPO8È</v>
      </c>
      <c r="Z2034" s="165">
        <f t="shared" si="125"/>
        <v>0</v>
      </c>
      <c r="AA2034" s="165" t="str">
        <f>VLOOKUP(R2034,NIVEAUXADMIN!A:B,2,FALSE)</f>
        <v>HT01</v>
      </c>
      <c r="AB2034" s="165" t="str">
        <f>VLOOKUP(S2034,NIVEAUXADMIN!E:F,2,FALSE)</f>
        <v>HT01152</v>
      </c>
      <c r="AC2034" s="165" t="str">
        <f>VLOOKUP(T2034,NIVEAUXADMIN!I:J,2,FALSE)</f>
        <v>HT01152-03</v>
      </c>
      <c r="AD2034" s="87">
        <f>IF(SUMPRODUCT(($A$4:$A2034=A2034)*($S$4:$S2034=S2034))&gt;1,0,1)</f>
        <v>0</v>
      </c>
    </row>
    <row r="2035" spans="1:30" ht="15" customHeight="1">
      <c r="A2035" s="165" t="s">
        <v>1090</v>
      </c>
      <c r="B2035" s="76"/>
      <c r="C2035" s="90"/>
      <c r="D2035" s="165" t="s">
        <v>16</v>
      </c>
      <c r="E2035" s="189">
        <v>42653</v>
      </c>
      <c r="F2035" s="95" t="s">
        <v>1049</v>
      </c>
      <c r="G2035" s="165" t="s">
        <v>1053</v>
      </c>
      <c r="H2035" s="165" t="s">
        <v>1048</v>
      </c>
      <c r="I2035" s="87"/>
      <c r="J2035" s="85" t="str">
        <f>IFERROR(VLOOKUP(H2035,REFERENCES!R:S,2,FALSE),"")</f>
        <v>Nombre</v>
      </c>
      <c r="K2035" s="168">
        <v>250</v>
      </c>
      <c r="L2035" s="167"/>
      <c r="M2035" s="167"/>
      <c r="N2035" s="167"/>
      <c r="O2035" s="84" t="s">
        <v>1902</v>
      </c>
      <c r="P2035" s="81">
        <v>250</v>
      </c>
      <c r="Q2035" s="89"/>
      <c r="R2035" s="165" t="s">
        <v>174</v>
      </c>
      <c r="S2035" s="165" t="s">
        <v>494</v>
      </c>
      <c r="T2035" s="86" t="s">
        <v>1815</v>
      </c>
      <c r="U2035" s="165"/>
      <c r="V2035" s="86"/>
      <c r="W2035" s="97"/>
      <c r="X2035" s="165"/>
      <c r="Y2035" s="165" t="str">
        <f t="shared" si="124"/>
        <v>WOR20161010OUPO8È</v>
      </c>
      <c r="Z2035" s="165">
        <f t="shared" si="125"/>
        <v>0</v>
      </c>
      <c r="AA2035" s="165" t="str">
        <f>VLOOKUP(R2035,NIVEAUXADMIN!A:B,2,FALSE)</f>
        <v>HT01</v>
      </c>
      <c r="AB2035" s="165" t="str">
        <f>VLOOKUP(S2035,NIVEAUXADMIN!E:F,2,FALSE)</f>
        <v>HT01152</v>
      </c>
      <c r="AC2035" s="165" t="str">
        <f>VLOOKUP(T2035,NIVEAUXADMIN!I:J,2,FALSE)</f>
        <v>HT01152-03</v>
      </c>
      <c r="AD2035" s="87">
        <f>IF(SUMPRODUCT(($A$4:$A2035=A2035)*($S$4:$S2035=S2035))&gt;1,0,1)</f>
        <v>0</v>
      </c>
    </row>
    <row r="2036" spans="1:30" ht="15" customHeight="1">
      <c r="A2036" s="165" t="s">
        <v>1090</v>
      </c>
      <c r="B2036" s="76"/>
      <c r="C2036" s="90"/>
      <c r="D2036" s="165" t="s">
        <v>16</v>
      </c>
      <c r="E2036" s="189">
        <v>42653</v>
      </c>
      <c r="F2036" s="95" t="s">
        <v>1051</v>
      </c>
      <c r="G2036" s="165" t="s">
        <v>1052</v>
      </c>
      <c r="H2036" s="165" t="s">
        <v>1056</v>
      </c>
      <c r="I2036" s="87"/>
      <c r="J2036" s="85" t="str">
        <f>IFERROR(VLOOKUP(H2036,REFERENCES!R:S,2,FALSE),"")</f>
        <v>Nombre</v>
      </c>
      <c r="K2036" s="168">
        <v>250</v>
      </c>
      <c r="L2036" s="167"/>
      <c r="M2036" s="167"/>
      <c r="N2036" s="167"/>
      <c r="O2036" s="84" t="s">
        <v>1902</v>
      </c>
      <c r="P2036" s="81">
        <v>250</v>
      </c>
      <c r="Q2036" s="96" t="s">
        <v>1040</v>
      </c>
      <c r="R2036" s="165" t="s">
        <v>174</v>
      </c>
      <c r="S2036" s="165" t="s">
        <v>494</v>
      </c>
      <c r="T2036" s="86" t="s">
        <v>1815</v>
      </c>
      <c r="U2036" s="165"/>
      <c r="V2036" s="86"/>
      <c r="W2036" s="97"/>
      <c r="X2036" s="165"/>
      <c r="Y2036" s="165" t="str">
        <f t="shared" si="124"/>
        <v>WOR20161010OUPO8È</v>
      </c>
      <c r="Z2036" s="165">
        <f t="shared" si="125"/>
        <v>0</v>
      </c>
      <c r="AA2036" s="165" t="str">
        <f>VLOOKUP(R2036,NIVEAUXADMIN!A:B,2,FALSE)</f>
        <v>HT01</v>
      </c>
      <c r="AB2036" s="165" t="str">
        <f>VLOOKUP(S2036,NIVEAUXADMIN!E:F,2,FALSE)</f>
        <v>HT01152</v>
      </c>
      <c r="AC2036" s="165" t="str">
        <f>VLOOKUP(T2036,NIVEAUXADMIN!I:J,2,FALSE)</f>
        <v>HT01152-03</v>
      </c>
      <c r="AD2036" s="87">
        <f>IF(SUMPRODUCT(($A$4:$A2036=A2036)*($S$4:$S2036=S2036))&gt;1,0,1)</f>
        <v>0</v>
      </c>
    </row>
    <row r="2037" spans="1:30" ht="15" customHeight="1">
      <c r="A2037" s="165" t="s">
        <v>1090</v>
      </c>
      <c r="B2037" s="76"/>
      <c r="C2037" s="90"/>
      <c r="D2037" s="165" t="s">
        <v>16</v>
      </c>
      <c r="E2037" s="189">
        <v>42653</v>
      </c>
      <c r="F2037" s="95" t="s">
        <v>1051</v>
      </c>
      <c r="G2037" s="165" t="s">
        <v>1052</v>
      </c>
      <c r="H2037" s="165" t="s">
        <v>1054</v>
      </c>
      <c r="I2037" s="87"/>
      <c r="J2037" s="85" t="str">
        <f>IFERROR(VLOOKUP(H2037,REFERENCES!R:S,2,FALSE),"")</f>
        <v>Nombre</v>
      </c>
      <c r="K2037" s="168">
        <v>250</v>
      </c>
      <c r="L2037" s="167"/>
      <c r="M2037" s="167"/>
      <c r="N2037" s="167"/>
      <c r="O2037" s="84" t="s">
        <v>1902</v>
      </c>
      <c r="P2037" s="81">
        <v>250</v>
      </c>
      <c r="Q2037" s="96" t="s">
        <v>1040</v>
      </c>
      <c r="R2037" s="165" t="s">
        <v>174</v>
      </c>
      <c r="S2037" s="165" t="s">
        <v>494</v>
      </c>
      <c r="T2037" s="86" t="s">
        <v>1815</v>
      </c>
      <c r="U2037" s="165"/>
      <c r="V2037" s="86"/>
      <c r="W2037" s="97"/>
      <c r="X2037" s="165"/>
      <c r="Y2037" s="165" t="str">
        <f t="shared" si="124"/>
        <v>WOR20161010OUPO8È</v>
      </c>
      <c r="Z2037" s="165">
        <f t="shared" si="125"/>
        <v>0</v>
      </c>
      <c r="AA2037" s="165" t="str">
        <f>VLOOKUP(R2037,NIVEAUXADMIN!A:B,2,FALSE)</f>
        <v>HT01</v>
      </c>
      <c r="AB2037" s="165" t="str">
        <f>VLOOKUP(S2037,NIVEAUXADMIN!E:F,2,FALSE)</f>
        <v>HT01152</v>
      </c>
      <c r="AC2037" s="165" t="str">
        <f>VLOOKUP(T2037,NIVEAUXADMIN!I:J,2,FALSE)</f>
        <v>HT01152-03</v>
      </c>
      <c r="AD2037" s="47">
        <f>IF(SUMPRODUCT(($A$4:$A2037=A2037)*($S$4:$S2037=S2037))&gt;1,0,1)</f>
        <v>0</v>
      </c>
    </row>
    <row r="2038" spans="1:30" ht="15" customHeight="1">
      <c r="A2038" s="165" t="s">
        <v>1090</v>
      </c>
      <c r="B2038" s="76"/>
      <c r="C2038" s="90"/>
      <c r="D2038" s="165" t="s">
        <v>16</v>
      </c>
      <c r="E2038" s="189">
        <v>42655</v>
      </c>
      <c r="F2038" s="95" t="s">
        <v>1049</v>
      </c>
      <c r="G2038" s="165" t="s">
        <v>1053</v>
      </c>
      <c r="H2038" s="165" t="s">
        <v>1048</v>
      </c>
      <c r="I2038" s="87"/>
      <c r="J2038" s="85" t="str">
        <f>IFERROR(VLOOKUP(H2038,REFERENCES!R:S,2,FALSE),"")</f>
        <v>Nombre</v>
      </c>
      <c r="K2038" s="168">
        <v>310</v>
      </c>
      <c r="L2038" s="167"/>
      <c r="M2038" s="167"/>
      <c r="N2038" s="167"/>
      <c r="O2038" s="84" t="s">
        <v>1902</v>
      </c>
      <c r="P2038" s="2">
        <v>310</v>
      </c>
      <c r="Q2038" s="89"/>
      <c r="R2038" s="165" t="s">
        <v>174</v>
      </c>
      <c r="S2038" s="165" t="s">
        <v>494</v>
      </c>
      <c r="T2038" s="86" t="s">
        <v>1815</v>
      </c>
      <c r="U2038" s="165"/>
      <c r="V2038" s="86"/>
      <c r="W2038" s="97"/>
      <c r="X2038" s="165"/>
      <c r="Y2038" s="165" t="str">
        <f t="shared" si="124"/>
        <v>WOR20161012OUPO8È</v>
      </c>
      <c r="Z2038" s="165">
        <f t="shared" si="125"/>
        <v>0</v>
      </c>
      <c r="AA2038" s="165" t="str">
        <f>VLOOKUP(R2038,NIVEAUXADMIN!A:B,2,FALSE)</f>
        <v>HT01</v>
      </c>
      <c r="AB2038" s="165" t="str">
        <f>VLOOKUP(S2038,NIVEAUXADMIN!E:F,2,FALSE)</f>
        <v>HT01152</v>
      </c>
      <c r="AC2038" s="165" t="str">
        <f>VLOOKUP(T2038,NIVEAUXADMIN!I:J,2,FALSE)</f>
        <v>HT01152-03</v>
      </c>
      <c r="AD2038" s="47">
        <f>IF(SUMPRODUCT(($A$4:$A2038=A2038)*($S$4:$S2038=S2038))&gt;1,0,1)</f>
        <v>0</v>
      </c>
    </row>
    <row r="2039" spans="1:30" ht="15" customHeight="1">
      <c r="A2039" s="165" t="s">
        <v>1090</v>
      </c>
      <c r="B2039" s="76"/>
      <c r="C2039" s="90"/>
      <c r="D2039" s="165" t="s">
        <v>16</v>
      </c>
      <c r="E2039" s="189">
        <v>42655</v>
      </c>
      <c r="F2039" s="95" t="s">
        <v>1051</v>
      </c>
      <c r="G2039" s="165" t="s">
        <v>1052</v>
      </c>
      <c r="H2039" s="165" t="s">
        <v>1056</v>
      </c>
      <c r="I2039" s="87"/>
      <c r="J2039" s="85" t="str">
        <f>IFERROR(VLOOKUP(H2039,REFERENCES!R:S,2,FALSE),"")</f>
        <v>Nombre</v>
      </c>
      <c r="K2039" s="168">
        <v>310</v>
      </c>
      <c r="L2039" s="167"/>
      <c r="M2039" s="167"/>
      <c r="N2039" s="167"/>
      <c r="O2039" s="84" t="s">
        <v>1902</v>
      </c>
      <c r="P2039" s="81">
        <v>310</v>
      </c>
      <c r="Q2039" s="96" t="s">
        <v>1040</v>
      </c>
      <c r="R2039" s="165" t="s">
        <v>174</v>
      </c>
      <c r="S2039" s="165" t="s">
        <v>494</v>
      </c>
      <c r="T2039" s="86" t="s">
        <v>1815</v>
      </c>
      <c r="U2039" s="165"/>
      <c r="V2039" s="86"/>
      <c r="W2039" s="97"/>
      <c r="X2039" s="165"/>
      <c r="Y2039" s="165" t="str">
        <f t="shared" si="124"/>
        <v>WOR20161012OUPO8È</v>
      </c>
      <c r="Z2039" s="165">
        <f t="shared" si="125"/>
        <v>0</v>
      </c>
      <c r="AA2039" s="165" t="str">
        <f>VLOOKUP(R2039,NIVEAUXADMIN!A:B,2,FALSE)</f>
        <v>HT01</v>
      </c>
      <c r="AB2039" s="165" t="str">
        <f>VLOOKUP(S2039,NIVEAUXADMIN!E:F,2,FALSE)</f>
        <v>HT01152</v>
      </c>
      <c r="AC2039" s="165" t="str">
        <f>VLOOKUP(T2039,NIVEAUXADMIN!I:J,2,FALSE)</f>
        <v>HT01152-03</v>
      </c>
      <c r="AD2039" s="47">
        <f>IF(SUMPRODUCT(($A$4:$A2039=A2039)*($S$4:$S2039=S2039))&gt;1,0,1)</f>
        <v>0</v>
      </c>
    </row>
    <row r="2040" spans="1:30" ht="15" customHeight="1">
      <c r="A2040" s="165" t="s">
        <v>1090</v>
      </c>
      <c r="B2040" s="76"/>
      <c r="C2040" s="90"/>
      <c r="D2040" s="165" t="s">
        <v>16</v>
      </c>
      <c r="E2040" s="189">
        <v>42655</v>
      </c>
      <c r="F2040" s="95" t="s">
        <v>1051</v>
      </c>
      <c r="G2040" s="165" t="s">
        <v>1052</v>
      </c>
      <c r="H2040" s="165" t="s">
        <v>1054</v>
      </c>
      <c r="I2040" s="87"/>
      <c r="J2040" s="85" t="str">
        <f>IFERROR(VLOOKUP(H2040,REFERENCES!R:S,2,FALSE),"")</f>
        <v>Nombre</v>
      </c>
      <c r="K2040" s="168">
        <v>310</v>
      </c>
      <c r="L2040" s="167"/>
      <c r="M2040" s="167"/>
      <c r="N2040" s="167"/>
      <c r="O2040" s="84" t="s">
        <v>1902</v>
      </c>
      <c r="P2040" s="81">
        <v>310</v>
      </c>
      <c r="Q2040" s="96" t="s">
        <v>1040</v>
      </c>
      <c r="R2040" s="165" t="s">
        <v>174</v>
      </c>
      <c r="S2040" s="165" t="s">
        <v>494</v>
      </c>
      <c r="T2040" s="86" t="s">
        <v>1815</v>
      </c>
      <c r="U2040" s="165"/>
      <c r="V2040" s="86"/>
      <c r="W2040" s="97"/>
      <c r="X2040" s="165"/>
      <c r="Y2040" s="165" t="str">
        <f t="shared" si="124"/>
        <v>WOR20161012OUPO8È</v>
      </c>
      <c r="Z2040" s="165">
        <f t="shared" si="125"/>
        <v>0</v>
      </c>
      <c r="AA2040" s="165" t="str">
        <f>VLOOKUP(R2040,NIVEAUXADMIN!A:B,2,FALSE)</f>
        <v>HT01</v>
      </c>
      <c r="AB2040" s="165" t="str">
        <f>VLOOKUP(S2040,NIVEAUXADMIN!E:F,2,FALSE)</f>
        <v>HT01152</v>
      </c>
      <c r="AC2040" s="165" t="str">
        <f>VLOOKUP(T2040,NIVEAUXADMIN!I:J,2,FALSE)</f>
        <v>HT01152-03</v>
      </c>
      <c r="AD2040" s="47">
        <f>IF(SUMPRODUCT(($A$4:$A2040=A2040)*($S$4:$S2040=S2040))&gt;1,0,1)</f>
        <v>0</v>
      </c>
    </row>
    <row r="2041" spans="1:30" ht="15" customHeight="1">
      <c r="A2041" s="165" t="s">
        <v>1090</v>
      </c>
      <c r="B2041" s="76"/>
      <c r="C2041" s="90"/>
      <c r="D2041" s="165" t="s">
        <v>16</v>
      </c>
      <c r="E2041" s="189">
        <v>42667</v>
      </c>
      <c r="F2041" s="95" t="s">
        <v>1051</v>
      </c>
      <c r="G2041" s="165" t="s">
        <v>1052</v>
      </c>
      <c r="H2041" s="165" t="s">
        <v>1056</v>
      </c>
      <c r="I2041" s="176"/>
      <c r="J2041" s="85" t="str">
        <f>IFERROR(VLOOKUP(H2041,REFERENCES!R:S,2,FALSE),"")</f>
        <v>Nombre</v>
      </c>
      <c r="K2041" s="168">
        <v>90</v>
      </c>
      <c r="L2041" s="167"/>
      <c r="M2041" s="167"/>
      <c r="N2041" s="167"/>
      <c r="O2041" s="84" t="s">
        <v>1902</v>
      </c>
      <c r="P2041" s="81">
        <v>90</v>
      </c>
      <c r="Q2041" s="96" t="s">
        <v>1040</v>
      </c>
      <c r="R2041" s="165" t="s">
        <v>174</v>
      </c>
      <c r="S2041" s="165" t="s">
        <v>494</v>
      </c>
      <c r="T2041" s="86" t="s">
        <v>1815</v>
      </c>
      <c r="U2041" s="165"/>
      <c r="V2041" s="86"/>
      <c r="W2041" s="97"/>
      <c r="X2041" s="165"/>
      <c r="Y2041" s="165" t="str">
        <f t="shared" si="124"/>
        <v>WOR20161024OUPO8È</v>
      </c>
      <c r="Z2041" s="165">
        <f t="shared" si="125"/>
        <v>0</v>
      </c>
      <c r="AA2041" s="165" t="str">
        <f>VLOOKUP(R2041,NIVEAUXADMIN!A:B,2,FALSE)</f>
        <v>HT01</v>
      </c>
      <c r="AB2041" s="165" t="str">
        <f>VLOOKUP(S2041,NIVEAUXADMIN!E:F,2,FALSE)</f>
        <v>HT01152</v>
      </c>
      <c r="AC2041" s="165" t="str">
        <f>VLOOKUP(T2041,NIVEAUXADMIN!I:J,2,FALSE)</f>
        <v>HT01152-03</v>
      </c>
      <c r="AD2041" s="47">
        <f>IF(SUMPRODUCT(($A$4:$A2041=A2041)*($S$4:$S2041=S2041))&gt;1,0,1)</f>
        <v>0</v>
      </c>
    </row>
    <row r="2042" spans="1:30" ht="15" customHeight="1">
      <c r="A2042" s="165" t="s">
        <v>1090</v>
      </c>
      <c r="B2042" s="76"/>
      <c r="C2042" s="76"/>
      <c r="D2042" s="165" t="s">
        <v>16</v>
      </c>
      <c r="E2042" s="189">
        <v>42673</v>
      </c>
      <c r="F2042" s="95" t="s">
        <v>1051</v>
      </c>
      <c r="G2042" s="165" t="s">
        <v>1052</v>
      </c>
      <c r="H2042" s="165" t="s">
        <v>1059</v>
      </c>
      <c r="I2042" s="186"/>
      <c r="J2042" s="85" t="str">
        <f>IFERROR(VLOOKUP(H2042,REFERENCES!R:S,2,FALSE),"")</f>
        <v>Nombre</v>
      </c>
      <c r="K2042" s="190">
        <v>6180</v>
      </c>
      <c r="L2042" s="167"/>
      <c r="M2042" s="167"/>
      <c r="N2042" s="167"/>
      <c r="O2042" s="84" t="s">
        <v>1902</v>
      </c>
      <c r="P2042" s="81">
        <v>103</v>
      </c>
      <c r="Q2042" s="96" t="s">
        <v>1040</v>
      </c>
      <c r="R2042" s="165" t="s">
        <v>174</v>
      </c>
      <c r="S2042" s="165" t="s">
        <v>494</v>
      </c>
      <c r="T2042" s="86" t="s">
        <v>1815</v>
      </c>
      <c r="U2042" s="165"/>
      <c r="V2042" s="86"/>
      <c r="W2042" s="97"/>
      <c r="X2042" s="165"/>
      <c r="Y2042" s="165" t="str">
        <f t="shared" si="124"/>
        <v>WOR20161030OUPO8È</v>
      </c>
      <c r="Z2042" s="165">
        <f t="shared" si="125"/>
        <v>0</v>
      </c>
      <c r="AA2042" s="165" t="str">
        <f>VLOOKUP(R2042,NIVEAUXADMIN!A:B,2,FALSE)</f>
        <v>HT01</v>
      </c>
      <c r="AB2042" s="165" t="str">
        <f>VLOOKUP(S2042,NIVEAUXADMIN!E:F,2,FALSE)</f>
        <v>HT01152</v>
      </c>
      <c r="AC2042" s="165" t="str">
        <f>VLOOKUP(T2042,NIVEAUXADMIN!I:J,2,FALSE)</f>
        <v>HT01152-03</v>
      </c>
      <c r="AD2042" s="165">
        <f>IF(SUMPRODUCT(($A$4:$A2042=A2042)*($S$4:$S2042=S2042))&gt;1,0,1)</f>
        <v>0</v>
      </c>
    </row>
    <row r="2043" spans="1:30" ht="15" customHeight="1">
      <c r="A2043" s="165" t="s">
        <v>1090</v>
      </c>
      <c r="B2043" s="76" t="s">
        <v>49</v>
      </c>
      <c r="C2043" s="76"/>
      <c r="D2043" s="165" t="s">
        <v>16</v>
      </c>
      <c r="E2043" s="189">
        <v>42673</v>
      </c>
      <c r="F2043" s="95" t="s">
        <v>1049</v>
      </c>
      <c r="G2043" s="165" t="s">
        <v>1084</v>
      </c>
      <c r="H2043" s="165" t="s">
        <v>1085</v>
      </c>
      <c r="I2043" s="186"/>
      <c r="J2043" s="85" t="str">
        <f>IFERROR(VLOOKUP(H2043,REFERENCES!R:S,2,FALSE),"")</f>
        <v>Valeur en USD</v>
      </c>
      <c r="K2043" s="190">
        <v>25</v>
      </c>
      <c r="L2043" s="167"/>
      <c r="M2043" s="167"/>
      <c r="N2043" s="167"/>
      <c r="O2043" s="84" t="s">
        <v>1902</v>
      </c>
      <c r="P2043" s="81">
        <v>180</v>
      </c>
      <c r="Q2043" s="96"/>
      <c r="R2043" s="165" t="s">
        <v>174</v>
      </c>
      <c r="S2043" s="165" t="s">
        <v>494</v>
      </c>
      <c r="T2043" s="86" t="s">
        <v>1815</v>
      </c>
      <c r="U2043" s="165"/>
      <c r="V2043" s="86"/>
      <c r="W2043" s="97"/>
      <c r="X2043" s="165"/>
      <c r="Y2043" s="165" t="str">
        <f t="shared" si="124"/>
        <v>WOR20161030OUPO8È</v>
      </c>
      <c r="Z2043" s="165">
        <f t="shared" si="125"/>
        <v>0</v>
      </c>
      <c r="AA2043" s="165" t="str">
        <f>VLOOKUP(R2043,NIVEAUXADMIN!A:B,2,FALSE)</f>
        <v>HT01</v>
      </c>
      <c r="AB2043" s="165" t="str">
        <f>VLOOKUP(S2043,NIVEAUXADMIN!E:F,2,FALSE)</f>
        <v>HT01152</v>
      </c>
      <c r="AC2043" s="165" t="str">
        <f>VLOOKUP(T2043,NIVEAUXADMIN!I:J,2,FALSE)</f>
        <v>HT01152-03</v>
      </c>
      <c r="AD2043" s="165">
        <f>IF(SUMPRODUCT(($A$4:$A2043=A2043)*($S$4:$S2043=S2043))&gt;1,0,1)</f>
        <v>0</v>
      </c>
    </row>
    <row r="2044" spans="1:30" ht="15" customHeight="1">
      <c r="A2044" s="165" t="s">
        <v>1090</v>
      </c>
      <c r="B2044" s="76"/>
      <c r="C2044" s="76"/>
      <c r="D2044" s="165" t="s">
        <v>16</v>
      </c>
      <c r="E2044" s="189">
        <v>42673</v>
      </c>
      <c r="F2044" s="95" t="s">
        <v>1049</v>
      </c>
      <c r="G2044" s="165" t="s">
        <v>1084</v>
      </c>
      <c r="H2044" s="165" t="s">
        <v>1086</v>
      </c>
      <c r="I2044" s="186"/>
      <c r="J2044" s="85" t="str">
        <f>IFERROR(VLOOKUP(H2044,REFERENCES!R:S,2,FALSE),"")</f>
        <v>Valeur en USD</v>
      </c>
      <c r="K2044" s="190">
        <v>50</v>
      </c>
      <c r="L2044" s="167"/>
      <c r="M2044" s="167"/>
      <c r="N2044" s="167"/>
      <c r="O2044" s="84" t="s">
        <v>1902</v>
      </c>
      <c r="P2044" s="81">
        <v>656</v>
      </c>
      <c r="Q2044" s="96"/>
      <c r="R2044" s="165" t="s">
        <v>174</v>
      </c>
      <c r="S2044" s="165" t="s">
        <v>494</v>
      </c>
      <c r="T2044" s="86" t="s">
        <v>1815</v>
      </c>
      <c r="U2044" s="165"/>
      <c r="V2044" s="86"/>
      <c r="W2044" s="97"/>
      <c r="X2044" s="165" t="s">
        <v>1091</v>
      </c>
      <c r="Y2044" s="165" t="str">
        <f t="shared" si="124"/>
        <v>WOR20161030OUPO8È</v>
      </c>
      <c r="Z2044" s="165">
        <f t="shared" si="125"/>
        <v>0</v>
      </c>
      <c r="AA2044" s="165" t="str">
        <f>VLOOKUP(R2044,NIVEAUXADMIN!A:B,2,FALSE)</f>
        <v>HT01</v>
      </c>
      <c r="AB2044" s="165" t="str">
        <f>VLOOKUP(S2044,NIVEAUXADMIN!E:F,2,FALSE)</f>
        <v>HT01152</v>
      </c>
      <c r="AC2044" s="165" t="str">
        <f>VLOOKUP(T2044,NIVEAUXADMIN!I:J,2,FALSE)</f>
        <v>HT01152-03</v>
      </c>
      <c r="AD2044" s="165">
        <f>IF(SUMPRODUCT(($A$4:$A2044=A2044)*($S$4:$S2044=S2044))&gt;1,0,1)</f>
        <v>0</v>
      </c>
    </row>
    <row r="2045" spans="1:30" ht="15" customHeight="1">
      <c r="A2045" s="98" t="s">
        <v>1090</v>
      </c>
      <c r="B2045" s="165"/>
      <c r="C2045" s="90" t="s">
        <v>1217</v>
      </c>
      <c r="D2045" s="165" t="s">
        <v>16</v>
      </c>
      <c r="E2045" s="189">
        <v>42704</v>
      </c>
      <c r="F2045" s="95" t="s">
        <v>1049</v>
      </c>
      <c r="G2045" s="165" t="s">
        <v>1084</v>
      </c>
      <c r="H2045" s="165" t="s">
        <v>1085</v>
      </c>
      <c r="I2045" s="176"/>
      <c r="J2045" s="85" t="str">
        <f>IFERROR(VLOOKUP(H2045,REFERENCES!R:S,2,FALSE),"")</f>
        <v>Valeur en USD</v>
      </c>
      <c r="K2045" s="168">
        <v>25</v>
      </c>
      <c r="L2045" s="167"/>
      <c r="M2045" s="167"/>
      <c r="N2045" s="167"/>
      <c r="O2045" s="84" t="s">
        <v>1902</v>
      </c>
      <c r="P2045" s="81">
        <v>181</v>
      </c>
      <c r="Q2045" s="89"/>
      <c r="R2045" s="165" t="s">
        <v>174</v>
      </c>
      <c r="S2045" s="165" t="s">
        <v>494</v>
      </c>
      <c r="T2045" s="86" t="s">
        <v>1815</v>
      </c>
      <c r="U2045" s="165"/>
      <c r="V2045" s="86"/>
      <c r="W2045" s="97"/>
      <c r="X2045" s="165" t="s">
        <v>1255</v>
      </c>
      <c r="Y2045" s="165" t="str">
        <f t="shared" si="124"/>
        <v>WOR20161130OUPO8È</v>
      </c>
      <c r="Z2045" s="165">
        <f t="shared" si="125"/>
        <v>0</v>
      </c>
      <c r="AA2045" s="165" t="str">
        <f>VLOOKUP(R2045,NIVEAUXADMIN!A:B,2,FALSE)</f>
        <v>HT01</v>
      </c>
      <c r="AB2045" s="165" t="str">
        <f>VLOOKUP(S2045,NIVEAUXADMIN!E:F,2,FALSE)</f>
        <v>HT01152</v>
      </c>
      <c r="AC2045" s="165" t="str">
        <f>VLOOKUP(T2045,NIVEAUXADMIN!I:J,2,FALSE)</f>
        <v>HT01152-03</v>
      </c>
      <c r="AD2045" s="47">
        <f>IF(SUMPRODUCT(($A$4:$A2045=A2045)*($S$4:$S2045=S2045))&gt;1,0,1)</f>
        <v>0</v>
      </c>
    </row>
    <row r="2046" spans="1:30" ht="15" customHeight="1">
      <c r="A2046" s="98" t="s">
        <v>1090</v>
      </c>
      <c r="B2046" s="165"/>
      <c r="C2046" s="90"/>
      <c r="D2046" s="165" t="s">
        <v>16</v>
      </c>
      <c r="E2046" s="189">
        <v>42704</v>
      </c>
      <c r="F2046" s="95" t="s">
        <v>1049</v>
      </c>
      <c r="G2046" s="165" t="s">
        <v>1084</v>
      </c>
      <c r="H2046" s="165" t="s">
        <v>1086</v>
      </c>
      <c r="I2046" s="176"/>
      <c r="J2046" s="85" t="str">
        <f>IFERROR(VLOOKUP(H2046,REFERENCES!R:S,2,FALSE),"")</f>
        <v>Valeur en USD</v>
      </c>
      <c r="K2046" s="168">
        <v>50</v>
      </c>
      <c r="L2046" s="167"/>
      <c r="M2046" s="167"/>
      <c r="N2046" s="167"/>
      <c r="O2046" s="84" t="s">
        <v>1902</v>
      </c>
      <c r="P2046" s="81">
        <v>654</v>
      </c>
      <c r="Q2046" s="89"/>
      <c r="R2046" s="165" t="s">
        <v>174</v>
      </c>
      <c r="S2046" s="165" t="s">
        <v>494</v>
      </c>
      <c r="T2046" s="86" t="s">
        <v>1815</v>
      </c>
      <c r="U2046" s="165"/>
      <c r="V2046" s="86"/>
      <c r="W2046" s="97"/>
      <c r="X2046" s="165" t="s">
        <v>1091</v>
      </c>
      <c r="Y2046" s="165" t="str">
        <f t="shared" si="124"/>
        <v>WOR20161130OUPO8È</v>
      </c>
      <c r="Z2046" s="165">
        <f t="shared" si="125"/>
        <v>0</v>
      </c>
      <c r="AA2046" s="165" t="str">
        <f>VLOOKUP(R2046,NIVEAUXADMIN!A:B,2,FALSE)</f>
        <v>HT01</v>
      </c>
      <c r="AB2046" s="165" t="str">
        <f>VLOOKUP(S2046,NIVEAUXADMIN!E:F,2,FALSE)</f>
        <v>HT01152</v>
      </c>
      <c r="AC2046" s="165" t="str">
        <f>VLOOKUP(T2046,NIVEAUXADMIN!I:J,2,FALSE)</f>
        <v>HT01152-03</v>
      </c>
      <c r="AD2046" s="47">
        <f>IF(SUMPRODUCT(($A$4:$A2046=A2046)*($S$4:$S2046=S2046))&gt;1,0,1)</f>
        <v>0</v>
      </c>
    </row>
    <row r="2047" spans="1:30" ht="15" customHeight="1">
      <c r="A2047" s="91" t="s">
        <v>1090</v>
      </c>
      <c r="B2047" s="87"/>
      <c r="C2047" s="90"/>
      <c r="D2047" s="165" t="s">
        <v>16</v>
      </c>
      <c r="E2047" s="189">
        <v>42717</v>
      </c>
      <c r="F2047" s="88" t="s">
        <v>1050</v>
      </c>
      <c r="G2047" s="87" t="s">
        <v>1029</v>
      </c>
      <c r="H2047" s="165" t="s">
        <v>1029</v>
      </c>
      <c r="I2047" s="176"/>
      <c r="J2047" s="85" t="str">
        <f>IFERROR(VLOOKUP(H2047,REFERENCES!R:S,2,FALSE),"")</f>
        <v/>
      </c>
      <c r="K2047" s="168">
        <v>400</v>
      </c>
      <c r="L2047" s="167"/>
      <c r="M2047" s="167"/>
      <c r="N2047" s="167"/>
      <c r="O2047" s="84" t="s">
        <v>1902</v>
      </c>
      <c r="P2047" s="81">
        <v>400</v>
      </c>
      <c r="Q2047" s="96" t="s">
        <v>1040</v>
      </c>
      <c r="R2047" s="165" t="s">
        <v>174</v>
      </c>
      <c r="S2047" s="87" t="s">
        <v>494</v>
      </c>
      <c r="T2047" s="86" t="s">
        <v>1815</v>
      </c>
      <c r="U2047" s="165" t="s">
        <v>1892</v>
      </c>
      <c r="V2047" s="86"/>
      <c r="W2047" s="97"/>
      <c r="X2047" s="87"/>
      <c r="Y2047" s="165" t="str">
        <f t="shared" si="124"/>
        <v>WOR20161213OUPO8È</v>
      </c>
      <c r="Z2047" s="165">
        <f t="shared" si="125"/>
        <v>0</v>
      </c>
      <c r="AA2047" s="165" t="str">
        <f>VLOOKUP(R2047,NIVEAUXADMIN!A:B,2,FALSE)</f>
        <v>HT01</v>
      </c>
      <c r="AB2047" s="165" t="str">
        <f>VLOOKUP(S2047,NIVEAUXADMIN!E:F,2,FALSE)</f>
        <v>HT01152</v>
      </c>
      <c r="AC2047" s="165" t="str">
        <f>VLOOKUP(T2047,NIVEAUXADMIN!I:J,2,FALSE)</f>
        <v>HT01152-03</v>
      </c>
      <c r="AD2047" s="47">
        <f>IF(SUMPRODUCT(($A$4:$A2047=A2047)*($S$4:$S2047=S2047))&gt;1,0,1)</f>
        <v>0</v>
      </c>
    </row>
    <row r="2048" spans="1:30" ht="15" customHeight="1">
      <c r="A2048" s="91" t="s">
        <v>1090</v>
      </c>
      <c r="B2048" s="87"/>
      <c r="C2048" s="90"/>
      <c r="D2048" s="165" t="s">
        <v>16</v>
      </c>
      <c r="E2048" s="189">
        <v>42717</v>
      </c>
      <c r="F2048" s="88" t="s">
        <v>1051</v>
      </c>
      <c r="G2048" s="87" t="s">
        <v>1052</v>
      </c>
      <c r="H2048" s="87" t="s">
        <v>1056</v>
      </c>
      <c r="I2048" s="176"/>
      <c r="J2048" s="85" t="str">
        <f>IFERROR(VLOOKUP(H2048,REFERENCES!R:S,2,FALSE),"")</f>
        <v>Nombre</v>
      </c>
      <c r="K2048" s="168">
        <v>400</v>
      </c>
      <c r="L2048" s="167"/>
      <c r="M2048" s="167"/>
      <c r="N2048" s="167"/>
      <c r="O2048" s="84" t="s">
        <v>1902</v>
      </c>
      <c r="P2048" s="81">
        <v>400</v>
      </c>
      <c r="Q2048" s="96" t="s">
        <v>1040</v>
      </c>
      <c r="R2048" s="165" t="s">
        <v>174</v>
      </c>
      <c r="S2048" s="87" t="s">
        <v>494</v>
      </c>
      <c r="T2048" s="86" t="s">
        <v>1815</v>
      </c>
      <c r="U2048" s="165" t="s">
        <v>1892</v>
      </c>
      <c r="V2048" s="86"/>
      <c r="W2048" s="97"/>
      <c r="X2048" s="87"/>
      <c r="Y2048" s="165" t="str">
        <f t="shared" si="124"/>
        <v>WOR20161213OUPO8È</v>
      </c>
      <c r="Z2048" s="165">
        <f t="shared" si="125"/>
        <v>0</v>
      </c>
      <c r="AA2048" s="165" t="str">
        <f>VLOOKUP(R2048,NIVEAUXADMIN!A:B,2,FALSE)</f>
        <v>HT01</v>
      </c>
      <c r="AB2048" s="165" t="str">
        <f>VLOOKUP(S2048,NIVEAUXADMIN!E:F,2,FALSE)</f>
        <v>HT01152</v>
      </c>
      <c r="AC2048" s="165" t="str">
        <f>VLOOKUP(T2048,NIVEAUXADMIN!I:J,2,FALSE)</f>
        <v>HT01152-03</v>
      </c>
      <c r="AD2048" s="47">
        <f>IF(SUMPRODUCT(($A$4:$A2048=A2048)*($S$4:$S2048=S2048))&gt;1,0,1)</f>
        <v>0</v>
      </c>
    </row>
    <row r="2049" spans="1:30" ht="15" customHeight="1">
      <c r="A2049" s="91" t="s">
        <v>1090</v>
      </c>
      <c r="B2049" s="87"/>
      <c r="C2049" s="90"/>
      <c r="D2049" s="165" t="s">
        <v>16</v>
      </c>
      <c r="E2049" s="189">
        <v>42717</v>
      </c>
      <c r="F2049" s="95" t="s">
        <v>1051</v>
      </c>
      <c r="G2049" s="165" t="s">
        <v>1052</v>
      </c>
      <c r="H2049" s="165" t="s">
        <v>1061</v>
      </c>
      <c r="I2049" s="176"/>
      <c r="J2049" s="85" t="str">
        <f>IFERROR(VLOOKUP(H2049,REFERENCES!R:S,2,FALSE),"")</f>
        <v>Nombre</v>
      </c>
      <c r="K2049" s="168">
        <v>400</v>
      </c>
      <c r="L2049" s="167"/>
      <c r="M2049" s="167"/>
      <c r="N2049" s="167"/>
      <c r="O2049" s="84" t="s">
        <v>1902</v>
      </c>
      <c r="P2049" s="81">
        <v>400</v>
      </c>
      <c r="Q2049" s="96" t="s">
        <v>1040</v>
      </c>
      <c r="R2049" s="165" t="s">
        <v>174</v>
      </c>
      <c r="S2049" s="87" t="s">
        <v>494</v>
      </c>
      <c r="T2049" s="86" t="s">
        <v>1815</v>
      </c>
      <c r="U2049" s="165" t="s">
        <v>1892</v>
      </c>
      <c r="V2049" s="86"/>
      <c r="W2049" s="97"/>
      <c r="X2049" s="87"/>
      <c r="Y2049" s="165" t="str">
        <f t="shared" si="124"/>
        <v>WOR20161213OUPO8È</v>
      </c>
      <c r="Z2049" s="165">
        <f t="shared" si="125"/>
        <v>0</v>
      </c>
      <c r="AA2049" s="165" t="str">
        <f>VLOOKUP(R2049,NIVEAUXADMIN!A:B,2,FALSE)</f>
        <v>HT01</v>
      </c>
      <c r="AB2049" s="165" t="str">
        <f>VLOOKUP(S2049,NIVEAUXADMIN!E:F,2,FALSE)</f>
        <v>HT01152</v>
      </c>
      <c r="AC2049" s="165" t="str">
        <f>VLOOKUP(T2049,NIVEAUXADMIN!I:J,2,FALSE)</f>
        <v>HT01152-03</v>
      </c>
      <c r="AD2049" s="47">
        <f>IF(SUMPRODUCT(($A$4:$A2049=A2049)*($S$4:$S2049=S2049))&gt;1,0,1)</f>
        <v>0</v>
      </c>
    </row>
    <row r="2050" spans="1:30" ht="15" customHeight="1">
      <c r="A2050" s="91" t="s">
        <v>1090</v>
      </c>
      <c r="B2050" s="87"/>
      <c r="C2050" s="90"/>
      <c r="D2050" s="165" t="s">
        <v>16</v>
      </c>
      <c r="E2050" s="189">
        <v>42717</v>
      </c>
      <c r="F2050" s="88" t="s">
        <v>1051</v>
      </c>
      <c r="G2050" s="87" t="s">
        <v>1052</v>
      </c>
      <c r="H2050" s="87" t="s">
        <v>1058</v>
      </c>
      <c r="I2050" s="176"/>
      <c r="J2050" s="85" t="str">
        <f>IFERROR(VLOOKUP(H2050,REFERENCES!R:S,2,FALSE),"")</f>
        <v>Nombre</v>
      </c>
      <c r="K2050" s="168">
        <v>400</v>
      </c>
      <c r="L2050" s="167"/>
      <c r="M2050" s="167"/>
      <c r="N2050" s="167"/>
      <c r="O2050" s="84" t="s">
        <v>1902</v>
      </c>
      <c r="P2050" s="81">
        <v>400</v>
      </c>
      <c r="Q2050" s="96" t="s">
        <v>1040</v>
      </c>
      <c r="R2050" s="165" t="s">
        <v>174</v>
      </c>
      <c r="S2050" s="87" t="s">
        <v>494</v>
      </c>
      <c r="T2050" s="86" t="s">
        <v>1815</v>
      </c>
      <c r="U2050" s="165" t="s">
        <v>1892</v>
      </c>
      <c r="V2050" s="86"/>
      <c r="W2050" s="97"/>
      <c r="X2050" s="87"/>
      <c r="Y2050" s="165" t="str">
        <f t="shared" si="124"/>
        <v>WOR20161213OUPO8È</v>
      </c>
      <c r="Z2050" s="165">
        <f t="shared" si="125"/>
        <v>0</v>
      </c>
      <c r="AA2050" s="165" t="str">
        <f>VLOOKUP(R2050,NIVEAUXADMIN!A:B,2,FALSE)</f>
        <v>HT01</v>
      </c>
      <c r="AB2050" s="165" t="str">
        <f>VLOOKUP(S2050,NIVEAUXADMIN!E:F,2,FALSE)</f>
        <v>HT01152</v>
      </c>
      <c r="AC2050" s="165" t="str">
        <f>VLOOKUP(T2050,NIVEAUXADMIN!I:J,2,FALSE)</f>
        <v>HT01152-03</v>
      </c>
      <c r="AD2050" s="47">
        <f>IF(SUMPRODUCT(($A$4:$A2050=A2050)*($S$4:$S2050=S2050))&gt;1,0,1)</f>
        <v>0</v>
      </c>
    </row>
    <row r="2051" spans="1:30" ht="15" customHeight="1">
      <c r="A2051" s="91" t="s">
        <v>1090</v>
      </c>
      <c r="B2051" s="87"/>
      <c r="C2051" s="90"/>
      <c r="D2051" s="165" t="s">
        <v>16</v>
      </c>
      <c r="E2051" s="189">
        <v>42717</v>
      </c>
      <c r="F2051" s="95" t="s">
        <v>1051</v>
      </c>
      <c r="G2051" s="165" t="s">
        <v>1052</v>
      </c>
      <c r="H2051" s="165" t="s">
        <v>1057</v>
      </c>
      <c r="I2051" s="176"/>
      <c r="J2051" s="85" t="str">
        <f>IFERROR(VLOOKUP(H2051,REFERENCES!R:S,2,FALSE),"")</f>
        <v>Nombre</v>
      </c>
      <c r="K2051" s="168">
        <v>400</v>
      </c>
      <c r="L2051" s="167"/>
      <c r="M2051" s="167"/>
      <c r="N2051" s="167"/>
      <c r="O2051" s="84" t="s">
        <v>1902</v>
      </c>
      <c r="P2051" s="81">
        <v>400</v>
      </c>
      <c r="Q2051" s="96" t="s">
        <v>1040</v>
      </c>
      <c r="R2051" s="165" t="s">
        <v>174</v>
      </c>
      <c r="S2051" s="87" t="s">
        <v>494</v>
      </c>
      <c r="T2051" s="86" t="s">
        <v>1815</v>
      </c>
      <c r="U2051" s="165" t="s">
        <v>1892</v>
      </c>
      <c r="V2051" s="86"/>
      <c r="W2051" s="97"/>
      <c r="X2051" s="87"/>
      <c r="Y2051" s="165" t="str">
        <f t="shared" si="124"/>
        <v>WOR20161213OUPO8È</v>
      </c>
      <c r="Z2051" s="165">
        <f t="shared" si="125"/>
        <v>0</v>
      </c>
      <c r="AA2051" s="165" t="str">
        <f>VLOOKUP(R2051,NIVEAUXADMIN!A:B,2,FALSE)</f>
        <v>HT01</v>
      </c>
      <c r="AB2051" s="165" t="str">
        <f>VLOOKUP(S2051,NIVEAUXADMIN!E:F,2,FALSE)</f>
        <v>HT01152</v>
      </c>
      <c r="AC2051" s="165" t="str">
        <f>VLOOKUP(T2051,NIVEAUXADMIN!I:J,2,FALSE)</f>
        <v>HT01152-03</v>
      </c>
      <c r="AD2051" s="47">
        <f>IF(SUMPRODUCT(($A$4:$A2051=A2051)*($S$4:$S2051=S2051))&gt;1,0,1)</f>
        <v>0</v>
      </c>
    </row>
    <row r="2052" spans="1:30" ht="15" customHeight="1">
      <c r="A2052" s="98" t="s">
        <v>1090</v>
      </c>
      <c r="B2052" s="76"/>
      <c r="C2052" s="76"/>
      <c r="D2052" s="165" t="s">
        <v>16</v>
      </c>
      <c r="E2052" s="113">
        <v>42696</v>
      </c>
      <c r="F2052" s="95" t="s">
        <v>1051</v>
      </c>
      <c r="G2052" s="165" t="s">
        <v>1052</v>
      </c>
      <c r="H2052" s="87" t="s">
        <v>1062</v>
      </c>
      <c r="I2052" s="165"/>
      <c r="J2052" s="85" t="str">
        <f>IFERROR(VLOOKUP(H2052,REFERENCES!R:S,2,FALSE),"")</f>
        <v>Nombre</v>
      </c>
      <c r="K2052" s="167">
        <v>69</v>
      </c>
      <c r="L2052" s="167"/>
      <c r="M2052" s="167"/>
      <c r="N2052" s="167"/>
      <c r="O2052" s="84"/>
      <c r="P2052" s="81">
        <v>69</v>
      </c>
      <c r="Q2052" s="96" t="s">
        <v>1040</v>
      </c>
      <c r="R2052" s="165" t="s">
        <v>174</v>
      </c>
      <c r="S2052" s="165" t="s">
        <v>494</v>
      </c>
      <c r="T2052" s="86" t="s">
        <v>1825</v>
      </c>
      <c r="U2052" s="167" t="s">
        <v>2613</v>
      </c>
      <c r="V2052" s="194"/>
      <c r="W2052" s="97"/>
      <c r="X2052" s="165"/>
    </row>
    <row r="2053" spans="1:30" ht="15" customHeight="1">
      <c r="A2053" s="98" t="s">
        <v>1090</v>
      </c>
      <c r="B2053" s="76"/>
      <c r="C2053" s="76"/>
      <c r="D2053" s="165" t="s">
        <v>16</v>
      </c>
      <c r="E2053" s="113">
        <v>42696</v>
      </c>
      <c r="F2053" s="95" t="s">
        <v>1051</v>
      </c>
      <c r="G2053" s="165" t="s">
        <v>1052</v>
      </c>
      <c r="H2053" s="165" t="s">
        <v>1057</v>
      </c>
      <c r="I2053" s="165"/>
      <c r="J2053" s="85" t="str">
        <f>IFERROR(VLOOKUP(H2053,REFERENCES!R:S,2,FALSE),"")</f>
        <v>Nombre</v>
      </c>
      <c r="K2053" s="167">
        <v>69</v>
      </c>
      <c r="L2053" s="167"/>
      <c r="M2053" s="167"/>
      <c r="N2053" s="167"/>
      <c r="O2053" s="84"/>
      <c r="P2053" s="81">
        <v>69</v>
      </c>
      <c r="Q2053" s="96" t="s">
        <v>1040</v>
      </c>
      <c r="R2053" s="165" t="s">
        <v>174</v>
      </c>
      <c r="S2053" s="165" t="s">
        <v>494</v>
      </c>
      <c r="T2053" s="86" t="s">
        <v>1825</v>
      </c>
      <c r="U2053" s="167" t="s">
        <v>2613</v>
      </c>
      <c r="V2053" s="194"/>
      <c r="W2053" s="97"/>
      <c r="X2053" s="165"/>
    </row>
    <row r="2054" spans="1:30" ht="15" customHeight="1">
      <c r="A2054" s="98" t="s">
        <v>1090</v>
      </c>
      <c r="B2054" s="76"/>
      <c r="C2054" s="76"/>
      <c r="D2054" s="165" t="s">
        <v>16</v>
      </c>
      <c r="E2054" s="113">
        <v>42696</v>
      </c>
      <c r="F2054" s="95" t="s">
        <v>1051</v>
      </c>
      <c r="G2054" s="165" t="s">
        <v>1052</v>
      </c>
      <c r="H2054" s="165" t="s">
        <v>1059</v>
      </c>
      <c r="I2054" s="165"/>
      <c r="J2054" s="85" t="str">
        <f>IFERROR(VLOOKUP(H2054,REFERENCES!R:S,2,FALSE),"")</f>
        <v>Nombre</v>
      </c>
      <c r="K2054" s="167">
        <v>5700</v>
      </c>
      <c r="L2054" s="167"/>
      <c r="M2054" s="167"/>
      <c r="N2054" s="167"/>
      <c r="O2054" s="84"/>
      <c r="P2054" s="81">
        <v>95</v>
      </c>
      <c r="Q2054" s="96" t="s">
        <v>1040</v>
      </c>
      <c r="R2054" s="165" t="s">
        <v>174</v>
      </c>
      <c r="S2054" s="165" t="s">
        <v>494</v>
      </c>
      <c r="T2054" s="86" t="s">
        <v>1825</v>
      </c>
      <c r="U2054" s="167" t="s">
        <v>2613</v>
      </c>
      <c r="V2054" s="194"/>
      <c r="W2054" s="97"/>
      <c r="X2054" s="165"/>
      <c r="Y2054" s="87"/>
      <c r="Z2054" s="87"/>
      <c r="AA2054" s="87"/>
      <c r="AB2054" s="87"/>
      <c r="AC2054" s="87"/>
    </row>
    <row r="2055" spans="1:30" ht="15" customHeight="1">
      <c r="A2055" s="98" t="s">
        <v>1090</v>
      </c>
      <c r="B2055" s="76"/>
      <c r="C2055" s="76"/>
      <c r="D2055" s="165" t="s">
        <v>16</v>
      </c>
      <c r="E2055" s="113">
        <v>42696</v>
      </c>
      <c r="F2055" s="95" t="s">
        <v>1050</v>
      </c>
      <c r="G2055" s="165" t="s">
        <v>1029</v>
      </c>
      <c r="H2055" s="165" t="s">
        <v>1029</v>
      </c>
      <c r="I2055" s="165"/>
      <c r="J2055" s="85" t="str">
        <f>IFERROR(VLOOKUP(H2055,REFERENCES!R:S,2,FALSE),"")</f>
        <v/>
      </c>
      <c r="K2055" s="167">
        <v>95</v>
      </c>
      <c r="L2055" s="167"/>
      <c r="M2055" s="167"/>
      <c r="N2055" s="167"/>
      <c r="O2055" s="84"/>
      <c r="P2055" s="81">
        <v>95</v>
      </c>
      <c r="Q2055" s="96" t="s">
        <v>1040</v>
      </c>
      <c r="R2055" s="165" t="s">
        <v>174</v>
      </c>
      <c r="S2055" s="165" t="s">
        <v>494</v>
      </c>
      <c r="T2055" s="86" t="s">
        <v>1825</v>
      </c>
      <c r="U2055" s="167" t="s">
        <v>2613</v>
      </c>
      <c r="V2055" s="194"/>
      <c r="W2055" s="97"/>
      <c r="X2055" s="165"/>
      <c r="Y2055" s="87"/>
      <c r="Z2055" s="87"/>
      <c r="AA2055" s="87"/>
      <c r="AB2055" s="87"/>
      <c r="AC2055" s="87"/>
    </row>
    <row r="2056" spans="1:30" ht="15" customHeight="1">
      <c r="A2056" s="165" t="s">
        <v>1090</v>
      </c>
      <c r="B2056" s="76"/>
      <c r="C2056" s="76"/>
      <c r="D2056" s="165" t="s">
        <v>16</v>
      </c>
      <c r="E2056" s="113">
        <v>42702</v>
      </c>
      <c r="F2056" s="95" t="s">
        <v>1051</v>
      </c>
      <c r="G2056" s="165" t="s">
        <v>1052</v>
      </c>
      <c r="H2056" s="165" t="s">
        <v>1059</v>
      </c>
      <c r="I2056" s="165"/>
      <c r="J2056" s="85" t="str">
        <f>IFERROR(VLOOKUP(H2056,REFERENCES!R:S,2,FALSE),"")</f>
        <v>Nombre</v>
      </c>
      <c r="K2056" s="167">
        <v>3720</v>
      </c>
      <c r="L2056" s="167"/>
      <c r="M2056" s="167"/>
      <c r="N2056" s="167"/>
      <c r="O2056" s="84"/>
      <c r="P2056" s="81">
        <v>62</v>
      </c>
      <c r="Q2056" s="96" t="s">
        <v>1040</v>
      </c>
      <c r="R2056" s="165" t="s">
        <v>174</v>
      </c>
      <c r="S2056" s="165" t="s">
        <v>494</v>
      </c>
      <c r="T2056" s="86" t="s">
        <v>1825</v>
      </c>
      <c r="U2056" s="167" t="s">
        <v>1259</v>
      </c>
      <c r="V2056" s="194"/>
      <c r="W2056" s="97"/>
      <c r="X2056" s="165"/>
      <c r="Y2056" s="87"/>
      <c r="Z2056" s="87"/>
      <c r="AA2056" s="87"/>
      <c r="AB2056" s="87"/>
      <c r="AC2056" s="87"/>
    </row>
    <row r="2057" spans="1:30" ht="15" customHeight="1">
      <c r="A2057" s="165" t="s">
        <v>1090</v>
      </c>
      <c r="B2057" s="76"/>
      <c r="C2057" s="76"/>
      <c r="D2057" s="165" t="s">
        <v>16</v>
      </c>
      <c r="E2057" s="113">
        <v>42702</v>
      </c>
      <c r="F2057" s="95" t="s">
        <v>1050</v>
      </c>
      <c r="G2057" s="165" t="s">
        <v>1029</v>
      </c>
      <c r="H2057" s="165" t="s">
        <v>1029</v>
      </c>
      <c r="I2057" s="165"/>
      <c r="J2057" s="85" t="str">
        <f>IFERROR(VLOOKUP(H2057,REFERENCES!R:S,2,FALSE),"")</f>
        <v/>
      </c>
      <c r="K2057" s="167">
        <v>62</v>
      </c>
      <c r="L2057" s="167"/>
      <c r="M2057" s="167"/>
      <c r="N2057" s="167"/>
      <c r="O2057" s="84"/>
      <c r="P2057" s="81">
        <v>62</v>
      </c>
      <c r="Q2057" s="96" t="s">
        <v>1040</v>
      </c>
      <c r="R2057" s="165" t="s">
        <v>174</v>
      </c>
      <c r="S2057" s="165" t="s">
        <v>494</v>
      </c>
      <c r="T2057" s="86" t="s">
        <v>1825</v>
      </c>
      <c r="U2057" s="167" t="s">
        <v>1259</v>
      </c>
      <c r="V2057" s="194"/>
      <c r="W2057" s="97"/>
      <c r="X2057" s="165"/>
      <c r="Y2057" s="87"/>
      <c r="Z2057" s="87"/>
      <c r="AA2057" s="87"/>
      <c r="AB2057" s="87"/>
      <c r="AC2057" s="87"/>
    </row>
    <row r="2058" spans="1:30" ht="15" customHeight="1">
      <c r="A2058" s="165" t="s">
        <v>1090</v>
      </c>
      <c r="B2058" s="76"/>
      <c r="C2058" s="165" t="s">
        <v>1217</v>
      </c>
      <c r="D2058" s="165" t="s">
        <v>16</v>
      </c>
      <c r="E2058" s="113">
        <v>42702</v>
      </c>
      <c r="F2058" s="95" t="s">
        <v>1051</v>
      </c>
      <c r="G2058" s="165" t="s">
        <v>1052</v>
      </c>
      <c r="H2058" s="87" t="s">
        <v>1062</v>
      </c>
      <c r="I2058" s="165"/>
      <c r="J2058" s="85" t="str">
        <f>IFERROR(VLOOKUP(H2058,REFERENCES!R:S,2,FALSE),"")</f>
        <v>Nombre</v>
      </c>
      <c r="K2058" s="167">
        <v>35</v>
      </c>
      <c r="L2058" s="167"/>
      <c r="M2058" s="167"/>
      <c r="N2058" s="167"/>
      <c r="O2058" s="84"/>
      <c r="P2058" s="81">
        <v>35</v>
      </c>
      <c r="Q2058" s="96" t="s">
        <v>1040</v>
      </c>
      <c r="R2058" s="165" t="s">
        <v>174</v>
      </c>
      <c r="S2058" s="165" t="s">
        <v>494</v>
      </c>
      <c r="T2058" s="86" t="s">
        <v>1825</v>
      </c>
      <c r="U2058" s="167" t="s">
        <v>1259</v>
      </c>
      <c r="V2058" s="194"/>
      <c r="W2058" s="97"/>
      <c r="X2058" s="165"/>
    </row>
    <row r="2059" spans="1:30" s="87" customFormat="1">
      <c r="A2059" s="165" t="s">
        <v>1090</v>
      </c>
      <c r="B2059" s="76"/>
      <c r="C2059" s="165" t="s">
        <v>1217</v>
      </c>
      <c r="D2059" s="165" t="s">
        <v>16</v>
      </c>
      <c r="E2059" s="113">
        <v>42702</v>
      </c>
      <c r="F2059" s="95" t="s">
        <v>1051</v>
      </c>
      <c r="G2059" s="165" t="s">
        <v>1052</v>
      </c>
      <c r="H2059" s="165" t="s">
        <v>1057</v>
      </c>
      <c r="I2059" s="165"/>
      <c r="J2059" s="85" t="str">
        <f>IFERROR(VLOOKUP(H2059,REFERENCES!R:S,2,FALSE),"")</f>
        <v>Nombre</v>
      </c>
      <c r="K2059" s="167">
        <v>35</v>
      </c>
      <c r="L2059" s="167"/>
      <c r="M2059" s="167"/>
      <c r="N2059" s="167"/>
      <c r="O2059" s="84"/>
      <c r="P2059" s="81">
        <v>35</v>
      </c>
      <c r="Q2059" s="96" t="s">
        <v>1040</v>
      </c>
      <c r="R2059" s="165" t="s">
        <v>174</v>
      </c>
      <c r="S2059" s="165" t="s">
        <v>494</v>
      </c>
      <c r="T2059" s="86" t="s">
        <v>1825</v>
      </c>
      <c r="U2059" s="167" t="s">
        <v>1259</v>
      </c>
      <c r="V2059" s="194"/>
      <c r="W2059" s="97"/>
      <c r="X2059" s="165"/>
    </row>
    <row r="2060" spans="1:30" s="87" customFormat="1">
      <c r="A2060" s="165" t="s">
        <v>1090</v>
      </c>
      <c r="B2060" s="76"/>
      <c r="C2060" s="90"/>
      <c r="D2060" s="165" t="s">
        <v>16</v>
      </c>
      <c r="E2060" s="189">
        <v>42662</v>
      </c>
      <c r="F2060" s="95" t="s">
        <v>1049</v>
      </c>
      <c r="G2060" s="165" t="s">
        <v>1053</v>
      </c>
      <c r="H2060" s="165" t="s">
        <v>1048</v>
      </c>
      <c r="I2060" s="176"/>
      <c r="J2060" s="85" t="str">
        <f>IFERROR(VLOOKUP(H2060,REFERENCES!R:S,2,FALSE),"")</f>
        <v>Nombre</v>
      </c>
      <c r="K2060" s="168">
        <v>150</v>
      </c>
      <c r="L2060" s="167"/>
      <c r="M2060" s="167"/>
      <c r="N2060" s="167"/>
      <c r="O2060" s="84" t="s">
        <v>1902</v>
      </c>
      <c r="P2060" s="81">
        <v>150</v>
      </c>
      <c r="Q2060" s="89"/>
      <c r="R2060" s="165" t="s">
        <v>174</v>
      </c>
      <c r="S2060" s="165" t="s">
        <v>494</v>
      </c>
      <c r="T2060" s="86" t="s">
        <v>1825</v>
      </c>
      <c r="U2060" s="165"/>
      <c r="V2060" s="86"/>
      <c r="W2060" s="97"/>
      <c r="X2060" s="165"/>
      <c r="Y2060" s="165" t="str">
        <f t="shared" ref="Y2060:Y2091" si="126">UPPER(LEFT(A2060,3)&amp;YEAR(E2060)&amp;MONTH(E2060)&amp;DAY((E2060))&amp;LEFT(R2060,2)&amp;LEFT(S2060,2)&amp;LEFT(T2060,2))</f>
        <v>WOR20161019OUPO9È</v>
      </c>
      <c r="Z2060" s="165">
        <f t="shared" ref="Z2060:Z2091" si="127">COUNTIF($Y$4:$Y$1907,Y2060)</f>
        <v>0</v>
      </c>
      <c r="AA2060" s="165" t="str">
        <f>VLOOKUP(R2060,NIVEAUXADMIN!A:B,2,FALSE)</f>
        <v>HT01</v>
      </c>
      <c r="AB2060" s="165" t="str">
        <f>VLOOKUP(S2060,NIVEAUXADMIN!E:F,2,FALSE)</f>
        <v>HT01152</v>
      </c>
      <c r="AC2060" s="165" t="str">
        <f>VLOOKUP(T2060,NIVEAUXADMIN!I:J,2,FALSE)</f>
        <v>HT01152-04</v>
      </c>
      <c r="AD2060" s="87">
        <f>IF(SUMPRODUCT(($A$4:$A2060=A2060)*($S$4:$S2060=S2060))&gt;1,0,1)</f>
        <v>0</v>
      </c>
    </row>
    <row r="2061" spans="1:30" s="87" customFormat="1">
      <c r="A2061" s="165" t="s">
        <v>1090</v>
      </c>
      <c r="B2061" s="76"/>
      <c r="C2061" s="90"/>
      <c r="D2061" s="165" t="s">
        <v>16</v>
      </c>
      <c r="E2061" s="189">
        <v>42662</v>
      </c>
      <c r="F2061" s="95" t="s">
        <v>1051</v>
      </c>
      <c r="G2061" s="165" t="s">
        <v>1052</v>
      </c>
      <c r="H2061" s="165" t="s">
        <v>1056</v>
      </c>
      <c r="I2061" s="176"/>
      <c r="J2061" s="85" t="str">
        <f>IFERROR(VLOOKUP(H2061,REFERENCES!R:S,2,FALSE),"")</f>
        <v>Nombre</v>
      </c>
      <c r="K2061" s="168">
        <v>150</v>
      </c>
      <c r="L2061" s="167"/>
      <c r="M2061" s="167"/>
      <c r="N2061" s="167"/>
      <c r="O2061" s="84" t="s">
        <v>1902</v>
      </c>
      <c r="P2061" s="81">
        <v>150</v>
      </c>
      <c r="Q2061" s="96" t="s">
        <v>1040</v>
      </c>
      <c r="R2061" s="165" t="s">
        <v>174</v>
      </c>
      <c r="S2061" s="165" t="s">
        <v>494</v>
      </c>
      <c r="T2061" s="86" t="s">
        <v>1825</v>
      </c>
      <c r="U2061" s="165"/>
      <c r="V2061" s="86"/>
      <c r="W2061" s="97"/>
      <c r="X2061" s="165"/>
      <c r="Y2061" s="165" t="str">
        <f t="shared" si="126"/>
        <v>WOR20161019OUPO9È</v>
      </c>
      <c r="Z2061" s="165">
        <f t="shared" si="127"/>
        <v>0</v>
      </c>
      <c r="AA2061" s="165" t="str">
        <f>VLOOKUP(R2061,NIVEAUXADMIN!A:B,2,FALSE)</f>
        <v>HT01</v>
      </c>
      <c r="AB2061" s="165" t="str">
        <f>VLOOKUP(S2061,NIVEAUXADMIN!E:F,2,FALSE)</f>
        <v>HT01152</v>
      </c>
      <c r="AC2061" s="165" t="str">
        <f>VLOOKUP(T2061,NIVEAUXADMIN!I:J,2,FALSE)</f>
        <v>HT01152-04</v>
      </c>
      <c r="AD2061" s="87">
        <f>IF(SUMPRODUCT(($A$4:$A2061=A2061)*($S$4:$S2061=S2061))&gt;1,0,1)</f>
        <v>0</v>
      </c>
    </row>
    <row r="2062" spans="1:30">
      <c r="A2062" s="165" t="s">
        <v>1090</v>
      </c>
      <c r="B2062" s="76"/>
      <c r="C2062" s="90"/>
      <c r="D2062" s="165" t="s">
        <v>16</v>
      </c>
      <c r="E2062" s="189">
        <v>42662</v>
      </c>
      <c r="F2062" s="95" t="s">
        <v>1051</v>
      </c>
      <c r="G2062" s="165" t="s">
        <v>1052</v>
      </c>
      <c r="H2062" s="165" t="s">
        <v>1054</v>
      </c>
      <c r="I2062" s="176"/>
      <c r="J2062" s="85" t="str">
        <f>IFERROR(VLOOKUP(H2062,REFERENCES!R:S,2,FALSE),"")</f>
        <v>Nombre</v>
      </c>
      <c r="K2062" s="168">
        <v>150</v>
      </c>
      <c r="L2062" s="167"/>
      <c r="M2062" s="167"/>
      <c r="N2062" s="167"/>
      <c r="O2062" s="84" t="s">
        <v>1902</v>
      </c>
      <c r="P2062" s="2">
        <v>150</v>
      </c>
      <c r="Q2062" s="96" t="s">
        <v>1040</v>
      </c>
      <c r="R2062" s="165" t="s">
        <v>174</v>
      </c>
      <c r="S2062" s="165" t="s">
        <v>494</v>
      </c>
      <c r="T2062" s="86" t="s">
        <v>1825</v>
      </c>
      <c r="U2062" s="165"/>
      <c r="V2062" s="86"/>
      <c r="W2062" s="97"/>
      <c r="X2062" s="165"/>
      <c r="Y2062" s="165" t="str">
        <f t="shared" si="126"/>
        <v>WOR20161019OUPO9È</v>
      </c>
      <c r="Z2062" s="165">
        <f t="shared" si="127"/>
        <v>0</v>
      </c>
      <c r="AA2062" s="165" t="str">
        <f>VLOOKUP(R2062,NIVEAUXADMIN!A:B,2,FALSE)</f>
        <v>HT01</v>
      </c>
      <c r="AB2062" s="165" t="str">
        <f>VLOOKUP(S2062,NIVEAUXADMIN!E:F,2,FALSE)</f>
        <v>HT01152</v>
      </c>
      <c r="AC2062" s="165" t="str">
        <f>VLOOKUP(T2062,NIVEAUXADMIN!I:J,2,FALSE)</f>
        <v>HT01152-04</v>
      </c>
      <c r="AD2062" s="47">
        <f>IF(SUMPRODUCT(($A$4:$A2062=A2062)*($S$4:$S2062=S2062))&gt;1,0,1)</f>
        <v>0</v>
      </c>
    </row>
    <row r="2063" spans="1:30" s="87" customFormat="1">
      <c r="A2063" s="165" t="s">
        <v>1090</v>
      </c>
      <c r="B2063" s="76"/>
      <c r="C2063" s="90"/>
      <c r="D2063" s="165" t="s">
        <v>16</v>
      </c>
      <c r="E2063" s="189">
        <v>42664</v>
      </c>
      <c r="F2063" s="95" t="s">
        <v>1049</v>
      </c>
      <c r="G2063" s="165" t="s">
        <v>1053</v>
      </c>
      <c r="H2063" s="165" t="s">
        <v>1048</v>
      </c>
      <c r="I2063" s="176"/>
      <c r="J2063" s="85" t="str">
        <f>IFERROR(VLOOKUP(H2063,REFERENCES!R:S,2,FALSE),"")</f>
        <v>Nombre</v>
      </c>
      <c r="K2063" s="168">
        <v>150</v>
      </c>
      <c r="L2063" s="167"/>
      <c r="M2063" s="167"/>
      <c r="N2063" s="167"/>
      <c r="O2063" s="84" t="s">
        <v>1902</v>
      </c>
      <c r="P2063" s="81">
        <v>150</v>
      </c>
      <c r="Q2063" s="89"/>
      <c r="R2063" s="165" t="s">
        <v>174</v>
      </c>
      <c r="S2063" s="165" t="s">
        <v>494</v>
      </c>
      <c r="T2063" s="86" t="s">
        <v>1825</v>
      </c>
      <c r="U2063" s="165"/>
      <c r="V2063" s="86"/>
      <c r="W2063" s="97"/>
      <c r="X2063" s="165"/>
      <c r="Y2063" s="165" t="str">
        <f t="shared" si="126"/>
        <v>WOR20161021OUPO9È</v>
      </c>
      <c r="Z2063" s="165">
        <f t="shared" si="127"/>
        <v>0</v>
      </c>
      <c r="AA2063" s="165" t="str">
        <f>VLOOKUP(R2063,NIVEAUXADMIN!A:B,2,FALSE)</f>
        <v>HT01</v>
      </c>
      <c r="AB2063" s="165" t="str">
        <f>VLOOKUP(S2063,NIVEAUXADMIN!E:F,2,FALSE)</f>
        <v>HT01152</v>
      </c>
      <c r="AC2063" s="165" t="str">
        <f>VLOOKUP(T2063,NIVEAUXADMIN!I:J,2,FALSE)</f>
        <v>HT01152-04</v>
      </c>
      <c r="AD2063" s="87">
        <f>IF(SUMPRODUCT(($A$4:$A2063=A2063)*($S$4:$S2063=S2063))&gt;1,0,1)</f>
        <v>0</v>
      </c>
    </row>
    <row r="2064" spans="1:30" s="87" customFormat="1">
      <c r="A2064" s="165" t="s">
        <v>1090</v>
      </c>
      <c r="B2064" s="76"/>
      <c r="C2064" s="90"/>
      <c r="D2064" s="165" t="s">
        <v>16</v>
      </c>
      <c r="E2064" s="189">
        <v>42664</v>
      </c>
      <c r="F2064" s="95" t="s">
        <v>1051</v>
      </c>
      <c r="G2064" s="165" t="s">
        <v>1052</v>
      </c>
      <c r="H2064" s="165" t="s">
        <v>1056</v>
      </c>
      <c r="I2064" s="176"/>
      <c r="J2064" s="85" t="str">
        <f>IFERROR(VLOOKUP(H2064,REFERENCES!R:S,2,FALSE),"")</f>
        <v>Nombre</v>
      </c>
      <c r="K2064" s="168">
        <v>150</v>
      </c>
      <c r="L2064" s="167"/>
      <c r="M2064" s="167"/>
      <c r="N2064" s="167"/>
      <c r="O2064" s="84" t="s">
        <v>1902</v>
      </c>
      <c r="P2064" s="81">
        <v>150</v>
      </c>
      <c r="Q2064" s="96" t="s">
        <v>1040</v>
      </c>
      <c r="R2064" s="165" t="s">
        <v>174</v>
      </c>
      <c r="S2064" s="165" t="s">
        <v>494</v>
      </c>
      <c r="T2064" s="86" t="s">
        <v>1825</v>
      </c>
      <c r="U2064" s="165"/>
      <c r="V2064" s="86"/>
      <c r="W2064" s="97"/>
      <c r="X2064" s="165"/>
      <c r="Y2064" s="165" t="str">
        <f t="shared" si="126"/>
        <v>WOR20161021OUPO9È</v>
      </c>
      <c r="Z2064" s="165">
        <f t="shared" si="127"/>
        <v>0</v>
      </c>
      <c r="AA2064" s="165" t="str">
        <f>VLOOKUP(R2064,NIVEAUXADMIN!A:B,2,FALSE)</f>
        <v>HT01</v>
      </c>
      <c r="AB2064" s="165" t="str">
        <f>VLOOKUP(S2064,NIVEAUXADMIN!E:F,2,FALSE)</f>
        <v>HT01152</v>
      </c>
      <c r="AC2064" s="165" t="str">
        <f>VLOOKUP(T2064,NIVEAUXADMIN!I:J,2,FALSE)</f>
        <v>HT01152-04</v>
      </c>
      <c r="AD2064" s="87">
        <f>IF(SUMPRODUCT(($A$4:$A2064=A2064)*($S$4:$S2064=S2064))&gt;1,0,1)</f>
        <v>0</v>
      </c>
    </row>
    <row r="2065" spans="1:30" s="87" customFormat="1">
      <c r="A2065" s="165" t="s">
        <v>1090</v>
      </c>
      <c r="B2065" s="76"/>
      <c r="C2065" s="90"/>
      <c r="D2065" s="165" t="s">
        <v>16</v>
      </c>
      <c r="E2065" s="189">
        <v>42664</v>
      </c>
      <c r="F2065" s="95" t="s">
        <v>1051</v>
      </c>
      <c r="G2065" s="165" t="s">
        <v>1052</v>
      </c>
      <c r="H2065" s="165" t="s">
        <v>1054</v>
      </c>
      <c r="I2065" s="176"/>
      <c r="J2065" s="85" t="str">
        <f>IFERROR(VLOOKUP(H2065,REFERENCES!R:S,2,FALSE),"")</f>
        <v>Nombre</v>
      </c>
      <c r="K2065" s="168">
        <v>150</v>
      </c>
      <c r="L2065" s="167"/>
      <c r="M2065" s="167"/>
      <c r="N2065" s="167"/>
      <c r="O2065" s="84" t="s">
        <v>1902</v>
      </c>
      <c r="P2065" s="81">
        <v>150</v>
      </c>
      <c r="Q2065" s="96" t="s">
        <v>1040</v>
      </c>
      <c r="R2065" s="165" t="s">
        <v>174</v>
      </c>
      <c r="S2065" s="165" t="s">
        <v>494</v>
      </c>
      <c r="T2065" s="86" t="s">
        <v>1825</v>
      </c>
      <c r="U2065" s="165"/>
      <c r="V2065" s="86"/>
      <c r="W2065" s="97"/>
      <c r="X2065" s="165"/>
      <c r="Y2065" s="165" t="str">
        <f t="shared" si="126"/>
        <v>WOR20161021OUPO9È</v>
      </c>
      <c r="Z2065" s="165">
        <f t="shared" si="127"/>
        <v>0</v>
      </c>
      <c r="AA2065" s="165" t="str">
        <f>VLOOKUP(R2065,NIVEAUXADMIN!A:B,2,FALSE)</f>
        <v>HT01</v>
      </c>
      <c r="AB2065" s="165" t="str">
        <f>VLOOKUP(S2065,NIVEAUXADMIN!E:F,2,FALSE)</f>
        <v>HT01152</v>
      </c>
      <c r="AC2065" s="165" t="str">
        <f>VLOOKUP(T2065,NIVEAUXADMIN!I:J,2,FALSE)</f>
        <v>HT01152-04</v>
      </c>
      <c r="AD2065" s="87">
        <f>IF(SUMPRODUCT(($A$4:$A2065=A2065)*($S$4:$S2065=S2065))&gt;1,0,1)</f>
        <v>0</v>
      </c>
    </row>
    <row r="2066" spans="1:30">
      <c r="A2066" s="165" t="s">
        <v>1090</v>
      </c>
      <c r="B2066" s="76" t="s">
        <v>49</v>
      </c>
      <c r="C2066" s="76"/>
      <c r="D2066" s="165" t="s">
        <v>16</v>
      </c>
      <c r="E2066" s="189">
        <v>42673</v>
      </c>
      <c r="F2066" s="95" t="s">
        <v>1049</v>
      </c>
      <c r="G2066" s="165" t="s">
        <v>1084</v>
      </c>
      <c r="H2066" s="165" t="s">
        <v>1085</v>
      </c>
      <c r="I2066" s="186"/>
      <c r="J2066" s="85" t="str">
        <f>IFERROR(VLOOKUP(H2066,REFERENCES!R:S,2,FALSE),"")</f>
        <v>Valeur en USD</v>
      </c>
      <c r="K2066" s="190">
        <v>25</v>
      </c>
      <c r="L2066" s="167"/>
      <c r="M2066" s="167"/>
      <c r="N2066" s="167"/>
      <c r="O2066" s="84" t="s">
        <v>1902</v>
      </c>
      <c r="P2066" s="2">
        <v>198</v>
      </c>
      <c r="Q2066" s="96"/>
      <c r="R2066" s="165" t="s">
        <v>174</v>
      </c>
      <c r="S2066" s="165" t="s">
        <v>494</v>
      </c>
      <c r="T2066" s="86" t="s">
        <v>1825</v>
      </c>
      <c r="U2066" s="165"/>
      <c r="V2066" s="86"/>
      <c r="W2066" s="97"/>
      <c r="X2066" s="165"/>
      <c r="Y2066" s="165" t="str">
        <f t="shared" si="126"/>
        <v>WOR20161030OUPO9È</v>
      </c>
      <c r="Z2066" s="165">
        <f t="shared" si="127"/>
        <v>0</v>
      </c>
      <c r="AA2066" s="165" t="str">
        <f>VLOOKUP(R2066,NIVEAUXADMIN!A:B,2,FALSE)</f>
        <v>HT01</v>
      </c>
      <c r="AB2066" s="165" t="str">
        <f>VLOOKUP(S2066,NIVEAUXADMIN!E:F,2,FALSE)</f>
        <v>HT01152</v>
      </c>
      <c r="AC2066" s="165" t="str">
        <f>VLOOKUP(T2066,NIVEAUXADMIN!I:J,2,FALSE)</f>
        <v>HT01152-04</v>
      </c>
      <c r="AD2066" s="165">
        <f>IF(SUMPRODUCT(($A$4:$A2066=A2066)*($S$4:$S2066=S2066))&gt;1,0,1)</f>
        <v>0</v>
      </c>
    </row>
    <row r="2067" spans="1:30" s="87" customFormat="1">
      <c r="A2067" s="165" t="s">
        <v>1090</v>
      </c>
      <c r="B2067" s="76"/>
      <c r="C2067" s="76"/>
      <c r="D2067" s="165" t="s">
        <v>16</v>
      </c>
      <c r="E2067" s="189">
        <v>42673</v>
      </c>
      <c r="F2067" s="95" t="s">
        <v>1049</v>
      </c>
      <c r="G2067" s="165" t="s">
        <v>1084</v>
      </c>
      <c r="H2067" s="165" t="s">
        <v>1086</v>
      </c>
      <c r="I2067" s="186"/>
      <c r="J2067" s="85" t="str">
        <f>IFERROR(VLOOKUP(H2067,REFERENCES!R:S,2,FALSE),"")</f>
        <v>Valeur en USD</v>
      </c>
      <c r="K2067" s="190">
        <v>50</v>
      </c>
      <c r="L2067" s="167"/>
      <c r="M2067" s="167"/>
      <c r="N2067" s="167"/>
      <c r="O2067" s="84" t="s">
        <v>1902</v>
      </c>
      <c r="P2067" s="81">
        <v>857</v>
      </c>
      <c r="Q2067" s="96"/>
      <c r="R2067" s="165" t="s">
        <v>174</v>
      </c>
      <c r="S2067" s="165" t="s">
        <v>494</v>
      </c>
      <c r="T2067" s="86" t="s">
        <v>1825</v>
      </c>
      <c r="U2067" s="165"/>
      <c r="V2067" s="86"/>
      <c r="W2067" s="97"/>
      <c r="X2067" s="165" t="s">
        <v>1091</v>
      </c>
      <c r="Y2067" s="165" t="str">
        <f t="shared" si="126"/>
        <v>WOR20161030OUPO9È</v>
      </c>
      <c r="Z2067" s="165">
        <f t="shared" si="127"/>
        <v>0</v>
      </c>
      <c r="AA2067" s="165" t="str">
        <f>VLOOKUP(R2067,NIVEAUXADMIN!A:B,2,FALSE)</f>
        <v>HT01</v>
      </c>
      <c r="AB2067" s="165" t="str">
        <f>VLOOKUP(S2067,NIVEAUXADMIN!E:F,2,FALSE)</f>
        <v>HT01152</v>
      </c>
      <c r="AC2067" s="165" t="str">
        <f>VLOOKUP(T2067,NIVEAUXADMIN!I:J,2,FALSE)</f>
        <v>HT01152-04</v>
      </c>
      <c r="AD2067" s="165">
        <f>IF(SUMPRODUCT(($A$4:$A2067=A2067)*($S$4:$S2067=S2067))&gt;1,0,1)</f>
        <v>0</v>
      </c>
    </row>
    <row r="2068" spans="1:30" s="87" customFormat="1">
      <c r="A2068" s="165" t="s">
        <v>1090</v>
      </c>
      <c r="B2068" s="76"/>
      <c r="C2068" s="90"/>
      <c r="D2068" s="165" t="s">
        <v>16</v>
      </c>
      <c r="E2068" s="189">
        <v>42690</v>
      </c>
      <c r="F2068" s="95" t="s">
        <v>1050</v>
      </c>
      <c r="G2068" s="165" t="s">
        <v>1029</v>
      </c>
      <c r="H2068" s="165" t="s">
        <v>1029</v>
      </c>
      <c r="I2068" s="176"/>
      <c r="J2068" s="85" t="str">
        <f>IFERROR(VLOOKUP(H2068,REFERENCES!R:S,2,FALSE),"")</f>
        <v/>
      </c>
      <c r="K2068" s="168">
        <v>371</v>
      </c>
      <c r="L2068" s="167"/>
      <c r="M2068" s="167"/>
      <c r="N2068" s="167"/>
      <c r="O2068" s="84" t="s">
        <v>1902</v>
      </c>
      <c r="P2068" s="81">
        <v>371</v>
      </c>
      <c r="Q2068" s="96" t="s">
        <v>1040</v>
      </c>
      <c r="R2068" s="165" t="s">
        <v>174</v>
      </c>
      <c r="S2068" s="165" t="s">
        <v>494</v>
      </c>
      <c r="T2068" s="86" t="s">
        <v>1825</v>
      </c>
      <c r="U2068" s="165" t="s">
        <v>1251</v>
      </c>
      <c r="V2068" s="86"/>
      <c r="W2068" s="97"/>
      <c r="X2068" s="165"/>
      <c r="Y2068" s="165" t="str">
        <f t="shared" si="126"/>
        <v>WOR20161116OUPO9È</v>
      </c>
      <c r="Z2068" s="165">
        <f t="shared" si="127"/>
        <v>0</v>
      </c>
      <c r="AA2068" s="165" t="str">
        <f>VLOOKUP(R2068,NIVEAUXADMIN!A:B,2,FALSE)</f>
        <v>HT01</v>
      </c>
      <c r="AB2068" s="165" t="str">
        <f>VLOOKUP(S2068,NIVEAUXADMIN!E:F,2,FALSE)</f>
        <v>HT01152</v>
      </c>
      <c r="AC2068" s="165" t="str">
        <f>VLOOKUP(T2068,NIVEAUXADMIN!I:J,2,FALSE)</f>
        <v>HT01152-04</v>
      </c>
      <c r="AD2068" s="87">
        <f>IF(SUMPRODUCT(($A$4:$A2068=A2068)*($S$4:$S2068=S2068))&gt;1,0,1)</f>
        <v>0</v>
      </c>
    </row>
    <row r="2069" spans="1:30" s="87" customFormat="1">
      <c r="A2069" s="98" t="s">
        <v>1090</v>
      </c>
      <c r="B2069" s="165"/>
      <c r="C2069" s="90"/>
      <c r="D2069" s="165" t="s">
        <v>16</v>
      </c>
      <c r="E2069" s="189">
        <v>42698</v>
      </c>
      <c r="F2069" s="95" t="s">
        <v>1050</v>
      </c>
      <c r="G2069" s="165" t="s">
        <v>1029</v>
      </c>
      <c r="H2069" s="165" t="s">
        <v>1029</v>
      </c>
      <c r="I2069" s="176"/>
      <c r="J2069" s="85" t="str">
        <f>IFERROR(VLOOKUP(H2069,REFERENCES!R:S,2,FALSE),"")</f>
        <v/>
      </c>
      <c r="K2069" s="168">
        <v>320</v>
      </c>
      <c r="L2069" s="167"/>
      <c r="M2069" s="167"/>
      <c r="N2069" s="167"/>
      <c r="O2069" s="84" t="s">
        <v>1902</v>
      </c>
      <c r="P2069" s="81">
        <v>320</v>
      </c>
      <c r="Q2069" s="96" t="s">
        <v>1040</v>
      </c>
      <c r="R2069" s="165" t="s">
        <v>174</v>
      </c>
      <c r="S2069" s="165" t="s">
        <v>494</v>
      </c>
      <c r="T2069" s="86" t="s">
        <v>1825</v>
      </c>
      <c r="U2069" s="165"/>
      <c r="V2069" s="86"/>
      <c r="W2069" s="97"/>
      <c r="X2069" s="165"/>
      <c r="Y2069" s="165" t="str">
        <f t="shared" si="126"/>
        <v>WOR20161124OUPO9È</v>
      </c>
      <c r="Z2069" s="165">
        <f t="shared" si="127"/>
        <v>0</v>
      </c>
      <c r="AA2069" s="165" t="str">
        <f>VLOOKUP(R2069,NIVEAUXADMIN!A:B,2,FALSE)</f>
        <v>HT01</v>
      </c>
      <c r="AB2069" s="165" t="str">
        <f>VLOOKUP(S2069,NIVEAUXADMIN!E:F,2,FALSE)</f>
        <v>HT01152</v>
      </c>
      <c r="AC2069" s="165" t="str">
        <f>VLOOKUP(T2069,NIVEAUXADMIN!I:J,2,FALSE)</f>
        <v>HT01152-04</v>
      </c>
      <c r="AD2069" s="87">
        <f>IF(SUMPRODUCT(($A$4:$A2069=A2069)*($S$4:$S2069=S2069))&gt;1,0,1)</f>
        <v>0</v>
      </c>
    </row>
    <row r="2070" spans="1:30">
      <c r="A2070" s="165" t="s">
        <v>1090</v>
      </c>
      <c r="B2070" s="76"/>
      <c r="C2070" s="90"/>
      <c r="D2070" s="165" t="s">
        <v>16</v>
      </c>
      <c r="E2070" s="189">
        <v>42698</v>
      </c>
      <c r="F2070" s="95" t="s">
        <v>1051</v>
      </c>
      <c r="G2070" s="165" t="s">
        <v>1052</v>
      </c>
      <c r="H2070" s="165" t="s">
        <v>1056</v>
      </c>
      <c r="I2070" s="176"/>
      <c r="J2070" s="85" t="str">
        <f>IFERROR(VLOOKUP(H2070,REFERENCES!R:S,2,FALSE),"")</f>
        <v>Nombre</v>
      </c>
      <c r="K2070" s="168">
        <v>320</v>
      </c>
      <c r="L2070" s="167"/>
      <c r="M2070" s="167"/>
      <c r="N2070" s="167"/>
      <c r="O2070" s="84" t="s">
        <v>1902</v>
      </c>
      <c r="P2070" s="2">
        <v>320</v>
      </c>
      <c r="Q2070" s="96" t="s">
        <v>1040</v>
      </c>
      <c r="R2070" s="165" t="s">
        <v>174</v>
      </c>
      <c r="S2070" s="165" t="s">
        <v>494</v>
      </c>
      <c r="T2070" s="86" t="s">
        <v>1825</v>
      </c>
      <c r="U2070" s="165"/>
      <c r="V2070" s="86"/>
      <c r="W2070" s="97"/>
      <c r="X2070" s="165"/>
      <c r="Y2070" s="165" t="str">
        <f t="shared" si="126"/>
        <v>WOR20161124OUPO9È</v>
      </c>
      <c r="Z2070" s="165">
        <f t="shared" si="127"/>
        <v>0</v>
      </c>
      <c r="AA2070" s="165" t="str">
        <f>VLOOKUP(R2070,NIVEAUXADMIN!A:B,2,FALSE)</f>
        <v>HT01</v>
      </c>
      <c r="AB2070" s="165" t="str">
        <f>VLOOKUP(S2070,NIVEAUXADMIN!E:F,2,FALSE)</f>
        <v>HT01152</v>
      </c>
      <c r="AC2070" s="165" t="str">
        <f>VLOOKUP(T2070,NIVEAUXADMIN!I:J,2,FALSE)</f>
        <v>HT01152-04</v>
      </c>
      <c r="AD2070" s="47">
        <f>IF(SUMPRODUCT(($A$4:$A2070=A2070)*($S$4:$S2070=S2070))&gt;1,0,1)</f>
        <v>0</v>
      </c>
    </row>
    <row r="2071" spans="1:30">
      <c r="A2071" s="165" t="s">
        <v>1090</v>
      </c>
      <c r="B2071" s="76"/>
      <c r="C2071" s="90"/>
      <c r="D2071" s="165" t="s">
        <v>16</v>
      </c>
      <c r="E2071" s="189">
        <v>42698</v>
      </c>
      <c r="F2071" s="95" t="s">
        <v>1051</v>
      </c>
      <c r="G2071" s="165" t="s">
        <v>1052</v>
      </c>
      <c r="H2071" s="165" t="s">
        <v>1054</v>
      </c>
      <c r="I2071" s="176"/>
      <c r="J2071" s="85" t="str">
        <f>IFERROR(VLOOKUP(H2071,REFERENCES!R:S,2,FALSE),"")</f>
        <v>Nombre</v>
      </c>
      <c r="K2071" s="168">
        <v>320</v>
      </c>
      <c r="L2071" s="167"/>
      <c r="M2071" s="167"/>
      <c r="N2071" s="167"/>
      <c r="O2071" s="84" t="s">
        <v>1902</v>
      </c>
      <c r="P2071" s="81">
        <v>320</v>
      </c>
      <c r="Q2071" s="96" t="s">
        <v>1040</v>
      </c>
      <c r="R2071" s="165" t="s">
        <v>174</v>
      </c>
      <c r="S2071" s="165" t="s">
        <v>494</v>
      </c>
      <c r="T2071" s="86" t="s">
        <v>1825</v>
      </c>
      <c r="U2071" s="165"/>
      <c r="V2071" s="86"/>
      <c r="W2071" s="97"/>
      <c r="X2071" s="165"/>
      <c r="Y2071" s="165" t="str">
        <f t="shared" si="126"/>
        <v>WOR20161124OUPO9È</v>
      </c>
      <c r="Z2071" s="165">
        <f t="shared" si="127"/>
        <v>0</v>
      </c>
      <c r="AA2071" s="165" t="str">
        <f>VLOOKUP(R2071,NIVEAUXADMIN!A:B,2,FALSE)</f>
        <v>HT01</v>
      </c>
      <c r="AB2071" s="165" t="str">
        <f>VLOOKUP(S2071,NIVEAUXADMIN!E:F,2,FALSE)</f>
        <v>HT01152</v>
      </c>
      <c r="AC2071" s="165" t="str">
        <f>VLOOKUP(T2071,NIVEAUXADMIN!I:J,2,FALSE)</f>
        <v>HT01152-04</v>
      </c>
      <c r="AD2071" s="47">
        <f>IF(SUMPRODUCT(($A$4:$A2071=A2071)*($S$4:$S2071=S2071))&gt;1,0,1)</f>
        <v>0</v>
      </c>
    </row>
    <row r="2072" spans="1:30">
      <c r="A2072" s="165" t="s">
        <v>1090</v>
      </c>
      <c r="B2072" s="76"/>
      <c r="C2072" s="90"/>
      <c r="D2072" s="165" t="s">
        <v>16</v>
      </c>
      <c r="E2072" s="189">
        <v>42698</v>
      </c>
      <c r="F2072" s="88" t="s">
        <v>1051</v>
      </c>
      <c r="G2072" s="87" t="s">
        <v>1052</v>
      </c>
      <c r="H2072" s="87" t="s">
        <v>1062</v>
      </c>
      <c r="I2072" s="176"/>
      <c r="J2072" s="85" t="str">
        <f>IFERROR(VLOOKUP(H2072,REFERENCES!R:S,2,FALSE),"")</f>
        <v>Nombre</v>
      </c>
      <c r="K2072" s="168">
        <v>320</v>
      </c>
      <c r="L2072" s="167"/>
      <c r="M2072" s="167"/>
      <c r="N2072" s="167"/>
      <c r="O2072" s="84" t="s">
        <v>1902</v>
      </c>
      <c r="P2072" s="81">
        <v>320</v>
      </c>
      <c r="Q2072" s="96" t="s">
        <v>1040</v>
      </c>
      <c r="R2072" s="165" t="s">
        <v>174</v>
      </c>
      <c r="S2072" s="165" t="s">
        <v>494</v>
      </c>
      <c r="T2072" s="86" t="s">
        <v>1825</v>
      </c>
      <c r="U2072" s="165"/>
      <c r="V2072" s="86"/>
      <c r="W2072" s="97"/>
      <c r="X2072" s="165"/>
      <c r="Y2072" s="165" t="str">
        <f t="shared" si="126"/>
        <v>WOR20161124OUPO9È</v>
      </c>
      <c r="Z2072" s="165">
        <f t="shared" si="127"/>
        <v>0</v>
      </c>
      <c r="AA2072" s="165" t="str">
        <f>VLOOKUP(R2072,NIVEAUXADMIN!A:B,2,FALSE)</f>
        <v>HT01</v>
      </c>
      <c r="AB2072" s="165" t="str">
        <f>VLOOKUP(S2072,NIVEAUXADMIN!E:F,2,FALSE)</f>
        <v>HT01152</v>
      </c>
      <c r="AC2072" s="165" t="str">
        <f>VLOOKUP(T2072,NIVEAUXADMIN!I:J,2,FALSE)</f>
        <v>HT01152-04</v>
      </c>
      <c r="AD2072" s="47">
        <f>IF(SUMPRODUCT(($A$4:$A2072=A2072)*($S$4:$S2072=S2072))&gt;1,0,1)</f>
        <v>0</v>
      </c>
    </row>
    <row r="2073" spans="1:30">
      <c r="A2073" s="98" t="s">
        <v>1090</v>
      </c>
      <c r="B2073" s="76"/>
      <c r="C2073" s="90"/>
      <c r="D2073" s="165" t="s">
        <v>16</v>
      </c>
      <c r="E2073" s="189">
        <v>42698</v>
      </c>
      <c r="F2073" s="95" t="s">
        <v>1051</v>
      </c>
      <c r="G2073" s="165" t="s">
        <v>1052</v>
      </c>
      <c r="H2073" s="165" t="s">
        <v>1061</v>
      </c>
      <c r="I2073" s="176"/>
      <c r="J2073" s="85" t="str">
        <f>IFERROR(VLOOKUP(H2073,REFERENCES!R:S,2,FALSE),"")</f>
        <v>Nombre</v>
      </c>
      <c r="K2073" s="168">
        <v>320</v>
      </c>
      <c r="L2073" s="167"/>
      <c r="M2073" s="167"/>
      <c r="N2073" s="167"/>
      <c r="O2073" s="84" t="s">
        <v>1902</v>
      </c>
      <c r="P2073" s="81">
        <v>320</v>
      </c>
      <c r="Q2073" s="96" t="s">
        <v>1040</v>
      </c>
      <c r="R2073" s="165" t="s">
        <v>174</v>
      </c>
      <c r="S2073" s="98" t="s">
        <v>494</v>
      </c>
      <c r="T2073" s="86" t="s">
        <v>1825</v>
      </c>
      <c r="U2073" s="165"/>
      <c r="V2073" s="86"/>
      <c r="W2073" s="97"/>
      <c r="X2073" s="165"/>
      <c r="Y2073" s="165" t="str">
        <f t="shared" si="126"/>
        <v>WOR20161124OUPO9È</v>
      </c>
      <c r="Z2073" s="165">
        <f t="shared" si="127"/>
        <v>0</v>
      </c>
      <c r="AA2073" s="165" t="str">
        <f>VLOOKUP(R2073,NIVEAUXADMIN!A:B,2,FALSE)</f>
        <v>HT01</v>
      </c>
      <c r="AB2073" s="165" t="str">
        <f>VLOOKUP(S2073,NIVEAUXADMIN!E:F,2,FALSE)</f>
        <v>HT01152</v>
      </c>
      <c r="AC2073" s="165" t="str">
        <f>VLOOKUP(T2073,NIVEAUXADMIN!I:J,2,FALSE)</f>
        <v>HT01152-04</v>
      </c>
      <c r="AD2073" s="47">
        <f>IF(SUMPRODUCT(($A$4:$A2073=A2073)*($S$4:$S2073=S2073))&gt;1,0,1)</f>
        <v>0</v>
      </c>
    </row>
    <row r="2074" spans="1:30">
      <c r="A2074" s="98" t="s">
        <v>1090</v>
      </c>
      <c r="B2074" s="76"/>
      <c r="C2074" s="90"/>
      <c r="D2074" s="165" t="s">
        <v>16</v>
      </c>
      <c r="E2074" s="189">
        <v>42698</v>
      </c>
      <c r="F2074" s="95" t="s">
        <v>1051</v>
      </c>
      <c r="G2074" s="165" t="s">
        <v>1052</v>
      </c>
      <c r="H2074" s="165" t="s">
        <v>1058</v>
      </c>
      <c r="I2074" s="176"/>
      <c r="J2074" s="85" t="str">
        <f>IFERROR(VLOOKUP(H2074,REFERENCES!R:S,2,FALSE),"")</f>
        <v>Nombre</v>
      </c>
      <c r="K2074" s="168">
        <v>320</v>
      </c>
      <c r="L2074" s="167"/>
      <c r="M2074" s="167"/>
      <c r="N2074" s="167"/>
      <c r="O2074" s="84" t="s">
        <v>1902</v>
      </c>
      <c r="P2074" s="81">
        <v>320</v>
      </c>
      <c r="Q2074" s="96" t="s">
        <v>1040</v>
      </c>
      <c r="R2074" s="165" t="s">
        <v>174</v>
      </c>
      <c r="S2074" s="165" t="s">
        <v>494</v>
      </c>
      <c r="T2074" s="86" t="s">
        <v>1825</v>
      </c>
      <c r="U2074" s="165"/>
      <c r="V2074" s="86"/>
      <c r="W2074" s="97"/>
      <c r="X2074" s="165"/>
      <c r="Y2074" s="165" t="str">
        <f t="shared" si="126"/>
        <v>WOR20161124OUPO9È</v>
      </c>
      <c r="Z2074" s="165">
        <f t="shared" si="127"/>
        <v>0</v>
      </c>
      <c r="AA2074" s="165" t="str">
        <f>VLOOKUP(R2074,NIVEAUXADMIN!A:B,2,FALSE)</f>
        <v>HT01</v>
      </c>
      <c r="AB2074" s="165" t="str">
        <f>VLOOKUP(S2074,NIVEAUXADMIN!E:F,2,FALSE)</f>
        <v>HT01152</v>
      </c>
      <c r="AC2074" s="165" t="str">
        <f>VLOOKUP(T2074,NIVEAUXADMIN!I:J,2,FALSE)</f>
        <v>HT01152-04</v>
      </c>
      <c r="AD2074" s="47">
        <f>IF(SUMPRODUCT(($A$4:$A2074=A2074)*($S$4:$S2074=S2074))&gt;1,0,1)</f>
        <v>0</v>
      </c>
    </row>
    <row r="2075" spans="1:30" s="87" customFormat="1">
      <c r="A2075" s="98" t="s">
        <v>1090</v>
      </c>
      <c r="B2075" s="76"/>
      <c r="C2075" s="90" t="s">
        <v>1217</v>
      </c>
      <c r="D2075" s="165" t="s">
        <v>16</v>
      </c>
      <c r="E2075" s="189">
        <v>42698</v>
      </c>
      <c r="F2075" s="95" t="s">
        <v>1051</v>
      </c>
      <c r="G2075" s="165" t="s">
        <v>1052</v>
      </c>
      <c r="H2075" s="165" t="s">
        <v>1057</v>
      </c>
      <c r="I2075" s="176"/>
      <c r="J2075" s="85" t="str">
        <f>IFERROR(VLOOKUP(H2075,REFERENCES!R:S,2,FALSE),"")</f>
        <v>Nombre</v>
      </c>
      <c r="K2075" s="168">
        <v>320</v>
      </c>
      <c r="L2075" s="167"/>
      <c r="M2075" s="167"/>
      <c r="N2075" s="167"/>
      <c r="O2075" s="84" t="s">
        <v>1902</v>
      </c>
      <c r="P2075" s="81">
        <v>320</v>
      </c>
      <c r="Q2075" s="96" t="s">
        <v>1040</v>
      </c>
      <c r="R2075" s="165" t="s">
        <v>174</v>
      </c>
      <c r="S2075" s="165" t="s">
        <v>494</v>
      </c>
      <c r="T2075" s="86" t="s">
        <v>1825</v>
      </c>
      <c r="U2075" s="165"/>
      <c r="V2075" s="86"/>
      <c r="W2075" s="97"/>
      <c r="X2075" s="165" t="s">
        <v>1216</v>
      </c>
      <c r="Y2075" s="165" t="str">
        <f t="shared" si="126"/>
        <v>WOR20161124OUPO9È</v>
      </c>
      <c r="Z2075" s="165">
        <f t="shared" si="127"/>
        <v>0</v>
      </c>
      <c r="AA2075" s="165" t="str">
        <f>VLOOKUP(R2075,NIVEAUXADMIN!A:B,2,FALSE)</f>
        <v>HT01</v>
      </c>
      <c r="AB2075" s="165" t="str">
        <f>VLOOKUP(S2075,NIVEAUXADMIN!E:F,2,FALSE)</f>
        <v>HT01152</v>
      </c>
      <c r="AC2075" s="165" t="str">
        <f>VLOOKUP(T2075,NIVEAUXADMIN!I:J,2,FALSE)</f>
        <v>HT01152-04</v>
      </c>
      <c r="AD2075" s="87">
        <f>IF(SUMPRODUCT(($A$4:$A2075=A2075)*($S$4:$S2075=S2075))&gt;1,0,1)</f>
        <v>0</v>
      </c>
    </row>
    <row r="2076" spans="1:30" s="87" customFormat="1">
      <c r="A2076" s="98" t="s">
        <v>1090</v>
      </c>
      <c r="B2076" s="76"/>
      <c r="C2076" s="90"/>
      <c r="D2076" s="165" t="s">
        <v>16</v>
      </c>
      <c r="E2076" s="189">
        <v>42699</v>
      </c>
      <c r="F2076" s="95" t="s">
        <v>1050</v>
      </c>
      <c r="G2076" s="165" t="s">
        <v>1029</v>
      </c>
      <c r="H2076" s="165" t="s">
        <v>1029</v>
      </c>
      <c r="I2076" s="176"/>
      <c r="J2076" s="85" t="str">
        <f>IFERROR(VLOOKUP(H2076,REFERENCES!R:S,2,FALSE),"")</f>
        <v/>
      </c>
      <c r="K2076" s="168">
        <v>300</v>
      </c>
      <c r="L2076" s="167"/>
      <c r="M2076" s="167"/>
      <c r="N2076" s="167"/>
      <c r="O2076" s="84" t="s">
        <v>1902</v>
      </c>
      <c r="P2076" s="81">
        <v>300</v>
      </c>
      <c r="Q2076" s="96" t="s">
        <v>1040</v>
      </c>
      <c r="R2076" s="165" t="s">
        <v>174</v>
      </c>
      <c r="S2076" s="165" t="s">
        <v>494</v>
      </c>
      <c r="T2076" s="86" t="s">
        <v>1825</v>
      </c>
      <c r="U2076" s="165" t="s">
        <v>360</v>
      </c>
      <c r="V2076" s="86"/>
      <c r="W2076" s="97"/>
      <c r="X2076" s="165"/>
      <c r="Y2076" s="165" t="str">
        <f t="shared" si="126"/>
        <v>WOR20161125OUPO9È</v>
      </c>
      <c r="Z2076" s="165">
        <f t="shared" si="127"/>
        <v>0</v>
      </c>
      <c r="AA2076" s="165" t="str">
        <f>VLOOKUP(R2076,NIVEAUXADMIN!A:B,2,FALSE)</f>
        <v>HT01</v>
      </c>
      <c r="AB2076" s="165" t="str">
        <f>VLOOKUP(S2076,NIVEAUXADMIN!E:F,2,FALSE)</f>
        <v>HT01152</v>
      </c>
      <c r="AC2076" s="165" t="str">
        <f>VLOOKUP(T2076,NIVEAUXADMIN!I:J,2,FALSE)</f>
        <v>HT01152-04</v>
      </c>
      <c r="AD2076" s="87">
        <f>IF(SUMPRODUCT(($A$4:$A2076=A2076)*($S$4:$S2076=S2076))&gt;1,0,1)</f>
        <v>0</v>
      </c>
    </row>
    <row r="2077" spans="1:30" s="87" customFormat="1">
      <c r="A2077" s="98" t="s">
        <v>1090</v>
      </c>
      <c r="B2077" s="165"/>
      <c r="C2077" s="90" t="s">
        <v>1217</v>
      </c>
      <c r="D2077" s="165" t="s">
        <v>16</v>
      </c>
      <c r="E2077" s="189">
        <v>42699</v>
      </c>
      <c r="F2077" s="95" t="s">
        <v>1051</v>
      </c>
      <c r="G2077" s="165" t="s">
        <v>1052</v>
      </c>
      <c r="H2077" s="165" t="s">
        <v>1056</v>
      </c>
      <c r="I2077" s="176"/>
      <c r="J2077" s="85" t="str">
        <f>IFERROR(VLOOKUP(H2077,REFERENCES!R:S,2,FALSE),"")</f>
        <v>Nombre</v>
      </c>
      <c r="K2077" s="168">
        <v>300</v>
      </c>
      <c r="L2077" s="167"/>
      <c r="M2077" s="167"/>
      <c r="N2077" s="167"/>
      <c r="O2077" s="84" t="s">
        <v>1902</v>
      </c>
      <c r="P2077" s="81">
        <v>300</v>
      </c>
      <c r="Q2077" s="96" t="s">
        <v>1040</v>
      </c>
      <c r="R2077" s="165" t="s">
        <v>174</v>
      </c>
      <c r="S2077" s="165" t="s">
        <v>494</v>
      </c>
      <c r="T2077" s="86" t="s">
        <v>1825</v>
      </c>
      <c r="U2077" s="165"/>
      <c r="V2077" s="86"/>
      <c r="W2077" s="97"/>
      <c r="X2077" s="165"/>
      <c r="Y2077" s="165" t="str">
        <f t="shared" si="126"/>
        <v>WOR20161125OUPO9È</v>
      </c>
      <c r="Z2077" s="165">
        <f t="shared" si="127"/>
        <v>0</v>
      </c>
      <c r="AA2077" s="165" t="str">
        <f>VLOOKUP(R2077,NIVEAUXADMIN!A:B,2,FALSE)</f>
        <v>HT01</v>
      </c>
      <c r="AB2077" s="165" t="str">
        <f>VLOOKUP(S2077,NIVEAUXADMIN!E:F,2,FALSE)</f>
        <v>HT01152</v>
      </c>
      <c r="AC2077" s="165" t="str">
        <f>VLOOKUP(T2077,NIVEAUXADMIN!I:J,2,FALSE)</f>
        <v>HT01152-04</v>
      </c>
      <c r="AD2077" s="87">
        <f>IF(SUMPRODUCT(($A$4:$A2077=A2077)*($S$4:$S2077=S2077))&gt;1,0,1)</f>
        <v>0</v>
      </c>
    </row>
    <row r="2078" spans="1:30">
      <c r="A2078" s="98" t="s">
        <v>1090</v>
      </c>
      <c r="B2078" s="165"/>
      <c r="C2078" s="90" t="s">
        <v>1217</v>
      </c>
      <c r="D2078" s="165" t="s">
        <v>16</v>
      </c>
      <c r="E2078" s="189">
        <v>42699</v>
      </c>
      <c r="F2078" s="95" t="s">
        <v>1051</v>
      </c>
      <c r="G2078" s="165" t="s">
        <v>1052</v>
      </c>
      <c r="H2078" s="165" t="s">
        <v>1054</v>
      </c>
      <c r="I2078" s="176"/>
      <c r="J2078" s="85" t="str">
        <f>IFERROR(VLOOKUP(H2078,REFERENCES!R:S,2,FALSE),"")</f>
        <v>Nombre</v>
      </c>
      <c r="K2078" s="168">
        <v>300</v>
      </c>
      <c r="L2078" s="167"/>
      <c r="M2078" s="167"/>
      <c r="N2078" s="167"/>
      <c r="O2078" s="84" t="s">
        <v>1902</v>
      </c>
      <c r="P2078" s="2">
        <v>300</v>
      </c>
      <c r="Q2078" s="96" t="s">
        <v>1040</v>
      </c>
      <c r="R2078" s="165" t="s">
        <v>174</v>
      </c>
      <c r="S2078" s="165" t="s">
        <v>494</v>
      </c>
      <c r="T2078" s="86" t="s">
        <v>1825</v>
      </c>
      <c r="U2078" s="165"/>
      <c r="V2078" s="86"/>
      <c r="W2078" s="97"/>
      <c r="X2078" s="165"/>
      <c r="Y2078" s="165" t="str">
        <f t="shared" si="126"/>
        <v>WOR20161125OUPO9È</v>
      </c>
      <c r="Z2078" s="165">
        <f t="shared" si="127"/>
        <v>0</v>
      </c>
      <c r="AA2078" s="165" t="str">
        <f>VLOOKUP(R2078,NIVEAUXADMIN!A:B,2,FALSE)</f>
        <v>HT01</v>
      </c>
      <c r="AB2078" s="165" t="str">
        <f>VLOOKUP(S2078,NIVEAUXADMIN!E:F,2,FALSE)</f>
        <v>HT01152</v>
      </c>
      <c r="AC2078" s="165" t="str">
        <f>VLOOKUP(T2078,NIVEAUXADMIN!I:J,2,FALSE)</f>
        <v>HT01152-04</v>
      </c>
      <c r="AD2078" s="47">
        <f>IF(SUMPRODUCT(($A$4:$A2078=A2078)*($S$4:$S2078=S2078))&gt;1,0,1)</f>
        <v>0</v>
      </c>
    </row>
    <row r="2079" spans="1:30">
      <c r="A2079" s="98" t="s">
        <v>1090</v>
      </c>
      <c r="B2079" s="165"/>
      <c r="C2079" s="90" t="s">
        <v>1217</v>
      </c>
      <c r="D2079" s="165" t="s">
        <v>16</v>
      </c>
      <c r="E2079" s="189">
        <v>42699</v>
      </c>
      <c r="F2079" s="88" t="s">
        <v>1051</v>
      </c>
      <c r="G2079" s="87" t="s">
        <v>1052</v>
      </c>
      <c r="H2079" s="87" t="s">
        <v>1062</v>
      </c>
      <c r="I2079" s="176"/>
      <c r="J2079" s="85" t="str">
        <f>IFERROR(VLOOKUP(H2079,REFERENCES!R:S,2,FALSE),"")</f>
        <v>Nombre</v>
      </c>
      <c r="K2079" s="168">
        <v>300</v>
      </c>
      <c r="L2079" s="167"/>
      <c r="M2079" s="167"/>
      <c r="N2079" s="167"/>
      <c r="O2079" s="84" t="s">
        <v>1902</v>
      </c>
      <c r="P2079" s="2">
        <v>300</v>
      </c>
      <c r="Q2079" s="96" t="s">
        <v>1040</v>
      </c>
      <c r="R2079" s="165" t="s">
        <v>174</v>
      </c>
      <c r="S2079" s="165" t="s">
        <v>494</v>
      </c>
      <c r="T2079" s="86" t="s">
        <v>1825</v>
      </c>
      <c r="U2079" s="165"/>
      <c r="V2079" s="86"/>
      <c r="W2079" s="97"/>
      <c r="X2079" s="165"/>
      <c r="Y2079" s="165" t="str">
        <f t="shared" si="126"/>
        <v>WOR20161125OUPO9È</v>
      </c>
      <c r="Z2079" s="165">
        <f t="shared" si="127"/>
        <v>0</v>
      </c>
      <c r="AA2079" s="165" t="str">
        <f>VLOOKUP(R2079,NIVEAUXADMIN!A:B,2,FALSE)</f>
        <v>HT01</v>
      </c>
      <c r="AB2079" s="165" t="str">
        <f>VLOOKUP(S2079,NIVEAUXADMIN!E:F,2,FALSE)</f>
        <v>HT01152</v>
      </c>
      <c r="AC2079" s="165" t="str">
        <f>VLOOKUP(T2079,NIVEAUXADMIN!I:J,2,FALSE)</f>
        <v>HT01152-04</v>
      </c>
      <c r="AD2079" s="47">
        <f>IF(SUMPRODUCT(($A$4:$A2079=A2079)*($S$4:$S2079=S2079))&gt;1,0,1)</f>
        <v>0</v>
      </c>
    </row>
    <row r="2080" spans="1:30">
      <c r="A2080" s="98" t="s">
        <v>1090</v>
      </c>
      <c r="B2080" s="165"/>
      <c r="C2080" s="90" t="s">
        <v>1217</v>
      </c>
      <c r="D2080" s="165" t="s">
        <v>16</v>
      </c>
      <c r="E2080" s="189">
        <v>42699</v>
      </c>
      <c r="F2080" s="95" t="s">
        <v>1051</v>
      </c>
      <c r="G2080" s="165" t="s">
        <v>1052</v>
      </c>
      <c r="H2080" s="165" t="s">
        <v>1058</v>
      </c>
      <c r="I2080" s="176"/>
      <c r="J2080" s="85" t="str">
        <f>IFERROR(VLOOKUP(H2080,REFERENCES!R:S,2,FALSE),"")</f>
        <v>Nombre</v>
      </c>
      <c r="K2080" s="168">
        <v>300</v>
      </c>
      <c r="L2080" s="167"/>
      <c r="M2080" s="167"/>
      <c r="N2080" s="167"/>
      <c r="O2080" s="84" t="s">
        <v>1902</v>
      </c>
      <c r="P2080" s="81">
        <v>300</v>
      </c>
      <c r="Q2080" s="96" t="s">
        <v>1040</v>
      </c>
      <c r="R2080" s="165" t="s">
        <v>174</v>
      </c>
      <c r="S2080" s="165" t="s">
        <v>494</v>
      </c>
      <c r="T2080" s="86" t="s">
        <v>1825</v>
      </c>
      <c r="U2080" s="165"/>
      <c r="V2080" s="86"/>
      <c r="W2080" s="97"/>
      <c r="X2080" s="165"/>
      <c r="Y2080" s="165" t="str">
        <f t="shared" si="126"/>
        <v>WOR20161125OUPO9È</v>
      </c>
      <c r="Z2080" s="165">
        <f t="shared" si="127"/>
        <v>0</v>
      </c>
      <c r="AA2080" s="165" t="str">
        <f>VLOOKUP(R2080,NIVEAUXADMIN!A:B,2,FALSE)</f>
        <v>HT01</v>
      </c>
      <c r="AB2080" s="165" t="str">
        <f>VLOOKUP(S2080,NIVEAUXADMIN!E:F,2,FALSE)</f>
        <v>HT01152</v>
      </c>
      <c r="AC2080" s="165" t="str">
        <f>VLOOKUP(T2080,NIVEAUXADMIN!I:J,2,FALSE)</f>
        <v>HT01152-04</v>
      </c>
      <c r="AD2080" s="47">
        <f>IF(SUMPRODUCT(($A$4:$A2080=A2080)*($S$4:$S2080=S2080))&gt;1,0,1)</f>
        <v>0</v>
      </c>
    </row>
    <row r="2081" spans="1:30">
      <c r="A2081" s="98" t="s">
        <v>1090</v>
      </c>
      <c r="B2081" s="165"/>
      <c r="C2081" s="90" t="s">
        <v>1217</v>
      </c>
      <c r="D2081" s="165" t="s">
        <v>16</v>
      </c>
      <c r="E2081" s="189">
        <v>42699</v>
      </c>
      <c r="F2081" s="95" t="s">
        <v>1051</v>
      </c>
      <c r="G2081" s="165" t="s">
        <v>1052</v>
      </c>
      <c r="H2081" s="165" t="s">
        <v>1057</v>
      </c>
      <c r="I2081" s="176"/>
      <c r="J2081" s="85" t="str">
        <f>IFERROR(VLOOKUP(H2081,REFERENCES!R:S,2,FALSE),"")</f>
        <v>Nombre</v>
      </c>
      <c r="K2081" s="168">
        <v>300</v>
      </c>
      <c r="L2081" s="167"/>
      <c r="M2081" s="167"/>
      <c r="N2081" s="167"/>
      <c r="O2081" s="84" t="s">
        <v>1902</v>
      </c>
      <c r="P2081" s="81">
        <v>300</v>
      </c>
      <c r="Q2081" s="96" t="s">
        <v>1040</v>
      </c>
      <c r="R2081" s="165" t="s">
        <v>174</v>
      </c>
      <c r="S2081" s="165" t="s">
        <v>494</v>
      </c>
      <c r="T2081" s="86" t="s">
        <v>1825</v>
      </c>
      <c r="U2081" s="165"/>
      <c r="V2081" s="86"/>
      <c r="W2081" s="97"/>
      <c r="X2081" s="165" t="s">
        <v>1218</v>
      </c>
      <c r="Y2081" s="165" t="str">
        <f t="shared" si="126"/>
        <v>WOR20161125OUPO9È</v>
      </c>
      <c r="Z2081" s="165">
        <f t="shared" si="127"/>
        <v>0</v>
      </c>
      <c r="AA2081" s="165" t="str">
        <f>VLOOKUP(R2081,NIVEAUXADMIN!A:B,2,FALSE)</f>
        <v>HT01</v>
      </c>
      <c r="AB2081" s="165" t="str">
        <f>VLOOKUP(S2081,NIVEAUXADMIN!E:F,2,FALSE)</f>
        <v>HT01152</v>
      </c>
      <c r="AC2081" s="165" t="str">
        <f>VLOOKUP(T2081,NIVEAUXADMIN!I:J,2,FALSE)</f>
        <v>HT01152-04</v>
      </c>
      <c r="AD2081" s="47">
        <f>IF(SUMPRODUCT(($A$4:$A2081=A2081)*($S$4:$S2081=S2081))&gt;1,0,1)</f>
        <v>0</v>
      </c>
    </row>
    <row r="2082" spans="1:30">
      <c r="A2082" s="98" t="s">
        <v>1090</v>
      </c>
      <c r="B2082" s="165"/>
      <c r="C2082" s="90" t="s">
        <v>1217</v>
      </c>
      <c r="D2082" s="165" t="s">
        <v>16</v>
      </c>
      <c r="E2082" s="189">
        <v>42702</v>
      </c>
      <c r="F2082" s="95" t="s">
        <v>1051</v>
      </c>
      <c r="G2082" s="165" t="s">
        <v>1052</v>
      </c>
      <c r="H2082" s="165" t="s">
        <v>1054</v>
      </c>
      <c r="I2082" s="176"/>
      <c r="J2082" s="85" t="str">
        <f>IFERROR(VLOOKUP(H2082,REFERENCES!R:S,2,FALSE),"")</f>
        <v>Nombre</v>
      </c>
      <c r="K2082" s="168">
        <v>400</v>
      </c>
      <c r="L2082" s="167"/>
      <c r="M2082" s="167"/>
      <c r="N2082" s="167"/>
      <c r="O2082" s="84" t="s">
        <v>1902</v>
      </c>
      <c r="P2082" s="81">
        <v>400</v>
      </c>
      <c r="Q2082" s="96" t="s">
        <v>1040</v>
      </c>
      <c r="R2082" s="165" t="s">
        <v>174</v>
      </c>
      <c r="S2082" s="165" t="s">
        <v>494</v>
      </c>
      <c r="T2082" s="86" t="s">
        <v>1825</v>
      </c>
      <c r="U2082" s="165"/>
      <c r="V2082" s="86"/>
      <c r="W2082" s="97"/>
      <c r="X2082" s="165"/>
      <c r="Y2082" s="165" t="str">
        <f t="shared" si="126"/>
        <v>WOR20161128OUPO9È</v>
      </c>
      <c r="Z2082" s="165">
        <f t="shared" si="127"/>
        <v>0</v>
      </c>
      <c r="AA2082" s="165" t="str">
        <f>VLOOKUP(R2082,NIVEAUXADMIN!A:B,2,FALSE)</f>
        <v>HT01</v>
      </c>
      <c r="AB2082" s="165" t="str">
        <f>VLOOKUP(S2082,NIVEAUXADMIN!E:F,2,FALSE)</f>
        <v>HT01152</v>
      </c>
      <c r="AC2082" s="165" t="str">
        <f>VLOOKUP(T2082,NIVEAUXADMIN!I:J,2,FALSE)</f>
        <v>HT01152-04</v>
      </c>
      <c r="AD2082" s="47">
        <f>IF(SUMPRODUCT(($A$4:$A2082=A2082)*($S$4:$S2082=S2082))&gt;1,0,1)</f>
        <v>0</v>
      </c>
    </row>
    <row r="2083" spans="1:30">
      <c r="A2083" s="165" t="s">
        <v>1090</v>
      </c>
      <c r="B2083" s="76"/>
      <c r="C2083" s="90"/>
      <c r="D2083" s="165" t="s">
        <v>16</v>
      </c>
      <c r="E2083" s="189">
        <v>42702</v>
      </c>
      <c r="F2083" s="95" t="s">
        <v>1050</v>
      </c>
      <c r="G2083" s="165" t="s">
        <v>1029</v>
      </c>
      <c r="H2083" s="165" t="s">
        <v>1029</v>
      </c>
      <c r="I2083" s="176"/>
      <c r="J2083" s="85" t="str">
        <f>IFERROR(VLOOKUP(H2083,REFERENCES!R:S,2,FALSE),"")</f>
        <v/>
      </c>
      <c r="K2083" s="168">
        <v>400</v>
      </c>
      <c r="L2083" s="167"/>
      <c r="M2083" s="167"/>
      <c r="N2083" s="167"/>
      <c r="O2083" s="84" t="s">
        <v>1902</v>
      </c>
      <c r="P2083" s="81">
        <v>400</v>
      </c>
      <c r="Q2083" s="96" t="s">
        <v>1040</v>
      </c>
      <c r="R2083" s="165" t="s">
        <v>174</v>
      </c>
      <c r="S2083" s="165" t="s">
        <v>494</v>
      </c>
      <c r="T2083" s="86" t="s">
        <v>1825</v>
      </c>
      <c r="U2083" s="165" t="s">
        <v>1254</v>
      </c>
      <c r="V2083" s="86"/>
      <c r="W2083" s="97"/>
      <c r="X2083" s="165"/>
      <c r="Y2083" s="165" t="str">
        <f t="shared" si="126"/>
        <v>WOR20161128OUPO9È</v>
      </c>
      <c r="Z2083" s="165">
        <f t="shared" si="127"/>
        <v>0</v>
      </c>
      <c r="AA2083" s="165" t="str">
        <f>VLOOKUP(R2083,NIVEAUXADMIN!A:B,2,FALSE)</f>
        <v>HT01</v>
      </c>
      <c r="AB2083" s="165" t="str">
        <f>VLOOKUP(S2083,NIVEAUXADMIN!E:F,2,FALSE)</f>
        <v>HT01152</v>
      </c>
      <c r="AC2083" s="165" t="str">
        <f>VLOOKUP(T2083,NIVEAUXADMIN!I:J,2,FALSE)</f>
        <v>HT01152-04</v>
      </c>
      <c r="AD2083" s="47">
        <f>IF(SUMPRODUCT(($A$4:$A2083=A2083)*($S$4:$S2083=S2083))&gt;1,0,1)</f>
        <v>0</v>
      </c>
    </row>
    <row r="2084" spans="1:30">
      <c r="A2084" s="98" t="s">
        <v>1090</v>
      </c>
      <c r="B2084" s="165"/>
      <c r="C2084" s="90" t="s">
        <v>1217</v>
      </c>
      <c r="D2084" s="165" t="s">
        <v>16</v>
      </c>
      <c r="E2084" s="189">
        <v>42702</v>
      </c>
      <c r="F2084" s="88" t="s">
        <v>1051</v>
      </c>
      <c r="G2084" s="87" t="s">
        <v>1052</v>
      </c>
      <c r="H2084" s="87" t="s">
        <v>1062</v>
      </c>
      <c r="I2084" s="176"/>
      <c r="J2084" s="85" t="str">
        <f>IFERROR(VLOOKUP(H2084,REFERENCES!R:S,2,FALSE),"")</f>
        <v>Nombre</v>
      </c>
      <c r="K2084" s="168">
        <v>400</v>
      </c>
      <c r="L2084" s="167"/>
      <c r="M2084" s="167"/>
      <c r="N2084" s="167"/>
      <c r="O2084" s="84" t="s">
        <v>1902</v>
      </c>
      <c r="P2084" s="81">
        <v>400</v>
      </c>
      <c r="Q2084" s="96" t="s">
        <v>1040</v>
      </c>
      <c r="R2084" s="165" t="s">
        <v>174</v>
      </c>
      <c r="S2084" s="165" t="s">
        <v>494</v>
      </c>
      <c r="T2084" s="86" t="s">
        <v>1825</v>
      </c>
      <c r="U2084" s="165"/>
      <c r="V2084" s="86"/>
      <c r="W2084" s="97"/>
      <c r="X2084" s="165"/>
      <c r="Y2084" s="165" t="str">
        <f t="shared" si="126"/>
        <v>WOR20161128OUPO9È</v>
      </c>
      <c r="Z2084" s="165">
        <f t="shared" si="127"/>
        <v>0</v>
      </c>
      <c r="AA2084" s="165" t="str">
        <f>VLOOKUP(R2084,NIVEAUXADMIN!A:B,2,FALSE)</f>
        <v>HT01</v>
      </c>
      <c r="AB2084" s="165" t="str">
        <f>VLOOKUP(S2084,NIVEAUXADMIN!E:F,2,FALSE)</f>
        <v>HT01152</v>
      </c>
      <c r="AC2084" s="165" t="str">
        <f>VLOOKUP(T2084,NIVEAUXADMIN!I:J,2,FALSE)</f>
        <v>HT01152-04</v>
      </c>
      <c r="AD2084" s="47">
        <f>IF(SUMPRODUCT(($A$4:$A2084=A2084)*($S$4:$S2084=S2084))&gt;1,0,1)</f>
        <v>0</v>
      </c>
    </row>
    <row r="2085" spans="1:30">
      <c r="A2085" s="98" t="s">
        <v>1090</v>
      </c>
      <c r="B2085" s="165"/>
      <c r="C2085" s="90" t="s">
        <v>1217</v>
      </c>
      <c r="D2085" s="165" t="s">
        <v>16</v>
      </c>
      <c r="E2085" s="189">
        <v>42702</v>
      </c>
      <c r="F2085" s="95" t="s">
        <v>1051</v>
      </c>
      <c r="G2085" s="165" t="s">
        <v>1052</v>
      </c>
      <c r="H2085" s="165" t="s">
        <v>1061</v>
      </c>
      <c r="I2085" s="176"/>
      <c r="J2085" s="85" t="str">
        <f>IFERROR(VLOOKUP(H2085,REFERENCES!R:S,2,FALSE),"")</f>
        <v>Nombre</v>
      </c>
      <c r="K2085" s="168">
        <v>400</v>
      </c>
      <c r="L2085" s="167"/>
      <c r="M2085" s="167"/>
      <c r="N2085" s="167"/>
      <c r="O2085" s="84" t="s">
        <v>1902</v>
      </c>
      <c r="P2085" s="81">
        <v>400</v>
      </c>
      <c r="Q2085" s="96" t="s">
        <v>1040</v>
      </c>
      <c r="R2085" s="165" t="s">
        <v>174</v>
      </c>
      <c r="S2085" s="165" t="s">
        <v>494</v>
      </c>
      <c r="T2085" s="86" t="s">
        <v>1825</v>
      </c>
      <c r="U2085" s="165"/>
      <c r="V2085" s="86"/>
      <c r="W2085" s="97"/>
      <c r="X2085" s="165"/>
      <c r="Y2085" s="165" t="str">
        <f t="shared" si="126"/>
        <v>WOR20161128OUPO9È</v>
      </c>
      <c r="Z2085" s="165">
        <f t="shared" si="127"/>
        <v>0</v>
      </c>
      <c r="AA2085" s="165" t="str">
        <f>VLOOKUP(R2085,NIVEAUXADMIN!A:B,2,FALSE)</f>
        <v>HT01</v>
      </c>
      <c r="AB2085" s="165" t="str">
        <f>VLOOKUP(S2085,NIVEAUXADMIN!E:F,2,FALSE)</f>
        <v>HT01152</v>
      </c>
      <c r="AC2085" s="165" t="str">
        <f>VLOOKUP(T2085,NIVEAUXADMIN!I:J,2,FALSE)</f>
        <v>HT01152-04</v>
      </c>
      <c r="AD2085" s="47">
        <f>IF(SUMPRODUCT(($A$4:$A2085=A2085)*($S$4:$S2085=S2085))&gt;1,0,1)</f>
        <v>0</v>
      </c>
    </row>
    <row r="2086" spans="1:30">
      <c r="A2086" s="98" t="s">
        <v>1090</v>
      </c>
      <c r="B2086" s="165"/>
      <c r="C2086" s="90" t="s">
        <v>1217</v>
      </c>
      <c r="D2086" s="165" t="s">
        <v>16</v>
      </c>
      <c r="E2086" s="189">
        <v>42702</v>
      </c>
      <c r="F2086" s="95" t="s">
        <v>1051</v>
      </c>
      <c r="G2086" s="165" t="s">
        <v>1052</v>
      </c>
      <c r="H2086" s="165" t="s">
        <v>1058</v>
      </c>
      <c r="I2086" s="176"/>
      <c r="J2086" s="85" t="str">
        <f>IFERROR(VLOOKUP(H2086,REFERENCES!R:S,2,FALSE),"")</f>
        <v>Nombre</v>
      </c>
      <c r="K2086" s="168">
        <v>400</v>
      </c>
      <c r="L2086" s="167"/>
      <c r="M2086" s="167"/>
      <c r="N2086" s="167"/>
      <c r="O2086" s="84" t="s">
        <v>1902</v>
      </c>
      <c r="P2086" s="81">
        <v>400</v>
      </c>
      <c r="Q2086" s="96" t="s">
        <v>1040</v>
      </c>
      <c r="R2086" s="165" t="s">
        <v>174</v>
      </c>
      <c r="S2086" s="165" t="s">
        <v>494</v>
      </c>
      <c r="T2086" s="86" t="s">
        <v>1825</v>
      </c>
      <c r="U2086" s="165"/>
      <c r="V2086" s="86"/>
      <c r="W2086" s="97"/>
      <c r="X2086" s="165"/>
      <c r="Y2086" s="165" t="str">
        <f t="shared" si="126"/>
        <v>WOR20161128OUPO9È</v>
      </c>
      <c r="Z2086" s="165">
        <f t="shared" si="127"/>
        <v>0</v>
      </c>
      <c r="AA2086" s="165" t="str">
        <f>VLOOKUP(R2086,NIVEAUXADMIN!A:B,2,FALSE)</f>
        <v>HT01</v>
      </c>
      <c r="AB2086" s="165" t="str">
        <f>VLOOKUP(S2086,NIVEAUXADMIN!E:F,2,FALSE)</f>
        <v>HT01152</v>
      </c>
      <c r="AC2086" s="165" t="str">
        <f>VLOOKUP(T2086,NIVEAUXADMIN!I:J,2,FALSE)</f>
        <v>HT01152-04</v>
      </c>
      <c r="AD2086" s="47">
        <f>IF(SUMPRODUCT(($A$4:$A2086=A2086)*($S$4:$S2086=S2086))&gt;1,0,1)</f>
        <v>0</v>
      </c>
    </row>
    <row r="2087" spans="1:30">
      <c r="A2087" s="98" t="s">
        <v>1090</v>
      </c>
      <c r="B2087" s="165"/>
      <c r="C2087" s="90" t="s">
        <v>1217</v>
      </c>
      <c r="D2087" s="165" t="s">
        <v>16</v>
      </c>
      <c r="E2087" s="189">
        <v>42702</v>
      </c>
      <c r="F2087" s="95" t="s">
        <v>1051</v>
      </c>
      <c r="G2087" s="165" t="s">
        <v>1052</v>
      </c>
      <c r="H2087" s="165" t="s">
        <v>1057</v>
      </c>
      <c r="I2087" s="176"/>
      <c r="J2087" s="85" t="str">
        <f>IFERROR(VLOOKUP(H2087,REFERENCES!R:S,2,FALSE),"")</f>
        <v>Nombre</v>
      </c>
      <c r="K2087" s="168">
        <v>400</v>
      </c>
      <c r="L2087" s="167"/>
      <c r="M2087" s="167"/>
      <c r="N2087" s="167"/>
      <c r="O2087" s="84" t="s">
        <v>1902</v>
      </c>
      <c r="P2087" s="81">
        <v>400</v>
      </c>
      <c r="Q2087" s="96" t="s">
        <v>1040</v>
      </c>
      <c r="R2087" s="165" t="s">
        <v>174</v>
      </c>
      <c r="S2087" s="165" t="s">
        <v>494</v>
      </c>
      <c r="T2087" s="86" t="s">
        <v>1825</v>
      </c>
      <c r="U2087" s="165"/>
      <c r="V2087" s="86"/>
      <c r="W2087" s="97"/>
      <c r="X2087" s="165" t="s">
        <v>1220</v>
      </c>
      <c r="Y2087" s="165" t="str">
        <f t="shared" si="126"/>
        <v>WOR20161128OUPO9È</v>
      </c>
      <c r="Z2087" s="165">
        <f t="shared" si="127"/>
        <v>0</v>
      </c>
      <c r="AA2087" s="165" t="str">
        <f>VLOOKUP(R2087,NIVEAUXADMIN!A:B,2,FALSE)</f>
        <v>HT01</v>
      </c>
      <c r="AB2087" s="165" t="str">
        <f>VLOOKUP(S2087,NIVEAUXADMIN!E:F,2,FALSE)</f>
        <v>HT01152</v>
      </c>
      <c r="AC2087" s="165" t="str">
        <f>VLOOKUP(T2087,NIVEAUXADMIN!I:J,2,FALSE)</f>
        <v>HT01152-04</v>
      </c>
      <c r="AD2087" s="47">
        <f>IF(SUMPRODUCT(($A$4:$A2087=A2087)*($S$4:$S2087=S2087))&gt;1,0,1)</f>
        <v>0</v>
      </c>
    </row>
    <row r="2088" spans="1:30">
      <c r="A2088" s="98" t="s">
        <v>1090</v>
      </c>
      <c r="B2088" s="165"/>
      <c r="C2088" s="90" t="s">
        <v>1217</v>
      </c>
      <c r="D2088" s="165" t="s">
        <v>16</v>
      </c>
      <c r="E2088" s="189">
        <v>42704</v>
      </c>
      <c r="F2088" s="95" t="s">
        <v>1049</v>
      </c>
      <c r="G2088" s="165" t="s">
        <v>1084</v>
      </c>
      <c r="H2088" s="165" t="s">
        <v>1085</v>
      </c>
      <c r="I2088" s="176"/>
      <c r="J2088" s="85" t="str">
        <f>IFERROR(VLOOKUP(H2088,REFERENCES!R:S,2,FALSE),"")</f>
        <v>Valeur en USD</v>
      </c>
      <c r="K2088" s="168">
        <v>25</v>
      </c>
      <c r="L2088" s="167"/>
      <c r="M2088" s="167"/>
      <c r="N2088" s="167"/>
      <c r="O2088" s="84" t="s">
        <v>1902</v>
      </c>
      <c r="P2088" s="81">
        <v>198</v>
      </c>
      <c r="Q2088" s="89"/>
      <c r="R2088" s="165" t="s">
        <v>174</v>
      </c>
      <c r="S2088" s="165" t="s">
        <v>494</v>
      </c>
      <c r="T2088" s="86" t="s">
        <v>1825</v>
      </c>
      <c r="U2088" s="165"/>
      <c r="V2088" s="86"/>
      <c r="W2088" s="97"/>
      <c r="X2088" s="165" t="s">
        <v>1255</v>
      </c>
      <c r="Y2088" s="165" t="str">
        <f t="shared" si="126"/>
        <v>WOR20161130OUPO9È</v>
      </c>
      <c r="Z2088" s="165">
        <f t="shared" si="127"/>
        <v>0</v>
      </c>
      <c r="AA2088" s="165" t="str">
        <f>VLOOKUP(R2088,NIVEAUXADMIN!A:B,2,FALSE)</f>
        <v>HT01</v>
      </c>
      <c r="AB2088" s="165" t="str">
        <f>VLOOKUP(S2088,NIVEAUXADMIN!E:F,2,FALSE)</f>
        <v>HT01152</v>
      </c>
      <c r="AC2088" s="165" t="str">
        <f>VLOOKUP(T2088,NIVEAUXADMIN!I:J,2,FALSE)</f>
        <v>HT01152-04</v>
      </c>
      <c r="AD2088" s="47">
        <f>IF(SUMPRODUCT(($A$4:$A2088=A2088)*($S$4:$S2088=S2088))&gt;1,0,1)</f>
        <v>0</v>
      </c>
    </row>
    <row r="2089" spans="1:30">
      <c r="A2089" s="98" t="s">
        <v>1090</v>
      </c>
      <c r="B2089" s="165"/>
      <c r="C2089" s="90"/>
      <c r="D2089" s="165" t="s">
        <v>16</v>
      </c>
      <c r="E2089" s="189">
        <v>42704</v>
      </c>
      <c r="F2089" s="95" t="s">
        <v>1050</v>
      </c>
      <c r="G2089" s="165" t="s">
        <v>1029</v>
      </c>
      <c r="H2089" s="165" t="s">
        <v>1029</v>
      </c>
      <c r="I2089" s="176"/>
      <c r="J2089" s="85" t="str">
        <f>IFERROR(VLOOKUP(H2089,REFERENCES!R:S,2,FALSE),"")</f>
        <v/>
      </c>
      <c r="K2089" s="168">
        <v>400</v>
      </c>
      <c r="L2089" s="167"/>
      <c r="M2089" s="167"/>
      <c r="N2089" s="167"/>
      <c r="O2089" s="84" t="s">
        <v>1902</v>
      </c>
      <c r="P2089" s="81">
        <v>400</v>
      </c>
      <c r="Q2089" s="96" t="s">
        <v>1040</v>
      </c>
      <c r="R2089" s="165" t="s">
        <v>174</v>
      </c>
      <c r="S2089" s="165" t="s">
        <v>494</v>
      </c>
      <c r="T2089" s="86" t="s">
        <v>1825</v>
      </c>
      <c r="U2089" s="165"/>
      <c r="V2089" s="86"/>
      <c r="W2089" s="97"/>
      <c r="X2089" s="165"/>
      <c r="Y2089" s="165" t="str">
        <f t="shared" si="126"/>
        <v>WOR20161130OUPO9È</v>
      </c>
      <c r="Z2089" s="165">
        <f t="shared" si="127"/>
        <v>0</v>
      </c>
      <c r="AA2089" s="165" t="str">
        <f>VLOOKUP(R2089,NIVEAUXADMIN!A:B,2,FALSE)</f>
        <v>HT01</v>
      </c>
      <c r="AB2089" s="165" t="str">
        <f>VLOOKUP(S2089,NIVEAUXADMIN!E:F,2,FALSE)</f>
        <v>HT01152</v>
      </c>
      <c r="AC2089" s="165" t="str">
        <f>VLOOKUP(T2089,NIVEAUXADMIN!I:J,2,FALSE)</f>
        <v>HT01152-04</v>
      </c>
      <c r="AD2089" s="47">
        <f>IF(SUMPRODUCT(($A$4:$A2089=A2089)*($S$4:$S2089=S2089))&gt;1,0,1)</f>
        <v>0</v>
      </c>
    </row>
    <row r="2090" spans="1:30">
      <c r="A2090" s="98" t="s">
        <v>1090</v>
      </c>
      <c r="B2090" s="165"/>
      <c r="C2090" s="90" t="s">
        <v>1217</v>
      </c>
      <c r="D2090" s="165" t="s">
        <v>16</v>
      </c>
      <c r="E2090" s="189">
        <v>42704</v>
      </c>
      <c r="F2090" s="88" t="s">
        <v>1051</v>
      </c>
      <c r="G2090" s="87" t="s">
        <v>1052</v>
      </c>
      <c r="H2090" s="87" t="s">
        <v>1062</v>
      </c>
      <c r="I2090" s="176"/>
      <c r="J2090" s="85" t="str">
        <f>IFERROR(VLOOKUP(H2090,REFERENCES!R:S,2,FALSE),"")</f>
        <v>Nombre</v>
      </c>
      <c r="K2090" s="168">
        <v>400</v>
      </c>
      <c r="L2090" s="167"/>
      <c r="M2090" s="167"/>
      <c r="N2090" s="167"/>
      <c r="O2090" s="84" t="s">
        <v>1902</v>
      </c>
      <c r="P2090" s="81">
        <v>400</v>
      </c>
      <c r="Q2090" s="96" t="s">
        <v>1040</v>
      </c>
      <c r="R2090" s="165" t="s">
        <v>174</v>
      </c>
      <c r="S2090" s="165" t="s">
        <v>494</v>
      </c>
      <c r="T2090" s="86" t="s">
        <v>1825</v>
      </c>
      <c r="U2090" s="165"/>
      <c r="V2090" s="86"/>
      <c r="W2090" s="97"/>
      <c r="X2090" s="165"/>
      <c r="Y2090" s="165" t="str">
        <f t="shared" si="126"/>
        <v>WOR20161130OUPO9È</v>
      </c>
      <c r="Z2090" s="165">
        <f t="shared" si="127"/>
        <v>0</v>
      </c>
      <c r="AA2090" s="165" t="str">
        <f>VLOOKUP(R2090,NIVEAUXADMIN!A:B,2,FALSE)</f>
        <v>HT01</v>
      </c>
      <c r="AB2090" s="165" t="str">
        <f>VLOOKUP(S2090,NIVEAUXADMIN!E:F,2,FALSE)</f>
        <v>HT01152</v>
      </c>
      <c r="AC2090" s="165" t="str">
        <f>VLOOKUP(T2090,NIVEAUXADMIN!I:J,2,FALSE)</f>
        <v>HT01152-04</v>
      </c>
      <c r="AD2090" s="47">
        <f>IF(SUMPRODUCT(($A$4:$A2090=A2090)*($S$4:$S2090=S2090))&gt;1,0,1)</f>
        <v>0</v>
      </c>
    </row>
    <row r="2091" spans="1:30">
      <c r="A2091" s="98" t="s">
        <v>1090</v>
      </c>
      <c r="B2091" s="165"/>
      <c r="C2091" s="90" t="s">
        <v>1217</v>
      </c>
      <c r="D2091" s="165" t="s">
        <v>16</v>
      </c>
      <c r="E2091" s="189">
        <v>42704</v>
      </c>
      <c r="F2091" s="95" t="s">
        <v>1051</v>
      </c>
      <c r="G2091" s="165" t="s">
        <v>1052</v>
      </c>
      <c r="H2091" s="165" t="s">
        <v>1061</v>
      </c>
      <c r="I2091" s="176"/>
      <c r="J2091" s="85" t="str">
        <f>IFERROR(VLOOKUP(H2091,REFERENCES!R:S,2,FALSE),"")</f>
        <v>Nombre</v>
      </c>
      <c r="K2091" s="168">
        <v>400</v>
      </c>
      <c r="L2091" s="167"/>
      <c r="M2091" s="167"/>
      <c r="N2091" s="167"/>
      <c r="O2091" s="84" t="s">
        <v>1902</v>
      </c>
      <c r="P2091" s="81">
        <v>400</v>
      </c>
      <c r="Q2091" s="96" t="s">
        <v>1040</v>
      </c>
      <c r="R2091" s="165" t="s">
        <v>174</v>
      </c>
      <c r="S2091" s="165" t="s">
        <v>494</v>
      </c>
      <c r="T2091" s="86" t="s">
        <v>1825</v>
      </c>
      <c r="U2091" s="165"/>
      <c r="V2091" s="86"/>
      <c r="W2091" s="97"/>
      <c r="X2091" s="165"/>
      <c r="Y2091" s="165" t="str">
        <f t="shared" si="126"/>
        <v>WOR20161130OUPO9È</v>
      </c>
      <c r="Z2091" s="165">
        <f t="shared" si="127"/>
        <v>0</v>
      </c>
      <c r="AA2091" s="165" t="str">
        <f>VLOOKUP(R2091,NIVEAUXADMIN!A:B,2,FALSE)</f>
        <v>HT01</v>
      </c>
      <c r="AB2091" s="165" t="str">
        <f>VLOOKUP(S2091,NIVEAUXADMIN!E:F,2,FALSE)</f>
        <v>HT01152</v>
      </c>
      <c r="AC2091" s="165" t="str">
        <f>VLOOKUP(T2091,NIVEAUXADMIN!I:J,2,FALSE)</f>
        <v>HT01152-04</v>
      </c>
      <c r="AD2091" s="47">
        <f>IF(SUMPRODUCT(($A$4:$A2091=A2091)*($S$4:$S2091=S2091))&gt;1,0,1)</f>
        <v>0</v>
      </c>
    </row>
    <row r="2092" spans="1:30">
      <c r="A2092" s="98" t="s">
        <v>1090</v>
      </c>
      <c r="B2092" s="165"/>
      <c r="C2092" s="90" t="s">
        <v>1217</v>
      </c>
      <c r="D2092" s="165" t="s">
        <v>16</v>
      </c>
      <c r="E2092" s="189">
        <v>42704</v>
      </c>
      <c r="F2092" s="95" t="s">
        <v>1051</v>
      </c>
      <c r="G2092" s="165" t="s">
        <v>1052</v>
      </c>
      <c r="H2092" s="165" t="s">
        <v>1058</v>
      </c>
      <c r="I2092" s="176"/>
      <c r="J2092" s="85" t="str">
        <f>IFERROR(VLOOKUP(H2092,REFERENCES!R:S,2,FALSE),"")</f>
        <v>Nombre</v>
      </c>
      <c r="K2092" s="168">
        <v>400</v>
      </c>
      <c r="L2092" s="167"/>
      <c r="M2092" s="167"/>
      <c r="N2092" s="167"/>
      <c r="O2092" s="84" t="s">
        <v>1902</v>
      </c>
      <c r="P2092" s="81">
        <v>400</v>
      </c>
      <c r="Q2092" s="96" t="s">
        <v>1040</v>
      </c>
      <c r="R2092" s="165" t="s">
        <v>174</v>
      </c>
      <c r="S2092" s="165" t="s">
        <v>494</v>
      </c>
      <c r="T2092" s="86" t="s">
        <v>1825</v>
      </c>
      <c r="U2092" s="165"/>
      <c r="V2092" s="86"/>
      <c r="W2092" s="97"/>
      <c r="X2092" s="165"/>
      <c r="Y2092" s="165" t="str">
        <f t="shared" ref="Y2092:Y2110" si="128">UPPER(LEFT(A2092,3)&amp;YEAR(E2092)&amp;MONTH(E2092)&amp;DAY((E2092))&amp;LEFT(R2092,2)&amp;LEFT(S2092,2)&amp;LEFT(T2092,2))</f>
        <v>WOR20161130OUPO9È</v>
      </c>
      <c r="Z2092" s="165">
        <f t="shared" ref="Z2092:Z2110" si="129">COUNTIF($Y$4:$Y$1907,Y2092)</f>
        <v>0</v>
      </c>
      <c r="AA2092" s="165" t="str">
        <f>VLOOKUP(R2092,NIVEAUXADMIN!A:B,2,FALSE)</f>
        <v>HT01</v>
      </c>
      <c r="AB2092" s="165" t="str">
        <f>VLOOKUP(S2092,NIVEAUXADMIN!E:F,2,FALSE)</f>
        <v>HT01152</v>
      </c>
      <c r="AC2092" s="165" t="str">
        <f>VLOOKUP(T2092,NIVEAUXADMIN!I:J,2,FALSE)</f>
        <v>HT01152-04</v>
      </c>
      <c r="AD2092" s="47">
        <f>IF(SUMPRODUCT(($A$4:$A2092=A2092)*($S$4:$S2092=S2092))&gt;1,0,1)</f>
        <v>0</v>
      </c>
    </row>
    <row r="2093" spans="1:30">
      <c r="A2093" s="98" t="s">
        <v>1090</v>
      </c>
      <c r="B2093" s="165"/>
      <c r="C2093" s="90"/>
      <c r="D2093" s="165" t="s">
        <v>16</v>
      </c>
      <c r="E2093" s="189">
        <v>42704</v>
      </c>
      <c r="F2093" s="95" t="s">
        <v>1049</v>
      </c>
      <c r="G2093" s="165" t="s">
        <v>1084</v>
      </c>
      <c r="H2093" s="165" t="s">
        <v>1086</v>
      </c>
      <c r="I2093" s="176"/>
      <c r="J2093" s="85" t="str">
        <f>IFERROR(VLOOKUP(H2093,REFERENCES!R:S,2,FALSE),"")</f>
        <v>Valeur en USD</v>
      </c>
      <c r="K2093" s="168">
        <v>50</v>
      </c>
      <c r="L2093" s="167"/>
      <c r="M2093" s="167"/>
      <c r="N2093" s="167"/>
      <c r="O2093" s="84" t="s">
        <v>1902</v>
      </c>
      <c r="P2093" s="81">
        <v>859</v>
      </c>
      <c r="Q2093" s="89"/>
      <c r="R2093" s="165" t="s">
        <v>174</v>
      </c>
      <c r="S2093" s="165" t="s">
        <v>494</v>
      </c>
      <c r="T2093" s="86" t="s">
        <v>1825</v>
      </c>
      <c r="U2093" s="165"/>
      <c r="V2093" s="86"/>
      <c r="W2093" s="97"/>
      <c r="X2093" s="165" t="s">
        <v>1091</v>
      </c>
      <c r="Y2093" s="165" t="str">
        <f t="shared" si="128"/>
        <v>WOR20161130OUPO9È</v>
      </c>
      <c r="Z2093" s="165">
        <f t="shared" si="129"/>
        <v>0</v>
      </c>
      <c r="AA2093" s="165" t="str">
        <f>VLOOKUP(R2093,NIVEAUXADMIN!A:B,2,FALSE)</f>
        <v>HT01</v>
      </c>
      <c r="AB2093" s="165" t="str">
        <f>VLOOKUP(S2093,NIVEAUXADMIN!E:F,2,FALSE)</f>
        <v>HT01152</v>
      </c>
      <c r="AC2093" s="165" t="str">
        <f>VLOOKUP(T2093,NIVEAUXADMIN!I:J,2,FALSE)</f>
        <v>HT01152-04</v>
      </c>
      <c r="AD2093" s="47">
        <f>IF(SUMPRODUCT(($A$4:$A2093=A2093)*($S$4:$S2093=S2093))&gt;1,0,1)</f>
        <v>0</v>
      </c>
    </row>
    <row r="2094" spans="1:30">
      <c r="A2094" s="98" t="s">
        <v>1090</v>
      </c>
      <c r="B2094" s="165"/>
      <c r="C2094" s="90"/>
      <c r="D2094" s="165" t="s">
        <v>16</v>
      </c>
      <c r="E2094" s="189">
        <v>42706</v>
      </c>
      <c r="F2094" s="95" t="s">
        <v>1050</v>
      </c>
      <c r="G2094" s="165" t="s">
        <v>1029</v>
      </c>
      <c r="H2094" s="165" t="s">
        <v>1029</v>
      </c>
      <c r="I2094" s="176"/>
      <c r="J2094" s="85" t="str">
        <f>IFERROR(VLOOKUP(H2094,REFERENCES!R:S,2,FALSE),"")</f>
        <v/>
      </c>
      <c r="K2094" s="168">
        <v>216</v>
      </c>
      <c r="L2094" s="167"/>
      <c r="M2094" s="167"/>
      <c r="N2094" s="167"/>
      <c r="O2094" s="84" t="s">
        <v>1902</v>
      </c>
      <c r="P2094" s="2">
        <v>216</v>
      </c>
      <c r="Q2094" s="96" t="s">
        <v>1040</v>
      </c>
      <c r="R2094" s="165" t="s">
        <v>174</v>
      </c>
      <c r="S2094" s="165" t="s">
        <v>494</v>
      </c>
      <c r="T2094" s="86" t="s">
        <v>1825</v>
      </c>
      <c r="U2094" s="165"/>
      <c r="V2094" s="86"/>
      <c r="W2094" s="97"/>
      <c r="X2094" s="165"/>
      <c r="Y2094" s="165" t="str">
        <f t="shared" si="128"/>
        <v>WOR2016122OUPO9È</v>
      </c>
      <c r="Z2094" s="165">
        <f t="shared" si="129"/>
        <v>0</v>
      </c>
      <c r="AA2094" s="165" t="str">
        <f>VLOOKUP(R2094,NIVEAUXADMIN!A:B,2,FALSE)</f>
        <v>HT01</v>
      </c>
      <c r="AB2094" s="165" t="str">
        <f>VLOOKUP(S2094,NIVEAUXADMIN!E:F,2,FALSE)</f>
        <v>HT01152</v>
      </c>
      <c r="AC2094" s="165" t="str">
        <f>VLOOKUP(T2094,NIVEAUXADMIN!I:J,2,FALSE)</f>
        <v>HT01152-04</v>
      </c>
      <c r="AD2094" s="47">
        <f>IF(SUMPRODUCT(($A$4:$A2094=A2094)*($S$4:$S2094=S2094))&gt;1,0,1)</f>
        <v>0</v>
      </c>
    </row>
    <row r="2095" spans="1:30">
      <c r="A2095" s="98" t="s">
        <v>1090</v>
      </c>
      <c r="B2095" s="165"/>
      <c r="C2095" s="90"/>
      <c r="D2095" s="165" t="s">
        <v>16</v>
      </c>
      <c r="E2095" s="189">
        <v>42706</v>
      </c>
      <c r="F2095" s="95" t="s">
        <v>1051</v>
      </c>
      <c r="G2095" s="165" t="s">
        <v>1052</v>
      </c>
      <c r="H2095" s="165" t="s">
        <v>1059</v>
      </c>
      <c r="I2095" s="176"/>
      <c r="J2095" s="85" t="str">
        <f>IFERROR(VLOOKUP(H2095,REFERENCES!R:S,2,FALSE),"")</f>
        <v>Nombre</v>
      </c>
      <c r="K2095" s="168">
        <v>12960</v>
      </c>
      <c r="L2095" s="167"/>
      <c r="M2095" s="167"/>
      <c r="N2095" s="167"/>
      <c r="O2095" s="84" t="s">
        <v>1902</v>
      </c>
      <c r="P2095" s="2">
        <v>216</v>
      </c>
      <c r="Q2095" s="96" t="s">
        <v>1040</v>
      </c>
      <c r="R2095" s="165" t="s">
        <v>174</v>
      </c>
      <c r="S2095" s="165" t="s">
        <v>494</v>
      </c>
      <c r="T2095" s="86" t="s">
        <v>1825</v>
      </c>
      <c r="U2095" s="165"/>
      <c r="V2095" s="86"/>
      <c r="W2095" s="97"/>
      <c r="X2095" s="165"/>
      <c r="Y2095" s="165" t="str">
        <f t="shared" si="128"/>
        <v>WOR2016122OUPO9È</v>
      </c>
      <c r="Z2095" s="165">
        <f t="shared" si="129"/>
        <v>0</v>
      </c>
      <c r="AA2095" s="165" t="str">
        <f>VLOOKUP(R2095,NIVEAUXADMIN!A:B,2,FALSE)</f>
        <v>HT01</v>
      </c>
      <c r="AB2095" s="165" t="str">
        <f>VLOOKUP(S2095,NIVEAUXADMIN!E:F,2,FALSE)</f>
        <v>HT01152</v>
      </c>
      <c r="AC2095" s="165" t="str">
        <f>VLOOKUP(T2095,NIVEAUXADMIN!I:J,2,FALSE)</f>
        <v>HT01152-04</v>
      </c>
      <c r="AD2095" s="47">
        <f>IF(SUMPRODUCT(($A$4:$A2095=A2095)*($S$4:$S2095=S2095))&gt;1,0,1)</f>
        <v>0</v>
      </c>
    </row>
    <row r="2096" spans="1:30">
      <c r="A2096" s="98" t="s">
        <v>1090</v>
      </c>
      <c r="B2096" s="165"/>
      <c r="C2096" s="90"/>
      <c r="D2096" s="165" t="s">
        <v>16</v>
      </c>
      <c r="E2096" s="189">
        <v>42706</v>
      </c>
      <c r="F2096" s="88" t="s">
        <v>1051</v>
      </c>
      <c r="G2096" s="87" t="s">
        <v>1052</v>
      </c>
      <c r="H2096" s="87" t="s">
        <v>1062</v>
      </c>
      <c r="I2096" s="176"/>
      <c r="J2096" s="85" t="str">
        <f>IFERROR(VLOOKUP(H2096,REFERENCES!R:S,2,FALSE),"")</f>
        <v>Nombre</v>
      </c>
      <c r="K2096" s="168">
        <v>6</v>
      </c>
      <c r="L2096" s="167"/>
      <c r="M2096" s="167"/>
      <c r="N2096" s="167"/>
      <c r="O2096" s="84" t="s">
        <v>1902</v>
      </c>
      <c r="P2096" s="81">
        <v>6</v>
      </c>
      <c r="Q2096" s="96" t="s">
        <v>1040</v>
      </c>
      <c r="R2096" s="165" t="s">
        <v>174</v>
      </c>
      <c r="S2096" s="165" t="s">
        <v>494</v>
      </c>
      <c r="T2096" s="86" t="s">
        <v>1825</v>
      </c>
      <c r="U2096" s="165"/>
      <c r="V2096" s="86"/>
      <c r="W2096" s="97"/>
      <c r="X2096" s="165"/>
      <c r="Y2096" s="165" t="str">
        <f t="shared" si="128"/>
        <v>WOR2016122OUPO9È</v>
      </c>
      <c r="Z2096" s="165">
        <f t="shared" si="129"/>
        <v>0</v>
      </c>
      <c r="AA2096" s="165" t="str">
        <f>VLOOKUP(R2096,NIVEAUXADMIN!A:B,2,FALSE)</f>
        <v>HT01</v>
      </c>
      <c r="AB2096" s="165" t="str">
        <f>VLOOKUP(S2096,NIVEAUXADMIN!E:F,2,FALSE)</f>
        <v>HT01152</v>
      </c>
      <c r="AC2096" s="165" t="str">
        <f>VLOOKUP(T2096,NIVEAUXADMIN!I:J,2,FALSE)</f>
        <v>HT01152-04</v>
      </c>
      <c r="AD2096" s="47">
        <f>IF(SUMPRODUCT(($A$4:$A2096=A2096)*($S$4:$S2096=S2096))&gt;1,0,1)</f>
        <v>0</v>
      </c>
    </row>
    <row r="2097" spans="1:30" s="87" customFormat="1">
      <c r="A2097" s="98" t="s">
        <v>1090</v>
      </c>
      <c r="B2097" s="165"/>
      <c r="C2097" s="90"/>
      <c r="D2097" s="165" t="s">
        <v>16</v>
      </c>
      <c r="E2097" s="189">
        <v>42706</v>
      </c>
      <c r="F2097" s="95" t="s">
        <v>1051</v>
      </c>
      <c r="G2097" s="165" t="s">
        <v>1052</v>
      </c>
      <c r="H2097" s="165" t="s">
        <v>1057</v>
      </c>
      <c r="I2097" s="176"/>
      <c r="J2097" s="85" t="str">
        <f>IFERROR(VLOOKUP(H2097,REFERENCES!R:S,2,FALSE),"")</f>
        <v>Nombre</v>
      </c>
      <c r="K2097" s="168">
        <v>6</v>
      </c>
      <c r="L2097" s="167"/>
      <c r="M2097" s="167"/>
      <c r="N2097" s="167"/>
      <c r="O2097" s="84" t="s">
        <v>1902</v>
      </c>
      <c r="P2097" s="81">
        <v>6</v>
      </c>
      <c r="Q2097" s="96" t="s">
        <v>1040</v>
      </c>
      <c r="R2097" s="165" t="s">
        <v>174</v>
      </c>
      <c r="S2097" s="165" t="s">
        <v>494</v>
      </c>
      <c r="T2097" s="86" t="s">
        <v>1825</v>
      </c>
      <c r="U2097" s="165"/>
      <c r="V2097" s="86"/>
      <c r="W2097" s="97"/>
      <c r="X2097" s="165" t="s">
        <v>1256</v>
      </c>
      <c r="Y2097" s="165" t="str">
        <f t="shared" si="128"/>
        <v>WOR2016122OUPO9È</v>
      </c>
      <c r="Z2097" s="165">
        <f t="shared" si="129"/>
        <v>0</v>
      </c>
      <c r="AA2097" s="165" t="str">
        <f>VLOOKUP(R2097,NIVEAUXADMIN!A:B,2,FALSE)</f>
        <v>HT01</v>
      </c>
      <c r="AB2097" s="165" t="str">
        <f>VLOOKUP(S2097,NIVEAUXADMIN!E:F,2,FALSE)</f>
        <v>HT01152</v>
      </c>
      <c r="AC2097" s="165" t="str">
        <f>VLOOKUP(T2097,NIVEAUXADMIN!I:J,2,FALSE)</f>
        <v>HT01152-04</v>
      </c>
      <c r="AD2097" s="87">
        <f>IF(SUMPRODUCT(($A$4:$A2097=A2097)*($S$4:$S2097=S2097))&gt;1,0,1)</f>
        <v>0</v>
      </c>
    </row>
    <row r="2098" spans="1:30" s="87" customFormat="1">
      <c r="A2098" s="98" t="s">
        <v>1090</v>
      </c>
      <c r="B2098" s="165"/>
      <c r="C2098" s="90"/>
      <c r="D2098" s="165" t="s">
        <v>16</v>
      </c>
      <c r="E2098" s="189">
        <v>42711</v>
      </c>
      <c r="F2098" s="95" t="s">
        <v>1051</v>
      </c>
      <c r="G2098" s="165" t="s">
        <v>1052</v>
      </c>
      <c r="H2098" s="165" t="s">
        <v>1059</v>
      </c>
      <c r="I2098" s="176"/>
      <c r="J2098" s="85" t="str">
        <f>IFERROR(VLOOKUP(H2098,REFERENCES!R:S,2,FALSE),"")</f>
        <v>Nombre</v>
      </c>
      <c r="K2098" s="168">
        <v>2520</v>
      </c>
      <c r="L2098" s="167"/>
      <c r="M2098" s="167"/>
      <c r="N2098" s="167"/>
      <c r="O2098" s="84" t="s">
        <v>1902</v>
      </c>
      <c r="P2098" s="81">
        <v>42</v>
      </c>
      <c r="Q2098" s="96" t="s">
        <v>1040</v>
      </c>
      <c r="R2098" s="165" t="s">
        <v>174</v>
      </c>
      <c r="S2098" s="165" t="s">
        <v>494</v>
      </c>
      <c r="T2098" s="86" t="s">
        <v>1825</v>
      </c>
      <c r="U2098" s="165" t="s">
        <v>1259</v>
      </c>
      <c r="V2098" s="86"/>
      <c r="W2098" s="97"/>
      <c r="X2098" s="165"/>
      <c r="Y2098" s="165" t="str">
        <f t="shared" si="128"/>
        <v>WOR2016127OUPO9È</v>
      </c>
      <c r="Z2098" s="165">
        <f t="shared" si="129"/>
        <v>0</v>
      </c>
      <c r="AA2098" s="165" t="str">
        <f>VLOOKUP(R2098,NIVEAUXADMIN!A:B,2,FALSE)</f>
        <v>HT01</v>
      </c>
      <c r="AB2098" s="165" t="str">
        <f>VLOOKUP(S2098,NIVEAUXADMIN!E:F,2,FALSE)</f>
        <v>HT01152</v>
      </c>
      <c r="AC2098" s="165" t="str">
        <f>VLOOKUP(T2098,NIVEAUXADMIN!I:J,2,FALSE)</f>
        <v>HT01152-04</v>
      </c>
      <c r="AD2098" s="87">
        <f>IF(SUMPRODUCT(($A$4:$A2098=A2098)*($S$4:$S2098=S2098))&gt;1,0,1)</f>
        <v>0</v>
      </c>
    </row>
    <row r="2099" spans="1:30" s="87" customFormat="1">
      <c r="A2099" s="91" t="s">
        <v>1090</v>
      </c>
      <c r="C2099" s="90"/>
      <c r="D2099" s="165" t="s">
        <v>16</v>
      </c>
      <c r="E2099" s="189">
        <v>42713</v>
      </c>
      <c r="F2099" s="88" t="s">
        <v>1050</v>
      </c>
      <c r="G2099" s="87" t="s">
        <v>1029</v>
      </c>
      <c r="H2099" s="165" t="s">
        <v>1029</v>
      </c>
      <c r="I2099" s="176"/>
      <c r="J2099" s="85" t="str">
        <f>IFERROR(VLOOKUP(H2099,REFERENCES!R:S,2,FALSE),"")</f>
        <v/>
      </c>
      <c r="K2099" s="168">
        <v>200</v>
      </c>
      <c r="L2099" s="167"/>
      <c r="M2099" s="167"/>
      <c r="N2099" s="167"/>
      <c r="O2099" s="84" t="s">
        <v>1902</v>
      </c>
      <c r="P2099" s="81">
        <v>200</v>
      </c>
      <c r="Q2099" s="96" t="s">
        <v>1040</v>
      </c>
      <c r="R2099" s="165" t="s">
        <v>174</v>
      </c>
      <c r="S2099" s="87" t="s">
        <v>494</v>
      </c>
      <c r="T2099" s="86" t="s">
        <v>1825</v>
      </c>
      <c r="U2099" s="165" t="s">
        <v>1254</v>
      </c>
      <c r="V2099" s="86"/>
      <c r="W2099" s="97"/>
      <c r="Y2099" s="165" t="str">
        <f t="shared" si="128"/>
        <v>WOR2016129OUPO9È</v>
      </c>
      <c r="Z2099" s="165">
        <f t="shared" si="129"/>
        <v>0</v>
      </c>
      <c r="AA2099" s="165" t="str">
        <f>VLOOKUP(R2099,NIVEAUXADMIN!A:B,2,FALSE)</f>
        <v>HT01</v>
      </c>
      <c r="AB2099" s="165" t="str">
        <f>VLOOKUP(S2099,NIVEAUXADMIN!E:F,2,FALSE)</f>
        <v>HT01152</v>
      </c>
      <c r="AC2099" s="165" t="str">
        <f>VLOOKUP(T2099,NIVEAUXADMIN!I:J,2,FALSE)</f>
        <v>HT01152-04</v>
      </c>
      <c r="AD2099" s="87">
        <f>IF(SUMPRODUCT(($A$4:$A2099=A2099)*($S$4:$S2099=S2099))&gt;1,0,1)</f>
        <v>0</v>
      </c>
    </row>
    <row r="2100" spans="1:30" s="87" customFormat="1">
      <c r="A2100" s="98" t="s">
        <v>1090</v>
      </c>
      <c r="B2100" s="165"/>
      <c r="C2100" s="90"/>
      <c r="D2100" s="165" t="s">
        <v>16</v>
      </c>
      <c r="E2100" s="189">
        <v>42713</v>
      </c>
      <c r="F2100" s="95" t="s">
        <v>1051</v>
      </c>
      <c r="G2100" s="165" t="s">
        <v>1052</v>
      </c>
      <c r="H2100" s="165" t="s">
        <v>1056</v>
      </c>
      <c r="I2100" s="176"/>
      <c r="J2100" s="85" t="str">
        <f>IFERROR(VLOOKUP(H2100,REFERENCES!R:S,2,FALSE),"")</f>
        <v>Nombre</v>
      </c>
      <c r="K2100" s="168">
        <v>200</v>
      </c>
      <c r="L2100" s="167"/>
      <c r="M2100" s="167"/>
      <c r="N2100" s="167"/>
      <c r="O2100" s="84" t="s">
        <v>1902</v>
      </c>
      <c r="P2100" s="81">
        <v>200</v>
      </c>
      <c r="Q2100" s="96" t="s">
        <v>1040</v>
      </c>
      <c r="R2100" s="165" t="s">
        <v>174</v>
      </c>
      <c r="S2100" s="165" t="s">
        <v>494</v>
      </c>
      <c r="T2100" s="86" t="s">
        <v>1825</v>
      </c>
      <c r="U2100" s="165" t="s">
        <v>1891</v>
      </c>
      <c r="V2100" s="86"/>
      <c r="W2100" s="97"/>
      <c r="X2100" s="165"/>
      <c r="Y2100" s="165" t="str">
        <f t="shared" si="128"/>
        <v>WOR2016129OUPO9È</v>
      </c>
      <c r="Z2100" s="165">
        <f t="shared" si="129"/>
        <v>0</v>
      </c>
      <c r="AA2100" s="165" t="str">
        <f>VLOOKUP(R2100,NIVEAUXADMIN!A:B,2,FALSE)</f>
        <v>HT01</v>
      </c>
      <c r="AB2100" s="165" t="str">
        <f>VLOOKUP(S2100,NIVEAUXADMIN!E:F,2,FALSE)</f>
        <v>HT01152</v>
      </c>
      <c r="AC2100" s="165" t="str">
        <f>VLOOKUP(T2100,NIVEAUXADMIN!I:J,2,FALSE)</f>
        <v>HT01152-04</v>
      </c>
      <c r="AD2100" s="87">
        <f>IF(SUMPRODUCT(($A$4:$A2100=A2100)*($S$4:$S2100=S2100))&gt;1,0,1)</f>
        <v>0</v>
      </c>
    </row>
    <row r="2101" spans="1:30" s="87" customFormat="1">
      <c r="A2101" s="98" t="s">
        <v>1090</v>
      </c>
      <c r="C2101" s="90"/>
      <c r="D2101" s="165" t="s">
        <v>16</v>
      </c>
      <c r="E2101" s="189">
        <v>42713</v>
      </c>
      <c r="F2101" s="95" t="s">
        <v>1051</v>
      </c>
      <c r="G2101" s="165" t="s">
        <v>1052</v>
      </c>
      <c r="H2101" s="165" t="s">
        <v>1061</v>
      </c>
      <c r="I2101" s="176"/>
      <c r="J2101" s="85" t="str">
        <f>IFERROR(VLOOKUP(H2101,REFERENCES!R:S,2,FALSE),"")</f>
        <v>Nombre</v>
      </c>
      <c r="K2101" s="168">
        <v>200</v>
      </c>
      <c r="L2101" s="167"/>
      <c r="M2101" s="167"/>
      <c r="N2101" s="167"/>
      <c r="O2101" s="84" t="s">
        <v>1902</v>
      </c>
      <c r="P2101" s="81">
        <v>200</v>
      </c>
      <c r="Q2101" s="96" t="s">
        <v>1040</v>
      </c>
      <c r="R2101" s="165" t="s">
        <v>174</v>
      </c>
      <c r="S2101" s="165" t="s">
        <v>494</v>
      </c>
      <c r="T2101" s="86" t="s">
        <v>1825</v>
      </c>
      <c r="U2101" s="165" t="s">
        <v>1891</v>
      </c>
      <c r="V2101" s="86"/>
      <c r="W2101" s="97"/>
      <c r="Y2101" s="165" t="str">
        <f t="shared" si="128"/>
        <v>WOR2016129OUPO9È</v>
      </c>
      <c r="Z2101" s="165">
        <f t="shared" si="129"/>
        <v>0</v>
      </c>
      <c r="AA2101" s="165" t="str">
        <f>VLOOKUP(R2101,NIVEAUXADMIN!A:B,2,FALSE)</f>
        <v>HT01</v>
      </c>
      <c r="AB2101" s="165" t="str">
        <f>VLOOKUP(S2101,NIVEAUXADMIN!E:F,2,FALSE)</f>
        <v>HT01152</v>
      </c>
      <c r="AC2101" s="165" t="str">
        <f>VLOOKUP(T2101,NIVEAUXADMIN!I:J,2,FALSE)</f>
        <v>HT01152-04</v>
      </c>
      <c r="AD2101" s="87">
        <f>IF(SUMPRODUCT(($A$4:$A2101=A2101)*($S$4:$S2101=S2101))&gt;1,0,1)</f>
        <v>0</v>
      </c>
    </row>
    <row r="2102" spans="1:30">
      <c r="A2102" s="98" t="s">
        <v>1090</v>
      </c>
      <c r="C2102" s="90"/>
      <c r="D2102" s="165" t="s">
        <v>16</v>
      </c>
      <c r="E2102" s="189">
        <v>42713</v>
      </c>
      <c r="F2102" s="88" t="s">
        <v>1051</v>
      </c>
      <c r="G2102" s="165" t="s">
        <v>1052</v>
      </c>
      <c r="H2102" s="87" t="s">
        <v>1058</v>
      </c>
      <c r="I2102" s="176"/>
      <c r="J2102" s="85" t="str">
        <f>IFERROR(VLOOKUP(H2102,REFERENCES!R:S,2,FALSE),"")</f>
        <v>Nombre</v>
      </c>
      <c r="K2102" s="168">
        <v>200</v>
      </c>
      <c r="L2102" s="167"/>
      <c r="M2102" s="167"/>
      <c r="N2102" s="167"/>
      <c r="O2102" s="84" t="s">
        <v>1902</v>
      </c>
      <c r="P2102" s="81">
        <v>200</v>
      </c>
      <c r="Q2102" s="96" t="s">
        <v>1040</v>
      </c>
      <c r="R2102" s="165" t="s">
        <v>174</v>
      </c>
      <c r="S2102" s="165" t="s">
        <v>494</v>
      </c>
      <c r="T2102" s="86" t="s">
        <v>1825</v>
      </c>
      <c r="U2102" s="165" t="s">
        <v>1891</v>
      </c>
      <c r="V2102" s="86"/>
      <c r="W2102" s="97"/>
      <c r="X2102" s="87"/>
      <c r="Y2102" s="165" t="str">
        <f t="shared" si="128"/>
        <v>WOR2016129OUPO9È</v>
      </c>
      <c r="Z2102" s="165">
        <f t="shared" si="129"/>
        <v>0</v>
      </c>
      <c r="AA2102" s="165" t="str">
        <f>VLOOKUP(R2102,NIVEAUXADMIN!A:B,2,FALSE)</f>
        <v>HT01</v>
      </c>
      <c r="AB2102" s="165" t="str">
        <f>VLOOKUP(S2102,NIVEAUXADMIN!E:F,2,FALSE)</f>
        <v>HT01152</v>
      </c>
      <c r="AC2102" s="165" t="str">
        <f>VLOOKUP(T2102,NIVEAUXADMIN!I:J,2,FALSE)</f>
        <v>HT01152-04</v>
      </c>
      <c r="AD2102" s="47">
        <f>IF(SUMPRODUCT(($A$4:$A2102=A2102)*($S$4:$S2102=S2102))&gt;1,0,1)</f>
        <v>0</v>
      </c>
    </row>
    <row r="2103" spans="1:30" s="87" customFormat="1">
      <c r="A2103" s="98" t="s">
        <v>1090</v>
      </c>
      <c r="B2103" s="165"/>
      <c r="C2103" s="90"/>
      <c r="D2103" s="165" t="s">
        <v>16</v>
      </c>
      <c r="E2103" s="189">
        <v>42713</v>
      </c>
      <c r="F2103" s="95" t="s">
        <v>1051</v>
      </c>
      <c r="G2103" s="165" t="s">
        <v>1052</v>
      </c>
      <c r="H2103" s="165" t="s">
        <v>1057</v>
      </c>
      <c r="I2103" s="176"/>
      <c r="J2103" s="85" t="str">
        <f>IFERROR(VLOOKUP(H2103,REFERENCES!R:S,2,FALSE),"")</f>
        <v>Nombre</v>
      </c>
      <c r="K2103" s="168">
        <v>200</v>
      </c>
      <c r="L2103" s="167"/>
      <c r="M2103" s="167"/>
      <c r="N2103" s="167"/>
      <c r="O2103" s="84" t="s">
        <v>1902</v>
      </c>
      <c r="P2103" s="81">
        <v>200</v>
      </c>
      <c r="Q2103" s="96" t="s">
        <v>1040</v>
      </c>
      <c r="R2103" s="165" t="s">
        <v>174</v>
      </c>
      <c r="S2103" s="165" t="s">
        <v>494</v>
      </c>
      <c r="T2103" s="86" t="s">
        <v>1825</v>
      </c>
      <c r="U2103" s="165" t="s">
        <v>1891</v>
      </c>
      <c r="V2103" s="86"/>
      <c r="W2103" s="97"/>
      <c r="X2103" s="165"/>
      <c r="Y2103" s="165" t="str">
        <f t="shared" si="128"/>
        <v>WOR2016129OUPO9È</v>
      </c>
      <c r="Z2103" s="165">
        <f t="shared" si="129"/>
        <v>0</v>
      </c>
      <c r="AA2103" s="165" t="str">
        <f>VLOOKUP(R2103,NIVEAUXADMIN!A:B,2,FALSE)</f>
        <v>HT01</v>
      </c>
      <c r="AB2103" s="165" t="str">
        <f>VLOOKUP(S2103,NIVEAUXADMIN!E:F,2,FALSE)</f>
        <v>HT01152</v>
      </c>
      <c r="AC2103" s="165" t="str">
        <f>VLOOKUP(T2103,NIVEAUXADMIN!I:J,2,FALSE)</f>
        <v>HT01152-04</v>
      </c>
      <c r="AD2103" s="87">
        <f>IF(SUMPRODUCT(($A$4:$A2103=A2103)*($S$4:$S2103=S2103))&gt;1,0,1)</f>
        <v>0</v>
      </c>
    </row>
    <row r="2104" spans="1:30" s="87" customFormat="1">
      <c r="A2104" s="165" t="s">
        <v>1090</v>
      </c>
      <c r="B2104" s="76"/>
      <c r="C2104" s="90"/>
      <c r="D2104" s="165" t="s">
        <v>16</v>
      </c>
      <c r="E2104" s="189">
        <v>42654</v>
      </c>
      <c r="F2104" s="95" t="s">
        <v>1049</v>
      </c>
      <c r="G2104" s="165" t="s">
        <v>1053</v>
      </c>
      <c r="H2104" s="165" t="s">
        <v>1048</v>
      </c>
      <c r="J2104" s="85" t="str">
        <f>IFERROR(VLOOKUP(H2104,REFERENCES!R:S,2,FALSE),"")</f>
        <v>Nombre</v>
      </c>
      <c r="K2104" s="168">
        <v>437</v>
      </c>
      <c r="L2104" s="167"/>
      <c r="M2104" s="167"/>
      <c r="N2104" s="167"/>
      <c r="O2104" s="84" t="s">
        <v>1902</v>
      </c>
      <c r="P2104" s="81">
        <v>437</v>
      </c>
      <c r="Q2104" s="89"/>
      <c r="R2104" s="165" t="s">
        <v>20</v>
      </c>
      <c r="S2104" s="165" t="s">
        <v>548</v>
      </c>
      <c r="T2104" s="86" t="s">
        <v>1437</v>
      </c>
      <c r="U2104" s="165"/>
      <c r="V2104" s="86"/>
      <c r="W2104" s="97"/>
      <c r="X2104" s="165"/>
      <c r="Y2104" s="165" t="str">
        <f t="shared" si="128"/>
        <v>WOR20161011SUST2È</v>
      </c>
      <c r="Z2104" s="165">
        <f t="shared" si="129"/>
        <v>0</v>
      </c>
      <c r="AA2104" s="165" t="str">
        <f>VLOOKUP(R2104,NIVEAUXADMIN!A:B,2,FALSE)</f>
        <v>HT07</v>
      </c>
      <c r="AB2104" s="165" t="str">
        <f>VLOOKUP(S2104,NIVEAUXADMIN!E:F,2,FALSE)</f>
        <v>HT07732</v>
      </c>
      <c r="AC2104" s="165" t="str">
        <f>VLOOKUP(T2104,NIVEAUXADMIN!I:J,2,FALSE)</f>
        <v>HT07732-02</v>
      </c>
      <c r="AD2104" s="87">
        <f>IF(SUMPRODUCT(($A$4:$A2104=A2104)*($S$4:$S2104=S2104))&gt;1,0,1)</f>
        <v>0</v>
      </c>
    </row>
    <row r="2105" spans="1:30" s="87" customFormat="1">
      <c r="A2105" s="165" t="s">
        <v>1090</v>
      </c>
      <c r="B2105" s="76"/>
      <c r="C2105" s="90"/>
      <c r="D2105" s="165" t="s">
        <v>16</v>
      </c>
      <c r="E2105" s="189">
        <v>42654</v>
      </c>
      <c r="F2105" s="95" t="s">
        <v>1051</v>
      </c>
      <c r="G2105" s="165" t="s">
        <v>1052</v>
      </c>
      <c r="H2105" s="165" t="s">
        <v>1054</v>
      </c>
      <c r="J2105" s="85" t="str">
        <f>IFERROR(VLOOKUP(H2105,REFERENCES!R:S,2,FALSE),"")</f>
        <v>Nombre</v>
      </c>
      <c r="K2105" s="168">
        <v>437</v>
      </c>
      <c r="L2105" s="167"/>
      <c r="M2105" s="167"/>
      <c r="N2105" s="167"/>
      <c r="O2105" s="84" t="s">
        <v>1902</v>
      </c>
      <c r="P2105" s="81">
        <v>437</v>
      </c>
      <c r="Q2105" s="96" t="s">
        <v>1040</v>
      </c>
      <c r="R2105" s="165" t="s">
        <v>20</v>
      </c>
      <c r="S2105" s="165" t="s">
        <v>548</v>
      </c>
      <c r="T2105" s="86" t="s">
        <v>1437</v>
      </c>
      <c r="U2105" s="165"/>
      <c r="V2105" s="86"/>
      <c r="W2105" s="97"/>
      <c r="X2105" s="165"/>
      <c r="Y2105" s="165" t="str">
        <f t="shared" si="128"/>
        <v>WOR20161011SUST2È</v>
      </c>
      <c r="Z2105" s="165">
        <f t="shared" si="129"/>
        <v>0</v>
      </c>
      <c r="AA2105" s="165" t="str">
        <f>VLOOKUP(R2105,NIVEAUXADMIN!A:B,2,FALSE)</f>
        <v>HT07</v>
      </c>
      <c r="AB2105" s="165" t="str">
        <f>VLOOKUP(S2105,NIVEAUXADMIN!E:F,2,FALSE)</f>
        <v>HT07732</v>
      </c>
      <c r="AC2105" s="165" t="str">
        <f>VLOOKUP(T2105,NIVEAUXADMIN!I:J,2,FALSE)</f>
        <v>HT07732-02</v>
      </c>
      <c r="AD2105" s="87">
        <f>IF(SUMPRODUCT(($A$4:$A2105=A2105)*($S$4:$S2105=S2105))&gt;1,0,1)</f>
        <v>0</v>
      </c>
    </row>
    <row r="2106" spans="1:30">
      <c r="A2106" s="98" t="s">
        <v>1090</v>
      </c>
      <c r="B2106" s="76"/>
      <c r="C2106" s="90"/>
      <c r="D2106" s="165" t="s">
        <v>16</v>
      </c>
      <c r="E2106" s="189">
        <v>42654</v>
      </c>
      <c r="F2106" s="95" t="s">
        <v>1051</v>
      </c>
      <c r="G2106" s="165" t="s">
        <v>1052</v>
      </c>
      <c r="H2106" s="165" t="s">
        <v>1061</v>
      </c>
      <c r="I2106" s="87"/>
      <c r="J2106" s="85" t="str">
        <f>IFERROR(VLOOKUP(H2106,REFERENCES!R:S,2,FALSE),"")</f>
        <v>Nombre</v>
      </c>
      <c r="K2106" s="168">
        <v>437</v>
      </c>
      <c r="L2106" s="167"/>
      <c r="M2106" s="167"/>
      <c r="N2106" s="167"/>
      <c r="O2106" s="84" t="s">
        <v>1902</v>
      </c>
      <c r="P2106" s="81">
        <v>437</v>
      </c>
      <c r="Q2106" s="96" t="s">
        <v>1040</v>
      </c>
      <c r="R2106" s="165" t="s">
        <v>20</v>
      </c>
      <c r="S2106" s="165" t="s">
        <v>548</v>
      </c>
      <c r="T2106" s="86" t="s">
        <v>1437</v>
      </c>
      <c r="U2106" s="165"/>
      <c r="V2106" s="86"/>
      <c r="W2106" s="97"/>
      <c r="X2106" s="165"/>
      <c r="Y2106" s="165" t="str">
        <f t="shared" si="128"/>
        <v>WOR20161011SUST2È</v>
      </c>
      <c r="Z2106" s="165">
        <f t="shared" si="129"/>
        <v>0</v>
      </c>
      <c r="AA2106" s="165" t="str">
        <f>VLOOKUP(R2106,NIVEAUXADMIN!A:B,2,FALSE)</f>
        <v>HT07</v>
      </c>
      <c r="AB2106" s="165" t="str">
        <f>VLOOKUP(S2106,NIVEAUXADMIN!E:F,2,FALSE)</f>
        <v>HT07732</v>
      </c>
      <c r="AC2106" s="165" t="str">
        <f>VLOOKUP(T2106,NIVEAUXADMIN!I:J,2,FALSE)</f>
        <v>HT07732-02</v>
      </c>
      <c r="AD2106" s="47">
        <f>IF(SUMPRODUCT(($A$4:$A2106=A2106)*($S$4:$S2106=S2106))&gt;1,0,1)</f>
        <v>0</v>
      </c>
    </row>
    <row r="2107" spans="1:30">
      <c r="A2107" s="98" t="s">
        <v>1090</v>
      </c>
      <c r="B2107" s="76"/>
      <c r="C2107" s="90"/>
      <c r="D2107" s="165" t="s">
        <v>16</v>
      </c>
      <c r="E2107" s="189">
        <v>42654</v>
      </c>
      <c r="F2107" s="95" t="s">
        <v>1051</v>
      </c>
      <c r="G2107" s="165" t="s">
        <v>1052</v>
      </c>
      <c r="H2107" s="165" t="s">
        <v>1058</v>
      </c>
      <c r="I2107" s="87"/>
      <c r="J2107" s="85" t="str">
        <f>IFERROR(VLOOKUP(H2107,REFERENCES!R:S,2,FALSE),"")</f>
        <v>Nombre</v>
      </c>
      <c r="K2107" s="168">
        <v>437</v>
      </c>
      <c r="L2107" s="167"/>
      <c r="M2107" s="167"/>
      <c r="N2107" s="167"/>
      <c r="O2107" s="84" t="s">
        <v>1902</v>
      </c>
      <c r="P2107" s="81">
        <v>437</v>
      </c>
      <c r="Q2107" s="96" t="s">
        <v>1040</v>
      </c>
      <c r="R2107" s="165" t="s">
        <v>20</v>
      </c>
      <c r="S2107" s="165" t="s">
        <v>548</v>
      </c>
      <c r="T2107" s="86" t="s">
        <v>1437</v>
      </c>
      <c r="U2107" s="165"/>
      <c r="V2107" s="86"/>
      <c r="W2107" s="97"/>
      <c r="X2107" s="165"/>
      <c r="Y2107" s="165" t="str">
        <f t="shared" si="128"/>
        <v>WOR20161011SUST2È</v>
      </c>
      <c r="Z2107" s="165">
        <f t="shared" si="129"/>
        <v>0</v>
      </c>
      <c r="AA2107" s="165" t="str">
        <f>VLOOKUP(R2107,NIVEAUXADMIN!A:B,2,FALSE)</f>
        <v>HT07</v>
      </c>
      <c r="AB2107" s="165" t="str">
        <f>VLOOKUP(S2107,NIVEAUXADMIN!E:F,2,FALSE)</f>
        <v>HT07732</v>
      </c>
      <c r="AC2107" s="165" t="str">
        <f>VLOOKUP(T2107,NIVEAUXADMIN!I:J,2,FALSE)</f>
        <v>HT07732-02</v>
      </c>
      <c r="AD2107" s="47">
        <f>IF(SUMPRODUCT(($A$4:$A2107=A2107)*($S$4:$S2107=S2107))&gt;1,0,1)</f>
        <v>0</v>
      </c>
    </row>
    <row r="2108" spans="1:30">
      <c r="A2108" s="165" t="s">
        <v>1090</v>
      </c>
      <c r="B2108" s="76" t="s">
        <v>1102</v>
      </c>
      <c r="C2108" s="76"/>
      <c r="D2108" s="165" t="s">
        <v>16</v>
      </c>
      <c r="E2108" s="189">
        <v>42671</v>
      </c>
      <c r="F2108" s="95" t="s">
        <v>1049</v>
      </c>
      <c r="G2108" s="165" t="s">
        <v>1053</v>
      </c>
      <c r="H2108" s="165" t="s">
        <v>1048</v>
      </c>
      <c r="I2108" s="186"/>
      <c r="J2108" s="85" t="str">
        <f>IFERROR(VLOOKUP(H2108,REFERENCES!R:S,2,FALSE),"")</f>
        <v>Nombre</v>
      </c>
      <c r="K2108" s="190">
        <v>250</v>
      </c>
      <c r="L2108" s="167"/>
      <c r="M2108" s="167"/>
      <c r="N2108" s="167"/>
      <c r="O2108" s="84" t="s">
        <v>1902</v>
      </c>
      <c r="P2108" s="2">
        <v>288</v>
      </c>
      <c r="Q2108" s="96"/>
      <c r="R2108" s="165" t="s">
        <v>17</v>
      </c>
      <c r="S2108" s="165" t="s">
        <v>248</v>
      </c>
      <c r="T2108" s="86" t="s">
        <v>1643</v>
      </c>
      <c r="U2108" s="165"/>
      <c r="V2108" s="86"/>
      <c r="W2108" s="97"/>
      <c r="X2108" s="165" t="s">
        <v>1136</v>
      </c>
      <c r="Y2108" s="165" t="str">
        <f t="shared" si="128"/>
        <v>WOR20161028GRBE4È</v>
      </c>
      <c r="Z2108" s="165">
        <f t="shared" si="129"/>
        <v>0</v>
      </c>
      <c r="AA2108" s="165" t="str">
        <f>VLOOKUP(R2108,NIVEAUXADMIN!A:B,2,FALSE)</f>
        <v>HT08</v>
      </c>
      <c r="AB2108" s="165" t="str">
        <f>VLOOKUP(S2108,NIVEAUXADMIN!E:F,2,FALSE)</f>
        <v>HT08833</v>
      </c>
      <c r="AC2108" s="165" t="str">
        <f>VLOOKUP(T2108,NIVEAUXADMIN!I:J,2,FALSE)</f>
        <v>HT08833-01</v>
      </c>
      <c r="AD2108" s="165">
        <f>IF(SUMPRODUCT(($A$4:$A2108=A2108)*($S$4:$S2108=S2108))&gt;1,0,1)</f>
        <v>1</v>
      </c>
    </row>
    <row r="2109" spans="1:30">
      <c r="A2109" s="165" t="s">
        <v>1090</v>
      </c>
      <c r="B2109" s="76" t="s">
        <v>1102</v>
      </c>
      <c r="C2109" s="76"/>
      <c r="D2109" s="165" t="s">
        <v>16</v>
      </c>
      <c r="E2109" s="189">
        <v>42671</v>
      </c>
      <c r="F2109" s="95" t="s">
        <v>1051</v>
      </c>
      <c r="G2109" s="165" t="s">
        <v>1052</v>
      </c>
      <c r="H2109" s="165" t="s">
        <v>1056</v>
      </c>
      <c r="I2109" s="186"/>
      <c r="J2109" s="85" t="str">
        <f>IFERROR(VLOOKUP(H2109,REFERENCES!R:S,2,FALSE),"")</f>
        <v>Nombre</v>
      </c>
      <c r="K2109" s="190">
        <v>270</v>
      </c>
      <c r="L2109" s="167"/>
      <c r="M2109" s="167"/>
      <c r="N2109" s="167"/>
      <c r="O2109" s="84" t="s">
        <v>1902</v>
      </c>
      <c r="P2109" s="81">
        <v>288</v>
      </c>
      <c r="Q2109" s="96" t="s">
        <v>1040</v>
      </c>
      <c r="R2109" s="165" t="s">
        <v>17</v>
      </c>
      <c r="S2109" s="165" t="s">
        <v>248</v>
      </c>
      <c r="T2109" s="86" t="s">
        <v>1643</v>
      </c>
      <c r="U2109" s="165"/>
      <c r="V2109" s="86"/>
      <c r="W2109" s="97"/>
      <c r="X2109" s="165" t="s">
        <v>1136</v>
      </c>
      <c r="Y2109" s="165" t="str">
        <f t="shared" si="128"/>
        <v>WOR20161028GRBE4È</v>
      </c>
      <c r="Z2109" s="165">
        <f t="shared" si="129"/>
        <v>0</v>
      </c>
      <c r="AA2109" s="165" t="str">
        <f>VLOOKUP(R2109,NIVEAUXADMIN!A:B,2,FALSE)</f>
        <v>HT08</v>
      </c>
      <c r="AB2109" s="165" t="str">
        <f>VLOOKUP(S2109,NIVEAUXADMIN!E:F,2,FALSE)</f>
        <v>HT08833</v>
      </c>
      <c r="AC2109" s="165" t="str">
        <f>VLOOKUP(T2109,NIVEAUXADMIN!I:J,2,FALSE)</f>
        <v>HT08833-01</v>
      </c>
      <c r="AD2109" s="165">
        <f>IF(SUMPRODUCT(($A$4:$A2109=A2109)*($S$4:$S2109=S2109))&gt;1,0,1)</f>
        <v>0</v>
      </c>
    </row>
    <row r="2110" spans="1:30">
      <c r="A2110" s="165" t="s">
        <v>1090</v>
      </c>
      <c r="B2110" s="76" t="s">
        <v>1102</v>
      </c>
      <c r="C2110" s="76"/>
      <c r="D2110" s="165" t="s">
        <v>16</v>
      </c>
      <c r="E2110" s="189">
        <v>42671</v>
      </c>
      <c r="F2110" s="95" t="s">
        <v>1051</v>
      </c>
      <c r="G2110" s="165" t="s">
        <v>1052</v>
      </c>
      <c r="H2110" s="165" t="s">
        <v>1054</v>
      </c>
      <c r="I2110" s="186"/>
      <c r="J2110" s="85" t="str">
        <f>IFERROR(VLOOKUP(H2110,REFERENCES!R:S,2,FALSE),"")</f>
        <v>Nombre</v>
      </c>
      <c r="K2110" s="190">
        <v>270</v>
      </c>
      <c r="L2110" s="167"/>
      <c r="M2110" s="167"/>
      <c r="N2110" s="167"/>
      <c r="O2110" s="84" t="s">
        <v>1902</v>
      </c>
      <c r="P2110" s="81">
        <v>288</v>
      </c>
      <c r="Q2110" s="96" t="s">
        <v>1040</v>
      </c>
      <c r="R2110" s="165" t="s">
        <v>17</v>
      </c>
      <c r="S2110" s="165" t="s">
        <v>248</v>
      </c>
      <c r="T2110" s="86" t="s">
        <v>1643</v>
      </c>
      <c r="U2110" s="165"/>
      <c r="V2110" s="86"/>
      <c r="W2110" s="97"/>
      <c r="X2110" s="165" t="s">
        <v>1136</v>
      </c>
      <c r="Y2110" s="165" t="str">
        <f t="shared" si="128"/>
        <v>WOR20161028GRBE4È</v>
      </c>
      <c r="Z2110" s="165">
        <f t="shared" si="129"/>
        <v>0</v>
      </c>
      <c r="AA2110" s="165" t="str">
        <f>VLOOKUP(R2110,NIVEAUXADMIN!A:B,2,FALSE)</f>
        <v>HT08</v>
      </c>
      <c r="AB2110" s="165" t="str">
        <f>VLOOKUP(S2110,NIVEAUXADMIN!E:F,2,FALSE)</f>
        <v>HT08833</v>
      </c>
      <c r="AC2110" s="165" t="str">
        <f>VLOOKUP(T2110,NIVEAUXADMIN!I:J,2,FALSE)</f>
        <v>HT08833-01</v>
      </c>
      <c r="AD2110" s="165">
        <f>IF(SUMPRODUCT(($A$4:$A2110=A2110)*($S$4:$S2110=S2110))&gt;1,0,1)</f>
        <v>0</v>
      </c>
    </row>
    <row r="2111" spans="1:30">
      <c r="A2111" s="98" t="s">
        <v>1090</v>
      </c>
      <c r="B2111" s="165"/>
      <c r="C2111" s="165" t="s">
        <v>1217</v>
      </c>
      <c r="D2111" s="165" t="s">
        <v>16</v>
      </c>
      <c r="E2111" s="113">
        <v>42726</v>
      </c>
      <c r="F2111" s="95" t="s">
        <v>1049</v>
      </c>
      <c r="G2111" s="165" t="s">
        <v>1084</v>
      </c>
      <c r="H2111" s="165" t="s">
        <v>1085</v>
      </c>
      <c r="I2111" s="165"/>
      <c r="J2111" s="85" t="str">
        <f>IFERROR(VLOOKUP(H2111,REFERENCES!R:S,2,FALSE),"")</f>
        <v>Valeur en USD</v>
      </c>
      <c r="K2111" s="79">
        <v>25</v>
      </c>
      <c r="L2111" s="79"/>
      <c r="M2111" s="79"/>
      <c r="N2111" s="79"/>
      <c r="O2111" s="84"/>
      <c r="P2111" s="81">
        <v>109</v>
      </c>
      <c r="Q2111" s="96"/>
      <c r="R2111" s="165" t="s">
        <v>174</v>
      </c>
      <c r="S2111" s="165" t="s">
        <v>200</v>
      </c>
      <c r="T2111" s="98" t="s">
        <v>1664</v>
      </c>
      <c r="U2111" s="165"/>
      <c r="V2111" s="165"/>
      <c r="W2111" s="165"/>
      <c r="X2111" s="165" t="s">
        <v>1255</v>
      </c>
    </row>
    <row r="2112" spans="1:30">
      <c r="A2112" s="98" t="s">
        <v>1090</v>
      </c>
      <c r="B2112" s="165"/>
      <c r="C2112" s="165" t="s">
        <v>1217</v>
      </c>
      <c r="D2112" s="165" t="s">
        <v>16</v>
      </c>
      <c r="E2112" s="113">
        <v>42726</v>
      </c>
      <c r="F2112" s="95" t="s">
        <v>1049</v>
      </c>
      <c r="G2112" s="165" t="s">
        <v>1084</v>
      </c>
      <c r="H2112" s="165" t="s">
        <v>1085</v>
      </c>
      <c r="I2112" s="165"/>
      <c r="J2112" s="85" t="str">
        <f>IFERROR(VLOOKUP(H2112,REFERENCES!R:S,2,FALSE),"")</f>
        <v>Valeur en USD</v>
      </c>
      <c r="K2112" s="79">
        <v>25</v>
      </c>
      <c r="L2112" s="79"/>
      <c r="M2112" s="79"/>
      <c r="N2112" s="79"/>
      <c r="O2112" s="84"/>
      <c r="P2112" s="81">
        <v>112</v>
      </c>
      <c r="Q2112" s="96"/>
      <c r="R2112" s="165" t="s">
        <v>174</v>
      </c>
      <c r="S2112" s="165" t="s">
        <v>494</v>
      </c>
      <c r="T2112" s="98" t="s">
        <v>1786</v>
      </c>
      <c r="U2112" s="165"/>
      <c r="V2112" s="165"/>
      <c r="W2112" s="165"/>
      <c r="X2112" s="165" t="s">
        <v>1255</v>
      </c>
    </row>
    <row r="2113" spans="1:30">
      <c r="A2113" s="98" t="s">
        <v>1090</v>
      </c>
      <c r="B2113" s="165"/>
      <c r="C2113" s="165" t="s">
        <v>1217</v>
      </c>
      <c r="D2113" s="165" t="s">
        <v>16</v>
      </c>
      <c r="E2113" s="113">
        <v>42726</v>
      </c>
      <c r="F2113" s="95" t="s">
        <v>1049</v>
      </c>
      <c r="G2113" s="165" t="s">
        <v>1084</v>
      </c>
      <c r="H2113" s="165" t="s">
        <v>1085</v>
      </c>
      <c r="I2113" s="165"/>
      <c r="J2113" s="85" t="str">
        <f>IFERROR(VLOOKUP(H2113,REFERENCES!R:S,2,FALSE),"")</f>
        <v>Valeur en USD</v>
      </c>
      <c r="K2113" s="79">
        <v>25</v>
      </c>
      <c r="L2113" s="79"/>
      <c r="M2113" s="79"/>
      <c r="N2113" s="79"/>
      <c r="O2113" s="84"/>
      <c r="P2113" s="81">
        <v>165</v>
      </c>
      <c r="Q2113" s="96"/>
      <c r="R2113" s="165" t="s">
        <v>174</v>
      </c>
      <c r="S2113" s="165" t="s">
        <v>200</v>
      </c>
      <c r="T2113" s="98" t="s">
        <v>1587</v>
      </c>
      <c r="U2113" s="165"/>
      <c r="V2113" s="165"/>
      <c r="W2113" s="165"/>
      <c r="X2113" s="165" t="s">
        <v>1255</v>
      </c>
    </row>
    <row r="2114" spans="1:30" s="87" customFormat="1">
      <c r="A2114" s="98" t="s">
        <v>1090</v>
      </c>
      <c r="B2114" s="165"/>
      <c r="C2114" s="165" t="s">
        <v>1217</v>
      </c>
      <c r="D2114" s="165" t="s">
        <v>16</v>
      </c>
      <c r="E2114" s="113">
        <v>42726</v>
      </c>
      <c r="F2114" s="95" t="s">
        <v>1049</v>
      </c>
      <c r="G2114" s="165" t="s">
        <v>1084</v>
      </c>
      <c r="H2114" s="165" t="s">
        <v>1085</v>
      </c>
      <c r="I2114" s="165"/>
      <c r="J2114" s="85" t="str">
        <f>IFERROR(VLOOKUP(H2114,REFERENCES!R:S,2,FALSE),"")</f>
        <v>Valeur en USD</v>
      </c>
      <c r="K2114" s="79">
        <v>25</v>
      </c>
      <c r="L2114" s="79"/>
      <c r="M2114" s="79"/>
      <c r="N2114" s="79"/>
      <c r="O2114" s="84"/>
      <c r="P2114" s="81">
        <v>67</v>
      </c>
      <c r="Q2114" s="96"/>
      <c r="R2114" s="165" t="s">
        <v>174</v>
      </c>
      <c r="S2114" s="165" t="s">
        <v>494</v>
      </c>
      <c r="T2114" s="98" t="s">
        <v>1717</v>
      </c>
      <c r="U2114" s="165"/>
      <c r="V2114" s="165"/>
      <c r="W2114" s="165"/>
      <c r="X2114" s="165" t="s">
        <v>1255</v>
      </c>
    </row>
    <row r="2115" spans="1:30" s="87" customFormat="1">
      <c r="A2115" s="98" t="s">
        <v>1090</v>
      </c>
      <c r="B2115" s="165"/>
      <c r="C2115" s="165" t="s">
        <v>1217</v>
      </c>
      <c r="D2115" s="165" t="s">
        <v>16</v>
      </c>
      <c r="E2115" s="113">
        <v>42726</v>
      </c>
      <c r="F2115" s="95" t="s">
        <v>1049</v>
      </c>
      <c r="G2115" s="165" t="s">
        <v>1084</v>
      </c>
      <c r="H2115" s="165" t="s">
        <v>1085</v>
      </c>
      <c r="I2115" s="165"/>
      <c r="J2115" s="85" t="str">
        <f>IFERROR(VLOOKUP(H2115,REFERENCES!R:S,2,FALSE),"")</f>
        <v>Valeur en USD</v>
      </c>
      <c r="K2115" s="79">
        <v>25</v>
      </c>
      <c r="L2115" s="79"/>
      <c r="M2115" s="79"/>
      <c r="N2115" s="79"/>
      <c r="O2115" s="84"/>
      <c r="P2115" s="81">
        <v>82</v>
      </c>
      <c r="Q2115" s="96"/>
      <c r="R2115" s="165" t="s">
        <v>174</v>
      </c>
      <c r="S2115" s="165" t="s">
        <v>494</v>
      </c>
      <c r="T2115" s="98" t="s">
        <v>1751</v>
      </c>
      <c r="U2115" s="165"/>
      <c r="V2115" s="165"/>
      <c r="W2115" s="165"/>
      <c r="X2115" s="165" t="s">
        <v>1255</v>
      </c>
    </row>
    <row r="2116" spans="1:30" s="87" customFormat="1">
      <c r="A2116" s="165" t="s">
        <v>1090</v>
      </c>
      <c r="B2116" s="76" t="s">
        <v>1102</v>
      </c>
      <c r="C2116" s="90"/>
      <c r="D2116" s="165" t="s">
        <v>16</v>
      </c>
      <c r="E2116" s="189">
        <v>42667</v>
      </c>
      <c r="F2116" s="95" t="s">
        <v>1049</v>
      </c>
      <c r="G2116" s="165" t="s">
        <v>1053</v>
      </c>
      <c r="H2116" s="165" t="s">
        <v>1048</v>
      </c>
      <c r="I2116" s="176"/>
      <c r="J2116" s="85" t="str">
        <f>IFERROR(VLOOKUP(H2116,REFERENCES!R:S,2,FALSE),"")</f>
        <v>Nombre</v>
      </c>
      <c r="K2116" s="168">
        <v>250</v>
      </c>
      <c r="L2116" s="167"/>
      <c r="M2116" s="167"/>
      <c r="N2116" s="167"/>
      <c r="O2116" s="84" t="s">
        <v>1902</v>
      </c>
      <c r="P2116" s="81">
        <v>288</v>
      </c>
      <c r="Q2116" s="89"/>
      <c r="R2116" s="87" t="s">
        <v>17</v>
      </c>
      <c r="S2116" s="87" t="s">
        <v>18</v>
      </c>
      <c r="T2116" s="86" t="s">
        <v>1775</v>
      </c>
      <c r="U2116" s="165" t="s">
        <v>2616</v>
      </c>
      <c r="V2116" s="86"/>
      <c r="W2116" s="97"/>
      <c r="X2116" s="165" t="s">
        <v>1136</v>
      </c>
      <c r="Y2116" s="165" t="str">
        <f>UPPER(LEFT(A2116,3)&amp;YEAR(E2116)&amp;MONTH(E2116)&amp;DAY((E2116))&amp;LEFT(R2116,2)&amp;LEFT(S2116,2)&amp;LEFT(T2116,2))</f>
        <v>WOR20161024GRJE7E</v>
      </c>
      <c r="Z2116" s="165">
        <f>COUNTIF($Y$4:$Y$1907,Y2116)</f>
        <v>0</v>
      </c>
      <c r="AA2116" s="165" t="str">
        <f>VLOOKUP(R2116,NIVEAUXADMIN!A:B,2,FALSE)</f>
        <v>HT08</v>
      </c>
      <c r="AB2116" s="165" t="str">
        <f>VLOOKUP(S2116,NIVEAUXADMIN!E:F,2,FALSE)</f>
        <v>HT08811</v>
      </c>
      <c r="AC2116" s="165" t="str">
        <f>VLOOKUP(T2116,NIVEAUXADMIN!I:J,2,FALSE)</f>
        <v>HT08811-07</v>
      </c>
      <c r="AD2116" s="87">
        <f>IF(SUMPRODUCT(($A$4:$A2116=A2116)*($S$4:$S2116=S2116))&gt;1,0,1)</f>
        <v>1</v>
      </c>
    </row>
    <row r="2117" spans="1:30" s="87" customFormat="1">
      <c r="A2117" s="165" t="s">
        <v>1090</v>
      </c>
      <c r="B2117" s="76" t="s">
        <v>1102</v>
      </c>
      <c r="C2117" s="90"/>
      <c r="D2117" s="165" t="s">
        <v>16</v>
      </c>
      <c r="E2117" s="189">
        <v>42667</v>
      </c>
      <c r="F2117" s="95" t="s">
        <v>1051</v>
      </c>
      <c r="G2117" s="165" t="s">
        <v>1052</v>
      </c>
      <c r="H2117" s="165" t="s">
        <v>1056</v>
      </c>
      <c r="I2117" s="176"/>
      <c r="J2117" s="85" t="str">
        <f>IFERROR(VLOOKUP(H2117,REFERENCES!R:S,2,FALSE),"")</f>
        <v>Nombre</v>
      </c>
      <c r="K2117" s="168">
        <v>270</v>
      </c>
      <c r="L2117" s="167"/>
      <c r="M2117" s="167"/>
      <c r="N2117" s="167"/>
      <c r="O2117" s="84" t="s">
        <v>1902</v>
      </c>
      <c r="P2117" s="81">
        <v>288</v>
      </c>
      <c r="Q2117" s="96" t="s">
        <v>1040</v>
      </c>
      <c r="R2117" s="87" t="s">
        <v>17</v>
      </c>
      <c r="S2117" s="87" t="s">
        <v>18</v>
      </c>
      <c r="T2117" s="86" t="s">
        <v>1775</v>
      </c>
      <c r="U2117" s="165" t="s">
        <v>2616</v>
      </c>
      <c r="V2117" s="86"/>
      <c r="W2117" s="97"/>
      <c r="X2117" s="165" t="s">
        <v>1136</v>
      </c>
      <c r="Y2117" s="165" t="str">
        <f>UPPER(LEFT(A2117,3)&amp;YEAR(E2117)&amp;MONTH(E2117)&amp;DAY((E2117))&amp;LEFT(R2117,2)&amp;LEFT(S2117,2)&amp;LEFT(T2117,2))</f>
        <v>WOR20161024GRJE7E</v>
      </c>
      <c r="Z2117" s="165">
        <f>COUNTIF($Y$4:$Y$1907,Y2117)</f>
        <v>0</v>
      </c>
      <c r="AA2117" s="165" t="str">
        <f>VLOOKUP(R2117,NIVEAUXADMIN!A:B,2,FALSE)</f>
        <v>HT08</v>
      </c>
      <c r="AB2117" s="165" t="str">
        <f>VLOOKUP(S2117,NIVEAUXADMIN!E:F,2,FALSE)</f>
        <v>HT08811</v>
      </c>
      <c r="AC2117" s="165" t="str">
        <f>VLOOKUP(T2117,NIVEAUXADMIN!I:J,2,FALSE)</f>
        <v>HT08811-07</v>
      </c>
      <c r="AD2117" s="87">
        <f>IF(SUMPRODUCT(($A$4:$A2117=A2117)*($S$4:$S2117=S2117))&gt;1,0,1)</f>
        <v>0</v>
      </c>
    </row>
    <row r="2118" spans="1:30">
      <c r="A2118" s="165" t="s">
        <v>1090</v>
      </c>
      <c r="B2118" s="76" t="s">
        <v>1102</v>
      </c>
      <c r="C2118" s="90"/>
      <c r="D2118" s="165" t="s">
        <v>16</v>
      </c>
      <c r="E2118" s="189">
        <v>42667</v>
      </c>
      <c r="F2118" s="95" t="s">
        <v>1051</v>
      </c>
      <c r="G2118" s="165" t="s">
        <v>1052</v>
      </c>
      <c r="H2118" s="165" t="s">
        <v>1054</v>
      </c>
      <c r="I2118" s="176"/>
      <c r="J2118" s="85" t="str">
        <f>IFERROR(VLOOKUP(H2118,REFERENCES!R:S,2,FALSE),"")</f>
        <v>Nombre</v>
      </c>
      <c r="K2118" s="168">
        <v>270</v>
      </c>
      <c r="L2118" s="167"/>
      <c r="M2118" s="167"/>
      <c r="N2118" s="167"/>
      <c r="O2118" s="84" t="s">
        <v>1902</v>
      </c>
      <c r="P2118" s="81">
        <v>288</v>
      </c>
      <c r="Q2118" s="96" t="s">
        <v>1040</v>
      </c>
      <c r="R2118" s="87" t="s">
        <v>17</v>
      </c>
      <c r="S2118" s="87" t="s">
        <v>18</v>
      </c>
      <c r="T2118" s="86" t="s">
        <v>1775</v>
      </c>
      <c r="U2118" s="165" t="s">
        <v>2616</v>
      </c>
      <c r="V2118" s="86"/>
      <c r="W2118" s="97"/>
      <c r="X2118" s="165" t="s">
        <v>1136</v>
      </c>
      <c r="Y2118" s="165" t="str">
        <f>UPPER(LEFT(A2118,3)&amp;YEAR(E2118)&amp;MONTH(E2118)&amp;DAY((E2118))&amp;LEFT(R2118,2)&amp;LEFT(S2118,2)&amp;LEFT(T2118,2))</f>
        <v>WOR20161024GRJE7E</v>
      </c>
      <c r="Z2118" s="165">
        <f>COUNTIF($Y$4:$Y$1907,Y2118)</f>
        <v>0</v>
      </c>
      <c r="AA2118" s="165" t="str">
        <f>VLOOKUP(R2118,NIVEAUXADMIN!A:B,2,FALSE)</f>
        <v>HT08</v>
      </c>
      <c r="AB2118" s="165" t="str">
        <f>VLOOKUP(S2118,NIVEAUXADMIN!E:F,2,FALSE)</f>
        <v>HT08811</v>
      </c>
      <c r="AC2118" s="165" t="str">
        <f>VLOOKUP(T2118,NIVEAUXADMIN!I:J,2,FALSE)</f>
        <v>HT08811-07</v>
      </c>
      <c r="AD2118" s="47">
        <f>IF(SUMPRODUCT(($A$4:$A2118=A2118)*($S$4:$S2118=S2118))&gt;1,0,1)</f>
        <v>0</v>
      </c>
    </row>
    <row r="2119" spans="1:30">
      <c r="A2119" s="98" t="s">
        <v>1090</v>
      </c>
      <c r="B2119" s="165"/>
      <c r="C2119" s="165" t="s">
        <v>1217</v>
      </c>
      <c r="D2119" s="165" t="s">
        <v>16</v>
      </c>
      <c r="E2119" s="113">
        <v>42726</v>
      </c>
      <c r="F2119" s="95" t="s">
        <v>1049</v>
      </c>
      <c r="G2119" s="165" t="s">
        <v>1084</v>
      </c>
      <c r="H2119" s="165" t="s">
        <v>1085</v>
      </c>
      <c r="I2119" s="165"/>
      <c r="J2119" s="85" t="str">
        <f>IFERROR(VLOOKUP(H2119,REFERENCES!R:S,2,FALSE),"")</f>
        <v>Valeur en USD</v>
      </c>
      <c r="K2119" s="79">
        <v>25</v>
      </c>
      <c r="L2119" s="79"/>
      <c r="M2119" s="79"/>
      <c r="N2119" s="79"/>
      <c r="O2119" s="84"/>
      <c r="P2119" s="81">
        <v>74</v>
      </c>
      <c r="Q2119" s="96"/>
      <c r="R2119" s="165" t="s">
        <v>174</v>
      </c>
      <c r="S2119" s="165" t="s">
        <v>200</v>
      </c>
      <c r="T2119" s="98" t="s">
        <v>1284</v>
      </c>
      <c r="U2119" s="165"/>
      <c r="V2119" s="165"/>
      <c r="W2119" s="165"/>
      <c r="X2119" s="165" t="s">
        <v>1255</v>
      </c>
    </row>
    <row r="2120" spans="1:30">
      <c r="A2120" s="98" t="s">
        <v>1090</v>
      </c>
      <c r="B2120" s="165"/>
      <c r="C2120" s="165"/>
      <c r="D2120" s="165" t="s">
        <v>16</v>
      </c>
      <c r="E2120" s="113">
        <v>42754</v>
      </c>
      <c r="F2120" s="95" t="s">
        <v>1051</v>
      </c>
      <c r="G2120" s="165" t="s">
        <v>1052</v>
      </c>
      <c r="H2120" s="165" t="s">
        <v>1059</v>
      </c>
      <c r="I2120" s="165"/>
      <c r="J2120" s="85" t="str">
        <f>IFERROR(VLOOKUP(H2120,REFERENCES!R:S,2,FALSE),"")</f>
        <v>Nombre</v>
      </c>
      <c r="K2120" s="79">
        <v>18100</v>
      </c>
      <c r="L2120" s="79"/>
      <c r="M2120" s="79"/>
      <c r="N2120" s="79"/>
      <c r="O2120" s="84"/>
      <c r="P2120" s="81">
        <v>181</v>
      </c>
      <c r="Q2120" s="96" t="s">
        <v>1040</v>
      </c>
      <c r="R2120" s="165" t="s">
        <v>174</v>
      </c>
      <c r="S2120" s="165" t="s">
        <v>200</v>
      </c>
      <c r="T2120" s="98" t="s">
        <v>1284</v>
      </c>
      <c r="U2120" s="165" t="s">
        <v>2611</v>
      </c>
      <c r="V2120" s="165"/>
      <c r="W2120" s="165"/>
      <c r="X2120" s="165"/>
    </row>
    <row r="2121" spans="1:30">
      <c r="A2121" s="98" t="s">
        <v>1090</v>
      </c>
      <c r="B2121" s="165"/>
      <c r="C2121" s="165"/>
      <c r="D2121" s="165" t="s">
        <v>16</v>
      </c>
      <c r="E2121" s="113">
        <v>42754</v>
      </c>
      <c r="F2121" s="95" t="s">
        <v>1051</v>
      </c>
      <c r="G2121" s="165" t="s">
        <v>1052</v>
      </c>
      <c r="H2121" s="165" t="s">
        <v>1059</v>
      </c>
      <c r="I2121" s="165"/>
      <c r="J2121" s="85" t="str">
        <f>IFERROR(VLOOKUP(H2121,REFERENCES!R:S,2,FALSE),"")</f>
        <v>Nombre</v>
      </c>
      <c r="K2121" s="79">
        <v>17600</v>
      </c>
      <c r="L2121" s="79"/>
      <c r="M2121" s="79"/>
      <c r="N2121" s="79"/>
      <c r="O2121" s="84"/>
      <c r="P2121" s="81">
        <v>176</v>
      </c>
      <c r="Q2121" s="96" t="s">
        <v>1040</v>
      </c>
      <c r="R2121" s="165" t="s">
        <v>174</v>
      </c>
      <c r="S2121" s="165" t="s">
        <v>200</v>
      </c>
      <c r="T2121" s="98" t="s">
        <v>1284</v>
      </c>
      <c r="U2121" s="165" t="s">
        <v>2615</v>
      </c>
      <c r="V2121" s="165"/>
      <c r="W2121" s="165"/>
      <c r="X2121" s="165"/>
    </row>
    <row r="2122" spans="1:30">
      <c r="A2122" s="98" t="s">
        <v>1090</v>
      </c>
      <c r="B2122" s="165"/>
      <c r="C2122" s="165"/>
      <c r="D2122" s="165" t="s">
        <v>16</v>
      </c>
      <c r="E2122" s="113">
        <v>42754</v>
      </c>
      <c r="F2122" s="95" t="s">
        <v>1050</v>
      </c>
      <c r="G2122" s="165" t="s">
        <v>1029</v>
      </c>
      <c r="H2122" s="165" t="s">
        <v>1029</v>
      </c>
      <c r="I2122" s="165"/>
      <c r="J2122" s="85" t="str">
        <f>IFERROR(VLOOKUP(H2122,REFERENCES!R:S,2,FALSE),"")</f>
        <v/>
      </c>
      <c r="K2122" s="79">
        <v>181</v>
      </c>
      <c r="L2122" s="79"/>
      <c r="M2122" s="79"/>
      <c r="N2122" s="79"/>
      <c r="O2122" s="84"/>
      <c r="P2122" s="81">
        <v>181</v>
      </c>
      <c r="Q2122" s="96" t="s">
        <v>1040</v>
      </c>
      <c r="R2122" s="165" t="s">
        <v>174</v>
      </c>
      <c r="S2122" s="165" t="s">
        <v>200</v>
      </c>
      <c r="T2122" s="98" t="s">
        <v>1284</v>
      </c>
      <c r="U2122" s="165" t="s">
        <v>2611</v>
      </c>
      <c r="V2122" s="165"/>
      <c r="W2122" s="165"/>
      <c r="X2122" s="165"/>
    </row>
    <row r="2123" spans="1:30">
      <c r="A2123" s="98" t="s">
        <v>1090</v>
      </c>
      <c r="B2123" s="165"/>
      <c r="C2123" s="165"/>
      <c r="D2123" s="165" t="s">
        <v>16</v>
      </c>
      <c r="E2123" s="113">
        <v>42754</v>
      </c>
      <c r="F2123" s="95" t="s">
        <v>1050</v>
      </c>
      <c r="G2123" s="165" t="s">
        <v>1029</v>
      </c>
      <c r="H2123" s="165" t="s">
        <v>1029</v>
      </c>
      <c r="I2123" s="165"/>
      <c r="J2123" s="85" t="str">
        <f>IFERROR(VLOOKUP(H2123,REFERENCES!R:S,2,FALSE),"")</f>
        <v/>
      </c>
      <c r="K2123" s="79">
        <v>176</v>
      </c>
      <c r="L2123" s="79"/>
      <c r="M2123" s="79"/>
      <c r="N2123" s="79"/>
      <c r="O2123" s="84"/>
      <c r="P2123" s="81">
        <v>176</v>
      </c>
      <c r="Q2123" s="96" t="s">
        <v>1040</v>
      </c>
      <c r="R2123" s="165" t="s">
        <v>174</v>
      </c>
      <c r="S2123" s="165" t="s">
        <v>200</v>
      </c>
      <c r="T2123" s="98" t="s">
        <v>1284</v>
      </c>
      <c r="U2123" s="165" t="s">
        <v>2615</v>
      </c>
      <c r="V2123" s="165"/>
      <c r="W2123" s="165"/>
      <c r="X2123" s="165"/>
    </row>
    <row r="2124" spans="1:30">
      <c r="A2124" s="98" t="s">
        <v>1090</v>
      </c>
      <c r="B2124" s="165"/>
      <c r="C2124" s="165" t="s">
        <v>1217</v>
      </c>
      <c r="D2124" s="165" t="s">
        <v>16</v>
      </c>
      <c r="E2124" s="113">
        <v>42726</v>
      </c>
      <c r="F2124" s="95" t="s">
        <v>1049</v>
      </c>
      <c r="G2124" s="165" t="s">
        <v>1084</v>
      </c>
      <c r="H2124" s="165" t="s">
        <v>1085</v>
      </c>
      <c r="I2124" s="165"/>
      <c r="J2124" s="85" t="str">
        <f>IFERROR(VLOOKUP(H2124,REFERENCES!R:S,2,FALSE),"")</f>
        <v>Valeur en USD</v>
      </c>
      <c r="K2124" s="79">
        <v>25</v>
      </c>
      <c r="L2124" s="79"/>
      <c r="M2124" s="79"/>
      <c r="N2124" s="79"/>
      <c r="O2124" s="84"/>
      <c r="P2124" s="81">
        <v>116</v>
      </c>
      <c r="Q2124" s="96"/>
      <c r="R2124" s="165" t="s">
        <v>174</v>
      </c>
      <c r="S2124" s="165" t="s">
        <v>200</v>
      </c>
      <c r="T2124" s="98" t="s">
        <v>1522</v>
      </c>
      <c r="U2124" s="165"/>
      <c r="V2124" s="165"/>
      <c r="W2124" s="165"/>
      <c r="X2124" s="165" t="s">
        <v>1255</v>
      </c>
    </row>
    <row r="2125" spans="1:30" s="87" customFormat="1">
      <c r="A2125" s="98" t="s">
        <v>1090</v>
      </c>
      <c r="B2125" s="165"/>
      <c r="C2125" s="165" t="s">
        <v>1217</v>
      </c>
      <c r="D2125" s="165" t="s">
        <v>16</v>
      </c>
      <c r="E2125" s="113">
        <v>42726</v>
      </c>
      <c r="F2125" s="95" t="s">
        <v>1049</v>
      </c>
      <c r="G2125" s="165" t="s">
        <v>1084</v>
      </c>
      <c r="H2125" s="165" t="s">
        <v>1085</v>
      </c>
      <c r="I2125" s="165"/>
      <c r="J2125" s="85" t="str">
        <f>IFERROR(VLOOKUP(H2125,REFERENCES!R:S,2,FALSE),"")</f>
        <v>Valeur en USD</v>
      </c>
      <c r="K2125" s="79">
        <v>25</v>
      </c>
      <c r="L2125" s="79"/>
      <c r="M2125" s="79"/>
      <c r="N2125" s="79"/>
      <c r="O2125" s="84"/>
      <c r="P2125" s="81">
        <v>44</v>
      </c>
      <c r="Q2125" s="96"/>
      <c r="R2125" s="165" t="s">
        <v>174</v>
      </c>
      <c r="S2125" s="165" t="s">
        <v>200</v>
      </c>
      <c r="T2125" s="98" t="s">
        <v>1277</v>
      </c>
      <c r="U2125" s="165"/>
      <c r="V2125" s="165"/>
      <c r="W2125" s="165"/>
      <c r="X2125" s="165" t="s">
        <v>1255</v>
      </c>
    </row>
    <row r="2126" spans="1:30">
      <c r="A2126" s="98" t="s">
        <v>1090</v>
      </c>
      <c r="B2126" s="165"/>
      <c r="C2126" s="165" t="s">
        <v>1217</v>
      </c>
      <c r="D2126" s="165" t="s">
        <v>16</v>
      </c>
      <c r="E2126" s="113">
        <v>42726</v>
      </c>
      <c r="F2126" s="95" t="s">
        <v>1049</v>
      </c>
      <c r="G2126" s="165" t="s">
        <v>1084</v>
      </c>
      <c r="H2126" s="165" t="s">
        <v>1085</v>
      </c>
      <c r="I2126" s="165"/>
      <c r="J2126" s="85" t="str">
        <f>IFERROR(VLOOKUP(H2126,REFERENCES!R:S,2,FALSE),"")</f>
        <v>Valeur en USD</v>
      </c>
      <c r="K2126" s="79">
        <v>25</v>
      </c>
      <c r="L2126" s="79"/>
      <c r="M2126" s="79"/>
      <c r="N2126" s="79"/>
      <c r="O2126" s="84"/>
      <c r="P2126" s="81">
        <v>198</v>
      </c>
      <c r="Q2126" s="96"/>
      <c r="R2126" s="165" t="s">
        <v>174</v>
      </c>
      <c r="S2126" s="165" t="s">
        <v>494</v>
      </c>
      <c r="T2126" s="98" t="s">
        <v>1825</v>
      </c>
      <c r="U2126" s="165"/>
      <c r="V2126" s="165"/>
      <c r="W2126" s="165"/>
      <c r="X2126" s="165" t="s">
        <v>1255</v>
      </c>
    </row>
    <row r="2127" spans="1:30">
      <c r="A2127" s="165" t="s">
        <v>1090</v>
      </c>
      <c r="B2127" s="76"/>
      <c r="C2127" s="90"/>
      <c r="D2127" s="165" t="s">
        <v>16</v>
      </c>
      <c r="E2127" s="189">
        <v>42682</v>
      </c>
      <c r="F2127" s="95" t="s">
        <v>1049</v>
      </c>
      <c r="G2127" s="165" t="s">
        <v>1053</v>
      </c>
      <c r="H2127" s="165" t="s">
        <v>1048</v>
      </c>
      <c r="I2127" s="176"/>
      <c r="J2127" s="85" t="str">
        <f>IFERROR(VLOOKUP(H2127,REFERENCES!R:S,2,FALSE),"")</f>
        <v>Nombre</v>
      </c>
      <c r="K2127" s="168">
        <v>290</v>
      </c>
      <c r="L2127" s="167"/>
      <c r="M2127" s="167"/>
      <c r="N2127" s="167"/>
      <c r="O2127" s="84" t="s">
        <v>1902</v>
      </c>
      <c r="P2127" s="81">
        <v>290</v>
      </c>
      <c r="Q2127" s="89"/>
      <c r="R2127" s="165" t="s">
        <v>153</v>
      </c>
      <c r="S2127" s="165" t="s">
        <v>296</v>
      </c>
      <c r="T2127" s="101"/>
      <c r="U2127" s="165" t="s">
        <v>1120</v>
      </c>
      <c r="V2127" s="86"/>
      <c r="W2127" s="97"/>
      <c r="X2127" s="165"/>
      <c r="Y2127" s="165" t="str">
        <f>UPPER(LEFT(A2127,3)&amp;YEAR(E2127)&amp;MONTH(E2127)&amp;DAY((E2127))&amp;LEFT(R2127,2)&amp;LEFT(S2127,2)&amp;LEFT(T2127,2))</f>
        <v>WOR2016118NIMI</v>
      </c>
      <c r="Z2127" s="165">
        <f>COUNTIF($Y$4:$Y$1907,Y2127)</f>
        <v>0</v>
      </c>
      <c r="AA2127" s="165" t="str">
        <f>VLOOKUP(R2127,NIVEAUXADMIN!A:B,2,FALSE)</f>
        <v>HT10</v>
      </c>
      <c r="AB2127" s="165" t="str">
        <f>VLOOKUP(S2127,NIVEAUXADMIN!E:F,2,FALSE)</f>
        <v>HT101011</v>
      </c>
      <c r="AC2127" s="165" t="e">
        <f>VLOOKUP(T2127,NIVEAUXADMIN!I:J,2,FALSE)</f>
        <v>#N/A</v>
      </c>
      <c r="AD2127" s="47">
        <f>IF(SUMPRODUCT(($A$4:$A2127=A2127)*($S$4:$S2127=S2127))&gt;1,0,1)</f>
        <v>0</v>
      </c>
    </row>
    <row r="2128" spans="1:30">
      <c r="A2128" s="165" t="s">
        <v>1090</v>
      </c>
      <c r="B2128" s="76"/>
      <c r="C2128" s="90"/>
      <c r="D2128" s="165" t="s">
        <v>16</v>
      </c>
      <c r="E2128" s="189">
        <v>42682</v>
      </c>
      <c r="F2128" s="95" t="s">
        <v>1051</v>
      </c>
      <c r="G2128" s="165" t="s">
        <v>1052</v>
      </c>
      <c r="H2128" s="165" t="s">
        <v>1054</v>
      </c>
      <c r="I2128" s="176"/>
      <c r="J2128" s="85" t="str">
        <f>IFERROR(VLOOKUP(H2128,REFERENCES!R:S,2,FALSE),"")</f>
        <v>Nombre</v>
      </c>
      <c r="K2128" s="168">
        <v>580</v>
      </c>
      <c r="L2128" s="167"/>
      <c r="M2128" s="167"/>
      <c r="N2128" s="167"/>
      <c r="O2128" s="84" t="s">
        <v>1902</v>
      </c>
      <c r="P2128" s="81">
        <v>290</v>
      </c>
      <c r="Q2128" s="96" t="s">
        <v>1040</v>
      </c>
      <c r="R2128" s="165" t="s">
        <v>153</v>
      </c>
      <c r="S2128" s="165" t="s">
        <v>296</v>
      </c>
      <c r="T2128" s="101"/>
      <c r="U2128" s="165" t="s">
        <v>1120</v>
      </c>
      <c r="V2128" s="86"/>
      <c r="W2128" s="97"/>
      <c r="X2128" s="165"/>
      <c r="Y2128" s="165" t="str">
        <f>UPPER(LEFT(A2128,3)&amp;YEAR(E2128)&amp;MONTH(E2128)&amp;DAY((E2128))&amp;LEFT(R2128,2)&amp;LEFT(S2128,2)&amp;LEFT(T2128,2))</f>
        <v>WOR2016118NIMI</v>
      </c>
      <c r="Z2128" s="165">
        <f>COUNTIF($Y$4:$Y$1907,Y2128)</f>
        <v>0</v>
      </c>
      <c r="AA2128" s="165" t="str">
        <f>VLOOKUP(R2128,NIVEAUXADMIN!A:B,2,FALSE)</f>
        <v>HT10</v>
      </c>
      <c r="AB2128" s="165" t="str">
        <f>VLOOKUP(S2128,NIVEAUXADMIN!E:F,2,FALSE)</f>
        <v>HT101011</v>
      </c>
      <c r="AC2128" s="165" t="e">
        <f>VLOOKUP(T2128,NIVEAUXADMIN!I:J,2,FALSE)</f>
        <v>#N/A</v>
      </c>
      <c r="AD2128" s="47">
        <f>IF(SUMPRODUCT(($A$4:$A2128=A2128)*($S$4:$S2128=S2128))&gt;1,0,1)</f>
        <v>0</v>
      </c>
    </row>
    <row r="2129" spans="1:30">
      <c r="A2129" s="165" t="s">
        <v>1090</v>
      </c>
      <c r="B2129" s="76"/>
      <c r="C2129" s="90"/>
      <c r="D2129" s="165" t="s">
        <v>16</v>
      </c>
      <c r="E2129" s="189">
        <v>42682</v>
      </c>
      <c r="F2129" s="88" t="s">
        <v>1051</v>
      </c>
      <c r="G2129" s="87" t="s">
        <v>1052</v>
      </c>
      <c r="H2129" s="87" t="s">
        <v>1062</v>
      </c>
      <c r="I2129" s="176"/>
      <c r="J2129" s="85" t="str">
        <f>IFERROR(VLOOKUP(H2129,REFERENCES!R:S,2,FALSE),"")</f>
        <v>Nombre</v>
      </c>
      <c r="K2129" s="168">
        <v>290</v>
      </c>
      <c r="L2129" s="167"/>
      <c r="M2129" s="167"/>
      <c r="N2129" s="167"/>
      <c r="O2129" s="84" t="s">
        <v>1902</v>
      </c>
      <c r="P2129" s="81">
        <v>290</v>
      </c>
      <c r="Q2129" s="96" t="s">
        <v>1040</v>
      </c>
      <c r="R2129" s="165" t="s">
        <v>153</v>
      </c>
      <c r="S2129" s="165" t="s">
        <v>296</v>
      </c>
      <c r="T2129" s="101"/>
      <c r="U2129" s="165" t="s">
        <v>1120</v>
      </c>
      <c r="V2129" s="86"/>
      <c r="W2129" s="97"/>
      <c r="X2129" s="165"/>
      <c r="Y2129" s="165" t="str">
        <f>UPPER(LEFT(A2129,3)&amp;YEAR(E2129)&amp;MONTH(E2129)&amp;DAY((E2129))&amp;LEFT(R2129,2)&amp;LEFT(S2129,2)&amp;LEFT(T2129,2))</f>
        <v>WOR2016118NIMI</v>
      </c>
      <c r="Z2129" s="165">
        <f>COUNTIF($Y$4:$Y$1907,Y2129)</f>
        <v>0</v>
      </c>
      <c r="AA2129" s="165" t="str">
        <f>VLOOKUP(R2129,NIVEAUXADMIN!A:B,2,FALSE)</f>
        <v>HT10</v>
      </c>
      <c r="AB2129" s="165" t="str">
        <f>VLOOKUP(S2129,NIVEAUXADMIN!E:F,2,FALSE)</f>
        <v>HT101011</v>
      </c>
      <c r="AC2129" s="165" t="e">
        <f>VLOOKUP(T2129,NIVEAUXADMIN!I:J,2,FALSE)</f>
        <v>#N/A</v>
      </c>
      <c r="AD2129" s="47">
        <f>IF(SUMPRODUCT(($A$4:$A2129=A2129)*($S$4:$S2129=S2129))&gt;1,0,1)</f>
        <v>0</v>
      </c>
    </row>
    <row r="2130" spans="1:30">
      <c r="A2130" s="98" t="s">
        <v>1090</v>
      </c>
      <c r="B2130" s="76"/>
      <c r="C2130" s="90"/>
      <c r="D2130" s="165" t="s">
        <v>16</v>
      </c>
      <c r="E2130" s="189">
        <v>42682</v>
      </c>
      <c r="F2130" s="95" t="s">
        <v>1051</v>
      </c>
      <c r="G2130" s="165" t="s">
        <v>1052</v>
      </c>
      <c r="H2130" s="165" t="s">
        <v>1058</v>
      </c>
      <c r="I2130" s="176"/>
      <c r="J2130" s="85" t="str">
        <f>IFERROR(VLOOKUP(H2130,REFERENCES!R:S,2,FALSE),"")</f>
        <v>Nombre</v>
      </c>
      <c r="K2130" s="168">
        <v>580</v>
      </c>
      <c r="L2130" s="167"/>
      <c r="M2130" s="167"/>
      <c r="N2130" s="167"/>
      <c r="O2130" s="84" t="s">
        <v>1902</v>
      </c>
      <c r="P2130" s="81">
        <v>290</v>
      </c>
      <c r="Q2130" s="96" t="s">
        <v>1040</v>
      </c>
      <c r="R2130" s="165" t="s">
        <v>153</v>
      </c>
      <c r="S2130" s="165" t="s">
        <v>296</v>
      </c>
      <c r="T2130" s="101"/>
      <c r="U2130" s="165" t="s">
        <v>1120</v>
      </c>
      <c r="V2130" s="86"/>
      <c r="W2130" s="97"/>
      <c r="X2130" s="165"/>
      <c r="Y2130" s="165" t="str">
        <f>UPPER(LEFT(A2130,3)&amp;YEAR(E2130)&amp;MONTH(E2130)&amp;DAY((E2130))&amp;LEFT(R2130,2)&amp;LEFT(S2130,2)&amp;LEFT(T2130,2))</f>
        <v>WOR2016118NIMI</v>
      </c>
      <c r="Z2130" s="165">
        <f>COUNTIF($Y$4:$Y$1907,Y2130)</f>
        <v>0</v>
      </c>
      <c r="AA2130" s="165" t="str">
        <f>VLOOKUP(R2130,NIVEAUXADMIN!A:B,2,FALSE)</f>
        <v>HT10</v>
      </c>
      <c r="AB2130" s="165" t="str">
        <f>VLOOKUP(S2130,NIVEAUXADMIN!E:F,2,FALSE)</f>
        <v>HT101011</v>
      </c>
      <c r="AC2130" s="165" t="e">
        <f>VLOOKUP(T2130,NIVEAUXADMIN!I:J,2,FALSE)</f>
        <v>#N/A</v>
      </c>
      <c r="AD2130" s="47">
        <f>IF(SUMPRODUCT(($A$4:$A2130=A2130)*($S$4:$S2130=S2130))&gt;1,0,1)</f>
        <v>0</v>
      </c>
    </row>
    <row r="2131" spans="1:30">
      <c r="A2131" s="98" t="s">
        <v>1090</v>
      </c>
      <c r="B2131" s="165"/>
      <c r="C2131" s="165" t="s">
        <v>1217</v>
      </c>
      <c r="D2131" s="165" t="s">
        <v>16</v>
      </c>
      <c r="E2131" s="113">
        <v>42726</v>
      </c>
      <c r="F2131" s="95" t="s">
        <v>1049</v>
      </c>
      <c r="G2131" s="165" t="s">
        <v>1084</v>
      </c>
      <c r="H2131" s="165" t="s">
        <v>1085</v>
      </c>
      <c r="I2131" s="165"/>
      <c r="J2131" s="85" t="str">
        <f>IFERROR(VLOOKUP(H2131,REFERENCES!R:S,2,FALSE),"")</f>
        <v>Valeur en USD</v>
      </c>
      <c r="K2131" s="79">
        <v>25</v>
      </c>
      <c r="L2131" s="79"/>
      <c r="M2131" s="79"/>
      <c r="N2131" s="79"/>
      <c r="O2131" s="84"/>
      <c r="P2131" s="81">
        <v>181</v>
      </c>
      <c r="Q2131" s="96"/>
      <c r="R2131" s="165" t="s">
        <v>174</v>
      </c>
      <c r="S2131" s="165" t="s">
        <v>494</v>
      </c>
      <c r="T2131" s="98" t="s">
        <v>1815</v>
      </c>
      <c r="U2131" s="165"/>
      <c r="V2131" s="165"/>
      <c r="W2131" s="165"/>
      <c r="X2131" s="165" t="s">
        <v>1255</v>
      </c>
      <c r="Y2131" s="87"/>
      <c r="Z2131" s="87"/>
      <c r="AA2131" s="87"/>
      <c r="AB2131" s="87"/>
      <c r="AC2131" s="87"/>
    </row>
  </sheetData>
  <autoFilter ref="A3:AD2131">
    <sortState ref="A4:AD2131">
      <sortCondition ref="A3:A2131"/>
    </sortState>
  </autoFilter>
  <mergeCells count="6">
    <mergeCell ref="X2:AD2"/>
    <mergeCell ref="A2:C2"/>
    <mergeCell ref="F2:K2"/>
    <mergeCell ref="L2:Q2"/>
    <mergeCell ref="R2:W2"/>
    <mergeCell ref="D2:E2"/>
  </mergeCells>
  <dataValidations xWindow="923" yWindow="426" count="17">
    <dataValidation allowBlank="1" showInputMessage="1" showErrorMessage="1" prompt="Insérez la localité (pas de menu déroulant disponible)" sqref="U4:U11 U627:U640 U642:U701 U801:U807 U811 U917 U709:U715 U1133:U1138 U1147:U1148 U927:U942 U913 U819:U880 U1714:U1717 U1005:U1129 U1871 U1564:U1568 U1748:U1842 U1876:U1912 U2033:U2035 U13:U590"/>
    <dataValidation type="list" allowBlank="1" showInputMessage="1" showErrorMessage="1" prompt="Sélectionnez la commune au préalable" sqref="T1460 T1372 T1374:T1427 T1453:T1455 T1457:T1458 T1462:T1463 T1519:T1520 T1319:T1322 T1325:T1328 T1331:T1335 T1339:T1348 T1362:T1363 T1365:T1367 T1360 T1337 T1350:T1352 T1356:T1357 T1369:T1370 T2082:T2107 T1874 T1522:T1534 T1517 T1850:T1872 T1876:T1916 T1709:T1848 T1918:T2037 T1546:T1707 T2111:T2131 T2039:T2079 T1429:T1451 T1466:T1494 T1496:T1512 T1539:T1541 T4:T1308">
      <formula1>OFFSET(COMMUNE0,MATCH(S4,COMMUNE0,0)-1,1,COUNTIF(COMMUNE0,S4),1)</formula1>
    </dataValidation>
    <dataValidation allowBlank="1" showInputMessage="1" showErrorMessage="1" prompt="JJ-MM-AA_x000a_" sqref="E605:E613 E627:E715 E900:E901 E894 E730:E731 E779 E771:E773 E795:E798 E717:E722 E738:E759 E913:E924 E801:E880 E887:E888 E4:E598 E1851:E1854 E1564:E1707 E1712:E1848 E1862 E1871:E1873 E1875:E2037 E2105:E2107 E2039:E2058 E2071:E2093 E926:E1127 E1147:E1308 E2111:E2117 E2131"/>
    <dataValidation type="list" allowBlank="1" showInputMessage="1" showErrorMessage="1" sqref="I6 H1422:H1429 H1292:H1320 H1913:H2032 I13:I18 H1431:H1434 H1446:H1450 H593:H722 H726:H727 H1437:H1441 H294:H414 H549:H591 H730:H803 H917:H923 H985:H1036 H1111:H1130 H1137:H1187 H1238:H1290 H925:H940 H942:H982 H892:H914 H4:H292 H805:H863 H865:H889 H1322:H1397 H1399:H1401 H1404:H1419 H416:H540 H542:H547 H1709:H1747 H1561:H1707 H1748:I1846 H1847:H1875 H1876:I1912 H1520:H1558 H2036:H2037 H1456:H1517 H2033:I2035 H1189:H1236 H1038:H1109 H2039:H2131">
      <formula1>OFFSET(ACTIVITE10,MATCH(G4,ACTIVITE10,0)-1,1,COUNTIF(ACTIVITE10,G4),1)</formula1>
    </dataValidation>
    <dataValidation type="list" allowBlank="1" showInputMessage="1" showErrorMessage="1" sqref="V730:V952 V1714:V1717 V4:V715 V1917 V1564:V1568 V1623:V1655 V1919:V1920 V1691:V1707 V1748:V1913 V2033:V2035 V1005:V1308 V2082:V2105 V2107 V2111:V2117">
      <formula1>MILIEU</formula1>
    </dataValidation>
    <dataValidation type="list" allowBlank="1" showInputMessage="1" showErrorMessage="1" sqref="D1435:D1436 D1450:D1462 D1466:D1469 D1478:D1479 D1481:D1488 D1492:D1494 D1496:D1506 D1508 D1510:D1513 D1515:D1521 D1543:D1550 D1299:D1369 D1375:D1385 D1395:D1427 D1525:D1526 D1555:D1622 D1656:D1690 D1471:D1474 D1709:D2037 D1208:D1296 D2039:D2058 D4:D1206 D2071:D2131">
      <formula1>STATUT</formula1>
    </dataValidation>
    <dataValidation type="list" allowBlank="1" showInputMessage="1" showErrorMessage="1" sqref="G1422:G1429 G1431:G1434 G1446:G1450 G726:G727 G1437:G1441 G1322:G1397 G1399:G1401 G1404:G1419 F1798:F1805 G4:G722 G1561:G1707 G1520:G1558 G1456:G1517 G1709:G2037 G730:G1320 G2039:G2131">
      <formula1>OFFSET(ASSISTANCE0,MATCH(E4,ASSISTANCE0,0)-1,1,COUNTIF(ASSISTANCE0,E4),1)</formula1>
    </dataValidation>
    <dataValidation type="list" allowBlank="1" showInputMessage="1" showErrorMessage="1" prompt="Utilisez le menu déroulant" sqref="F1422:F1424 F1309 F1434 F1432 F1416 F1474 F1414 F1551:F1552 F1412 F1281:F1284 F1397 F1351 F1418:F1419 F1428:F1429 F1325 F1336:F1339 F1410 F1437:F1441 F1561:F1562 F1164 F1270:F1273 F1188:F1191 F1194 F1231 F1244:F1247 F1220:F1223 F1227:F1229 F1303:F1305 F1341:F1344 F1346:F1348 F1362:F1365 F1332:F1333 F1450 F1318:F1320 F1315 F1159:F1162 F1456:F1459 F1691:F1707 F1709:F1711 F1199 F1249:F1251 F1241:F1242 F1234 F1152:F1155 F2105:F2110 F1186 F1237:F1239 F1307 F1328 F1408 F1167 F1264:F1267 F1177 F1197 F1202 F1204 F1225 F1253 F1275 F1301 F1311:F1313 F1323 F1149 F1169 F1255:F1256 F1278 F1157 F1179 F1181:F1184 F1206:F1208 F1210:F1213 F1215:F1218 F1259:F1262 F1287:F1291 F1293:F1295 F1297:F1299 F1355:F1357 F1359:F1360 F1367:F1370 F1372:F1376 F1381:F1387 F1389:F1392 F1394 F1404 F1623:F1655 F1172:F1175 F2112:F2117 F2119:F2120">
      <formula1>ASSISTANCE</formula1>
    </dataValidation>
    <dataValidation type="list" allowBlank="1" showInputMessage="1" showErrorMessage="1" prompt="Utilisez le menu déroulant" sqref="D1551:D1554 D1207 D1370:D1374 D1428:D1434 D1437:D1449 D1463:D1465 D1470 D1475:D1477 D1480 D1489:D1491 D1495 D1507 D1509 D1514 D1297:D1298 D1386:D1394 D1522:D1524 D1527:D1542 D1623:D1655 D1691:D1707 D2059:D2070">
      <formula1>STATUT</formula1>
    </dataValidation>
    <dataValidation type="list" allowBlank="1" showInputMessage="1" showErrorMessage="1" sqref="F1446:F1449 F1553:F1558 F1349:F1350 F1163 F1187 F1195:F1196 F1200:F1201 F1224 F1235:F1236 F1243 F1248 F1252 F1300 F1306 F1322 F1326:F1327 F1232:F1233 F1268:F1269 F1274 F1395:F1396 F1399:F1401 F1431 F1165:F1166 F1192:F1193 F1230 F1240 F1308 F1329:F1331 F1352:F1354 F1405:F1407 F1433 F1156 F1168 F1176 F1178 F1198 F1203 F1205 F1226 F1254 F1276:F1277 F1302 F1314 F1324 F1409 F1411 F1413 F1415 F1417 F1425:F1427 F1150:F1151 F1170:F1171 F1257:F1258 F1279:F1280 F1285:F1286 F1316:F1317 F1334:F1335 F1377:F1380 F1158 F1180 F1185 F1209 F1214 F1219 F1263 F1292 F1296 F1310 F1340 F1345 F1361 F1366 F1371 F1388 F1393 F1358 F1712:F1797 F1563:F1622 F1656:F1690 F1520:F1550 F1460:F1473 F1475:F1517 F1806:F2037 F4:F1148 F2039:F2104 F2111 F2118 F2121:F2131">
      <formula1>ASSISTANCE</formula1>
    </dataValidation>
    <dataValidation type="list" allowBlank="1" showInputMessage="1" showErrorMessage="1" sqref="W1714:W1717 W1917 W1623:W1655 W1919:W1920 W1691:W1707 W1748:W1913 W2033:W2035 W4:W1568 W2082:W2105 W2107 W2111:W2130">
      <formula1>NIVEAU_INTERVENTION</formula1>
    </dataValidation>
    <dataValidation type="list" allowBlank="1" showInputMessage="1" showErrorMessage="1" prompt="Sélectionnez le département au préalable" sqref="O1845:O1846 S1701:S1707 S1709:S2037 S4:S1690 S2039:S2107 R2108:R2110 S2111:S2131">
      <formula1>OFFSET(DEPARTEMENT0,MATCH(N4,DEPARTEMENT0,0)-1,1,COUNTIF(DEPARTEMENT0,N4),1)</formula1>
    </dataValidation>
    <dataValidation type="list" allowBlank="1" showInputMessage="1" showErrorMessage="1" prompt="Utilisez le menu déroulant" sqref="N1845:N1846 R1709:R2037 R4:R1707 R2039:R2107 Q2108:Q2110 R2111:R2131">
      <formula1>DEPARTEMENTS</formula1>
    </dataValidation>
    <dataValidation type="list" allowBlank="1" showInputMessage="1" showErrorMessage="1" sqref="Q1712:Q1717 Q1918 Q1748:Q1842 Q1876:Q1912 Q1914:Q1916 Q1921:Q2037 Q2039:Q2056 Q2058 Q2082:Q2093 Q4:Q1707 Q2105:Q2107 Q2111:Q2131">
      <formula1>PRIORISATION</formula1>
    </dataValidation>
    <dataValidation type="list" allowBlank="1" showInputMessage="1" showErrorMessage="1" prompt="Sélectionnez le département au préalable" sqref="S1694:S1696">
      <formula1>OFFSET(DEPARTEMENT0,MATCH(R1698,DEPARTEMENT0,0)-1,1,COUNTIF(DEPARTEMENT0,R1698),1)</formula1>
    </dataValidation>
    <dataValidation type="list" allowBlank="1" showInputMessage="1" showErrorMessage="1" prompt="Sélectionnez le département au préalable" sqref="S1691:S1693">
      <formula1>OFFSET(DEPARTEMENT0,MATCH(#REF!,DEPARTEMENT0,0)-1,1,COUNTIF(DEPARTEMENT0,#REF!),1)</formula1>
    </dataValidation>
    <dataValidation type="list" allowBlank="1" showInputMessage="1" showErrorMessage="1" prompt="Sélectionnez la commune au préalable" sqref="U1239 U1495 U1513:U1516 U1542:U1545">
      <formula1>OFFSET(COMMUNE0,MATCH(S1239,COMMUNE0,0)-1,1,COUNTIF(COMMUNE0,S1239),1)</formula1>
    </dataValidation>
  </dataValidations>
  <pageMargins left="0.7" right="0.7" top="0.75" bottom="0.75" header="0.3" footer="0.3"/>
  <pageSetup paperSize="9" orientation="portrait"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633"/>
  <sheetViews>
    <sheetView workbookViewId="0">
      <selection activeCell="C2" sqref="C2"/>
    </sheetView>
  </sheetViews>
  <sheetFormatPr defaultRowHeight="15"/>
  <cols>
    <col min="1" max="1" width="28" customWidth="1"/>
    <col min="2" max="2" width="15.7109375" customWidth="1"/>
    <col min="3" max="3" width="12.140625" customWidth="1"/>
    <col min="4" max="5" width="15.7109375" customWidth="1"/>
    <col min="6" max="6" width="13.7109375" customWidth="1"/>
    <col min="7" max="7" width="14.28515625" customWidth="1"/>
    <col min="8" max="8" width="21.140625" customWidth="1"/>
    <col min="9" max="9" width="17.5703125" customWidth="1"/>
    <col min="10" max="10" width="15.28515625" bestFit="1" customWidth="1"/>
    <col min="11" max="11" width="13.7109375" bestFit="1" customWidth="1"/>
    <col min="12" max="12" width="28.7109375" bestFit="1" customWidth="1"/>
    <col min="13" max="13" width="25" bestFit="1" customWidth="1"/>
  </cols>
  <sheetData>
    <row r="1" spans="1:9">
      <c r="A1" s="108" t="s">
        <v>6</v>
      </c>
      <c r="B1" s="80" t="s">
        <v>1993</v>
      </c>
      <c r="C1" t="s">
        <v>2525</v>
      </c>
    </row>
    <row r="3" spans="1:9">
      <c r="B3" s="108" t="s">
        <v>2519</v>
      </c>
    </row>
    <row r="4" spans="1:9" ht="25.5" customHeight="1">
      <c r="B4" s="183" t="s">
        <v>2520</v>
      </c>
      <c r="E4" s="183" t="s">
        <v>2522</v>
      </c>
      <c r="H4" s="184" t="s">
        <v>2521</v>
      </c>
      <c r="I4" s="184" t="s">
        <v>2523</v>
      </c>
    </row>
    <row r="5" spans="1:9">
      <c r="A5" s="108" t="s">
        <v>1212</v>
      </c>
      <c r="B5" s="182" t="s">
        <v>1049</v>
      </c>
      <c r="C5" s="182" t="s">
        <v>1051</v>
      </c>
      <c r="D5" s="182" t="s">
        <v>1050</v>
      </c>
      <c r="E5" s="182" t="s">
        <v>1049</v>
      </c>
      <c r="F5" s="182" t="s">
        <v>1051</v>
      </c>
      <c r="G5" s="182" t="s">
        <v>1050</v>
      </c>
    </row>
    <row r="6" spans="1:9">
      <c r="A6" s="109" t="s">
        <v>138</v>
      </c>
      <c r="B6" s="111">
        <v>2</v>
      </c>
      <c r="C6" s="111">
        <v>5</v>
      </c>
      <c r="D6" s="111"/>
      <c r="E6" s="111">
        <v>204</v>
      </c>
      <c r="F6" s="111">
        <v>204</v>
      </c>
      <c r="G6" s="111"/>
      <c r="H6" s="111">
        <v>7</v>
      </c>
      <c r="I6" s="111">
        <v>204</v>
      </c>
    </row>
    <row r="7" spans="1:9">
      <c r="A7" s="179" t="s">
        <v>140</v>
      </c>
      <c r="B7" s="111">
        <v>2</v>
      </c>
      <c r="C7" s="111">
        <v>5</v>
      </c>
      <c r="D7" s="111"/>
      <c r="E7" s="111">
        <v>204</v>
      </c>
      <c r="F7" s="111">
        <v>204</v>
      </c>
      <c r="G7" s="111"/>
      <c r="H7" s="111">
        <v>7</v>
      </c>
      <c r="I7" s="111">
        <v>204</v>
      </c>
    </row>
    <row r="8" spans="1:9">
      <c r="A8" s="180" t="s">
        <v>2288</v>
      </c>
      <c r="B8" s="111">
        <v>2</v>
      </c>
      <c r="C8" s="111">
        <v>5</v>
      </c>
      <c r="D8" s="111"/>
      <c r="E8" s="111">
        <v>204</v>
      </c>
      <c r="F8" s="111">
        <v>204</v>
      </c>
      <c r="G8" s="111"/>
      <c r="H8" s="111">
        <v>7</v>
      </c>
      <c r="I8" s="111">
        <v>204</v>
      </c>
    </row>
    <row r="9" spans="1:9">
      <c r="A9" s="109" t="s">
        <v>17</v>
      </c>
      <c r="B9" s="111">
        <v>148</v>
      </c>
      <c r="C9" s="111">
        <v>219</v>
      </c>
      <c r="D9" s="111"/>
      <c r="E9" s="111">
        <v>4224</v>
      </c>
      <c r="F9" s="111">
        <v>7500</v>
      </c>
      <c r="G9" s="111"/>
      <c r="H9" s="111">
        <v>367</v>
      </c>
      <c r="I9" s="111">
        <v>7500</v>
      </c>
    </row>
    <row r="10" spans="1:9">
      <c r="A10" s="179" t="s">
        <v>142</v>
      </c>
      <c r="B10" s="111">
        <v>6</v>
      </c>
      <c r="C10" s="111">
        <v>3</v>
      </c>
      <c r="D10" s="111"/>
      <c r="E10" s="111">
        <v>125</v>
      </c>
      <c r="F10" s="111">
        <v>180</v>
      </c>
      <c r="G10" s="111"/>
      <c r="H10" s="111">
        <v>9</v>
      </c>
      <c r="I10" s="111">
        <v>180</v>
      </c>
    </row>
    <row r="11" spans="1:9">
      <c r="A11" s="180" t="s">
        <v>2144</v>
      </c>
      <c r="B11" s="111">
        <v>1</v>
      </c>
      <c r="C11" s="111">
        <v>1</v>
      </c>
      <c r="D11" s="111"/>
      <c r="E11" s="111">
        <v>125</v>
      </c>
      <c r="F11" s="111">
        <v>180</v>
      </c>
      <c r="G11" s="111"/>
      <c r="H11" s="111">
        <v>2</v>
      </c>
      <c r="I11" s="111">
        <v>180</v>
      </c>
    </row>
    <row r="12" spans="1:9">
      <c r="A12" s="180" t="s">
        <v>2169</v>
      </c>
      <c r="B12" s="111"/>
      <c r="C12" s="111">
        <v>2</v>
      </c>
      <c r="D12" s="111"/>
      <c r="E12" s="111"/>
      <c r="F12" s="111"/>
      <c r="G12" s="111"/>
      <c r="H12" s="111">
        <v>2</v>
      </c>
      <c r="I12" s="111"/>
    </row>
    <row r="13" spans="1:9">
      <c r="A13" s="180" t="s">
        <v>2375</v>
      </c>
      <c r="B13" s="111">
        <v>1</v>
      </c>
      <c r="C13" s="111"/>
      <c r="D13" s="111"/>
      <c r="E13" s="111"/>
      <c r="F13" s="111"/>
      <c r="G13" s="111"/>
      <c r="H13" s="111">
        <v>1</v>
      </c>
      <c r="I13" s="111"/>
    </row>
    <row r="14" spans="1:9">
      <c r="A14" s="180" t="s">
        <v>2376</v>
      </c>
      <c r="B14" s="111">
        <v>1</v>
      </c>
      <c r="C14" s="111"/>
      <c r="D14" s="111"/>
      <c r="E14" s="111"/>
      <c r="F14" s="111"/>
      <c r="G14" s="111"/>
      <c r="H14" s="111">
        <v>1</v>
      </c>
      <c r="I14" s="111"/>
    </row>
    <row r="15" spans="1:9">
      <c r="A15" s="180" t="s">
        <v>2377</v>
      </c>
      <c r="B15" s="111">
        <v>1</v>
      </c>
      <c r="C15" s="111"/>
      <c r="D15" s="111"/>
      <c r="E15" s="111"/>
      <c r="F15" s="111"/>
      <c r="G15" s="111"/>
      <c r="H15" s="111">
        <v>1</v>
      </c>
      <c r="I15" s="111"/>
    </row>
    <row r="16" spans="1:9">
      <c r="A16" s="180" t="s">
        <v>2378</v>
      </c>
      <c r="B16" s="111">
        <v>1</v>
      </c>
      <c r="C16" s="111"/>
      <c r="D16" s="111"/>
      <c r="E16" s="111"/>
      <c r="F16" s="111"/>
      <c r="G16" s="111"/>
      <c r="H16" s="111">
        <v>1</v>
      </c>
      <c r="I16" s="111"/>
    </row>
    <row r="17" spans="1:9">
      <c r="A17" s="180" t="s">
        <v>2379</v>
      </c>
      <c r="B17" s="111">
        <v>1</v>
      </c>
      <c r="C17" s="111"/>
      <c r="D17" s="111"/>
      <c r="E17" s="111"/>
      <c r="F17" s="111"/>
      <c r="G17" s="111"/>
      <c r="H17" s="111">
        <v>1</v>
      </c>
      <c r="I17" s="111"/>
    </row>
    <row r="18" spans="1:9">
      <c r="A18" s="179" t="s">
        <v>236</v>
      </c>
      <c r="B18" s="111">
        <v>23</v>
      </c>
      <c r="C18" s="111">
        <v>52</v>
      </c>
      <c r="D18" s="111"/>
      <c r="E18" s="111">
        <v>993</v>
      </c>
      <c r="F18" s="111">
        <v>993</v>
      </c>
      <c r="G18" s="111"/>
      <c r="H18" s="111">
        <v>75</v>
      </c>
      <c r="I18" s="111">
        <v>993</v>
      </c>
    </row>
    <row r="19" spans="1:9">
      <c r="A19" s="180" t="s">
        <v>2014</v>
      </c>
      <c r="B19" s="111">
        <v>1</v>
      </c>
      <c r="C19" s="111">
        <v>4</v>
      </c>
      <c r="D19" s="111"/>
      <c r="E19" s="111">
        <v>993</v>
      </c>
      <c r="F19" s="111">
        <v>993</v>
      </c>
      <c r="G19" s="111"/>
      <c r="H19" s="111">
        <v>5</v>
      </c>
      <c r="I19" s="111">
        <v>993</v>
      </c>
    </row>
    <row r="20" spans="1:9">
      <c r="A20" s="180" t="s">
        <v>2193</v>
      </c>
      <c r="B20" s="111">
        <v>2</v>
      </c>
      <c r="C20" s="111">
        <v>3</v>
      </c>
      <c r="D20" s="111"/>
      <c r="E20" s="111">
        <v>500</v>
      </c>
      <c r="F20" s="111">
        <v>500</v>
      </c>
      <c r="G20" s="111"/>
      <c r="H20" s="111">
        <v>5</v>
      </c>
      <c r="I20" s="111">
        <v>500</v>
      </c>
    </row>
    <row r="21" spans="1:9">
      <c r="A21" s="180" t="s">
        <v>2195</v>
      </c>
      <c r="B21" s="111">
        <v>2</v>
      </c>
      <c r="C21" s="111">
        <v>4</v>
      </c>
      <c r="D21" s="111"/>
      <c r="E21" s="111">
        <v>500</v>
      </c>
      <c r="F21" s="111">
        <v>500</v>
      </c>
      <c r="G21" s="111"/>
      <c r="H21" s="111">
        <v>6</v>
      </c>
      <c r="I21" s="111">
        <v>500</v>
      </c>
    </row>
    <row r="22" spans="1:9">
      <c r="A22" s="180" t="s">
        <v>2246</v>
      </c>
      <c r="B22" s="111">
        <v>1</v>
      </c>
      <c r="C22" s="111">
        <v>3</v>
      </c>
      <c r="D22" s="111"/>
      <c r="E22" s="111">
        <v>25</v>
      </c>
      <c r="F22" s="111">
        <v>25</v>
      </c>
      <c r="G22" s="111"/>
      <c r="H22" s="111">
        <v>4</v>
      </c>
      <c r="I22" s="111">
        <v>25</v>
      </c>
    </row>
    <row r="23" spans="1:9">
      <c r="A23" s="180" t="s">
        <v>2279</v>
      </c>
      <c r="B23" s="111">
        <v>3</v>
      </c>
      <c r="C23" s="111">
        <v>9</v>
      </c>
      <c r="D23" s="111"/>
      <c r="E23" s="111">
        <v>300</v>
      </c>
      <c r="F23" s="111">
        <v>300</v>
      </c>
      <c r="G23" s="111"/>
      <c r="H23" s="111">
        <v>12</v>
      </c>
      <c r="I23" s="111">
        <v>300</v>
      </c>
    </row>
    <row r="24" spans="1:9">
      <c r="A24" s="180" t="s">
        <v>2280</v>
      </c>
      <c r="B24" s="111">
        <v>5</v>
      </c>
      <c r="C24" s="111">
        <v>9</v>
      </c>
      <c r="D24" s="111"/>
      <c r="E24" s="111">
        <v>300</v>
      </c>
      <c r="F24" s="111">
        <v>300</v>
      </c>
      <c r="G24" s="111"/>
      <c r="H24" s="111">
        <v>14</v>
      </c>
      <c r="I24" s="111">
        <v>300</v>
      </c>
    </row>
    <row r="25" spans="1:9">
      <c r="A25" s="180" t="s">
        <v>2283</v>
      </c>
      <c r="B25" s="111">
        <v>2</v>
      </c>
      <c r="C25" s="111">
        <v>5</v>
      </c>
      <c r="D25" s="111"/>
      <c r="E25" s="111">
        <v>300</v>
      </c>
      <c r="F25" s="111">
        <v>300</v>
      </c>
      <c r="G25" s="111"/>
      <c r="H25" s="111">
        <v>7</v>
      </c>
      <c r="I25" s="111">
        <v>300</v>
      </c>
    </row>
    <row r="26" spans="1:9">
      <c r="A26" s="180" t="s">
        <v>2297</v>
      </c>
      <c r="B26" s="111">
        <v>4</v>
      </c>
      <c r="C26" s="111">
        <v>9</v>
      </c>
      <c r="D26" s="111"/>
      <c r="E26" s="111">
        <v>399</v>
      </c>
      <c r="F26" s="111">
        <v>399</v>
      </c>
      <c r="G26" s="111"/>
      <c r="H26" s="111">
        <v>13</v>
      </c>
      <c r="I26" s="111">
        <v>399</v>
      </c>
    </row>
    <row r="27" spans="1:9">
      <c r="A27" s="180" t="s">
        <v>2439</v>
      </c>
      <c r="B27" s="111">
        <v>1</v>
      </c>
      <c r="C27" s="111">
        <v>2</v>
      </c>
      <c r="D27" s="111"/>
      <c r="E27" s="111">
        <v>288</v>
      </c>
      <c r="F27" s="111">
        <v>288</v>
      </c>
      <c r="G27" s="111"/>
      <c r="H27" s="111">
        <v>3</v>
      </c>
      <c r="I27" s="111">
        <v>288</v>
      </c>
    </row>
    <row r="28" spans="1:9">
      <c r="A28" s="180" t="s">
        <v>2516</v>
      </c>
      <c r="B28" s="111">
        <v>2</v>
      </c>
      <c r="C28" s="111">
        <v>4</v>
      </c>
      <c r="D28" s="111"/>
      <c r="E28" s="111"/>
      <c r="F28" s="111">
        <v>993</v>
      </c>
      <c r="G28" s="111"/>
      <c r="H28" s="111">
        <v>6</v>
      </c>
      <c r="I28" s="111">
        <v>993</v>
      </c>
    </row>
    <row r="29" spans="1:9">
      <c r="A29" s="179" t="s">
        <v>248</v>
      </c>
      <c r="B29" s="111">
        <v>14</v>
      </c>
      <c r="C29" s="111">
        <v>14</v>
      </c>
      <c r="D29" s="111"/>
      <c r="E29" s="111">
        <v>599</v>
      </c>
      <c r="F29" s="111">
        <v>599</v>
      </c>
      <c r="G29" s="111"/>
      <c r="H29" s="111">
        <v>28</v>
      </c>
      <c r="I29" s="111">
        <v>599</v>
      </c>
    </row>
    <row r="30" spans="1:9">
      <c r="A30" s="180" t="s">
        <v>2123</v>
      </c>
      <c r="B30" s="111">
        <v>1</v>
      </c>
      <c r="C30" s="111">
        <v>1</v>
      </c>
      <c r="D30" s="111"/>
      <c r="E30" s="111">
        <v>200</v>
      </c>
      <c r="F30" s="111">
        <v>200</v>
      </c>
      <c r="G30" s="111"/>
      <c r="H30" s="111">
        <v>2</v>
      </c>
      <c r="I30" s="111">
        <v>200</v>
      </c>
    </row>
    <row r="31" spans="1:9">
      <c r="A31" s="180" t="s">
        <v>2247</v>
      </c>
      <c r="B31" s="111">
        <v>2</v>
      </c>
      <c r="C31" s="111">
        <v>3</v>
      </c>
      <c r="D31" s="111"/>
      <c r="E31" s="111">
        <v>25</v>
      </c>
      <c r="F31" s="111">
        <v>25</v>
      </c>
      <c r="G31" s="111"/>
      <c r="H31" s="111">
        <v>5</v>
      </c>
      <c r="I31" s="111">
        <v>25</v>
      </c>
    </row>
    <row r="32" spans="1:9">
      <c r="A32" s="180" t="s">
        <v>2285</v>
      </c>
      <c r="B32" s="111">
        <v>2</v>
      </c>
      <c r="C32" s="111">
        <v>4</v>
      </c>
      <c r="D32" s="111"/>
      <c r="E32" s="111">
        <v>599</v>
      </c>
      <c r="F32" s="111">
        <v>599</v>
      </c>
      <c r="G32" s="111"/>
      <c r="H32" s="111">
        <v>6</v>
      </c>
      <c r="I32" s="111">
        <v>599</v>
      </c>
    </row>
    <row r="33" spans="1:9">
      <c r="A33" s="180" t="s">
        <v>2295</v>
      </c>
      <c r="B33" s="111">
        <v>2</v>
      </c>
      <c r="C33" s="111">
        <v>4</v>
      </c>
      <c r="D33" s="111"/>
      <c r="E33" s="111">
        <v>548</v>
      </c>
      <c r="F33" s="111">
        <v>548</v>
      </c>
      <c r="G33" s="111"/>
      <c r="H33" s="111">
        <v>6</v>
      </c>
      <c r="I33" s="111">
        <v>548</v>
      </c>
    </row>
    <row r="34" spans="1:9">
      <c r="A34" s="180" t="s">
        <v>2388</v>
      </c>
      <c r="B34" s="111">
        <v>1</v>
      </c>
      <c r="C34" s="111"/>
      <c r="D34" s="111"/>
      <c r="E34" s="111">
        <v>200</v>
      </c>
      <c r="F34" s="111"/>
      <c r="G34" s="111"/>
      <c r="H34" s="111">
        <v>1</v>
      </c>
      <c r="I34" s="111">
        <v>200</v>
      </c>
    </row>
    <row r="35" spans="1:9">
      <c r="A35" s="180" t="s">
        <v>2389</v>
      </c>
      <c r="B35" s="111">
        <v>1</v>
      </c>
      <c r="C35" s="111"/>
      <c r="D35" s="111"/>
      <c r="E35" s="111">
        <v>300</v>
      </c>
      <c r="F35" s="111"/>
      <c r="G35" s="111"/>
      <c r="H35" s="111">
        <v>1</v>
      </c>
      <c r="I35" s="111">
        <v>300</v>
      </c>
    </row>
    <row r="36" spans="1:9">
      <c r="A36" s="180" t="s">
        <v>2391</v>
      </c>
      <c r="B36" s="111">
        <v>1</v>
      </c>
      <c r="C36" s="111"/>
      <c r="D36" s="111"/>
      <c r="E36" s="111">
        <v>300</v>
      </c>
      <c r="F36" s="111"/>
      <c r="G36" s="111"/>
      <c r="H36" s="111">
        <v>1</v>
      </c>
      <c r="I36" s="111">
        <v>300</v>
      </c>
    </row>
    <row r="37" spans="1:9">
      <c r="A37" s="180" t="s">
        <v>2394</v>
      </c>
      <c r="B37" s="111">
        <v>1</v>
      </c>
      <c r="C37" s="111"/>
      <c r="D37" s="111"/>
      <c r="E37" s="111">
        <v>450</v>
      </c>
      <c r="F37" s="111"/>
      <c r="G37" s="111"/>
      <c r="H37" s="111">
        <v>1</v>
      </c>
      <c r="I37" s="111">
        <v>450</v>
      </c>
    </row>
    <row r="38" spans="1:9">
      <c r="A38" s="180" t="s">
        <v>2395</v>
      </c>
      <c r="B38" s="111">
        <v>1</v>
      </c>
      <c r="C38" s="111"/>
      <c r="D38" s="111"/>
      <c r="E38" s="111">
        <v>300</v>
      </c>
      <c r="F38" s="111"/>
      <c r="G38" s="111"/>
      <c r="H38" s="111">
        <v>1</v>
      </c>
      <c r="I38" s="111">
        <v>300</v>
      </c>
    </row>
    <row r="39" spans="1:9">
      <c r="A39" s="180" t="s">
        <v>2396</v>
      </c>
      <c r="B39" s="111">
        <v>1</v>
      </c>
      <c r="C39" s="111"/>
      <c r="D39" s="111"/>
      <c r="E39" s="111">
        <v>150</v>
      </c>
      <c r="F39" s="111"/>
      <c r="G39" s="111"/>
      <c r="H39" s="111">
        <v>1</v>
      </c>
      <c r="I39" s="111">
        <v>150</v>
      </c>
    </row>
    <row r="40" spans="1:9">
      <c r="A40" s="180" t="s">
        <v>2441</v>
      </c>
      <c r="B40" s="111">
        <v>1</v>
      </c>
      <c r="C40" s="111">
        <v>2</v>
      </c>
      <c r="D40" s="111"/>
      <c r="E40" s="111">
        <v>288</v>
      </c>
      <c r="F40" s="111">
        <v>288</v>
      </c>
      <c r="G40" s="111"/>
      <c r="H40" s="111">
        <v>3</v>
      </c>
      <c r="I40" s="111">
        <v>288</v>
      </c>
    </row>
    <row r="41" spans="1:9">
      <c r="A41" s="179" t="s">
        <v>251</v>
      </c>
      <c r="B41" s="111">
        <v>2</v>
      </c>
      <c r="C41" s="111">
        <v>2</v>
      </c>
      <c r="D41" s="111"/>
      <c r="E41" s="111">
        <v>2300</v>
      </c>
      <c r="F41" s="111">
        <v>2300</v>
      </c>
      <c r="G41" s="111"/>
      <c r="H41" s="111">
        <v>4</v>
      </c>
      <c r="I41" s="111">
        <v>2300</v>
      </c>
    </row>
    <row r="42" spans="1:9">
      <c r="A42" s="180" t="s">
        <v>2347</v>
      </c>
      <c r="B42" s="111">
        <v>1</v>
      </c>
      <c r="C42" s="111">
        <v>2</v>
      </c>
      <c r="D42" s="111"/>
      <c r="E42" s="111">
        <v>2300</v>
      </c>
      <c r="F42" s="111">
        <v>2300</v>
      </c>
      <c r="G42" s="111"/>
      <c r="H42" s="111">
        <v>3</v>
      </c>
      <c r="I42" s="111">
        <v>2300</v>
      </c>
    </row>
    <row r="43" spans="1:9">
      <c r="A43" s="180" t="s">
        <v>2382</v>
      </c>
      <c r="B43" s="111">
        <v>1</v>
      </c>
      <c r="C43" s="111"/>
      <c r="D43" s="111"/>
      <c r="E43" s="111"/>
      <c r="F43" s="111"/>
      <c r="G43" s="111"/>
      <c r="H43" s="111">
        <v>1</v>
      </c>
      <c r="I43" s="111"/>
    </row>
    <row r="44" spans="1:9">
      <c r="A44" s="179" t="s">
        <v>255</v>
      </c>
      <c r="B44" s="111">
        <v>4</v>
      </c>
      <c r="C44" s="111">
        <v>9</v>
      </c>
      <c r="D44" s="111"/>
      <c r="E44" s="111">
        <v>4224</v>
      </c>
      <c r="F44" s="111">
        <v>3840</v>
      </c>
      <c r="G44" s="111"/>
      <c r="H44" s="111">
        <v>13</v>
      </c>
      <c r="I44" s="111">
        <v>4224</v>
      </c>
    </row>
    <row r="45" spans="1:9">
      <c r="A45" s="180" t="s">
        <v>2132</v>
      </c>
      <c r="B45" s="111"/>
      <c r="C45" s="111">
        <v>1</v>
      </c>
      <c r="D45" s="111"/>
      <c r="E45" s="111"/>
      <c r="F45" s="111">
        <v>853</v>
      </c>
      <c r="G45" s="111"/>
      <c r="H45" s="111">
        <v>1</v>
      </c>
      <c r="I45" s="111">
        <v>853</v>
      </c>
    </row>
    <row r="46" spans="1:9">
      <c r="A46" s="180" t="s">
        <v>2138</v>
      </c>
      <c r="B46" s="111"/>
      <c r="C46" s="111">
        <v>1</v>
      </c>
      <c r="D46" s="111"/>
      <c r="E46" s="111"/>
      <c r="F46" s="111">
        <v>3840</v>
      </c>
      <c r="G46" s="111"/>
      <c r="H46" s="111">
        <v>1</v>
      </c>
      <c r="I46" s="111">
        <v>3840</v>
      </c>
    </row>
    <row r="47" spans="1:9">
      <c r="A47" s="180" t="s">
        <v>2145</v>
      </c>
      <c r="B47" s="111">
        <v>1</v>
      </c>
      <c r="C47" s="111">
        <v>1</v>
      </c>
      <c r="D47" s="111"/>
      <c r="E47" s="111">
        <v>113</v>
      </c>
      <c r="F47" s="111">
        <v>180</v>
      </c>
      <c r="G47" s="111"/>
      <c r="H47" s="111">
        <v>2</v>
      </c>
      <c r="I47" s="111">
        <v>180</v>
      </c>
    </row>
    <row r="48" spans="1:9">
      <c r="A48" s="180" t="s">
        <v>2154</v>
      </c>
      <c r="B48" s="111"/>
      <c r="C48" s="111">
        <v>1</v>
      </c>
      <c r="D48" s="111"/>
      <c r="E48" s="111"/>
      <c r="F48" s="111">
        <v>85</v>
      </c>
      <c r="G48" s="111"/>
      <c r="H48" s="111">
        <v>1</v>
      </c>
      <c r="I48" s="111">
        <v>85</v>
      </c>
    </row>
    <row r="49" spans="1:9">
      <c r="A49" s="180" t="s">
        <v>2166</v>
      </c>
      <c r="B49" s="111"/>
      <c r="C49" s="111">
        <v>2</v>
      </c>
      <c r="D49" s="111"/>
      <c r="E49" s="111"/>
      <c r="F49" s="111"/>
      <c r="G49" s="111"/>
      <c r="H49" s="111">
        <v>2</v>
      </c>
      <c r="I49" s="111"/>
    </row>
    <row r="50" spans="1:9">
      <c r="A50" s="180" t="s">
        <v>2248</v>
      </c>
      <c r="B50" s="111">
        <v>1</v>
      </c>
      <c r="C50" s="111">
        <v>3</v>
      </c>
      <c r="D50" s="111"/>
      <c r="E50" s="111">
        <v>25</v>
      </c>
      <c r="F50" s="111">
        <v>25</v>
      </c>
      <c r="G50" s="111"/>
      <c r="H50" s="111">
        <v>4</v>
      </c>
      <c r="I50" s="111">
        <v>25</v>
      </c>
    </row>
    <row r="51" spans="1:9">
      <c r="A51" s="180" t="s">
        <v>2296</v>
      </c>
      <c r="B51" s="111">
        <v>1</v>
      </c>
      <c r="C51" s="111"/>
      <c r="D51" s="111"/>
      <c r="E51" s="111">
        <v>972</v>
      </c>
      <c r="F51" s="111"/>
      <c r="G51" s="111"/>
      <c r="H51" s="111">
        <v>1</v>
      </c>
      <c r="I51" s="111">
        <v>972</v>
      </c>
    </row>
    <row r="52" spans="1:9">
      <c r="A52" s="180" t="s">
        <v>2516</v>
      </c>
      <c r="B52" s="111">
        <v>1</v>
      </c>
      <c r="C52" s="111"/>
      <c r="D52" s="111"/>
      <c r="E52" s="111">
        <v>4224</v>
      </c>
      <c r="F52" s="111"/>
      <c r="G52" s="111"/>
      <c r="H52" s="111">
        <v>1</v>
      </c>
      <c r="I52" s="111">
        <v>4224</v>
      </c>
    </row>
    <row r="53" spans="1:9">
      <c r="A53" s="179" t="s">
        <v>258</v>
      </c>
      <c r="B53" s="111">
        <v>1</v>
      </c>
      <c r="C53" s="111">
        <v>3</v>
      </c>
      <c r="D53" s="111"/>
      <c r="E53" s="111">
        <v>25</v>
      </c>
      <c r="F53" s="111">
        <v>25</v>
      </c>
      <c r="G53" s="111"/>
      <c r="H53" s="111">
        <v>4</v>
      </c>
      <c r="I53" s="111">
        <v>25</v>
      </c>
    </row>
    <row r="54" spans="1:9">
      <c r="A54" s="180" t="s">
        <v>2249</v>
      </c>
      <c r="B54" s="111">
        <v>1</v>
      </c>
      <c r="C54" s="111">
        <v>3</v>
      </c>
      <c r="D54" s="111"/>
      <c r="E54" s="111">
        <v>25</v>
      </c>
      <c r="F54" s="111">
        <v>25</v>
      </c>
      <c r="G54" s="111"/>
      <c r="H54" s="111">
        <v>4</v>
      </c>
      <c r="I54" s="111">
        <v>25</v>
      </c>
    </row>
    <row r="55" spans="1:9">
      <c r="A55" s="179" t="s">
        <v>261</v>
      </c>
      <c r="B55" s="111">
        <v>10</v>
      </c>
      <c r="C55" s="111">
        <v>9</v>
      </c>
      <c r="D55" s="111"/>
      <c r="E55" s="111">
        <v>670</v>
      </c>
      <c r="F55" s="111">
        <v>360</v>
      </c>
      <c r="G55" s="111"/>
      <c r="H55" s="111">
        <v>19</v>
      </c>
      <c r="I55" s="111">
        <v>670</v>
      </c>
    </row>
    <row r="56" spans="1:9">
      <c r="A56" s="180" t="s">
        <v>2146</v>
      </c>
      <c r="B56" s="111">
        <v>1</v>
      </c>
      <c r="C56" s="111">
        <v>1</v>
      </c>
      <c r="D56" s="111"/>
      <c r="E56" s="111">
        <v>60</v>
      </c>
      <c r="F56" s="111">
        <v>360</v>
      </c>
      <c r="G56" s="111"/>
      <c r="H56" s="111">
        <v>2</v>
      </c>
      <c r="I56" s="111">
        <v>360</v>
      </c>
    </row>
    <row r="57" spans="1:9">
      <c r="A57" s="180" t="s">
        <v>2155</v>
      </c>
      <c r="B57" s="111"/>
      <c r="C57" s="111">
        <v>1</v>
      </c>
      <c r="D57" s="111"/>
      <c r="E57" s="111"/>
      <c r="F57" s="111">
        <v>170</v>
      </c>
      <c r="G57" s="111"/>
      <c r="H57" s="111">
        <v>1</v>
      </c>
      <c r="I57" s="111">
        <v>170</v>
      </c>
    </row>
    <row r="58" spans="1:9">
      <c r="A58" s="180" t="s">
        <v>2172</v>
      </c>
      <c r="B58" s="111"/>
      <c r="C58" s="111">
        <v>2</v>
      </c>
      <c r="D58" s="111"/>
      <c r="E58" s="111"/>
      <c r="F58" s="111"/>
      <c r="G58" s="111"/>
      <c r="H58" s="111">
        <v>2</v>
      </c>
      <c r="I58" s="111"/>
    </row>
    <row r="59" spans="1:9">
      <c r="A59" s="180" t="s">
        <v>2178</v>
      </c>
      <c r="B59" s="111">
        <v>1</v>
      </c>
      <c r="C59" s="111"/>
      <c r="D59" s="111"/>
      <c r="E59" s="111">
        <v>670</v>
      </c>
      <c r="F59" s="111"/>
      <c r="G59" s="111"/>
      <c r="H59" s="111">
        <v>1</v>
      </c>
      <c r="I59" s="111">
        <v>670</v>
      </c>
    </row>
    <row r="60" spans="1:9">
      <c r="A60" s="180" t="s">
        <v>2179</v>
      </c>
      <c r="B60" s="111">
        <v>1</v>
      </c>
      <c r="C60" s="111"/>
      <c r="D60" s="111"/>
      <c r="E60" s="111">
        <v>50</v>
      </c>
      <c r="F60" s="111"/>
      <c r="G60" s="111"/>
      <c r="H60" s="111">
        <v>1</v>
      </c>
      <c r="I60" s="111">
        <v>50</v>
      </c>
    </row>
    <row r="61" spans="1:9">
      <c r="A61" s="180" t="s">
        <v>2180</v>
      </c>
      <c r="B61" s="111">
        <v>1</v>
      </c>
      <c r="C61" s="111"/>
      <c r="D61" s="111"/>
      <c r="E61" s="111">
        <v>50</v>
      </c>
      <c r="F61" s="111"/>
      <c r="G61" s="111"/>
      <c r="H61" s="111">
        <v>1</v>
      </c>
      <c r="I61" s="111">
        <v>50</v>
      </c>
    </row>
    <row r="62" spans="1:9">
      <c r="A62" s="180" t="s">
        <v>2181</v>
      </c>
      <c r="B62" s="111">
        <v>1</v>
      </c>
      <c r="C62" s="111"/>
      <c r="D62" s="111"/>
      <c r="E62" s="111">
        <v>50</v>
      </c>
      <c r="F62" s="111"/>
      <c r="G62" s="111"/>
      <c r="H62" s="111">
        <v>1</v>
      </c>
      <c r="I62" s="111">
        <v>50</v>
      </c>
    </row>
    <row r="63" spans="1:9">
      <c r="A63" s="180" t="s">
        <v>2250</v>
      </c>
      <c r="B63" s="111">
        <v>1</v>
      </c>
      <c r="C63" s="111">
        <v>3</v>
      </c>
      <c r="D63" s="111"/>
      <c r="E63" s="111">
        <v>25</v>
      </c>
      <c r="F63" s="111">
        <v>25</v>
      </c>
      <c r="G63" s="111"/>
      <c r="H63" s="111">
        <v>4</v>
      </c>
      <c r="I63" s="111">
        <v>25</v>
      </c>
    </row>
    <row r="64" spans="1:9">
      <c r="A64" s="180" t="s">
        <v>2437</v>
      </c>
      <c r="B64" s="111">
        <v>1</v>
      </c>
      <c r="C64" s="111">
        <v>2</v>
      </c>
      <c r="D64" s="111"/>
      <c r="E64" s="111">
        <v>288</v>
      </c>
      <c r="F64" s="111">
        <v>288</v>
      </c>
      <c r="G64" s="111"/>
      <c r="H64" s="111">
        <v>3</v>
      </c>
      <c r="I64" s="111">
        <v>288</v>
      </c>
    </row>
    <row r="65" spans="1:9">
      <c r="A65" s="180" t="s">
        <v>2516</v>
      </c>
      <c r="B65" s="111">
        <v>3</v>
      </c>
      <c r="C65" s="111"/>
      <c r="D65" s="111"/>
      <c r="E65" s="111">
        <v>500</v>
      </c>
      <c r="F65" s="111"/>
      <c r="G65" s="111"/>
      <c r="H65" s="111">
        <v>3</v>
      </c>
      <c r="I65" s="111">
        <v>500</v>
      </c>
    </row>
    <row r="66" spans="1:9">
      <c r="A66" s="179" t="s">
        <v>18</v>
      </c>
      <c r="B66" s="111">
        <v>49</v>
      </c>
      <c r="C66" s="111">
        <v>71</v>
      </c>
      <c r="D66" s="111"/>
      <c r="E66" s="111">
        <v>1597</v>
      </c>
      <c r="F66" s="111">
        <v>1626</v>
      </c>
      <c r="G66" s="111"/>
      <c r="H66" s="111">
        <v>120</v>
      </c>
      <c r="I66" s="111">
        <v>1626</v>
      </c>
    </row>
    <row r="67" spans="1:9">
      <c r="A67" s="180" t="s">
        <v>2000</v>
      </c>
      <c r="B67" s="111">
        <v>2</v>
      </c>
      <c r="C67" s="111">
        <v>4</v>
      </c>
      <c r="D67" s="111"/>
      <c r="E67" s="111">
        <v>180</v>
      </c>
      <c r="F67" s="111">
        <v>180</v>
      </c>
      <c r="G67" s="111"/>
      <c r="H67" s="111">
        <v>6</v>
      </c>
      <c r="I67" s="111">
        <v>180</v>
      </c>
    </row>
    <row r="68" spans="1:9">
      <c r="A68" s="180" t="s">
        <v>2001</v>
      </c>
      <c r="B68" s="111">
        <v>2</v>
      </c>
      <c r="C68" s="111">
        <v>4</v>
      </c>
      <c r="D68" s="111"/>
      <c r="E68" s="111">
        <v>300</v>
      </c>
      <c r="F68" s="111">
        <v>300</v>
      </c>
      <c r="G68" s="111"/>
      <c r="H68" s="111">
        <v>6</v>
      </c>
      <c r="I68" s="111">
        <v>300</v>
      </c>
    </row>
    <row r="69" spans="1:9">
      <c r="A69" s="180" t="s">
        <v>2004</v>
      </c>
      <c r="B69" s="111">
        <v>2</v>
      </c>
      <c r="C69" s="111">
        <v>4</v>
      </c>
      <c r="D69" s="111"/>
      <c r="E69" s="111">
        <v>150</v>
      </c>
      <c r="F69" s="111">
        <v>150</v>
      </c>
      <c r="G69" s="111"/>
      <c r="H69" s="111">
        <v>6</v>
      </c>
      <c r="I69" s="111">
        <v>150</v>
      </c>
    </row>
    <row r="70" spans="1:9">
      <c r="A70" s="180" t="s">
        <v>2005</v>
      </c>
      <c r="B70" s="111">
        <v>1</v>
      </c>
      <c r="C70" s="111">
        <v>1</v>
      </c>
      <c r="D70" s="111"/>
      <c r="E70" s="111">
        <v>993</v>
      </c>
      <c r="F70" s="111"/>
      <c r="G70" s="111"/>
      <c r="H70" s="111">
        <v>2</v>
      </c>
      <c r="I70" s="111">
        <v>993</v>
      </c>
    </row>
    <row r="71" spans="1:9">
      <c r="A71" s="180" t="s">
        <v>2006</v>
      </c>
      <c r="B71" s="111">
        <v>1</v>
      </c>
      <c r="C71" s="111">
        <v>1</v>
      </c>
      <c r="D71" s="111"/>
      <c r="E71" s="111"/>
      <c r="F71" s="111"/>
      <c r="G71" s="111"/>
      <c r="H71" s="111">
        <v>2</v>
      </c>
      <c r="I71" s="111"/>
    </row>
    <row r="72" spans="1:9">
      <c r="A72" s="180" t="s">
        <v>2007</v>
      </c>
      <c r="B72" s="111">
        <v>1</v>
      </c>
      <c r="C72" s="111">
        <v>1</v>
      </c>
      <c r="D72" s="111"/>
      <c r="E72" s="111">
        <v>993</v>
      </c>
      <c r="F72" s="111">
        <v>993</v>
      </c>
      <c r="G72" s="111"/>
      <c r="H72" s="111">
        <v>2</v>
      </c>
      <c r="I72" s="111">
        <v>993</v>
      </c>
    </row>
    <row r="73" spans="1:9">
      <c r="A73" s="180" t="s">
        <v>2008</v>
      </c>
      <c r="B73" s="111">
        <v>1</v>
      </c>
      <c r="C73" s="111">
        <v>1</v>
      </c>
      <c r="D73" s="111"/>
      <c r="E73" s="111">
        <v>993</v>
      </c>
      <c r="F73" s="111">
        <v>993</v>
      </c>
      <c r="G73" s="111"/>
      <c r="H73" s="111">
        <v>2</v>
      </c>
      <c r="I73" s="111">
        <v>993</v>
      </c>
    </row>
    <row r="74" spans="1:9">
      <c r="A74" s="180" t="s">
        <v>2009</v>
      </c>
      <c r="B74" s="111">
        <v>1</v>
      </c>
      <c r="C74" s="111">
        <v>1</v>
      </c>
      <c r="D74" s="111"/>
      <c r="E74" s="111">
        <v>993</v>
      </c>
      <c r="F74" s="111">
        <v>993</v>
      </c>
      <c r="G74" s="111"/>
      <c r="H74" s="111">
        <v>2</v>
      </c>
      <c r="I74" s="111">
        <v>993</v>
      </c>
    </row>
    <row r="75" spans="1:9">
      <c r="A75" s="180" t="s">
        <v>2010</v>
      </c>
      <c r="B75" s="111">
        <v>1</v>
      </c>
      <c r="C75" s="111">
        <v>1</v>
      </c>
      <c r="D75" s="111"/>
      <c r="E75" s="111">
        <v>993</v>
      </c>
      <c r="F75" s="111">
        <v>993</v>
      </c>
      <c r="G75" s="111"/>
      <c r="H75" s="111">
        <v>2</v>
      </c>
      <c r="I75" s="111">
        <v>993</v>
      </c>
    </row>
    <row r="76" spans="1:9">
      <c r="A76" s="180" t="s">
        <v>2011</v>
      </c>
      <c r="B76" s="111">
        <v>1</v>
      </c>
      <c r="C76" s="111">
        <v>1</v>
      </c>
      <c r="D76" s="111"/>
      <c r="E76" s="111">
        <v>993</v>
      </c>
      <c r="F76" s="111">
        <v>993</v>
      </c>
      <c r="G76" s="111"/>
      <c r="H76" s="111">
        <v>2</v>
      </c>
      <c r="I76" s="111">
        <v>993</v>
      </c>
    </row>
    <row r="77" spans="1:9">
      <c r="A77" s="180" t="s">
        <v>2012</v>
      </c>
      <c r="B77" s="111">
        <v>1</v>
      </c>
      <c r="C77" s="111">
        <v>1</v>
      </c>
      <c r="D77" s="111"/>
      <c r="E77" s="111">
        <v>993</v>
      </c>
      <c r="F77" s="111">
        <v>993</v>
      </c>
      <c r="G77" s="111"/>
      <c r="H77" s="111">
        <v>2</v>
      </c>
      <c r="I77" s="111">
        <v>993</v>
      </c>
    </row>
    <row r="78" spans="1:9">
      <c r="A78" s="180" t="s">
        <v>2013</v>
      </c>
      <c r="B78" s="111">
        <v>1</v>
      </c>
      <c r="C78" s="111"/>
      <c r="D78" s="111"/>
      <c r="E78" s="111">
        <v>993</v>
      </c>
      <c r="F78" s="111"/>
      <c r="G78" s="111"/>
      <c r="H78" s="111">
        <v>1</v>
      </c>
      <c r="I78" s="111">
        <v>993</v>
      </c>
    </row>
    <row r="79" spans="1:9">
      <c r="A79" s="180" t="s">
        <v>2015</v>
      </c>
      <c r="B79" s="111">
        <v>1</v>
      </c>
      <c r="C79" s="111">
        <v>2</v>
      </c>
      <c r="D79" s="111"/>
      <c r="E79" s="111"/>
      <c r="F79" s="111"/>
      <c r="G79" s="111"/>
      <c r="H79" s="111">
        <v>3</v>
      </c>
      <c r="I79" s="111"/>
    </row>
    <row r="80" spans="1:9">
      <c r="A80" s="180" t="s">
        <v>2016</v>
      </c>
      <c r="B80" s="111">
        <v>1</v>
      </c>
      <c r="C80" s="111">
        <v>2</v>
      </c>
      <c r="D80" s="111"/>
      <c r="E80" s="111"/>
      <c r="F80" s="111"/>
      <c r="G80" s="111"/>
      <c r="H80" s="111">
        <v>3</v>
      </c>
      <c r="I80" s="111"/>
    </row>
    <row r="81" spans="1:9">
      <c r="A81" s="180" t="s">
        <v>2017</v>
      </c>
      <c r="B81" s="111">
        <v>1</v>
      </c>
      <c r="C81" s="111">
        <v>2</v>
      </c>
      <c r="D81" s="111"/>
      <c r="E81" s="111"/>
      <c r="F81" s="111"/>
      <c r="G81" s="111"/>
      <c r="H81" s="111">
        <v>3</v>
      </c>
      <c r="I81" s="111"/>
    </row>
    <row r="82" spans="1:9">
      <c r="A82" s="180" t="s">
        <v>2018</v>
      </c>
      <c r="B82" s="111">
        <v>1</v>
      </c>
      <c r="C82" s="111">
        <v>2</v>
      </c>
      <c r="D82" s="111"/>
      <c r="E82" s="111"/>
      <c r="F82" s="111"/>
      <c r="G82" s="111"/>
      <c r="H82" s="111">
        <v>3</v>
      </c>
      <c r="I82" s="111"/>
    </row>
    <row r="83" spans="1:9">
      <c r="A83" s="180" t="s">
        <v>2131</v>
      </c>
      <c r="B83" s="111"/>
      <c r="C83" s="111">
        <v>1</v>
      </c>
      <c r="D83" s="111"/>
      <c r="E83" s="111"/>
      <c r="F83" s="111">
        <v>1626</v>
      </c>
      <c r="G83" s="111"/>
      <c r="H83" s="111">
        <v>1</v>
      </c>
      <c r="I83" s="111">
        <v>1626</v>
      </c>
    </row>
    <row r="84" spans="1:9">
      <c r="A84" s="180" t="s">
        <v>2147</v>
      </c>
      <c r="B84" s="111">
        <v>1</v>
      </c>
      <c r="C84" s="111">
        <v>1</v>
      </c>
      <c r="D84" s="111"/>
      <c r="E84" s="111">
        <v>6</v>
      </c>
      <c r="F84" s="111">
        <v>180</v>
      </c>
      <c r="G84" s="111"/>
      <c r="H84" s="111">
        <v>2</v>
      </c>
      <c r="I84" s="111">
        <v>180</v>
      </c>
    </row>
    <row r="85" spans="1:9">
      <c r="A85" s="180" t="s">
        <v>2156</v>
      </c>
      <c r="B85" s="111"/>
      <c r="C85" s="111">
        <v>1</v>
      </c>
      <c r="D85" s="111"/>
      <c r="E85" s="111"/>
      <c r="F85" s="111">
        <v>85</v>
      </c>
      <c r="G85" s="111"/>
      <c r="H85" s="111">
        <v>1</v>
      </c>
      <c r="I85" s="111">
        <v>85</v>
      </c>
    </row>
    <row r="86" spans="1:9">
      <c r="A86" s="180" t="s">
        <v>2162</v>
      </c>
      <c r="B86" s="111"/>
      <c r="C86" s="111">
        <v>1</v>
      </c>
      <c r="D86" s="111"/>
      <c r="E86" s="111"/>
      <c r="F86" s="111"/>
      <c r="G86" s="111"/>
      <c r="H86" s="111">
        <v>1</v>
      </c>
      <c r="I86" s="111"/>
    </row>
    <row r="87" spans="1:9">
      <c r="A87" s="180" t="s">
        <v>2163</v>
      </c>
      <c r="B87" s="111"/>
      <c r="C87" s="111">
        <v>1</v>
      </c>
      <c r="D87" s="111"/>
      <c r="E87" s="111"/>
      <c r="F87" s="111"/>
      <c r="G87" s="111"/>
      <c r="H87" s="111">
        <v>1</v>
      </c>
      <c r="I87" s="111"/>
    </row>
    <row r="88" spans="1:9">
      <c r="A88" s="180" t="s">
        <v>2165</v>
      </c>
      <c r="B88" s="111"/>
      <c r="C88" s="111">
        <v>1</v>
      </c>
      <c r="D88" s="111"/>
      <c r="E88" s="111"/>
      <c r="F88" s="111"/>
      <c r="G88" s="111"/>
      <c r="H88" s="111">
        <v>1</v>
      </c>
      <c r="I88" s="111"/>
    </row>
    <row r="89" spans="1:9">
      <c r="A89" s="180" t="s">
        <v>2167</v>
      </c>
      <c r="B89" s="111"/>
      <c r="C89" s="111">
        <v>2</v>
      </c>
      <c r="D89" s="111"/>
      <c r="E89" s="111"/>
      <c r="F89" s="111"/>
      <c r="G89" s="111"/>
      <c r="H89" s="111">
        <v>2</v>
      </c>
      <c r="I89" s="111"/>
    </row>
    <row r="90" spans="1:9">
      <c r="A90" s="180" t="s">
        <v>2170</v>
      </c>
      <c r="B90" s="111"/>
      <c r="C90" s="111">
        <v>2</v>
      </c>
      <c r="D90" s="111"/>
      <c r="E90" s="111"/>
      <c r="F90" s="111"/>
      <c r="G90" s="111"/>
      <c r="H90" s="111">
        <v>2</v>
      </c>
      <c r="I90" s="111"/>
    </row>
    <row r="91" spans="1:9">
      <c r="A91" s="180" t="s">
        <v>2177</v>
      </c>
      <c r="B91" s="111">
        <v>1</v>
      </c>
      <c r="C91" s="111"/>
      <c r="D91" s="111"/>
      <c r="E91" s="111">
        <v>800</v>
      </c>
      <c r="F91" s="111"/>
      <c r="G91" s="111"/>
      <c r="H91" s="111">
        <v>1</v>
      </c>
      <c r="I91" s="111">
        <v>800</v>
      </c>
    </row>
    <row r="92" spans="1:9">
      <c r="A92" s="180" t="s">
        <v>2216</v>
      </c>
      <c r="B92" s="111">
        <v>1</v>
      </c>
      <c r="C92" s="111"/>
      <c r="D92" s="111"/>
      <c r="E92" s="111">
        <v>100</v>
      </c>
      <c r="F92" s="111"/>
      <c r="G92" s="111"/>
      <c r="H92" s="111">
        <v>1</v>
      </c>
      <c r="I92" s="111">
        <v>100</v>
      </c>
    </row>
    <row r="93" spans="1:9">
      <c r="A93" s="180" t="s">
        <v>2217</v>
      </c>
      <c r="B93" s="111">
        <v>1</v>
      </c>
      <c r="C93" s="111"/>
      <c r="D93" s="111"/>
      <c r="E93" s="111">
        <v>200</v>
      </c>
      <c r="F93" s="111"/>
      <c r="G93" s="111"/>
      <c r="H93" s="111">
        <v>1</v>
      </c>
      <c r="I93" s="111">
        <v>200</v>
      </c>
    </row>
    <row r="94" spans="1:9">
      <c r="A94" s="180" t="s">
        <v>2251</v>
      </c>
      <c r="B94" s="111">
        <v>1</v>
      </c>
      <c r="C94" s="111">
        <v>3</v>
      </c>
      <c r="D94" s="111"/>
      <c r="E94" s="111">
        <v>75</v>
      </c>
      <c r="F94" s="111">
        <v>75</v>
      </c>
      <c r="G94" s="111"/>
      <c r="H94" s="111">
        <v>4</v>
      </c>
      <c r="I94" s="111">
        <v>75</v>
      </c>
    </row>
    <row r="95" spans="1:9">
      <c r="A95" s="180" t="s">
        <v>2278</v>
      </c>
      <c r="B95" s="111">
        <v>1</v>
      </c>
      <c r="C95" s="111">
        <v>1</v>
      </c>
      <c r="D95" s="111"/>
      <c r="E95" s="111">
        <v>375</v>
      </c>
      <c r="F95" s="111">
        <v>375</v>
      </c>
      <c r="G95" s="111"/>
      <c r="H95" s="111">
        <v>2</v>
      </c>
      <c r="I95" s="111">
        <v>375</v>
      </c>
    </row>
    <row r="96" spans="1:9">
      <c r="A96" s="180" t="s">
        <v>2286</v>
      </c>
      <c r="B96" s="111">
        <v>1</v>
      </c>
      <c r="C96" s="111"/>
      <c r="D96" s="111"/>
      <c r="E96" s="111">
        <v>997</v>
      </c>
      <c r="F96" s="111"/>
      <c r="G96" s="111"/>
      <c r="H96" s="111">
        <v>1</v>
      </c>
      <c r="I96" s="111">
        <v>997</v>
      </c>
    </row>
    <row r="97" spans="1:9">
      <c r="A97" s="180" t="s">
        <v>2289</v>
      </c>
      <c r="B97" s="111">
        <v>1</v>
      </c>
      <c r="C97" s="111">
        <v>5</v>
      </c>
      <c r="D97" s="111"/>
      <c r="E97" s="111">
        <v>558</v>
      </c>
      <c r="F97" s="111">
        <v>558</v>
      </c>
      <c r="G97" s="111"/>
      <c r="H97" s="111">
        <v>6</v>
      </c>
      <c r="I97" s="111">
        <v>558</v>
      </c>
    </row>
    <row r="98" spans="1:9">
      <c r="A98" s="180" t="s">
        <v>2294</v>
      </c>
      <c r="B98" s="111">
        <v>1</v>
      </c>
      <c r="C98" s="111">
        <v>1</v>
      </c>
      <c r="D98" s="111"/>
      <c r="E98" s="111">
        <v>1597</v>
      </c>
      <c r="F98" s="111">
        <v>1597</v>
      </c>
      <c r="G98" s="111"/>
      <c r="H98" s="111">
        <v>2</v>
      </c>
      <c r="I98" s="111">
        <v>1597</v>
      </c>
    </row>
    <row r="99" spans="1:9">
      <c r="A99" s="180" t="s">
        <v>2300</v>
      </c>
      <c r="B99" s="111">
        <v>1</v>
      </c>
      <c r="C99" s="111"/>
      <c r="D99" s="111"/>
      <c r="E99" s="111">
        <v>14</v>
      </c>
      <c r="F99" s="111"/>
      <c r="G99" s="111"/>
      <c r="H99" s="111">
        <v>1</v>
      </c>
      <c r="I99" s="111">
        <v>14</v>
      </c>
    </row>
    <row r="100" spans="1:9">
      <c r="A100" s="180" t="s">
        <v>2301</v>
      </c>
      <c r="B100" s="111">
        <v>1</v>
      </c>
      <c r="C100" s="111"/>
      <c r="D100" s="111"/>
      <c r="E100" s="111">
        <v>73</v>
      </c>
      <c r="F100" s="111"/>
      <c r="G100" s="111"/>
      <c r="H100" s="111">
        <v>1</v>
      </c>
      <c r="I100" s="111">
        <v>73</v>
      </c>
    </row>
    <row r="101" spans="1:9">
      <c r="A101" s="180" t="s">
        <v>2302</v>
      </c>
      <c r="B101" s="111">
        <v>1</v>
      </c>
      <c r="C101" s="111"/>
      <c r="D101" s="111"/>
      <c r="E101" s="111">
        <v>95</v>
      </c>
      <c r="F101" s="111"/>
      <c r="G101" s="111"/>
      <c r="H101" s="111">
        <v>1</v>
      </c>
      <c r="I101" s="111">
        <v>95</v>
      </c>
    </row>
    <row r="102" spans="1:9">
      <c r="A102" s="180" t="s">
        <v>2307</v>
      </c>
      <c r="B102" s="111"/>
      <c r="C102" s="111">
        <v>1</v>
      </c>
      <c r="D102" s="111"/>
      <c r="E102" s="111"/>
      <c r="F102" s="111">
        <v>100</v>
      </c>
      <c r="G102" s="111"/>
      <c r="H102" s="111">
        <v>1</v>
      </c>
      <c r="I102" s="111">
        <v>100</v>
      </c>
    </row>
    <row r="103" spans="1:9">
      <c r="A103" s="180" t="s">
        <v>2308</v>
      </c>
      <c r="B103" s="111">
        <v>1</v>
      </c>
      <c r="C103" s="111">
        <v>1</v>
      </c>
      <c r="D103" s="111"/>
      <c r="E103" s="111">
        <v>100</v>
      </c>
      <c r="F103" s="111">
        <v>100</v>
      </c>
      <c r="G103" s="111"/>
      <c r="H103" s="111">
        <v>2</v>
      </c>
      <c r="I103" s="111">
        <v>100</v>
      </c>
    </row>
    <row r="104" spans="1:9">
      <c r="A104" s="180" t="s">
        <v>2309</v>
      </c>
      <c r="B104" s="111">
        <v>1</v>
      </c>
      <c r="C104" s="111">
        <v>1</v>
      </c>
      <c r="D104" s="111"/>
      <c r="E104" s="111">
        <v>100</v>
      </c>
      <c r="F104" s="111">
        <v>100</v>
      </c>
      <c r="G104" s="111"/>
      <c r="H104" s="111">
        <v>2</v>
      </c>
      <c r="I104" s="111">
        <v>100</v>
      </c>
    </row>
    <row r="105" spans="1:9">
      <c r="A105" s="180" t="s">
        <v>2310</v>
      </c>
      <c r="B105" s="111">
        <v>1</v>
      </c>
      <c r="C105" s="111">
        <v>1</v>
      </c>
      <c r="D105" s="111"/>
      <c r="E105" s="111">
        <v>200</v>
      </c>
      <c r="F105" s="111">
        <v>200</v>
      </c>
      <c r="G105" s="111"/>
      <c r="H105" s="111">
        <v>2</v>
      </c>
      <c r="I105" s="111">
        <v>200</v>
      </c>
    </row>
    <row r="106" spans="1:9">
      <c r="A106" s="180" t="s">
        <v>2312</v>
      </c>
      <c r="B106" s="111"/>
      <c r="C106" s="111">
        <v>1</v>
      </c>
      <c r="D106" s="111"/>
      <c r="E106" s="111"/>
      <c r="F106" s="111">
        <v>200</v>
      </c>
      <c r="G106" s="111"/>
      <c r="H106" s="111">
        <v>1</v>
      </c>
      <c r="I106" s="111">
        <v>200</v>
      </c>
    </row>
    <row r="107" spans="1:9">
      <c r="A107" s="180" t="s">
        <v>2313</v>
      </c>
      <c r="B107" s="111">
        <v>1</v>
      </c>
      <c r="C107" s="111">
        <v>1</v>
      </c>
      <c r="D107" s="111"/>
      <c r="E107" s="111">
        <v>65</v>
      </c>
      <c r="F107" s="111">
        <v>65</v>
      </c>
      <c r="G107" s="111"/>
      <c r="H107" s="111">
        <v>2</v>
      </c>
      <c r="I107" s="111">
        <v>65</v>
      </c>
    </row>
    <row r="108" spans="1:9">
      <c r="A108" s="180" t="s">
        <v>2315</v>
      </c>
      <c r="B108" s="111">
        <v>1</v>
      </c>
      <c r="C108" s="111">
        <v>1</v>
      </c>
      <c r="D108" s="111"/>
      <c r="E108" s="111">
        <v>35</v>
      </c>
      <c r="F108" s="111">
        <v>35</v>
      </c>
      <c r="G108" s="111"/>
      <c r="H108" s="111">
        <v>2</v>
      </c>
      <c r="I108" s="111">
        <v>35</v>
      </c>
    </row>
    <row r="109" spans="1:9">
      <c r="A109" s="180" t="s">
        <v>2332</v>
      </c>
      <c r="B109" s="111">
        <v>1</v>
      </c>
      <c r="C109" s="111">
        <v>2</v>
      </c>
      <c r="D109" s="111"/>
      <c r="E109" s="111"/>
      <c r="F109" s="111"/>
      <c r="G109" s="111"/>
      <c r="H109" s="111">
        <v>3</v>
      </c>
      <c r="I109" s="111"/>
    </row>
    <row r="110" spans="1:9">
      <c r="A110" s="180" t="s">
        <v>2336</v>
      </c>
      <c r="B110" s="111"/>
      <c r="C110" s="111">
        <v>2</v>
      </c>
      <c r="D110" s="111"/>
      <c r="E110" s="111"/>
      <c r="F110" s="111">
        <v>636</v>
      </c>
      <c r="G110" s="111"/>
      <c r="H110" s="111">
        <v>2</v>
      </c>
      <c r="I110" s="111">
        <v>636</v>
      </c>
    </row>
    <row r="111" spans="1:9">
      <c r="A111" s="180" t="s">
        <v>2338</v>
      </c>
      <c r="B111" s="111">
        <v>1</v>
      </c>
      <c r="C111" s="111">
        <v>2</v>
      </c>
      <c r="D111" s="111"/>
      <c r="E111" s="111"/>
      <c r="F111" s="111"/>
      <c r="G111" s="111"/>
      <c r="H111" s="111">
        <v>3</v>
      </c>
      <c r="I111" s="111"/>
    </row>
    <row r="112" spans="1:9">
      <c r="A112" s="180" t="s">
        <v>2339</v>
      </c>
      <c r="B112" s="111">
        <v>1</v>
      </c>
      <c r="C112" s="111">
        <v>2</v>
      </c>
      <c r="D112" s="111"/>
      <c r="E112" s="111"/>
      <c r="F112" s="111"/>
      <c r="G112" s="111"/>
      <c r="H112" s="111">
        <v>3</v>
      </c>
      <c r="I112" s="111"/>
    </row>
    <row r="113" spans="1:9">
      <c r="A113" s="180" t="s">
        <v>2343</v>
      </c>
      <c r="B113" s="111">
        <v>1</v>
      </c>
      <c r="C113" s="111">
        <v>2</v>
      </c>
      <c r="D113" s="111"/>
      <c r="E113" s="111"/>
      <c r="F113" s="111"/>
      <c r="G113" s="111"/>
      <c r="H113" s="111">
        <v>3</v>
      </c>
      <c r="I113" s="111"/>
    </row>
    <row r="114" spans="1:9">
      <c r="A114" s="180" t="s">
        <v>2344</v>
      </c>
      <c r="B114" s="111">
        <v>1</v>
      </c>
      <c r="C114" s="111">
        <v>2</v>
      </c>
      <c r="D114" s="111"/>
      <c r="E114" s="111"/>
      <c r="F114" s="111"/>
      <c r="G114" s="111"/>
      <c r="H114" s="111">
        <v>3</v>
      </c>
      <c r="I114" s="111"/>
    </row>
    <row r="115" spans="1:9">
      <c r="A115" s="180" t="s">
        <v>2351</v>
      </c>
      <c r="B115" s="111">
        <v>1</v>
      </c>
      <c r="C115" s="111"/>
      <c r="D115" s="111"/>
      <c r="E115" s="111"/>
      <c r="F115" s="111"/>
      <c r="G115" s="111"/>
      <c r="H115" s="111">
        <v>1</v>
      </c>
      <c r="I115" s="111"/>
    </row>
    <row r="116" spans="1:9">
      <c r="A116" s="180" t="s">
        <v>2352</v>
      </c>
      <c r="B116" s="111">
        <v>2</v>
      </c>
      <c r="C116" s="111"/>
      <c r="D116" s="111"/>
      <c r="E116" s="111"/>
      <c r="F116" s="111"/>
      <c r="G116" s="111"/>
      <c r="H116" s="111">
        <v>2</v>
      </c>
      <c r="I116" s="111"/>
    </row>
    <row r="117" spans="1:9">
      <c r="A117" s="180" t="s">
        <v>2353</v>
      </c>
      <c r="B117" s="111">
        <v>1</v>
      </c>
      <c r="C117" s="111"/>
      <c r="D117" s="111"/>
      <c r="E117" s="111"/>
      <c r="F117" s="111"/>
      <c r="G117" s="111"/>
      <c r="H117" s="111">
        <v>1</v>
      </c>
      <c r="I117" s="111"/>
    </row>
    <row r="118" spans="1:9">
      <c r="A118" s="180" t="s">
        <v>2360</v>
      </c>
      <c r="B118" s="111">
        <v>1</v>
      </c>
      <c r="C118" s="111">
        <v>2</v>
      </c>
      <c r="D118" s="111"/>
      <c r="E118" s="111">
        <v>249</v>
      </c>
      <c r="F118" s="111">
        <v>249</v>
      </c>
      <c r="G118" s="111"/>
      <c r="H118" s="111">
        <v>3</v>
      </c>
      <c r="I118" s="111">
        <v>249</v>
      </c>
    </row>
    <row r="119" spans="1:9">
      <c r="A119" s="180" t="s">
        <v>2365</v>
      </c>
      <c r="B119" s="111">
        <v>1</v>
      </c>
      <c r="C119" s="111"/>
      <c r="D119" s="111"/>
      <c r="E119" s="111">
        <v>1400</v>
      </c>
      <c r="F119" s="111"/>
      <c r="G119" s="111"/>
      <c r="H119" s="111">
        <v>1</v>
      </c>
      <c r="I119" s="111">
        <v>1400</v>
      </c>
    </row>
    <row r="120" spans="1:9">
      <c r="A120" s="180" t="s">
        <v>2435</v>
      </c>
      <c r="B120" s="111">
        <v>1</v>
      </c>
      <c r="C120" s="111">
        <v>2</v>
      </c>
      <c r="D120" s="111"/>
      <c r="E120" s="111">
        <v>288</v>
      </c>
      <c r="F120" s="111">
        <v>288</v>
      </c>
      <c r="G120" s="111"/>
      <c r="H120" s="111">
        <v>3</v>
      </c>
      <c r="I120" s="111">
        <v>288</v>
      </c>
    </row>
    <row r="121" spans="1:9">
      <c r="A121" s="180" t="s">
        <v>2516</v>
      </c>
      <c r="B121" s="111">
        <v>1</v>
      </c>
      <c r="C121" s="111"/>
      <c r="D121" s="111"/>
      <c r="E121" s="111">
        <v>1067</v>
      </c>
      <c r="F121" s="111"/>
      <c r="G121" s="111"/>
      <c r="H121" s="111">
        <v>1</v>
      </c>
      <c r="I121" s="111">
        <v>1067</v>
      </c>
    </row>
    <row r="122" spans="1:9">
      <c r="A122" s="179" t="s">
        <v>266</v>
      </c>
      <c r="B122" s="111">
        <v>7</v>
      </c>
      <c r="C122" s="111">
        <v>12</v>
      </c>
      <c r="D122" s="111"/>
      <c r="E122" s="111">
        <v>992</v>
      </c>
      <c r="F122" s="111">
        <v>589</v>
      </c>
      <c r="G122" s="111"/>
      <c r="H122" s="111">
        <v>19</v>
      </c>
      <c r="I122" s="111">
        <v>992</v>
      </c>
    </row>
    <row r="123" spans="1:9">
      <c r="A123" s="180" t="s">
        <v>2252</v>
      </c>
      <c r="B123" s="111">
        <v>1</v>
      </c>
      <c r="C123" s="111">
        <v>3</v>
      </c>
      <c r="D123" s="111"/>
      <c r="E123" s="111">
        <v>25</v>
      </c>
      <c r="F123" s="111">
        <v>25</v>
      </c>
      <c r="G123" s="111"/>
      <c r="H123" s="111">
        <v>4</v>
      </c>
      <c r="I123" s="111">
        <v>25</v>
      </c>
    </row>
    <row r="124" spans="1:9">
      <c r="A124" s="180" t="s">
        <v>2284</v>
      </c>
      <c r="B124" s="111">
        <v>2</v>
      </c>
      <c r="C124" s="111">
        <v>5</v>
      </c>
      <c r="D124" s="111"/>
      <c r="E124" s="111">
        <v>496</v>
      </c>
      <c r="F124" s="111">
        <v>496</v>
      </c>
      <c r="G124" s="111"/>
      <c r="H124" s="111">
        <v>7</v>
      </c>
      <c r="I124" s="111">
        <v>496</v>
      </c>
    </row>
    <row r="125" spans="1:9">
      <c r="A125" s="180" t="s">
        <v>2292</v>
      </c>
      <c r="B125" s="111">
        <v>1</v>
      </c>
      <c r="C125" s="111"/>
      <c r="D125" s="111"/>
      <c r="E125" s="111">
        <v>992</v>
      </c>
      <c r="F125" s="111"/>
      <c r="G125" s="111"/>
      <c r="H125" s="111">
        <v>1</v>
      </c>
      <c r="I125" s="111">
        <v>992</v>
      </c>
    </row>
    <row r="126" spans="1:9">
      <c r="A126" s="180" t="s">
        <v>2293</v>
      </c>
      <c r="B126" s="111">
        <v>2</v>
      </c>
      <c r="C126" s="111">
        <v>4</v>
      </c>
      <c r="D126" s="111"/>
      <c r="E126" s="111">
        <v>589</v>
      </c>
      <c r="F126" s="111">
        <v>589</v>
      </c>
      <c r="G126" s="111"/>
      <c r="H126" s="111">
        <v>6</v>
      </c>
      <c r="I126" s="111">
        <v>589</v>
      </c>
    </row>
    <row r="127" spans="1:9">
      <c r="A127" s="180" t="s">
        <v>2516</v>
      </c>
      <c r="B127" s="111">
        <v>1</v>
      </c>
      <c r="C127" s="111"/>
      <c r="D127" s="111"/>
      <c r="E127" s="111">
        <v>500</v>
      </c>
      <c r="F127" s="111"/>
      <c r="G127" s="111"/>
      <c r="H127" s="111">
        <v>1</v>
      </c>
      <c r="I127" s="111">
        <v>500</v>
      </c>
    </row>
    <row r="128" spans="1:9">
      <c r="A128" s="179" t="s">
        <v>269</v>
      </c>
      <c r="B128" s="111">
        <v>14</v>
      </c>
      <c r="C128" s="111">
        <v>9</v>
      </c>
      <c r="D128" s="111"/>
      <c r="E128" s="111">
        <v>1795</v>
      </c>
      <c r="F128" s="111">
        <v>6233</v>
      </c>
      <c r="G128" s="111"/>
      <c r="H128" s="111">
        <v>23</v>
      </c>
      <c r="I128" s="111">
        <v>6233</v>
      </c>
    </row>
    <row r="129" spans="1:9">
      <c r="A129" s="180" t="s">
        <v>2126</v>
      </c>
      <c r="B129" s="111">
        <v>1</v>
      </c>
      <c r="C129" s="111">
        <v>1</v>
      </c>
      <c r="D129" s="111"/>
      <c r="E129" s="111">
        <v>200</v>
      </c>
      <c r="F129" s="111">
        <v>200</v>
      </c>
      <c r="G129" s="111"/>
      <c r="H129" s="111">
        <v>2</v>
      </c>
      <c r="I129" s="111">
        <v>200</v>
      </c>
    </row>
    <row r="130" spans="1:9">
      <c r="A130" s="180" t="s">
        <v>2128</v>
      </c>
      <c r="B130" s="111"/>
      <c r="C130" s="111">
        <v>1</v>
      </c>
      <c r="D130" s="111"/>
      <c r="E130" s="111"/>
      <c r="F130" s="111">
        <v>6233</v>
      </c>
      <c r="G130" s="111"/>
      <c r="H130" s="111">
        <v>1</v>
      </c>
      <c r="I130" s="111">
        <v>6233</v>
      </c>
    </row>
    <row r="131" spans="1:9">
      <c r="A131" s="180" t="s">
        <v>2130</v>
      </c>
      <c r="B131" s="111">
        <v>1</v>
      </c>
      <c r="C131" s="111"/>
      <c r="D131" s="111"/>
      <c r="E131" s="111">
        <v>564</v>
      </c>
      <c r="F131" s="111"/>
      <c r="G131" s="111"/>
      <c r="H131" s="111">
        <v>1</v>
      </c>
      <c r="I131" s="111">
        <v>564</v>
      </c>
    </row>
    <row r="132" spans="1:9">
      <c r="A132" s="180" t="s">
        <v>2134</v>
      </c>
      <c r="B132" s="111">
        <v>1</v>
      </c>
      <c r="C132" s="111"/>
      <c r="D132" s="111"/>
      <c r="E132" s="111">
        <v>435</v>
      </c>
      <c r="F132" s="111"/>
      <c r="G132" s="111"/>
      <c r="H132" s="111">
        <v>1</v>
      </c>
      <c r="I132" s="111">
        <v>435</v>
      </c>
    </row>
    <row r="133" spans="1:9">
      <c r="A133" s="180" t="s">
        <v>2135</v>
      </c>
      <c r="B133" s="111">
        <v>1</v>
      </c>
      <c r="C133" s="111"/>
      <c r="D133" s="111"/>
      <c r="E133" s="111">
        <v>515</v>
      </c>
      <c r="F133" s="111"/>
      <c r="G133" s="111"/>
      <c r="H133" s="111">
        <v>1</v>
      </c>
      <c r="I133" s="111">
        <v>515</v>
      </c>
    </row>
    <row r="134" spans="1:9">
      <c r="A134" s="180" t="s">
        <v>2136</v>
      </c>
      <c r="B134" s="111">
        <v>1</v>
      </c>
      <c r="C134" s="111"/>
      <c r="D134" s="111"/>
      <c r="E134" s="111">
        <v>966</v>
      </c>
      <c r="F134" s="111"/>
      <c r="G134" s="111"/>
      <c r="H134" s="111">
        <v>1</v>
      </c>
      <c r="I134" s="111">
        <v>966</v>
      </c>
    </row>
    <row r="135" spans="1:9">
      <c r="A135" s="180" t="s">
        <v>2137</v>
      </c>
      <c r="B135" s="111">
        <v>1</v>
      </c>
      <c r="C135" s="111"/>
      <c r="D135" s="111"/>
      <c r="E135" s="111">
        <v>1076</v>
      </c>
      <c r="F135" s="111"/>
      <c r="G135" s="111"/>
      <c r="H135" s="111">
        <v>1</v>
      </c>
      <c r="I135" s="111">
        <v>1076</v>
      </c>
    </row>
    <row r="136" spans="1:9">
      <c r="A136" s="180" t="s">
        <v>2140</v>
      </c>
      <c r="B136" s="111">
        <v>1</v>
      </c>
      <c r="C136" s="111"/>
      <c r="D136" s="111"/>
      <c r="E136" s="111">
        <v>354</v>
      </c>
      <c r="F136" s="111"/>
      <c r="G136" s="111"/>
      <c r="H136" s="111">
        <v>1</v>
      </c>
      <c r="I136" s="111">
        <v>354</v>
      </c>
    </row>
    <row r="137" spans="1:9">
      <c r="A137" s="180" t="s">
        <v>2148</v>
      </c>
      <c r="B137" s="111">
        <v>1</v>
      </c>
      <c r="C137" s="111">
        <v>1</v>
      </c>
      <c r="D137" s="111"/>
      <c r="E137" s="111">
        <v>110</v>
      </c>
      <c r="F137" s="111">
        <v>180</v>
      </c>
      <c r="G137" s="111"/>
      <c r="H137" s="111">
        <v>2</v>
      </c>
      <c r="I137" s="111">
        <v>180</v>
      </c>
    </row>
    <row r="138" spans="1:9">
      <c r="A138" s="180" t="s">
        <v>2157</v>
      </c>
      <c r="B138" s="111"/>
      <c r="C138" s="111">
        <v>1</v>
      </c>
      <c r="D138" s="111"/>
      <c r="E138" s="111"/>
      <c r="F138" s="111">
        <v>84</v>
      </c>
      <c r="G138" s="111"/>
      <c r="H138" s="111">
        <v>1</v>
      </c>
      <c r="I138" s="111">
        <v>84</v>
      </c>
    </row>
    <row r="139" spans="1:9">
      <c r="A139" s="180" t="s">
        <v>2159</v>
      </c>
      <c r="B139" s="111">
        <v>1</v>
      </c>
      <c r="C139" s="111"/>
      <c r="D139" s="111"/>
      <c r="E139" s="111">
        <v>38</v>
      </c>
      <c r="F139" s="111"/>
      <c r="G139" s="111"/>
      <c r="H139" s="111">
        <v>1</v>
      </c>
      <c r="I139" s="111">
        <v>38</v>
      </c>
    </row>
    <row r="140" spans="1:9">
      <c r="A140" s="180" t="s">
        <v>2161</v>
      </c>
      <c r="B140" s="111">
        <v>1</v>
      </c>
      <c r="C140" s="111">
        <v>1</v>
      </c>
      <c r="D140" s="111"/>
      <c r="E140" s="111">
        <v>176</v>
      </c>
      <c r="F140" s="111">
        <v>1067</v>
      </c>
      <c r="G140" s="111"/>
      <c r="H140" s="111">
        <v>2</v>
      </c>
      <c r="I140" s="111">
        <v>1067</v>
      </c>
    </row>
    <row r="141" spans="1:9">
      <c r="A141" s="180" t="s">
        <v>2168</v>
      </c>
      <c r="B141" s="111"/>
      <c r="C141" s="111">
        <v>1</v>
      </c>
      <c r="D141" s="111"/>
      <c r="E141" s="111"/>
      <c r="F141" s="111"/>
      <c r="G141" s="111"/>
      <c r="H141" s="111">
        <v>1</v>
      </c>
      <c r="I141" s="111"/>
    </row>
    <row r="142" spans="1:9">
      <c r="A142" s="180" t="s">
        <v>2182</v>
      </c>
      <c r="B142" s="111">
        <v>1</v>
      </c>
      <c r="C142" s="111"/>
      <c r="D142" s="111"/>
      <c r="E142" s="111">
        <v>980</v>
      </c>
      <c r="F142" s="111"/>
      <c r="G142" s="111"/>
      <c r="H142" s="111">
        <v>1</v>
      </c>
      <c r="I142" s="111">
        <v>980</v>
      </c>
    </row>
    <row r="143" spans="1:9">
      <c r="A143" s="180" t="s">
        <v>2183</v>
      </c>
      <c r="B143" s="111">
        <v>1</v>
      </c>
      <c r="C143" s="111"/>
      <c r="D143" s="111"/>
      <c r="E143" s="111">
        <v>845</v>
      </c>
      <c r="F143" s="111"/>
      <c r="G143" s="111"/>
      <c r="H143" s="111">
        <v>1</v>
      </c>
      <c r="I143" s="111">
        <v>845</v>
      </c>
    </row>
    <row r="144" spans="1:9">
      <c r="A144" s="180" t="s">
        <v>2253</v>
      </c>
      <c r="B144" s="111">
        <v>1</v>
      </c>
      <c r="C144" s="111">
        <v>3</v>
      </c>
      <c r="D144" s="111"/>
      <c r="E144" s="111">
        <v>25</v>
      </c>
      <c r="F144" s="111">
        <v>25</v>
      </c>
      <c r="G144" s="111"/>
      <c r="H144" s="111">
        <v>4</v>
      </c>
      <c r="I144" s="111">
        <v>25</v>
      </c>
    </row>
    <row r="145" spans="1:9">
      <c r="A145" s="180" t="s">
        <v>2516</v>
      </c>
      <c r="B145" s="111">
        <v>1</v>
      </c>
      <c r="C145" s="111"/>
      <c r="D145" s="111"/>
      <c r="E145" s="111">
        <v>1795</v>
      </c>
      <c r="F145" s="111"/>
      <c r="G145" s="111"/>
      <c r="H145" s="111">
        <v>1</v>
      </c>
      <c r="I145" s="111">
        <v>1795</v>
      </c>
    </row>
    <row r="146" spans="1:9">
      <c r="A146" s="179" t="s">
        <v>272</v>
      </c>
      <c r="B146" s="111">
        <v>7</v>
      </c>
      <c r="C146" s="111">
        <v>11</v>
      </c>
      <c r="D146" s="111"/>
      <c r="E146" s="111">
        <v>598</v>
      </c>
      <c r="F146" s="111">
        <v>598</v>
      </c>
      <c r="G146" s="111"/>
      <c r="H146" s="111">
        <v>18</v>
      </c>
      <c r="I146" s="111">
        <v>598</v>
      </c>
    </row>
    <row r="147" spans="1:9">
      <c r="A147" s="180" t="s">
        <v>2103</v>
      </c>
      <c r="B147" s="111">
        <v>2</v>
      </c>
      <c r="C147" s="111">
        <v>4</v>
      </c>
      <c r="D147" s="111"/>
      <c r="E147" s="111">
        <v>49</v>
      </c>
      <c r="F147" s="111">
        <v>49</v>
      </c>
      <c r="G147" s="111"/>
      <c r="H147" s="111">
        <v>6</v>
      </c>
      <c r="I147" s="111">
        <v>49</v>
      </c>
    </row>
    <row r="148" spans="1:9">
      <c r="A148" s="180" t="s">
        <v>2254</v>
      </c>
      <c r="B148" s="111">
        <v>1</v>
      </c>
      <c r="C148" s="111">
        <v>3</v>
      </c>
      <c r="D148" s="111"/>
      <c r="E148" s="111">
        <v>25</v>
      </c>
      <c r="F148" s="111">
        <v>25</v>
      </c>
      <c r="G148" s="111"/>
      <c r="H148" s="111">
        <v>4</v>
      </c>
      <c r="I148" s="111">
        <v>25</v>
      </c>
    </row>
    <row r="149" spans="1:9">
      <c r="A149" s="180" t="s">
        <v>2287</v>
      </c>
      <c r="B149" s="111">
        <v>2</v>
      </c>
      <c r="C149" s="111">
        <v>4</v>
      </c>
      <c r="D149" s="111"/>
      <c r="E149" s="111">
        <v>598</v>
      </c>
      <c r="F149" s="111">
        <v>598</v>
      </c>
      <c r="G149" s="111"/>
      <c r="H149" s="111">
        <v>6</v>
      </c>
      <c r="I149" s="111">
        <v>598</v>
      </c>
    </row>
    <row r="150" spans="1:9">
      <c r="A150" s="180" t="s">
        <v>2516</v>
      </c>
      <c r="B150" s="111">
        <v>2</v>
      </c>
      <c r="C150" s="111"/>
      <c r="D150" s="111"/>
      <c r="E150" s="111">
        <v>400</v>
      </c>
      <c r="F150" s="111"/>
      <c r="G150" s="111"/>
      <c r="H150" s="111">
        <v>2</v>
      </c>
      <c r="I150" s="111">
        <v>400</v>
      </c>
    </row>
    <row r="151" spans="1:9">
      <c r="A151" s="179" t="s">
        <v>275</v>
      </c>
      <c r="B151" s="111">
        <v>9</v>
      </c>
      <c r="C151" s="111">
        <v>21</v>
      </c>
      <c r="D151" s="111"/>
      <c r="E151" s="111">
        <v>823</v>
      </c>
      <c r="F151" s="111">
        <v>1500</v>
      </c>
      <c r="G151" s="111"/>
      <c r="H151" s="111">
        <v>30</v>
      </c>
      <c r="I151" s="111">
        <v>1500</v>
      </c>
    </row>
    <row r="152" spans="1:9">
      <c r="A152" s="180" t="s">
        <v>2124</v>
      </c>
      <c r="B152" s="111"/>
      <c r="C152" s="111">
        <v>1</v>
      </c>
      <c r="D152" s="111"/>
      <c r="E152" s="111"/>
      <c r="F152" s="111">
        <v>100</v>
      </c>
      <c r="G152" s="111"/>
      <c r="H152" s="111">
        <v>1</v>
      </c>
      <c r="I152" s="111">
        <v>100</v>
      </c>
    </row>
    <row r="153" spans="1:9">
      <c r="A153" s="180" t="s">
        <v>2125</v>
      </c>
      <c r="B153" s="111">
        <v>1</v>
      </c>
      <c r="C153" s="111">
        <v>1</v>
      </c>
      <c r="D153" s="111"/>
      <c r="E153" s="111">
        <v>200</v>
      </c>
      <c r="F153" s="111">
        <v>200</v>
      </c>
      <c r="G153" s="111"/>
      <c r="H153" s="111">
        <v>2</v>
      </c>
      <c r="I153" s="111">
        <v>200</v>
      </c>
    </row>
    <row r="154" spans="1:9">
      <c r="A154" s="180" t="s">
        <v>2149</v>
      </c>
      <c r="B154" s="111">
        <v>1</v>
      </c>
      <c r="C154" s="111">
        <v>2</v>
      </c>
      <c r="D154" s="111"/>
      <c r="E154" s="111">
        <v>184</v>
      </c>
      <c r="F154" s="111">
        <v>360</v>
      </c>
      <c r="G154" s="111"/>
      <c r="H154" s="111">
        <v>3</v>
      </c>
      <c r="I154" s="111">
        <v>360</v>
      </c>
    </row>
    <row r="155" spans="1:9">
      <c r="A155" s="180" t="s">
        <v>2158</v>
      </c>
      <c r="B155" s="111">
        <v>1</v>
      </c>
      <c r="C155" s="111"/>
      <c r="D155" s="111"/>
      <c r="E155" s="111">
        <v>100</v>
      </c>
      <c r="F155" s="111"/>
      <c r="G155" s="111"/>
      <c r="H155" s="111">
        <v>1</v>
      </c>
      <c r="I155" s="111">
        <v>100</v>
      </c>
    </row>
    <row r="156" spans="1:9">
      <c r="A156" s="180" t="s">
        <v>2164</v>
      </c>
      <c r="B156" s="111"/>
      <c r="C156" s="111">
        <v>1</v>
      </c>
      <c r="D156" s="111"/>
      <c r="E156" s="111"/>
      <c r="F156" s="111"/>
      <c r="G156" s="111"/>
      <c r="H156" s="111">
        <v>1</v>
      </c>
      <c r="I156" s="111"/>
    </row>
    <row r="157" spans="1:9">
      <c r="A157" s="180" t="s">
        <v>2171</v>
      </c>
      <c r="B157" s="111"/>
      <c r="C157" s="111">
        <v>1</v>
      </c>
      <c r="D157" s="111"/>
      <c r="E157" s="111"/>
      <c r="F157" s="111"/>
      <c r="G157" s="111"/>
      <c r="H157" s="111">
        <v>1</v>
      </c>
      <c r="I157" s="111"/>
    </row>
    <row r="158" spans="1:9">
      <c r="A158" s="180" t="s">
        <v>2173</v>
      </c>
      <c r="B158" s="111"/>
      <c r="C158" s="111">
        <v>1</v>
      </c>
      <c r="D158" s="111"/>
      <c r="E158" s="111"/>
      <c r="F158" s="111">
        <v>1308</v>
      </c>
      <c r="G158" s="111"/>
      <c r="H158" s="111">
        <v>1</v>
      </c>
      <c r="I158" s="111">
        <v>1308</v>
      </c>
    </row>
    <row r="159" spans="1:9">
      <c r="A159" s="180" t="s">
        <v>2174</v>
      </c>
      <c r="B159" s="111"/>
      <c r="C159" s="111">
        <v>1</v>
      </c>
      <c r="D159" s="111"/>
      <c r="E159" s="111"/>
      <c r="F159" s="111">
        <v>481</v>
      </c>
      <c r="G159" s="111"/>
      <c r="H159" s="111">
        <v>1</v>
      </c>
      <c r="I159" s="111">
        <v>481</v>
      </c>
    </row>
    <row r="160" spans="1:9">
      <c r="A160" s="180" t="s">
        <v>2176</v>
      </c>
      <c r="B160" s="111"/>
      <c r="C160" s="111">
        <v>1</v>
      </c>
      <c r="D160" s="111"/>
      <c r="E160" s="111"/>
      <c r="F160" s="111">
        <v>174</v>
      </c>
      <c r="G160" s="111"/>
      <c r="H160" s="111">
        <v>1</v>
      </c>
      <c r="I160" s="111">
        <v>174</v>
      </c>
    </row>
    <row r="161" spans="1:9">
      <c r="A161" s="180" t="s">
        <v>2219</v>
      </c>
      <c r="B161" s="111">
        <v>2</v>
      </c>
      <c r="C161" s="111"/>
      <c r="D161" s="111"/>
      <c r="E161" s="111">
        <v>125</v>
      </c>
      <c r="F161" s="111"/>
      <c r="G161" s="111"/>
      <c r="H161" s="111">
        <v>2</v>
      </c>
      <c r="I161" s="111">
        <v>125</v>
      </c>
    </row>
    <row r="162" spans="1:9">
      <c r="A162" s="180" t="s">
        <v>2255</v>
      </c>
      <c r="B162" s="111">
        <v>1</v>
      </c>
      <c r="C162" s="111">
        <v>3</v>
      </c>
      <c r="D162" s="111"/>
      <c r="E162" s="111">
        <v>25</v>
      </c>
      <c r="F162" s="111">
        <v>25</v>
      </c>
      <c r="G162" s="111"/>
      <c r="H162" s="111">
        <v>4</v>
      </c>
      <c r="I162" s="111">
        <v>25</v>
      </c>
    </row>
    <row r="163" spans="1:9">
      <c r="A163" s="180" t="s">
        <v>2290</v>
      </c>
      <c r="B163" s="111">
        <v>1</v>
      </c>
      <c r="C163" s="111">
        <v>4</v>
      </c>
      <c r="D163" s="111"/>
      <c r="E163" s="111">
        <v>391</v>
      </c>
      <c r="F163" s="111">
        <v>391</v>
      </c>
      <c r="G163" s="111"/>
      <c r="H163" s="111">
        <v>5</v>
      </c>
      <c r="I163" s="111">
        <v>391</v>
      </c>
    </row>
    <row r="164" spans="1:9">
      <c r="A164" s="180" t="s">
        <v>2291</v>
      </c>
      <c r="B164" s="111">
        <v>1</v>
      </c>
      <c r="C164" s="111"/>
      <c r="D164" s="111"/>
      <c r="E164" s="111">
        <v>823</v>
      </c>
      <c r="F164" s="111"/>
      <c r="G164" s="111"/>
      <c r="H164" s="111">
        <v>1</v>
      </c>
      <c r="I164" s="111">
        <v>823</v>
      </c>
    </row>
    <row r="165" spans="1:9">
      <c r="A165" s="180" t="s">
        <v>2314</v>
      </c>
      <c r="B165" s="111"/>
      <c r="C165" s="111">
        <v>2</v>
      </c>
      <c r="D165" s="111"/>
      <c r="E165" s="111"/>
      <c r="F165" s="111">
        <v>125</v>
      </c>
      <c r="G165" s="111"/>
      <c r="H165" s="111">
        <v>2</v>
      </c>
      <c r="I165" s="111">
        <v>125</v>
      </c>
    </row>
    <row r="166" spans="1:9">
      <c r="A166" s="180" t="s">
        <v>2330</v>
      </c>
      <c r="B166" s="111"/>
      <c r="C166" s="111">
        <v>1</v>
      </c>
      <c r="D166" s="111"/>
      <c r="E166" s="111"/>
      <c r="F166" s="111">
        <v>1500</v>
      </c>
      <c r="G166" s="111"/>
      <c r="H166" s="111">
        <v>1</v>
      </c>
      <c r="I166" s="111">
        <v>1500</v>
      </c>
    </row>
    <row r="167" spans="1:9">
      <c r="A167" s="180" t="s">
        <v>2333</v>
      </c>
      <c r="B167" s="111">
        <v>1</v>
      </c>
      <c r="C167" s="111">
        <v>2</v>
      </c>
      <c r="D167" s="111"/>
      <c r="E167" s="111">
        <v>325</v>
      </c>
      <c r="F167" s="111">
        <v>325</v>
      </c>
      <c r="G167" s="111"/>
      <c r="H167" s="111">
        <v>3</v>
      </c>
      <c r="I167" s="111">
        <v>325</v>
      </c>
    </row>
    <row r="168" spans="1:9">
      <c r="A168" s="179" t="s">
        <v>1901</v>
      </c>
      <c r="B168" s="111">
        <v>2</v>
      </c>
      <c r="C168" s="111">
        <v>3</v>
      </c>
      <c r="D168" s="111"/>
      <c r="E168" s="111">
        <v>2577</v>
      </c>
      <c r="F168" s="111">
        <v>7500</v>
      </c>
      <c r="G168" s="111"/>
      <c r="H168" s="111">
        <v>5</v>
      </c>
      <c r="I168" s="111">
        <v>7500</v>
      </c>
    </row>
    <row r="169" spans="1:9">
      <c r="A169" s="180" t="s">
        <v>2326</v>
      </c>
      <c r="B169" s="111">
        <v>1</v>
      </c>
      <c r="C169" s="111"/>
      <c r="D169" s="111"/>
      <c r="E169" s="111"/>
      <c r="F169" s="111"/>
      <c r="G169" s="111"/>
      <c r="H169" s="111">
        <v>1</v>
      </c>
      <c r="I169" s="111"/>
    </row>
    <row r="170" spans="1:9">
      <c r="A170" s="180" t="s">
        <v>2516</v>
      </c>
      <c r="B170" s="111">
        <v>1</v>
      </c>
      <c r="C170" s="111">
        <v>3</v>
      </c>
      <c r="D170" s="111"/>
      <c r="E170" s="111">
        <v>2577</v>
      </c>
      <c r="F170" s="111">
        <v>7500</v>
      </c>
      <c r="G170" s="111"/>
      <c r="H170" s="111">
        <v>4</v>
      </c>
      <c r="I170" s="111">
        <v>7500</v>
      </c>
    </row>
    <row r="171" spans="1:9">
      <c r="A171" s="109" t="s">
        <v>153</v>
      </c>
      <c r="B171" s="111">
        <v>78</v>
      </c>
      <c r="C171" s="111">
        <v>189</v>
      </c>
      <c r="D171" s="111">
        <v>4</v>
      </c>
      <c r="E171" s="111">
        <v>465</v>
      </c>
      <c r="F171" s="111">
        <v>465</v>
      </c>
      <c r="G171" s="111">
        <v>479</v>
      </c>
      <c r="H171" s="111">
        <v>271</v>
      </c>
      <c r="I171" s="111">
        <v>479</v>
      </c>
    </row>
    <row r="172" spans="1:9">
      <c r="A172" s="179" t="s">
        <v>226</v>
      </c>
      <c r="B172" s="111">
        <v>8</v>
      </c>
      <c r="C172" s="111">
        <v>20</v>
      </c>
      <c r="D172" s="111"/>
      <c r="E172" s="111">
        <v>235</v>
      </c>
      <c r="F172" s="111">
        <v>235</v>
      </c>
      <c r="G172" s="111"/>
      <c r="H172" s="111">
        <v>28</v>
      </c>
      <c r="I172" s="111">
        <v>235</v>
      </c>
    </row>
    <row r="173" spans="1:9">
      <c r="A173" s="180" t="s">
        <v>2096</v>
      </c>
      <c r="B173" s="111">
        <v>2</v>
      </c>
      <c r="C173" s="111">
        <v>3</v>
      </c>
      <c r="D173" s="111"/>
      <c r="E173" s="111">
        <v>235</v>
      </c>
      <c r="F173" s="111">
        <v>235</v>
      </c>
      <c r="G173" s="111"/>
      <c r="H173" s="111">
        <v>5</v>
      </c>
      <c r="I173" s="111">
        <v>235</v>
      </c>
    </row>
    <row r="174" spans="1:9">
      <c r="A174" s="180" t="s">
        <v>2121</v>
      </c>
      <c r="B174" s="111"/>
      <c r="C174" s="111">
        <v>5</v>
      </c>
      <c r="D174" s="111"/>
      <c r="E174" s="111"/>
      <c r="F174" s="111">
        <v>230</v>
      </c>
      <c r="G174" s="111"/>
      <c r="H174" s="111">
        <v>5</v>
      </c>
      <c r="I174" s="111">
        <v>230</v>
      </c>
    </row>
    <row r="175" spans="1:9">
      <c r="A175" s="180" t="s">
        <v>2267</v>
      </c>
      <c r="B175" s="111">
        <v>2</v>
      </c>
      <c r="C175" s="111">
        <v>4</v>
      </c>
      <c r="D175" s="111"/>
      <c r="E175" s="111">
        <v>91</v>
      </c>
      <c r="F175" s="111">
        <v>91</v>
      </c>
      <c r="G175" s="111"/>
      <c r="H175" s="111">
        <v>6</v>
      </c>
      <c r="I175" s="111">
        <v>91</v>
      </c>
    </row>
    <row r="176" spans="1:9">
      <c r="A176" s="180" t="s">
        <v>2269</v>
      </c>
      <c r="B176" s="111">
        <v>2</v>
      </c>
      <c r="C176" s="111">
        <v>4</v>
      </c>
      <c r="D176" s="111"/>
      <c r="E176" s="111">
        <v>79</v>
      </c>
      <c r="F176" s="111">
        <v>79</v>
      </c>
      <c r="G176" s="111"/>
      <c r="H176" s="111">
        <v>6</v>
      </c>
      <c r="I176" s="111">
        <v>79</v>
      </c>
    </row>
    <row r="177" spans="1:9">
      <c r="A177" s="180" t="s">
        <v>2271</v>
      </c>
      <c r="B177" s="111">
        <v>2</v>
      </c>
      <c r="C177" s="111">
        <v>4</v>
      </c>
      <c r="D177" s="111"/>
      <c r="E177" s="111">
        <v>109</v>
      </c>
      <c r="F177" s="111">
        <v>109</v>
      </c>
      <c r="G177" s="111"/>
      <c r="H177" s="111">
        <v>6</v>
      </c>
      <c r="I177" s="111">
        <v>109</v>
      </c>
    </row>
    <row r="178" spans="1:9">
      <c r="A178" s="179" t="s">
        <v>280</v>
      </c>
      <c r="B178" s="111">
        <v>6</v>
      </c>
      <c r="C178" s="111">
        <v>8</v>
      </c>
      <c r="D178" s="111"/>
      <c r="E178" s="111">
        <v>125</v>
      </c>
      <c r="F178" s="111">
        <v>125</v>
      </c>
      <c r="G178" s="111"/>
      <c r="H178" s="111">
        <v>14</v>
      </c>
      <c r="I178" s="111">
        <v>125</v>
      </c>
    </row>
    <row r="179" spans="1:9">
      <c r="A179" s="180" t="s">
        <v>2097</v>
      </c>
      <c r="B179" s="111">
        <v>6</v>
      </c>
      <c r="C179" s="111">
        <v>8</v>
      </c>
      <c r="D179" s="111"/>
      <c r="E179" s="111">
        <v>125</v>
      </c>
      <c r="F179" s="111">
        <v>125</v>
      </c>
      <c r="G179" s="111"/>
      <c r="H179" s="111">
        <v>14</v>
      </c>
      <c r="I179" s="111">
        <v>125</v>
      </c>
    </row>
    <row r="180" spans="1:9">
      <c r="A180" s="179" t="s">
        <v>284</v>
      </c>
      <c r="B180" s="111"/>
      <c r="C180" s="111">
        <v>3</v>
      </c>
      <c r="D180" s="111"/>
      <c r="E180" s="111"/>
      <c r="F180" s="111">
        <v>318</v>
      </c>
      <c r="G180" s="111"/>
      <c r="H180" s="111">
        <v>3</v>
      </c>
      <c r="I180" s="111">
        <v>318</v>
      </c>
    </row>
    <row r="181" spans="1:9">
      <c r="A181" s="180" t="s">
        <v>2231</v>
      </c>
      <c r="B181" s="111"/>
      <c r="C181" s="111">
        <v>1</v>
      </c>
      <c r="D181" s="111"/>
      <c r="E181" s="111"/>
      <c r="F181" s="111">
        <v>252</v>
      </c>
      <c r="G181" s="111"/>
      <c r="H181" s="111">
        <v>1</v>
      </c>
      <c r="I181" s="111">
        <v>252</v>
      </c>
    </row>
    <row r="182" spans="1:9">
      <c r="A182" s="180" t="s">
        <v>2232</v>
      </c>
      <c r="B182" s="111"/>
      <c r="C182" s="111">
        <v>1</v>
      </c>
      <c r="D182" s="111"/>
      <c r="E182" s="111"/>
      <c r="F182" s="111">
        <v>30</v>
      </c>
      <c r="G182" s="111"/>
      <c r="H182" s="111">
        <v>1</v>
      </c>
      <c r="I182" s="111">
        <v>30</v>
      </c>
    </row>
    <row r="183" spans="1:9">
      <c r="A183" s="180" t="s">
        <v>2234</v>
      </c>
      <c r="B183" s="111"/>
      <c r="C183" s="111">
        <v>1</v>
      </c>
      <c r="D183" s="111"/>
      <c r="E183" s="111"/>
      <c r="F183" s="111">
        <v>318</v>
      </c>
      <c r="G183" s="111"/>
      <c r="H183" s="111">
        <v>1</v>
      </c>
      <c r="I183" s="111">
        <v>318</v>
      </c>
    </row>
    <row r="184" spans="1:9">
      <c r="A184" s="179" t="s">
        <v>287</v>
      </c>
      <c r="B184" s="111">
        <v>3</v>
      </c>
      <c r="C184" s="111">
        <v>16</v>
      </c>
      <c r="D184" s="111"/>
      <c r="E184" s="111">
        <v>400</v>
      </c>
      <c r="F184" s="111">
        <v>400</v>
      </c>
      <c r="G184" s="111"/>
      <c r="H184" s="111">
        <v>19</v>
      </c>
      <c r="I184" s="111">
        <v>400</v>
      </c>
    </row>
    <row r="185" spans="1:9">
      <c r="A185" s="180" t="s">
        <v>2105</v>
      </c>
      <c r="B185" s="111"/>
      <c r="C185" s="111">
        <v>5</v>
      </c>
      <c r="D185" s="111"/>
      <c r="E185" s="111"/>
      <c r="F185" s="111">
        <v>178</v>
      </c>
      <c r="G185" s="111"/>
      <c r="H185" s="111">
        <v>5</v>
      </c>
      <c r="I185" s="111">
        <v>178</v>
      </c>
    </row>
    <row r="186" spans="1:9">
      <c r="A186" s="180" t="s">
        <v>2457</v>
      </c>
      <c r="B186" s="111">
        <v>1</v>
      </c>
      <c r="C186" s="111">
        <v>4</v>
      </c>
      <c r="D186" s="111"/>
      <c r="E186" s="111">
        <v>150</v>
      </c>
      <c r="F186" s="111">
        <v>150</v>
      </c>
      <c r="G186" s="111"/>
      <c r="H186" s="111">
        <v>5</v>
      </c>
      <c r="I186" s="111">
        <v>150</v>
      </c>
    </row>
    <row r="187" spans="1:9">
      <c r="A187" s="180" t="s">
        <v>2459</v>
      </c>
      <c r="B187" s="111">
        <v>1</v>
      </c>
      <c r="C187" s="111">
        <v>4</v>
      </c>
      <c r="D187" s="111"/>
      <c r="E187" s="111">
        <v>400</v>
      </c>
      <c r="F187" s="111">
        <v>400</v>
      </c>
      <c r="G187" s="111"/>
      <c r="H187" s="111">
        <v>5</v>
      </c>
      <c r="I187" s="111">
        <v>400</v>
      </c>
    </row>
    <row r="188" spans="1:9">
      <c r="A188" s="180" t="s">
        <v>2516</v>
      </c>
      <c r="B188" s="111">
        <v>1</v>
      </c>
      <c r="C188" s="111">
        <v>3</v>
      </c>
      <c r="D188" s="111"/>
      <c r="E188" s="111">
        <v>200</v>
      </c>
      <c r="F188" s="111">
        <v>200</v>
      </c>
      <c r="G188" s="111"/>
      <c r="H188" s="111">
        <v>4</v>
      </c>
      <c r="I188" s="111">
        <v>200</v>
      </c>
    </row>
    <row r="189" spans="1:9">
      <c r="A189" s="179" t="s">
        <v>290</v>
      </c>
      <c r="B189" s="111">
        <v>2</v>
      </c>
      <c r="C189" s="111">
        <v>6</v>
      </c>
      <c r="D189" s="111"/>
      <c r="E189" s="111">
        <v>465</v>
      </c>
      <c r="F189" s="111">
        <v>465</v>
      </c>
      <c r="G189" s="111"/>
      <c r="H189" s="111">
        <v>8</v>
      </c>
      <c r="I189" s="111">
        <v>465</v>
      </c>
    </row>
    <row r="190" spans="1:9">
      <c r="A190" s="180" t="s">
        <v>2487</v>
      </c>
      <c r="B190" s="111">
        <v>2</v>
      </c>
      <c r="C190" s="111">
        <v>6</v>
      </c>
      <c r="D190" s="111"/>
      <c r="E190" s="111">
        <v>465</v>
      </c>
      <c r="F190" s="111">
        <v>465</v>
      </c>
      <c r="G190" s="111"/>
      <c r="H190" s="111">
        <v>8</v>
      </c>
      <c r="I190" s="111">
        <v>465</v>
      </c>
    </row>
    <row r="191" spans="1:9">
      <c r="A191" s="179" t="s">
        <v>293</v>
      </c>
      <c r="B191" s="111">
        <v>13</v>
      </c>
      <c r="C191" s="111">
        <v>19</v>
      </c>
      <c r="D191" s="111"/>
      <c r="E191" s="111">
        <v>200</v>
      </c>
      <c r="F191" s="111">
        <v>200</v>
      </c>
      <c r="G191" s="111"/>
      <c r="H191" s="111">
        <v>32</v>
      </c>
      <c r="I191" s="111">
        <v>200</v>
      </c>
    </row>
    <row r="192" spans="1:9">
      <c r="A192" s="180" t="s">
        <v>2116</v>
      </c>
      <c r="B192" s="111">
        <v>2</v>
      </c>
      <c r="C192" s="111"/>
      <c r="D192" s="111"/>
      <c r="E192" s="111">
        <v>154</v>
      </c>
      <c r="F192" s="111"/>
      <c r="G192" s="111"/>
      <c r="H192" s="111">
        <v>2</v>
      </c>
      <c r="I192" s="111">
        <v>154</v>
      </c>
    </row>
    <row r="193" spans="1:9">
      <c r="A193" s="180" t="s">
        <v>2117</v>
      </c>
      <c r="B193" s="111">
        <v>2</v>
      </c>
      <c r="C193" s="111"/>
      <c r="D193" s="111"/>
      <c r="E193" s="111">
        <v>190</v>
      </c>
      <c r="F193" s="111"/>
      <c r="G193" s="111"/>
      <c r="H193" s="111">
        <v>2</v>
      </c>
      <c r="I193" s="111">
        <v>190</v>
      </c>
    </row>
    <row r="194" spans="1:9">
      <c r="A194" s="180" t="s">
        <v>2266</v>
      </c>
      <c r="B194" s="111">
        <v>2</v>
      </c>
      <c r="C194" s="111">
        <v>4</v>
      </c>
      <c r="D194" s="111"/>
      <c r="E194" s="111">
        <v>44</v>
      </c>
      <c r="F194" s="111">
        <v>44</v>
      </c>
      <c r="G194" s="111"/>
      <c r="H194" s="111">
        <v>6</v>
      </c>
      <c r="I194" s="111">
        <v>44</v>
      </c>
    </row>
    <row r="195" spans="1:9">
      <c r="A195" s="180" t="s">
        <v>2268</v>
      </c>
      <c r="B195" s="111">
        <v>2</v>
      </c>
      <c r="C195" s="111">
        <v>4</v>
      </c>
      <c r="D195" s="111"/>
      <c r="E195" s="111">
        <v>121</v>
      </c>
      <c r="F195" s="111">
        <v>121</v>
      </c>
      <c r="G195" s="111"/>
      <c r="H195" s="111">
        <v>6</v>
      </c>
      <c r="I195" s="111">
        <v>121</v>
      </c>
    </row>
    <row r="196" spans="1:9">
      <c r="A196" s="180" t="s">
        <v>2270</v>
      </c>
      <c r="B196" s="111">
        <v>2</v>
      </c>
      <c r="C196" s="111">
        <v>4</v>
      </c>
      <c r="D196" s="111"/>
      <c r="E196" s="111">
        <v>21</v>
      </c>
      <c r="F196" s="111">
        <v>21</v>
      </c>
      <c r="G196" s="111"/>
      <c r="H196" s="111">
        <v>6</v>
      </c>
      <c r="I196" s="111">
        <v>21</v>
      </c>
    </row>
    <row r="197" spans="1:9">
      <c r="A197" s="180" t="s">
        <v>2272</v>
      </c>
      <c r="B197" s="111">
        <v>2</v>
      </c>
      <c r="C197" s="111">
        <v>4</v>
      </c>
      <c r="D197" s="111"/>
      <c r="E197" s="111">
        <v>57</v>
      </c>
      <c r="F197" s="111">
        <v>57</v>
      </c>
      <c r="G197" s="111"/>
      <c r="H197" s="111">
        <v>6</v>
      </c>
      <c r="I197" s="111">
        <v>57</v>
      </c>
    </row>
    <row r="198" spans="1:9">
      <c r="A198" s="180" t="s">
        <v>2323</v>
      </c>
      <c r="B198" s="111">
        <v>1</v>
      </c>
      <c r="C198" s="111">
        <v>3</v>
      </c>
      <c r="D198" s="111"/>
      <c r="E198" s="111">
        <v>200</v>
      </c>
      <c r="F198" s="111">
        <v>200</v>
      </c>
      <c r="G198" s="111"/>
      <c r="H198" s="111">
        <v>4</v>
      </c>
      <c r="I198" s="111">
        <v>200</v>
      </c>
    </row>
    <row r="199" spans="1:9">
      <c r="A199" s="179" t="s">
        <v>296</v>
      </c>
      <c r="B199" s="111">
        <v>12</v>
      </c>
      <c r="C199" s="111">
        <v>18</v>
      </c>
      <c r="D199" s="111">
        <v>1</v>
      </c>
      <c r="E199" s="111">
        <v>300</v>
      </c>
      <c r="F199" s="111">
        <v>300</v>
      </c>
      <c r="G199" s="111">
        <v>467</v>
      </c>
      <c r="H199" s="111">
        <v>31</v>
      </c>
      <c r="I199" s="111">
        <v>467</v>
      </c>
    </row>
    <row r="200" spans="1:9">
      <c r="A200" s="180" t="s">
        <v>2079</v>
      </c>
      <c r="B200" s="111">
        <v>2</v>
      </c>
      <c r="C200" s="111"/>
      <c r="D200" s="111"/>
      <c r="E200" s="111">
        <v>111</v>
      </c>
      <c r="F200" s="111"/>
      <c r="G200" s="111"/>
      <c r="H200" s="111">
        <v>2</v>
      </c>
      <c r="I200" s="111">
        <v>111</v>
      </c>
    </row>
    <row r="201" spans="1:9">
      <c r="A201" s="180" t="s">
        <v>2106</v>
      </c>
      <c r="B201" s="111">
        <v>2</v>
      </c>
      <c r="C201" s="111">
        <v>3</v>
      </c>
      <c r="D201" s="111"/>
      <c r="E201" s="111">
        <v>200</v>
      </c>
      <c r="F201" s="111">
        <v>200</v>
      </c>
      <c r="G201" s="111"/>
      <c r="H201" s="111">
        <v>5</v>
      </c>
      <c r="I201" s="111">
        <v>200</v>
      </c>
    </row>
    <row r="202" spans="1:9">
      <c r="A202" s="180" t="s">
        <v>2107</v>
      </c>
      <c r="B202" s="111"/>
      <c r="C202" s="111">
        <v>5</v>
      </c>
      <c r="D202" s="111"/>
      <c r="E202" s="111"/>
      <c r="F202" s="111">
        <v>250</v>
      </c>
      <c r="G202" s="111"/>
      <c r="H202" s="111">
        <v>5</v>
      </c>
      <c r="I202" s="111">
        <v>250</v>
      </c>
    </row>
    <row r="203" spans="1:9">
      <c r="A203" s="180" t="s">
        <v>2110</v>
      </c>
      <c r="B203" s="111">
        <v>2</v>
      </c>
      <c r="C203" s="111"/>
      <c r="D203" s="111"/>
      <c r="E203" s="111">
        <v>166</v>
      </c>
      <c r="F203" s="111"/>
      <c r="G203" s="111"/>
      <c r="H203" s="111">
        <v>2</v>
      </c>
      <c r="I203" s="111">
        <v>166</v>
      </c>
    </row>
    <row r="204" spans="1:9">
      <c r="A204" s="180" t="s">
        <v>2111</v>
      </c>
      <c r="B204" s="111">
        <v>2</v>
      </c>
      <c r="C204" s="111"/>
      <c r="D204" s="111"/>
      <c r="E204" s="111">
        <v>220</v>
      </c>
      <c r="F204" s="111"/>
      <c r="G204" s="111"/>
      <c r="H204" s="111">
        <v>2</v>
      </c>
      <c r="I204" s="111">
        <v>220</v>
      </c>
    </row>
    <row r="205" spans="1:9">
      <c r="A205" s="180" t="s">
        <v>2442</v>
      </c>
      <c r="B205" s="111"/>
      <c r="C205" s="111"/>
      <c r="D205" s="111">
        <v>1</v>
      </c>
      <c r="E205" s="111"/>
      <c r="F205" s="111"/>
      <c r="G205" s="111">
        <v>467</v>
      </c>
      <c r="H205" s="111">
        <v>1</v>
      </c>
      <c r="I205" s="111">
        <v>467</v>
      </c>
    </row>
    <row r="206" spans="1:9">
      <c r="A206" s="180" t="s">
        <v>2443</v>
      </c>
      <c r="B206" s="111">
        <v>1</v>
      </c>
      <c r="C206" s="111">
        <v>3</v>
      </c>
      <c r="D206" s="111"/>
      <c r="E206" s="111">
        <v>150</v>
      </c>
      <c r="F206" s="111">
        <v>150</v>
      </c>
      <c r="G206" s="111"/>
      <c r="H206" s="111">
        <v>4</v>
      </c>
      <c r="I206" s="111">
        <v>150</v>
      </c>
    </row>
    <row r="207" spans="1:9">
      <c r="A207" s="180" t="s">
        <v>2458</v>
      </c>
      <c r="B207" s="111">
        <v>1</v>
      </c>
      <c r="C207" s="111">
        <v>4</v>
      </c>
      <c r="D207" s="111"/>
      <c r="E207" s="111">
        <v>300</v>
      </c>
      <c r="F207" s="111">
        <v>300</v>
      </c>
      <c r="G207" s="111"/>
      <c r="H207" s="111">
        <v>5</v>
      </c>
      <c r="I207" s="111">
        <v>300</v>
      </c>
    </row>
    <row r="208" spans="1:9">
      <c r="A208" s="180" t="s">
        <v>2486</v>
      </c>
      <c r="B208" s="111">
        <v>1</v>
      </c>
      <c r="C208" s="111"/>
      <c r="D208" s="111"/>
      <c r="E208" s="111"/>
      <c r="F208" s="111"/>
      <c r="G208" s="111"/>
      <c r="H208" s="111">
        <v>1</v>
      </c>
      <c r="I208" s="111"/>
    </row>
    <row r="209" spans="1:9">
      <c r="A209" s="180" t="s">
        <v>2499</v>
      </c>
      <c r="B209" s="111">
        <v>1</v>
      </c>
      <c r="C209" s="111">
        <v>3</v>
      </c>
      <c r="D209" s="111"/>
      <c r="E209" s="111">
        <v>290</v>
      </c>
      <c r="F209" s="111">
        <v>290</v>
      </c>
      <c r="G209" s="111"/>
      <c r="H209" s="111">
        <v>4</v>
      </c>
      <c r="I209" s="111">
        <v>290</v>
      </c>
    </row>
    <row r="210" spans="1:9">
      <c r="A210" s="179" t="s">
        <v>299</v>
      </c>
      <c r="B210" s="111">
        <v>7</v>
      </c>
      <c r="C210" s="111">
        <v>10</v>
      </c>
      <c r="D210" s="111"/>
      <c r="E210" s="111">
        <v>300</v>
      </c>
      <c r="F210" s="111">
        <v>300</v>
      </c>
      <c r="G210" s="111"/>
      <c r="H210" s="111">
        <v>17</v>
      </c>
      <c r="I210" s="111">
        <v>300</v>
      </c>
    </row>
    <row r="211" spans="1:9">
      <c r="A211" s="180" t="s">
        <v>2113</v>
      </c>
      <c r="B211" s="111">
        <v>2</v>
      </c>
      <c r="C211" s="111"/>
      <c r="D211" s="111"/>
      <c r="E211" s="111">
        <v>109</v>
      </c>
      <c r="F211" s="111"/>
      <c r="G211" s="111"/>
      <c r="H211" s="111">
        <v>2</v>
      </c>
      <c r="I211" s="111">
        <v>109</v>
      </c>
    </row>
    <row r="212" spans="1:9">
      <c r="A212" s="180" t="s">
        <v>2114</v>
      </c>
      <c r="B212" s="111">
        <v>2</v>
      </c>
      <c r="C212" s="111"/>
      <c r="D212" s="111"/>
      <c r="E212" s="111">
        <v>210</v>
      </c>
      <c r="F212" s="111"/>
      <c r="G212" s="111"/>
      <c r="H212" s="111">
        <v>2</v>
      </c>
      <c r="I212" s="111">
        <v>210</v>
      </c>
    </row>
    <row r="213" spans="1:9">
      <c r="A213" s="180" t="s">
        <v>2419</v>
      </c>
      <c r="B213" s="111">
        <v>1</v>
      </c>
      <c r="C213" s="111">
        <v>3</v>
      </c>
      <c r="D213" s="111"/>
      <c r="E213" s="111">
        <v>297</v>
      </c>
      <c r="F213" s="111">
        <v>297</v>
      </c>
      <c r="G213" s="111"/>
      <c r="H213" s="111">
        <v>4</v>
      </c>
      <c r="I213" s="111">
        <v>297</v>
      </c>
    </row>
    <row r="214" spans="1:9">
      <c r="A214" s="180" t="s">
        <v>2440</v>
      </c>
      <c r="B214" s="111">
        <v>1</v>
      </c>
      <c r="C214" s="111">
        <v>4</v>
      </c>
      <c r="D214" s="111"/>
      <c r="E214" s="111">
        <v>300</v>
      </c>
      <c r="F214" s="111">
        <v>300</v>
      </c>
      <c r="G214" s="111"/>
      <c r="H214" s="111">
        <v>5</v>
      </c>
      <c r="I214" s="111">
        <v>300</v>
      </c>
    </row>
    <row r="215" spans="1:9">
      <c r="A215" s="180" t="s">
        <v>2497</v>
      </c>
      <c r="B215" s="111">
        <v>1</v>
      </c>
      <c r="C215" s="111">
        <v>3</v>
      </c>
      <c r="D215" s="111"/>
      <c r="E215" s="111">
        <v>300</v>
      </c>
      <c r="F215" s="111">
        <v>300</v>
      </c>
      <c r="G215" s="111"/>
      <c r="H215" s="111">
        <v>4</v>
      </c>
      <c r="I215" s="111">
        <v>300</v>
      </c>
    </row>
    <row r="216" spans="1:9">
      <c r="A216" s="179" t="s">
        <v>302</v>
      </c>
      <c r="B216" s="111">
        <v>3</v>
      </c>
      <c r="C216" s="111">
        <v>29</v>
      </c>
      <c r="D216" s="111"/>
      <c r="E216" s="111">
        <v>420</v>
      </c>
      <c r="F216" s="111">
        <v>420</v>
      </c>
      <c r="G216" s="111"/>
      <c r="H216" s="111">
        <v>32</v>
      </c>
      <c r="I216" s="111">
        <v>420</v>
      </c>
    </row>
    <row r="217" spans="1:9">
      <c r="A217" s="180" t="s">
        <v>2235</v>
      </c>
      <c r="B217" s="111"/>
      <c r="C217" s="111">
        <v>1</v>
      </c>
      <c r="D217" s="111"/>
      <c r="E217" s="111"/>
      <c r="F217" s="111">
        <v>204</v>
      </c>
      <c r="G217" s="111"/>
      <c r="H217" s="111">
        <v>1</v>
      </c>
      <c r="I217" s="111">
        <v>204</v>
      </c>
    </row>
    <row r="218" spans="1:9">
      <c r="A218" s="180" t="s">
        <v>2236</v>
      </c>
      <c r="B218" s="111"/>
      <c r="C218" s="111">
        <v>1</v>
      </c>
      <c r="D218" s="111"/>
      <c r="E218" s="111"/>
      <c r="F218" s="111">
        <v>31</v>
      </c>
      <c r="G218" s="111"/>
      <c r="H218" s="111">
        <v>1</v>
      </c>
      <c r="I218" s="111">
        <v>31</v>
      </c>
    </row>
    <row r="219" spans="1:9">
      <c r="A219" s="180" t="s">
        <v>2238</v>
      </c>
      <c r="B219" s="111"/>
      <c r="C219" s="111">
        <v>1</v>
      </c>
      <c r="D219" s="111"/>
      <c r="E219" s="111"/>
      <c r="F219" s="111">
        <v>271</v>
      </c>
      <c r="G219" s="111"/>
      <c r="H219" s="111">
        <v>1</v>
      </c>
      <c r="I219" s="111">
        <v>271</v>
      </c>
    </row>
    <row r="220" spans="1:9">
      <c r="A220" s="180" t="s">
        <v>2239</v>
      </c>
      <c r="B220" s="111"/>
      <c r="C220" s="111">
        <v>1</v>
      </c>
      <c r="D220" s="111"/>
      <c r="E220" s="111"/>
      <c r="F220" s="111">
        <v>238</v>
      </c>
      <c r="G220" s="111"/>
      <c r="H220" s="111">
        <v>1</v>
      </c>
      <c r="I220" s="111">
        <v>238</v>
      </c>
    </row>
    <row r="221" spans="1:9">
      <c r="A221" s="180" t="s">
        <v>2240</v>
      </c>
      <c r="B221" s="111"/>
      <c r="C221" s="111">
        <v>1</v>
      </c>
      <c r="D221" s="111"/>
      <c r="E221" s="111"/>
      <c r="F221" s="111">
        <v>240</v>
      </c>
      <c r="G221" s="111"/>
      <c r="H221" s="111">
        <v>1</v>
      </c>
      <c r="I221" s="111">
        <v>240</v>
      </c>
    </row>
    <row r="222" spans="1:9">
      <c r="A222" s="180" t="s">
        <v>2241</v>
      </c>
      <c r="B222" s="111"/>
      <c r="C222" s="111">
        <v>1</v>
      </c>
      <c r="D222" s="111"/>
      <c r="E222" s="111"/>
      <c r="F222" s="111">
        <v>156</v>
      </c>
      <c r="G222" s="111"/>
      <c r="H222" s="111">
        <v>1</v>
      </c>
      <c r="I222" s="111">
        <v>156</v>
      </c>
    </row>
    <row r="223" spans="1:9">
      <c r="A223" s="180" t="s">
        <v>2423</v>
      </c>
      <c r="B223" s="111">
        <v>1</v>
      </c>
      <c r="C223" s="111">
        <v>3</v>
      </c>
      <c r="D223" s="111"/>
      <c r="E223" s="111">
        <v>420</v>
      </c>
      <c r="F223" s="111">
        <v>420</v>
      </c>
      <c r="G223" s="111"/>
      <c r="H223" s="111">
        <v>4</v>
      </c>
      <c r="I223" s="111">
        <v>420</v>
      </c>
    </row>
    <row r="224" spans="1:9">
      <c r="A224" s="180" t="s">
        <v>2429</v>
      </c>
      <c r="B224" s="111"/>
      <c r="C224" s="111">
        <v>2</v>
      </c>
      <c r="D224" s="111"/>
      <c r="E224" s="111"/>
      <c r="F224" s="111">
        <v>300</v>
      </c>
      <c r="G224" s="111"/>
      <c r="H224" s="111">
        <v>2</v>
      </c>
      <c r="I224" s="111">
        <v>300</v>
      </c>
    </row>
    <row r="225" spans="1:9">
      <c r="A225" s="180" t="s">
        <v>2467</v>
      </c>
      <c r="B225" s="111">
        <v>1</v>
      </c>
      <c r="C225" s="111">
        <v>3</v>
      </c>
      <c r="D225" s="111"/>
      <c r="E225" s="111">
        <v>300</v>
      </c>
      <c r="F225" s="111">
        <v>300</v>
      </c>
      <c r="G225" s="111"/>
      <c r="H225" s="111">
        <v>4</v>
      </c>
      <c r="I225" s="111">
        <v>300</v>
      </c>
    </row>
    <row r="226" spans="1:9">
      <c r="A226" s="180" t="s">
        <v>2496</v>
      </c>
      <c r="B226" s="111">
        <v>1</v>
      </c>
      <c r="C226" s="111">
        <v>3</v>
      </c>
      <c r="D226" s="111"/>
      <c r="E226" s="111">
        <v>300</v>
      </c>
      <c r="F226" s="111">
        <v>300</v>
      </c>
      <c r="G226" s="111"/>
      <c r="H226" s="111">
        <v>4</v>
      </c>
      <c r="I226" s="111">
        <v>300</v>
      </c>
    </row>
    <row r="227" spans="1:9">
      <c r="A227" s="180" t="s">
        <v>2501</v>
      </c>
      <c r="B227" s="111"/>
      <c r="C227" s="111">
        <v>3</v>
      </c>
      <c r="D227" s="111"/>
      <c r="E227" s="111"/>
      <c r="F227" s="111">
        <v>250</v>
      </c>
      <c r="G227" s="111"/>
      <c r="H227" s="111">
        <v>3</v>
      </c>
      <c r="I227" s="111">
        <v>250</v>
      </c>
    </row>
    <row r="228" spans="1:9">
      <c r="A228" s="180" t="s">
        <v>2503</v>
      </c>
      <c r="B228" s="111"/>
      <c r="C228" s="111">
        <v>3</v>
      </c>
      <c r="D228" s="111"/>
      <c r="E228" s="111"/>
      <c r="F228" s="111">
        <v>250</v>
      </c>
      <c r="G228" s="111"/>
      <c r="H228" s="111">
        <v>3</v>
      </c>
      <c r="I228" s="111">
        <v>250</v>
      </c>
    </row>
    <row r="229" spans="1:9">
      <c r="A229" s="180" t="s">
        <v>2512</v>
      </c>
      <c r="B229" s="111"/>
      <c r="C229" s="111">
        <v>6</v>
      </c>
      <c r="D229" s="111"/>
      <c r="E229" s="111"/>
      <c r="F229" s="111">
        <v>250</v>
      </c>
      <c r="G229" s="111"/>
      <c r="H229" s="111">
        <v>6</v>
      </c>
      <c r="I229" s="111">
        <v>250</v>
      </c>
    </row>
    <row r="230" spans="1:9">
      <c r="A230" s="179" t="s">
        <v>305</v>
      </c>
      <c r="B230" s="111">
        <v>23</v>
      </c>
      <c r="C230" s="111">
        <v>54</v>
      </c>
      <c r="D230" s="111">
        <v>3</v>
      </c>
      <c r="E230" s="111">
        <v>300</v>
      </c>
      <c r="F230" s="111">
        <v>300</v>
      </c>
      <c r="G230" s="111">
        <v>479</v>
      </c>
      <c r="H230" s="111">
        <v>80</v>
      </c>
      <c r="I230" s="111">
        <v>479</v>
      </c>
    </row>
    <row r="231" spans="1:9">
      <c r="A231" s="180" t="s">
        <v>2092</v>
      </c>
      <c r="B231" s="111">
        <v>2</v>
      </c>
      <c r="C231" s="111">
        <v>4</v>
      </c>
      <c r="D231" s="111"/>
      <c r="E231" s="111">
        <v>300</v>
      </c>
      <c r="F231" s="111">
        <v>300</v>
      </c>
      <c r="G231" s="111"/>
      <c r="H231" s="111">
        <v>6</v>
      </c>
      <c r="I231" s="111">
        <v>300</v>
      </c>
    </row>
    <row r="232" spans="1:9">
      <c r="A232" s="180" t="s">
        <v>2093</v>
      </c>
      <c r="B232" s="111">
        <v>1</v>
      </c>
      <c r="C232" s="111">
        <v>4</v>
      </c>
      <c r="D232" s="111"/>
      <c r="E232" s="111">
        <v>56</v>
      </c>
      <c r="F232" s="111">
        <v>56</v>
      </c>
      <c r="G232" s="111"/>
      <c r="H232" s="111">
        <v>5</v>
      </c>
      <c r="I232" s="111">
        <v>56</v>
      </c>
    </row>
    <row r="233" spans="1:9">
      <c r="A233" s="180" t="s">
        <v>2094</v>
      </c>
      <c r="B233" s="111">
        <v>1</v>
      </c>
      <c r="C233" s="111">
        <v>4</v>
      </c>
      <c r="D233" s="111"/>
      <c r="E233" s="111">
        <v>129</v>
      </c>
      <c r="F233" s="111">
        <v>129</v>
      </c>
      <c r="G233" s="111"/>
      <c r="H233" s="111">
        <v>5</v>
      </c>
      <c r="I233" s="111">
        <v>129</v>
      </c>
    </row>
    <row r="234" spans="1:9">
      <c r="A234" s="180" t="s">
        <v>2095</v>
      </c>
      <c r="B234" s="111">
        <v>2</v>
      </c>
      <c r="C234" s="111">
        <v>4</v>
      </c>
      <c r="D234" s="111"/>
      <c r="E234" s="111">
        <v>71</v>
      </c>
      <c r="F234" s="111">
        <v>71</v>
      </c>
      <c r="G234" s="111"/>
      <c r="H234" s="111">
        <v>6</v>
      </c>
      <c r="I234" s="111">
        <v>71</v>
      </c>
    </row>
    <row r="235" spans="1:9">
      <c r="A235" s="180" t="s">
        <v>2104</v>
      </c>
      <c r="B235" s="111">
        <v>2</v>
      </c>
      <c r="C235" s="111">
        <v>3</v>
      </c>
      <c r="D235" s="111"/>
      <c r="E235" s="111">
        <v>120</v>
      </c>
      <c r="F235" s="111">
        <v>120</v>
      </c>
      <c r="G235" s="111"/>
      <c r="H235" s="111">
        <v>5</v>
      </c>
      <c r="I235" s="111">
        <v>120</v>
      </c>
    </row>
    <row r="236" spans="1:9">
      <c r="A236" s="180" t="s">
        <v>2273</v>
      </c>
      <c r="B236" s="111">
        <v>2</v>
      </c>
      <c r="C236" s="111">
        <v>4</v>
      </c>
      <c r="D236" s="111"/>
      <c r="E236" s="111">
        <v>94</v>
      </c>
      <c r="F236" s="111">
        <v>94</v>
      </c>
      <c r="G236" s="111"/>
      <c r="H236" s="111">
        <v>6</v>
      </c>
      <c r="I236" s="111">
        <v>94</v>
      </c>
    </row>
    <row r="237" spans="1:9">
      <c r="A237" s="180" t="s">
        <v>2274</v>
      </c>
      <c r="B237" s="111">
        <v>2</v>
      </c>
      <c r="C237" s="111">
        <v>4</v>
      </c>
      <c r="D237" s="111"/>
      <c r="E237" s="111">
        <v>93</v>
      </c>
      <c r="F237" s="111">
        <v>93</v>
      </c>
      <c r="G237" s="111"/>
      <c r="H237" s="111">
        <v>6</v>
      </c>
      <c r="I237" s="111">
        <v>93</v>
      </c>
    </row>
    <row r="238" spans="1:9">
      <c r="A238" s="180" t="s">
        <v>2275</v>
      </c>
      <c r="B238" s="111">
        <v>2</v>
      </c>
      <c r="C238" s="111">
        <v>4</v>
      </c>
      <c r="D238" s="111"/>
      <c r="E238" s="111">
        <v>51</v>
      </c>
      <c r="F238" s="111">
        <v>51</v>
      </c>
      <c r="G238" s="111"/>
      <c r="H238" s="111">
        <v>6</v>
      </c>
      <c r="I238" s="111">
        <v>51</v>
      </c>
    </row>
    <row r="239" spans="1:9">
      <c r="A239" s="180" t="s">
        <v>2276</v>
      </c>
      <c r="B239" s="111">
        <v>2</v>
      </c>
      <c r="C239" s="111">
        <v>4</v>
      </c>
      <c r="D239" s="111"/>
      <c r="E239" s="111">
        <v>48</v>
      </c>
      <c r="F239" s="111">
        <v>48</v>
      </c>
      <c r="G239" s="111"/>
      <c r="H239" s="111">
        <v>6</v>
      </c>
      <c r="I239" s="111">
        <v>48</v>
      </c>
    </row>
    <row r="240" spans="1:9">
      <c r="A240" s="180" t="s">
        <v>2277</v>
      </c>
      <c r="B240" s="111">
        <v>2</v>
      </c>
      <c r="C240" s="111">
        <v>4</v>
      </c>
      <c r="D240" s="111"/>
      <c r="E240" s="111">
        <v>55</v>
      </c>
      <c r="F240" s="111">
        <v>55</v>
      </c>
      <c r="G240" s="111"/>
      <c r="H240" s="111">
        <v>6</v>
      </c>
      <c r="I240" s="111">
        <v>55</v>
      </c>
    </row>
    <row r="241" spans="1:9">
      <c r="A241" s="180" t="s">
        <v>2426</v>
      </c>
      <c r="B241" s="111"/>
      <c r="C241" s="111"/>
      <c r="D241" s="111">
        <v>1</v>
      </c>
      <c r="E241" s="111"/>
      <c r="F241" s="111"/>
      <c r="G241" s="111">
        <v>479</v>
      </c>
      <c r="H241" s="111">
        <v>1</v>
      </c>
      <c r="I241" s="111">
        <v>479</v>
      </c>
    </row>
    <row r="242" spans="1:9">
      <c r="A242" s="180" t="s">
        <v>2432</v>
      </c>
      <c r="B242" s="111"/>
      <c r="C242" s="111"/>
      <c r="D242" s="111">
        <v>1</v>
      </c>
      <c r="E242" s="111"/>
      <c r="F242" s="111"/>
      <c r="G242" s="111">
        <v>79</v>
      </c>
      <c r="H242" s="111">
        <v>1</v>
      </c>
      <c r="I242" s="111">
        <v>79</v>
      </c>
    </row>
    <row r="243" spans="1:9">
      <c r="A243" s="180" t="s">
        <v>2438</v>
      </c>
      <c r="B243" s="111">
        <v>1</v>
      </c>
      <c r="C243" s="111">
        <v>3</v>
      </c>
      <c r="D243" s="111"/>
      <c r="E243" s="111">
        <v>250</v>
      </c>
      <c r="F243" s="111">
        <v>250</v>
      </c>
      <c r="G243" s="111"/>
      <c r="H243" s="111">
        <v>4</v>
      </c>
      <c r="I243" s="111">
        <v>250</v>
      </c>
    </row>
    <row r="244" spans="1:9">
      <c r="A244" s="180" t="s">
        <v>2460</v>
      </c>
      <c r="B244" s="111">
        <v>1</v>
      </c>
      <c r="C244" s="111">
        <v>2</v>
      </c>
      <c r="D244" s="111"/>
      <c r="E244" s="111">
        <v>156</v>
      </c>
      <c r="F244" s="111">
        <v>156</v>
      </c>
      <c r="G244" s="111"/>
      <c r="H244" s="111">
        <v>3</v>
      </c>
      <c r="I244" s="111">
        <v>156</v>
      </c>
    </row>
    <row r="245" spans="1:9">
      <c r="A245" s="180" t="s">
        <v>2465</v>
      </c>
      <c r="B245" s="111">
        <v>2</v>
      </c>
      <c r="C245" s="111">
        <v>6</v>
      </c>
      <c r="D245" s="111"/>
      <c r="E245" s="111">
        <v>300</v>
      </c>
      <c r="F245" s="111">
        <v>300</v>
      </c>
      <c r="G245" s="111"/>
      <c r="H245" s="111">
        <v>8</v>
      </c>
      <c r="I245" s="111">
        <v>300</v>
      </c>
    </row>
    <row r="246" spans="1:9">
      <c r="A246" s="180" t="s">
        <v>2469</v>
      </c>
      <c r="B246" s="111"/>
      <c r="C246" s="111">
        <v>1</v>
      </c>
      <c r="D246" s="111">
        <v>1</v>
      </c>
      <c r="E246" s="111"/>
      <c r="F246" s="111">
        <v>200</v>
      </c>
      <c r="G246" s="111">
        <v>200</v>
      </c>
      <c r="H246" s="111">
        <v>2</v>
      </c>
      <c r="I246" s="111">
        <v>200</v>
      </c>
    </row>
    <row r="247" spans="1:9">
      <c r="A247" s="180" t="s">
        <v>2498</v>
      </c>
      <c r="B247" s="111">
        <v>1</v>
      </c>
      <c r="C247" s="111">
        <v>3</v>
      </c>
      <c r="D247" s="111"/>
      <c r="E247" s="111">
        <v>150</v>
      </c>
      <c r="F247" s="111">
        <v>150</v>
      </c>
      <c r="G247" s="111"/>
      <c r="H247" s="111">
        <v>4</v>
      </c>
      <c r="I247" s="111">
        <v>150</v>
      </c>
    </row>
    <row r="248" spans="1:9">
      <c r="A248" s="179" t="s">
        <v>308</v>
      </c>
      <c r="B248" s="111"/>
      <c r="C248" s="111">
        <v>2</v>
      </c>
      <c r="D248" s="111"/>
      <c r="E248" s="111"/>
      <c r="F248" s="111">
        <v>240</v>
      </c>
      <c r="G248" s="111"/>
      <c r="H248" s="111">
        <v>2</v>
      </c>
      <c r="I248" s="111">
        <v>240</v>
      </c>
    </row>
    <row r="249" spans="1:9">
      <c r="A249" s="180" t="s">
        <v>2233</v>
      </c>
      <c r="B249" s="111"/>
      <c r="C249" s="111">
        <v>1</v>
      </c>
      <c r="D249" s="111"/>
      <c r="E249" s="111"/>
      <c r="F249" s="111">
        <v>60</v>
      </c>
      <c r="G249" s="111"/>
      <c r="H249" s="111">
        <v>1</v>
      </c>
      <c r="I249" s="111">
        <v>60</v>
      </c>
    </row>
    <row r="250" spans="1:9">
      <c r="A250" s="180" t="s">
        <v>2237</v>
      </c>
      <c r="B250" s="111"/>
      <c r="C250" s="111">
        <v>1</v>
      </c>
      <c r="D250" s="111"/>
      <c r="E250" s="111"/>
      <c r="F250" s="111">
        <v>240</v>
      </c>
      <c r="G250" s="111"/>
      <c r="H250" s="111">
        <v>1</v>
      </c>
      <c r="I250" s="111">
        <v>240</v>
      </c>
    </row>
    <row r="251" spans="1:9">
      <c r="A251" s="179" t="s">
        <v>1901</v>
      </c>
      <c r="B251" s="111">
        <v>1</v>
      </c>
      <c r="C251" s="111">
        <v>4</v>
      </c>
      <c r="D251" s="111"/>
      <c r="E251" s="111"/>
      <c r="F251" s="111"/>
      <c r="G251" s="111"/>
      <c r="H251" s="111">
        <v>5</v>
      </c>
      <c r="I251" s="111"/>
    </row>
    <row r="252" spans="1:9">
      <c r="A252" s="180" t="s">
        <v>2516</v>
      </c>
      <c r="B252" s="111">
        <v>1</v>
      </c>
      <c r="C252" s="111">
        <v>4</v>
      </c>
      <c r="D252" s="111"/>
      <c r="E252" s="111"/>
      <c r="F252" s="111"/>
      <c r="G252" s="111"/>
      <c r="H252" s="111">
        <v>5</v>
      </c>
      <c r="I252" s="111"/>
    </row>
    <row r="253" spans="1:9">
      <c r="A253" s="109" t="s">
        <v>158</v>
      </c>
      <c r="B253" s="111">
        <v>2</v>
      </c>
      <c r="C253" s="111">
        <v>5</v>
      </c>
      <c r="D253" s="111"/>
      <c r="E253" s="111">
        <v>400</v>
      </c>
      <c r="F253" s="111">
        <v>400</v>
      </c>
      <c r="G253" s="111"/>
      <c r="H253" s="111">
        <v>7</v>
      </c>
      <c r="I253" s="111">
        <v>400</v>
      </c>
    </row>
    <row r="254" spans="1:9">
      <c r="A254" s="179" t="s">
        <v>339</v>
      </c>
      <c r="B254" s="111">
        <v>2</v>
      </c>
      <c r="C254" s="111">
        <v>5</v>
      </c>
      <c r="D254" s="111"/>
      <c r="E254" s="111">
        <v>400</v>
      </c>
      <c r="F254" s="111">
        <v>400</v>
      </c>
      <c r="G254" s="111"/>
      <c r="H254" s="111">
        <v>7</v>
      </c>
      <c r="I254" s="111">
        <v>400</v>
      </c>
    </row>
    <row r="255" spans="1:9">
      <c r="A255" s="180" t="s">
        <v>2470</v>
      </c>
      <c r="B255" s="111">
        <v>1</v>
      </c>
      <c r="C255" s="111">
        <v>2</v>
      </c>
      <c r="D255" s="111"/>
      <c r="E255" s="111">
        <v>283</v>
      </c>
      <c r="F255" s="111">
        <v>283</v>
      </c>
      <c r="G255" s="111"/>
      <c r="H255" s="111">
        <v>3</v>
      </c>
      <c r="I255" s="111">
        <v>283</v>
      </c>
    </row>
    <row r="256" spans="1:9">
      <c r="A256" s="180" t="s">
        <v>2513</v>
      </c>
      <c r="B256" s="111">
        <v>1</v>
      </c>
      <c r="C256" s="111">
        <v>3</v>
      </c>
      <c r="D256" s="111"/>
      <c r="E256" s="111">
        <v>400</v>
      </c>
      <c r="F256" s="111">
        <v>400</v>
      </c>
      <c r="G256" s="111"/>
      <c r="H256" s="111">
        <v>4</v>
      </c>
      <c r="I256" s="111">
        <v>400</v>
      </c>
    </row>
    <row r="257" spans="1:9">
      <c r="A257" s="109" t="s">
        <v>169</v>
      </c>
      <c r="B257" s="111">
        <v>17</v>
      </c>
      <c r="C257" s="111">
        <v>117</v>
      </c>
      <c r="D257" s="111"/>
      <c r="E257" s="111">
        <v>1500</v>
      </c>
      <c r="F257" s="111">
        <v>1500</v>
      </c>
      <c r="G257" s="111"/>
      <c r="H257" s="111">
        <v>134</v>
      </c>
      <c r="I257" s="111">
        <v>1500</v>
      </c>
    </row>
    <row r="258" spans="1:9">
      <c r="A258" s="179" t="s">
        <v>328</v>
      </c>
      <c r="B258" s="111">
        <v>2</v>
      </c>
      <c r="C258" s="111">
        <v>37</v>
      </c>
      <c r="D258" s="111"/>
      <c r="E258" s="111">
        <v>438</v>
      </c>
      <c r="F258" s="111">
        <v>438</v>
      </c>
      <c r="G258" s="111"/>
      <c r="H258" s="111">
        <v>39</v>
      </c>
      <c r="I258" s="111">
        <v>438</v>
      </c>
    </row>
    <row r="259" spans="1:9">
      <c r="A259" s="180" t="s">
        <v>2026</v>
      </c>
      <c r="B259" s="111"/>
      <c r="C259" s="111">
        <v>3</v>
      </c>
      <c r="D259" s="111"/>
      <c r="E259" s="111"/>
      <c r="F259" s="111">
        <v>32</v>
      </c>
      <c r="G259" s="111"/>
      <c r="H259" s="111">
        <v>3</v>
      </c>
      <c r="I259" s="111">
        <v>32</v>
      </c>
    </row>
    <row r="260" spans="1:9">
      <c r="A260" s="180" t="s">
        <v>2027</v>
      </c>
      <c r="B260" s="111"/>
      <c r="C260" s="111">
        <v>3</v>
      </c>
      <c r="D260" s="111"/>
      <c r="E260" s="111"/>
      <c r="F260" s="111">
        <v>20</v>
      </c>
      <c r="G260" s="111"/>
      <c r="H260" s="111">
        <v>3</v>
      </c>
      <c r="I260" s="111">
        <v>20</v>
      </c>
    </row>
    <row r="261" spans="1:9">
      <c r="A261" s="180" t="s">
        <v>2033</v>
      </c>
      <c r="B261" s="111"/>
      <c r="C261" s="111">
        <v>3</v>
      </c>
      <c r="D261" s="111"/>
      <c r="E261" s="111"/>
      <c r="F261" s="111">
        <v>323</v>
      </c>
      <c r="G261" s="111"/>
      <c r="H261" s="111">
        <v>3</v>
      </c>
      <c r="I261" s="111">
        <v>323</v>
      </c>
    </row>
    <row r="262" spans="1:9">
      <c r="A262" s="180" t="s">
        <v>2034</v>
      </c>
      <c r="B262" s="111"/>
      <c r="C262" s="111">
        <v>3</v>
      </c>
      <c r="D262" s="111"/>
      <c r="E262" s="111"/>
      <c r="F262" s="111">
        <v>305</v>
      </c>
      <c r="G262" s="111"/>
      <c r="H262" s="111">
        <v>3</v>
      </c>
      <c r="I262" s="111">
        <v>305</v>
      </c>
    </row>
    <row r="263" spans="1:9">
      <c r="A263" s="180" t="s">
        <v>2044</v>
      </c>
      <c r="B263" s="111"/>
      <c r="C263" s="111">
        <v>18</v>
      </c>
      <c r="D263" s="111"/>
      <c r="E263" s="111"/>
      <c r="F263" s="111">
        <v>50</v>
      </c>
      <c r="G263" s="111"/>
      <c r="H263" s="111">
        <v>18</v>
      </c>
      <c r="I263" s="111">
        <v>50</v>
      </c>
    </row>
    <row r="264" spans="1:9">
      <c r="A264" s="180" t="s">
        <v>2045</v>
      </c>
      <c r="B264" s="111"/>
      <c r="C264" s="111">
        <v>3</v>
      </c>
      <c r="D264" s="111"/>
      <c r="E264" s="111"/>
      <c r="F264" s="111">
        <v>15</v>
      </c>
      <c r="G264" s="111"/>
      <c r="H264" s="111">
        <v>3</v>
      </c>
      <c r="I264" s="111">
        <v>15</v>
      </c>
    </row>
    <row r="265" spans="1:9">
      <c r="A265" s="180" t="s">
        <v>2074</v>
      </c>
      <c r="B265" s="111">
        <v>2</v>
      </c>
      <c r="C265" s="111">
        <v>4</v>
      </c>
      <c r="D265" s="111"/>
      <c r="E265" s="111">
        <v>438</v>
      </c>
      <c r="F265" s="111">
        <v>438</v>
      </c>
      <c r="G265" s="111"/>
      <c r="H265" s="111">
        <v>6</v>
      </c>
      <c r="I265" s="111">
        <v>438</v>
      </c>
    </row>
    <row r="266" spans="1:9">
      <c r="A266" s="179" t="s">
        <v>399</v>
      </c>
      <c r="B266" s="111">
        <v>1</v>
      </c>
      <c r="C266" s="111">
        <v>1</v>
      </c>
      <c r="D266" s="111"/>
      <c r="E266" s="111">
        <v>25</v>
      </c>
      <c r="F266" s="111">
        <v>25</v>
      </c>
      <c r="G266" s="111"/>
      <c r="H266" s="111">
        <v>2</v>
      </c>
      <c r="I266" s="111">
        <v>25</v>
      </c>
    </row>
    <row r="267" spans="1:9">
      <c r="A267" s="180" t="s">
        <v>2077</v>
      </c>
      <c r="B267" s="111">
        <v>1</v>
      </c>
      <c r="C267" s="111">
        <v>1</v>
      </c>
      <c r="D267" s="111"/>
      <c r="E267" s="111">
        <v>25</v>
      </c>
      <c r="F267" s="111">
        <v>25</v>
      </c>
      <c r="G267" s="111"/>
      <c r="H267" s="111">
        <v>2</v>
      </c>
      <c r="I267" s="111">
        <v>25</v>
      </c>
    </row>
    <row r="268" spans="1:9">
      <c r="A268" s="179" t="s">
        <v>427</v>
      </c>
      <c r="B268" s="111">
        <v>6</v>
      </c>
      <c r="C268" s="111">
        <v>27</v>
      </c>
      <c r="D268" s="111"/>
      <c r="E268" s="111">
        <v>200</v>
      </c>
      <c r="F268" s="111">
        <v>200</v>
      </c>
      <c r="G268" s="111"/>
      <c r="H268" s="111">
        <v>33</v>
      </c>
      <c r="I268" s="111">
        <v>200</v>
      </c>
    </row>
    <row r="269" spans="1:9">
      <c r="A269" s="180" t="s">
        <v>2047</v>
      </c>
      <c r="B269" s="111"/>
      <c r="C269" s="111">
        <v>3</v>
      </c>
      <c r="D269" s="111"/>
      <c r="E269" s="111"/>
      <c r="F269" s="111">
        <v>10</v>
      </c>
      <c r="G269" s="111"/>
      <c r="H269" s="111">
        <v>3</v>
      </c>
      <c r="I269" s="111">
        <v>10</v>
      </c>
    </row>
    <row r="270" spans="1:9">
      <c r="A270" s="180" t="s">
        <v>2048</v>
      </c>
      <c r="B270" s="111"/>
      <c r="C270" s="111">
        <v>3</v>
      </c>
      <c r="D270" s="111"/>
      <c r="E270" s="111"/>
      <c r="F270" s="111">
        <v>10</v>
      </c>
      <c r="G270" s="111"/>
      <c r="H270" s="111">
        <v>3</v>
      </c>
      <c r="I270" s="111">
        <v>10</v>
      </c>
    </row>
    <row r="271" spans="1:9">
      <c r="A271" s="180" t="s">
        <v>2049</v>
      </c>
      <c r="B271" s="111"/>
      <c r="C271" s="111">
        <v>3</v>
      </c>
      <c r="D271" s="111"/>
      <c r="E271" s="111"/>
      <c r="F271" s="111">
        <v>10</v>
      </c>
      <c r="G271" s="111"/>
      <c r="H271" s="111">
        <v>3</v>
      </c>
      <c r="I271" s="111">
        <v>10</v>
      </c>
    </row>
    <row r="272" spans="1:9">
      <c r="A272" s="180" t="s">
        <v>2050</v>
      </c>
      <c r="B272" s="111"/>
      <c r="C272" s="111">
        <v>3</v>
      </c>
      <c r="D272" s="111"/>
      <c r="E272" s="111"/>
      <c r="F272" s="111">
        <v>10</v>
      </c>
      <c r="G272" s="111"/>
      <c r="H272" s="111">
        <v>3</v>
      </c>
      <c r="I272" s="111">
        <v>10</v>
      </c>
    </row>
    <row r="273" spans="1:9">
      <c r="A273" s="180" t="s">
        <v>2051</v>
      </c>
      <c r="B273" s="111"/>
      <c r="C273" s="111">
        <v>3</v>
      </c>
      <c r="D273" s="111"/>
      <c r="E273" s="111"/>
      <c r="F273" s="111">
        <v>1</v>
      </c>
      <c r="G273" s="111"/>
      <c r="H273" s="111">
        <v>3</v>
      </c>
      <c r="I273" s="111">
        <v>1</v>
      </c>
    </row>
    <row r="274" spans="1:9">
      <c r="A274" s="180" t="s">
        <v>2069</v>
      </c>
      <c r="B274" s="111">
        <v>2</v>
      </c>
      <c r="C274" s="111">
        <v>6</v>
      </c>
      <c r="D274" s="111"/>
      <c r="E274" s="111">
        <v>200</v>
      </c>
      <c r="F274" s="111">
        <v>200</v>
      </c>
      <c r="G274" s="111"/>
      <c r="H274" s="111">
        <v>8</v>
      </c>
      <c r="I274" s="111">
        <v>200</v>
      </c>
    </row>
    <row r="275" spans="1:9">
      <c r="A275" s="180" t="s">
        <v>2075</v>
      </c>
      <c r="B275" s="111">
        <v>4</v>
      </c>
      <c r="C275" s="111">
        <v>6</v>
      </c>
      <c r="D275" s="111"/>
      <c r="E275" s="111">
        <v>110</v>
      </c>
      <c r="F275" s="111">
        <v>110</v>
      </c>
      <c r="G275" s="111"/>
      <c r="H275" s="111">
        <v>10</v>
      </c>
      <c r="I275" s="111">
        <v>110</v>
      </c>
    </row>
    <row r="276" spans="1:9">
      <c r="A276" s="179" t="s">
        <v>430</v>
      </c>
      <c r="B276" s="111">
        <v>1</v>
      </c>
      <c r="C276" s="111">
        <v>1</v>
      </c>
      <c r="D276" s="111"/>
      <c r="E276" s="111">
        <v>25</v>
      </c>
      <c r="F276" s="111">
        <v>25</v>
      </c>
      <c r="G276" s="111"/>
      <c r="H276" s="111">
        <v>2</v>
      </c>
      <c r="I276" s="111">
        <v>25</v>
      </c>
    </row>
    <row r="277" spans="1:9">
      <c r="A277" s="180" t="s">
        <v>2078</v>
      </c>
      <c r="B277" s="111">
        <v>1</v>
      </c>
      <c r="C277" s="111">
        <v>1</v>
      </c>
      <c r="D277" s="111"/>
      <c r="E277" s="111">
        <v>25</v>
      </c>
      <c r="F277" s="111">
        <v>25</v>
      </c>
      <c r="G277" s="111"/>
      <c r="H277" s="111">
        <v>2</v>
      </c>
      <c r="I277" s="111">
        <v>25</v>
      </c>
    </row>
    <row r="278" spans="1:9">
      <c r="A278" s="179" t="s">
        <v>433</v>
      </c>
      <c r="B278" s="111">
        <v>1</v>
      </c>
      <c r="C278" s="111">
        <v>22</v>
      </c>
      <c r="D278" s="111"/>
      <c r="E278" s="111">
        <v>116</v>
      </c>
      <c r="F278" s="111">
        <v>235</v>
      </c>
      <c r="G278" s="111"/>
      <c r="H278" s="111">
        <v>23</v>
      </c>
      <c r="I278" s="111">
        <v>235</v>
      </c>
    </row>
    <row r="279" spans="1:9">
      <c r="A279" s="180" t="s">
        <v>2035</v>
      </c>
      <c r="B279" s="111"/>
      <c r="C279" s="111">
        <v>3</v>
      </c>
      <c r="D279" s="111"/>
      <c r="E279" s="111"/>
      <c r="F279" s="111">
        <v>100</v>
      </c>
      <c r="G279" s="111"/>
      <c r="H279" s="111">
        <v>3</v>
      </c>
      <c r="I279" s="111">
        <v>100</v>
      </c>
    </row>
    <row r="280" spans="1:9">
      <c r="A280" s="180" t="s">
        <v>2036</v>
      </c>
      <c r="B280" s="111"/>
      <c r="C280" s="111">
        <v>3</v>
      </c>
      <c r="D280" s="111"/>
      <c r="E280" s="111"/>
      <c r="F280" s="111">
        <v>100</v>
      </c>
      <c r="G280" s="111"/>
      <c r="H280" s="111">
        <v>3</v>
      </c>
      <c r="I280" s="111">
        <v>100</v>
      </c>
    </row>
    <row r="281" spans="1:9">
      <c r="A281" s="180" t="s">
        <v>2046</v>
      </c>
      <c r="B281" s="111"/>
      <c r="C281" s="111">
        <v>3</v>
      </c>
      <c r="D281" s="111"/>
      <c r="E281" s="111"/>
      <c r="F281" s="111">
        <v>120</v>
      </c>
      <c r="G281" s="111"/>
      <c r="H281" s="111">
        <v>3</v>
      </c>
      <c r="I281" s="111">
        <v>120</v>
      </c>
    </row>
    <row r="282" spans="1:9">
      <c r="A282" s="180" t="s">
        <v>2052</v>
      </c>
      <c r="B282" s="111"/>
      <c r="C282" s="111">
        <v>3</v>
      </c>
      <c r="D282" s="111"/>
      <c r="E282" s="111"/>
      <c r="F282" s="111">
        <v>115</v>
      </c>
      <c r="G282" s="111"/>
      <c r="H282" s="111">
        <v>3</v>
      </c>
      <c r="I282" s="111">
        <v>115</v>
      </c>
    </row>
    <row r="283" spans="1:9">
      <c r="A283" s="180" t="s">
        <v>2057</v>
      </c>
      <c r="B283" s="111"/>
      <c r="C283" s="111">
        <v>4</v>
      </c>
      <c r="D283" s="111"/>
      <c r="E283" s="111"/>
      <c r="F283" s="111">
        <v>120</v>
      </c>
      <c r="G283" s="111"/>
      <c r="H283" s="111">
        <v>4</v>
      </c>
      <c r="I283" s="111">
        <v>120</v>
      </c>
    </row>
    <row r="284" spans="1:9">
      <c r="A284" s="180" t="s">
        <v>2071</v>
      </c>
      <c r="B284" s="111">
        <v>1</v>
      </c>
      <c r="C284" s="111">
        <v>2</v>
      </c>
      <c r="D284" s="111"/>
      <c r="E284" s="111">
        <v>116</v>
      </c>
      <c r="F284" s="111">
        <v>116</v>
      </c>
      <c r="G284" s="111"/>
      <c r="H284" s="111">
        <v>3</v>
      </c>
      <c r="I284" s="111">
        <v>116</v>
      </c>
    </row>
    <row r="285" spans="1:9">
      <c r="A285" s="180" t="s">
        <v>2516</v>
      </c>
      <c r="B285" s="111"/>
      <c r="C285" s="111">
        <v>4</v>
      </c>
      <c r="D285" s="111"/>
      <c r="E285" s="111"/>
      <c r="F285" s="111">
        <v>235</v>
      </c>
      <c r="G285" s="111"/>
      <c r="H285" s="111">
        <v>4</v>
      </c>
      <c r="I285" s="111">
        <v>235</v>
      </c>
    </row>
    <row r="286" spans="1:9">
      <c r="A286" s="179" t="s">
        <v>436</v>
      </c>
      <c r="B286" s="111">
        <v>1</v>
      </c>
      <c r="C286" s="111">
        <v>2</v>
      </c>
      <c r="D286" s="111"/>
      <c r="E286" s="111">
        <v>60</v>
      </c>
      <c r="F286" s="111">
        <v>60</v>
      </c>
      <c r="G286" s="111"/>
      <c r="H286" s="111">
        <v>3</v>
      </c>
      <c r="I286" s="111">
        <v>60</v>
      </c>
    </row>
    <row r="287" spans="1:9">
      <c r="A287" s="180" t="s">
        <v>2089</v>
      </c>
      <c r="B287" s="111">
        <v>1</v>
      </c>
      <c r="C287" s="111">
        <v>2</v>
      </c>
      <c r="D287" s="111"/>
      <c r="E287" s="111">
        <v>60</v>
      </c>
      <c r="F287" s="111">
        <v>60</v>
      </c>
      <c r="G287" s="111"/>
      <c r="H287" s="111">
        <v>3</v>
      </c>
      <c r="I287" s="111">
        <v>60</v>
      </c>
    </row>
    <row r="288" spans="1:9">
      <c r="A288" s="179" t="s">
        <v>439</v>
      </c>
      <c r="B288" s="111">
        <v>4</v>
      </c>
      <c r="C288" s="111">
        <v>23</v>
      </c>
      <c r="D288" s="111"/>
      <c r="E288" s="111">
        <v>232</v>
      </c>
      <c r="F288" s="111">
        <v>232</v>
      </c>
      <c r="G288" s="111"/>
      <c r="H288" s="111">
        <v>27</v>
      </c>
      <c r="I288" s="111">
        <v>232</v>
      </c>
    </row>
    <row r="289" spans="1:9">
      <c r="A289" s="180" t="s">
        <v>2028</v>
      </c>
      <c r="B289" s="111"/>
      <c r="C289" s="111">
        <v>6</v>
      </c>
      <c r="D289" s="111"/>
      <c r="E289" s="111"/>
      <c r="F289" s="111">
        <v>200</v>
      </c>
      <c r="G289" s="111"/>
      <c r="H289" s="111">
        <v>6</v>
      </c>
      <c r="I289" s="111">
        <v>200</v>
      </c>
    </row>
    <row r="290" spans="1:9">
      <c r="A290" s="180" t="s">
        <v>2053</v>
      </c>
      <c r="B290" s="111"/>
      <c r="C290" s="111">
        <v>3</v>
      </c>
      <c r="D290" s="111"/>
      <c r="E290" s="111"/>
      <c r="F290" s="111">
        <v>6</v>
      </c>
      <c r="G290" s="111"/>
      <c r="H290" s="111">
        <v>3</v>
      </c>
      <c r="I290" s="111">
        <v>6</v>
      </c>
    </row>
    <row r="291" spans="1:9">
      <c r="A291" s="180" t="s">
        <v>2054</v>
      </c>
      <c r="B291" s="111"/>
      <c r="C291" s="111">
        <v>3</v>
      </c>
      <c r="D291" s="111"/>
      <c r="E291" s="111"/>
      <c r="F291" s="111">
        <v>63</v>
      </c>
      <c r="G291" s="111"/>
      <c r="H291" s="111">
        <v>3</v>
      </c>
      <c r="I291" s="111">
        <v>63</v>
      </c>
    </row>
    <row r="292" spans="1:9">
      <c r="A292" s="180" t="s">
        <v>2068</v>
      </c>
      <c r="B292" s="111"/>
      <c r="C292" s="111">
        <v>4</v>
      </c>
      <c r="D292" s="111"/>
      <c r="E292" s="111"/>
      <c r="F292" s="111">
        <v>168</v>
      </c>
      <c r="G292" s="111"/>
      <c r="H292" s="111">
        <v>4</v>
      </c>
      <c r="I292" s="111">
        <v>168</v>
      </c>
    </row>
    <row r="293" spans="1:9">
      <c r="A293" s="180" t="s">
        <v>2070</v>
      </c>
      <c r="B293" s="111">
        <v>1</v>
      </c>
      <c r="C293" s="111">
        <v>1</v>
      </c>
      <c r="D293" s="111"/>
      <c r="E293" s="111">
        <v>115</v>
      </c>
      <c r="F293" s="111">
        <v>115</v>
      </c>
      <c r="G293" s="111"/>
      <c r="H293" s="111">
        <v>2</v>
      </c>
      <c r="I293" s="111">
        <v>115</v>
      </c>
    </row>
    <row r="294" spans="1:9">
      <c r="A294" s="180" t="s">
        <v>2072</v>
      </c>
      <c r="B294" s="111">
        <v>2</v>
      </c>
      <c r="C294" s="111">
        <v>4</v>
      </c>
      <c r="D294" s="111"/>
      <c r="E294" s="111">
        <v>89</v>
      </c>
      <c r="F294" s="111">
        <v>89</v>
      </c>
      <c r="G294" s="111"/>
      <c r="H294" s="111">
        <v>6</v>
      </c>
      <c r="I294" s="111">
        <v>89</v>
      </c>
    </row>
    <row r="295" spans="1:9">
      <c r="A295" s="180" t="s">
        <v>2076</v>
      </c>
      <c r="B295" s="111">
        <v>1</v>
      </c>
      <c r="C295" s="111">
        <v>2</v>
      </c>
      <c r="D295" s="111"/>
      <c r="E295" s="111">
        <v>232</v>
      </c>
      <c r="F295" s="111">
        <v>232</v>
      </c>
      <c r="G295" s="111"/>
      <c r="H295" s="111">
        <v>3</v>
      </c>
      <c r="I295" s="111">
        <v>232</v>
      </c>
    </row>
    <row r="296" spans="1:9">
      <c r="A296" s="179" t="s">
        <v>1901</v>
      </c>
      <c r="B296" s="111">
        <v>1</v>
      </c>
      <c r="C296" s="111">
        <v>4</v>
      </c>
      <c r="D296" s="111"/>
      <c r="E296" s="111">
        <v>1500</v>
      </c>
      <c r="F296" s="111">
        <v>1500</v>
      </c>
      <c r="G296" s="111"/>
      <c r="H296" s="111">
        <v>5</v>
      </c>
      <c r="I296" s="111">
        <v>1500</v>
      </c>
    </row>
    <row r="297" spans="1:9">
      <c r="A297" s="180" t="s">
        <v>2516</v>
      </c>
      <c r="B297" s="111">
        <v>1</v>
      </c>
      <c r="C297" s="111">
        <v>4</v>
      </c>
      <c r="D297" s="111"/>
      <c r="E297" s="111">
        <v>1500</v>
      </c>
      <c r="F297" s="111">
        <v>1500</v>
      </c>
      <c r="G297" s="111"/>
      <c r="H297" s="111">
        <v>5</v>
      </c>
      <c r="I297" s="111">
        <v>1500</v>
      </c>
    </row>
    <row r="298" spans="1:9">
      <c r="A298" s="109" t="s">
        <v>174</v>
      </c>
      <c r="B298" s="111">
        <v>91</v>
      </c>
      <c r="C298" s="111">
        <v>212</v>
      </c>
      <c r="D298" s="111">
        <v>17</v>
      </c>
      <c r="E298" s="111">
        <v>1152</v>
      </c>
      <c r="F298" s="111">
        <v>600</v>
      </c>
      <c r="G298" s="111">
        <v>449</v>
      </c>
      <c r="H298" s="111">
        <v>320</v>
      </c>
      <c r="I298" s="111">
        <v>1152</v>
      </c>
    </row>
    <row r="299" spans="1:9">
      <c r="A299" s="179" t="s">
        <v>200</v>
      </c>
      <c r="B299" s="111">
        <v>33</v>
      </c>
      <c r="C299" s="111">
        <v>66</v>
      </c>
      <c r="D299" s="111">
        <v>8</v>
      </c>
      <c r="E299" s="111">
        <v>1152</v>
      </c>
      <c r="F299" s="111">
        <v>400</v>
      </c>
      <c r="G299" s="111">
        <v>449</v>
      </c>
      <c r="H299" s="111">
        <v>107</v>
      </c>
      <c r="I299" s="111">
        <v>1152</v>
      </c>
    </row>
    <row r="300" spans="1:9">
      <c r="A300" s="180" t="s">
        <v>2185</v>
      </c>
      <c r="B300" s="111"/>
      <c r="C300" s="111">
        <v>2</v>
      </c>
      <c r="D300" s="111"/>
      <c r="E300" s="111"/>
      <c r="F300" s="111">
        <v>150</v>
      </c>
      <c r="G300" s="111"/>
      <c r="H300" s="111">
        <v>2</v>
      </c>
      <c r="I300" s="111">
        <v>150</v>
      </c>
    </row>
    <row r="301" spans="1:9">
      <c r="A301" s="180" t="s">
        <v>2186</v>
      </c>
      <c r="B301" s="111"/>
      <c r="C301" s="111">
        <v>3</v>
      </c>
      <c r="D301" s="111"/>
      <c r="E301" s="111"/>
      <c r="F301" s="111">
        <v>250</v>
      </c>
      <c r="G301" s="111"/>
      <c r="H301" s="111">
        <v>3</v>
      </c>
      <c r="I301" s="111">
        <v>250</v>
      </c>
    </row>
    <row r="302" spans="1:9">
      <c r="A302" s="180" t="s">
        <v>2188</v>
      </c>
      <c r="B302" s="111">
        <v>1</v>
      </c>
      <c r="C302" s="111">
        <v>3</v>
      </c>
      <c r="D302" s="111"/>
      <c r="E302" s="111">
        <v>80</v>
      </c>
      <c r="F302" s="111">
        <v>80</v>
      </c>
      <c r="G302" s="111"/>
      <c r="H302" s="111">
        <v>4</v>
      </c>
      <c r="I302" s="111">
        <v>80</v>
      </c>
    </row>
    <row r="303" spans="1:9">
      <c r="A303" s="180" t="s">
        <v>2189</v>
      </c>
      <c r="B303" s="111">
        <v>1</v>
      </c>
      <c r="C303" s="111">
        <v>3</v>
      </c>
      <c r="D303" s="111"/>
      <c r="E303" s="111">
        <v>161</v>
      </c>
      <c r="F303" s="111">
        <v>161</v>
      </c>
      <c r="G303" s="111"/>
      <c r="H303" s="111">
        <v>4</v>
      </c>
      <c r="I303" s="111">
        <v>161</v>
      </c>
    </row>
    <row r="304" spans="1:9">
      <c r="A304" s="180" t="s">
        <v>2191</v>
      </c>
      <c r="B304" s="111"/>
      <c r="C304" s="111">
        <v>1</v>
      </c>
      <c r="D304" s="111"/>
      <c r="E304" s="111"/>
      <c r="F304" s="111">
        <v>150</v>
      </c>
      <c r="G304" s="111"/>
      <c r="H304" s="111">
        <v>1</v>
      </c>
      <c r="I304" s="111">
        <v>150</v>
      </c>
    </row>
    <row r="305" spans="1:9">
      <c r="A305" s="180" t="s">
        <v>2194</v>
      </c>
      <c r="B305" s="111">
        <v>1</v>
      </c>
      <c r="C305" s="111"/>
      <c r="D305" s="111"/>
      <c r="E305" s="111">
        <v>120</v>
      </c>
      <c r="F305" s="111"/>
      <c r="G305" s="111"/>
      <c r="H305" s="111">
        <v>1</v>
      </c>
      <c r="I305" s="111">
        <v>120</v>
      </c>
    </row>
    <row r="306" spans="1:9">
      <c r="A306" s="180" t="s">
        <v>2420</v>
      </c>
      <c r="B306" s="111">
        <v>1</v>
      </c>
      <c r="C306" s="111">
        <v>2</v>
      </c>
      <c r="D306" s="111"/>
      <c r="E306" s="111">
        <v>165</v>
      </c>
      <c r="F306" s="111">
        <v>165</v>
      </c>
      <c r="G306" s="111"/>
      <c r="H306" s="111">
        <v>3</v>
      </c>
      <c r="I306" s="111">
        <v>165</v>
      </c>
    </row>
    <row r="307" spans="1:9">
      <c r="A307" s="180" t="s">
        <v>2421</v>
      </c>
      <c r="B307" s="111">
        <v>1</v>
      </c>
      <c r="C307" s="111">
        <v>2</v>
      </c>
      <c r="D307" s="111"/>
      <c r="E307" s="111">
        <v>166</v>
      </c>
      <c r="F307" s="111">
        <v>166</v>
      </c>
      <c r="G307" s="111"/>
      <c r="H307" s="111">
        <v>3</v>
      </c>
      <c r="I307" s="111">
        <v>166</v>
      </c>
    </row>
    <row r="308" spans="1:9">
      <c r="A308" s="180" t="s">
        <v>2424</v>
      </c>
      <c r="B308" s="111">
        <v>1</v>
      </c>
      <c r="C308" s="111">
        <v>4</v>
      </c>
      <c r="D308" s="111"/>
      <c r="E308" s="111">
        <v>150</v>
      </c>
      <c r="F308" s="111">
        <v>150</v>
      </c>
      <c r="G308" s="111"/>
      <c r="H308" s="111">
        <v>5</v>
      </c>
      <c r="I308" s="111">
        <v>150</v>
      </c>
    </row>
    <row r="309" spans="1:9">
      <c r="A309" s="180" t="s">
        <v>2425</v>
      </c>
      <c r="B309" s="111">
        <v>1</v>
      </c>
      <c r="C309" s="111">
        <v>2</v>
      </c>
      <c r="D309" s="111"/>
      <c r="E309" s="111">
        <v>100</v>
      </c>
      <c r="F309" s="111">
        <v>100</v>
      </c>
      <c r="G309" s="111"/>
      <c r="H309" s="111">
        <v>3</v>
      </c>
      <c r="I309" s="111">
        <v>100</v>
      </c>
    </row>
    <row r="310" spans="1:9">
      <c r="A310" s="180" t="s">
        <v>2427</v>
      </c>
      <c r="B310" s="111">
        <v>1</v>
      </c>
      <c r="C310" s="111">
        <v>2</v>
      </c>
      <c r="D310" s="111"/>
      <c r="E310" s="111">
        <v>150</v>
      </c>
      <c r="F310" s="111">
        <v>150</v>
      </c>
      <c r="G310" s="111"/>
      <c r="H310" s="111">
        <v>3</v>
      </c>
      <c r="I310" s="111">
        <v>150</v>
      </c>
    </row>
    <row r="311" spans="1:9">
      <c r="A311" s="180" t="s">
        <v>2428</v>
      </c>
      <c r="B311" s="111">
        <v>1</v>
      </c>
      <c r="C311" s="111">
        <v>2</v>
      </c>
      <c r="D311" s="111"/>
      <c r="E311" s="111">
        <v>200</v>
      </c>
      <c r="F311" s="111">
        <v>200</v>
      </c>
      <c r="G311" s="111"/>
      <c r="H311" s="111">
        <v>3</v>
      </c>
      <c r="I311" s="111">
        <v>200</v>
      </c>
    </row>
    <row r="312" spans="1:9">
      <c r="A312" s="180" t="s">
        <v>2431</v>
      </c>
      <c r="B312" s="111"/>
      <c r="C312" s="111">
        <v>2</v>
      </c>
      <c r="D312" s="111"/>
      <c r="E312" s="111"/>
      <c r="F312" s="111">
        <v>32</v>
      </c>
      <c r="G312" s="111"/>
      <c r="H312" s="111">
        <v>2</v>
      </c>
      <c r="I312" s="111">
        <v>32</v>
      </c>
    </row>
    <row r="313" spans="1:9">
      <c r="A313" s="180" t="s">
        <v>2444</v>
      </c>
      <c r="B313" s="111">
        <v>4</v>
      </c>
      <c r="C313" s="111"/>
      <c r="D313" s="111"/>
      <c r="E313" s="111">
        <v>401</v>
      </c>
      <c r="F313" s="111"/>
      <c r="G313" s="111"/>
      <c r="H313" s="111">
        <v>4</v>
      </c>
      <c r="I313" s="111">
        <v>401</v>
      </c>
    </row>
    <row r="314" spans="1:9">
      <c r="A314" s="180" t="s">
        <v>2445</v>
      </c>
      <c r="B314" s="111">
        <v>2</v>
      </c>
      <c r="C314" s="111"/>
      <c r="D314" s="111"/>
      <c r="E314" s="111">
        <v>1150</v>
      </c>
      <c r="F314" s="111"/>
      <c r="G314" s="111"/>
      <c r="H314" s="111">
        <v>2</v>
      </c>
      <c r="I314" s="111">
        <v>1150</v>
      </c>
    </row>
    <row r="315" spans="1:9">
      <c r="A315" s="180" t="s">
        <v>2446</v>
      </c>
      <c r="B315" s="111">
        <v>4</v>
      </c>
      <c r="C315" s="111"/>
      <c r="D315" s="111"/>
      <c r="E315" s="111">
        <v>907</v>
      </c>
      <c r="F315" s="111"/>
      <c r="G315" s="111"/>
      <c r="H315" s="111">
        <v>4</v>
      </c>
      <c r="I315" s="111">
        <v>907</v>
      </c>
    </row>
    <row r="316" spans="1:9">
      <c r="A316" s="180" t="s">
        <v>2447</v>
      </c>
      <c r="B316" s="111">
        <v>2</v>
      </c>
      <c r="C316" s="111"/>
      <c r="D316" s="111"/>
      <c r="E316" s="111">
        <v>176</v>
      </c>
      <c r="F316" s="111"/>
      <c r="G316" s="111"/>
      <c r="H316" s="111">
        <v>2</v>
      </c>
      <c r="I316" s="111">
        <v>176</v>
      </c>
    </row>
    <row r="317" spans="1:9">
      <c r="A317" s="180" t="s">
        <v>2466</v>
      </c>
      <c r="B317" s="111"/>
      <c r="C317" s="111">
        <v>5</v>
      </c>
      <c r="D317" s="111"/>
      <c r="E317" s="111"/>
      <c r="F317" s="111">
        <v>300</v>
      </c>
      <c r="G317" s="111"/>
      <c r="H317" s="111">
        <v>5</v>
      </c>
      <c r="I317" s="111">
        <v>300</v>
      </c>
    </row>
    <row r="318" spans="1:9">
      <c r="A318" s="180" t="s">
        <v>2473</v>
      </c>
      <c r="B318" s="111"/>
      <c r="C318" s="111">
        <v>5</v>
      </c>
      <c r="D318" s="111"/>
      <c r="E318" s="111"/>
      <c r="F318" s="111">
        <v>150</v>
      </c>
      <c r="G318" s="111"/>
      <c r="H318" s="111">
        <v>5</v>
      </c>
      <c r="I318" s="111">
        <v>150</v>
      </c>
    </row>
    <row r="319" spans="1:9">
      <c r="A319" s="180" t="s">
        <v>2474</v>
      </c>
      <c r="B319" s="111"/>
      <c r="C319" s="111"/>
      <c r="D319" s="111">
        <v>1</v>
      </c>
      <c r="E319" s="111"/>
      <c r="F319" s="111"/>
      <c r="G319" s="111">
        <v>361</v>
      </c>
      <c r="H319" s="111">
        <v>1</v>
      </c>
      <c r="I319" s="111">
        <v>361</v>
      </c>
    </row>
    <row r="320" spans="1:9">
      <c r="A320" s="180" t="s">
        <v>2476</v>
      </c>
      <c r="B320" s="111"/>
      <c r="C320" s="111"/>
      <c r="D320" s="111">
        <v>1</v>
      </c>
      <c r="E320" s="111"/>
      <c r="F320" s="111"/>
      <c r="G320" s="111">
        <v>449</v>
      </c>
      <c r="H320" s="111">
        <v>1</v>
      </c>
      <c r="I320" s="111">
        <v>449</v>
      </c>
    </row>
    <row r="321" spans="1:9">
      <c r="A321" s="180" t="s">
        <v>2477</v>
      </c>
      <c r="B321" s="111"/>
      <c r="C321" s="111">
        <v>5</v>
      </c>
      <c r="D321" s="111"/>
      <c r="E321" s="111"/>
      <c r="F321" s="111">
        <v>300</v>
      </c>
      <c r="G321" s="111"/>
      <c r="H321" s="111">
        <v>5</v>
      </c>
      <c r="I321" s="111">
        <v>300</v>
      </c>
    </row>
    <row r="322" spans="1:9">
      <c r="A322" s="180" t="s">
        <v>2481</v>
      </c>
      <c r="B322" s="111"/>
      <c r="C322" s="111">
        <v>5</v>
      </c>
      <c r="D322" s="111">
        <v>1</v>
      </c>
      <c r="E322" s="111"/>
      <c r="F322" s="111">
        <v>300</v>
      </c>
      <c r="G322" s="111">
        <v>300</v>
      </c>
      <c r="H322" s="111">
        <v>6</v>
      </c>
      <c r="I322" s="111">
        <v>300</v>
      </c>
    </row>
    <row r="323" spans="1:9">
      <c r="A323" s="180" t="s">
        <v>2483</v>
      </c>
      <c r="B323" s="111"/>
      <c r="C323" s="111">
        <v>5</v>
      </c>
      <c r="D323" s="111">
        <v>1</v>
      </c>
      <c r="E323" s="111"/>
      <c r="F323" s="111">
        <v>350</v>
      </c>
      <c r="G323" s="111">
        <v>350</v>
      </c>
      <c r="H323" s="111">
        <v>6</v>
      </c>
      <c r="I323" s="111">
        <v>350</v>
      </c>
    </row>
    <row r="324" spans="1:9">
      <c r="A324" s="180" t="s">
        <v>2485</v>
      </c>
      <c r="B324" s="111"/>
      <c r="C324" s="111">
        <v>4</v>
      </c>
      <c r="D324" s="111">
        <v>1</v>
      </c>
      <c r="E324" s="111"/>
      <c r="F324" s="111">
        <v>203</v>
      </c>
      <c r="G324" s="111">
        <v>203</v>
      </c>
      <c r="H324" s="111">
        <v>5</v>
      </c>
      <c r="I324" s="111">
        <v>203</v>
      </c>
    </row>
    <row r="325" spans="1:9">
      <c r="A325" s="180" t="s">
        <v>2488</v>
      </c>
      <c r="B325" s="111">
        <v>4</v>
      </c>
      <c r="C325" s="111"/>
      <c r="D325" s="111"/>
      <c r="E325" s="111">
        <v>400</v>
      </c>
      <c r="F325" s="111"/>
      <c r="G325" s="111"/>
      <c r="H325" s="111">
        <v>4</v>
      </c>
      <c r="I325" s="111">
        <v>400</v>
      </c>
    </row>
    <row r="326" spans="1:9">
      <c r="A326" s="180" t="s">
        <v>2489</v>
      </c>
      <c r="B326" s="111">
        <v>2</v>
      </c>
      <c r="C326" s="111"/>
      <c r="D326" s="111"/>
      <c r="E326" s="111">
        <v>1152</v>
      </c>
      <c r="F326" s="111"/>
      <c r="G326" s="111"/>
      <c r="H326" s="111">
        <v>2</v>
      </c>
      <c r="I326" s="111">
        <v>1152</v>
      </c>
    </row>
    <row r="327" spans="1:9">
      <c r="A327" s="180" t="s">
        <v>2490</v>
      </c>
      <c r="B327" s="111">
        <v>4</v>
      </c>
      <c r="C327" s="111">
        <v>4</v>
      </c>
      <c r="D327" s="111">
        <v>1</v>
      </c>
      <c r="E327" s="111">
        <v>907</v>
      </c>
      <c r="F327" s="111">
        <v>400</v>
      </c>
      <c r="G327" s="111">
        <v>400</v>
      </c>
      <c r="H327" s="111">
        <v>9</v>
      </c>
      <c r="I327" s="111">
        <v>907</v>
      </c>
    </row>
    <row r="328" spans="1:9">
      <c r="A328" s="180" t="s">
        <v>2491</v>
      </c>
      <c r="B328" s="111">
        <v>2</v>
      </c>
      <c r="C328" s="111"/>
      <c r="D328" s="111"/>
      <c r="E328" s="111">
        <v>172</v>
      </c>
      <c r="F328" s="111"/>
      <c r="G328" s="111"/>
      <c r="H328" s="111">
        <v>2</v>
      </c>
      <c r="I328" s="111">
        <v>172</v>
      </c>
    </row>
    <row r="329" spans="1:9">
      <c r="A329" s="180" t="s">
        <v>2502</v>
      </c>
      <c r="B329" s="111"/>
      <c r="C329" s="111">
        <v>4</v>
      </c>
      <c r="D329" s="111">
        <v>1</v>
      </c>
      <c r="E329" s="111"/>
      <c r="F329" s="111">
        <v>200</v>
      </c>
      <c r="G329" s="111">
        <v>200</v>
      </c>
      <c r="H329" s="111">
        <v>5</v>
      </c>
      <c r="I329" s="111">
        <v>200</v>
      </c>
    </row>
    <row r="330" spans="1:9">
      <c r="A330" s="180" t="s">
        <v>2504</v>
      </c>
      <c r="B330" s="111"/>
      <c r="C330" s="111">
        <v>1</v>
      </c>
      <c r="D330" s="111">
        <v>1</v>
      </c>
      <c r="E330" s="111"/>
      <c r="F330" s="111">
        <v>49</v>
      </c>
      <c r="G330" s="111">
        <v>49</v>
      </c>
      <c r="H330" s="111">
        <v>2</v>
      </c>
      <c r="I330" s="111">
        <v>49</v>
      </c>
    </row>
    <row r="331" spans="1:9">
      <c r="A331" s="179" t="s">
        <v>455</v>
      </c>
      <c r="B331" s="111"/>
      <c r="C331" s="111">
        <v>2</v>
      </c>
      <c r="D331" s="111"/>
      <c r="E331" s="111"/>
      <c r="F331" s="111">
        <v>80</v>
      </c>
      <c r="G331" s="111"/>
      <c r="H331" s="111">
        <v>2</v>
      </c>
      <c r="I331" s="111">
        <v>80</v>
      </c>
    </row>
    <row r="332" spans="1:9">
      <c r="A332" s="180" t="s">
        <v>2150</v>
      </c>
      <c r="B332" s="111"/>
      <c r="C332" s="111">
        <v>1</v>
      </c>
      <c r="D332" s="111"/>
      <c r="E332" s="111"/>
      <c r="F332" s="111">
        <v>80</v>
      </c>
      <c r="G332" s="111"/>
      <c r="H332" s="111">
        <v>1</v>
      </c>
      <c r="I332" s="111">
        <v>80</v>
      </c>
    </row>
    <row r="333" spans="1:9">
      <c r="A333" s="180" t="s">
        <v>2152</v>
      </c>
      <c r="B333" s="111"/>
      <c r="C333" s="111">
        <v>1</v>
      </c>
      <c r="D333" s="111"/>
      <c r="E333" s="111"/>
      <c r="F333" s="111">
        <v>50</v>
      </c>
      <c r="G333" s="111"/>
      <c r="H333" s="111">
        <v>1</v>
      </c>
      <c r="I333" s="111">
        <v>50</v>
      </c>
    </row>
    <row r="334" spans="1:9">
      <c r="A334" s="179" t="s">
        <v>464</v>
      </c>
      <c r="B334" s="111">
        <v>2</v>
      </c>
      <c r="C334" s="111">
        <v>2</v>
      </c>
      <c r="D334" s="111"/>
      <c r="E334" s="111">
        <v>33</v>
      </c>
      <c r="F334" s="111">
        <v>100</v>
      </c>
      <c r="G334" s="111"/>
      <c r="H334" s="111">
        <v>4</v>
      </c>
      <c r="I334" s="111">
        <v>100</v>
      </c>
    </row>
    <row r="335" spans="1:9">
      <c r="A335" s="180" t="s">
        <v>2083</v>
      </c>
      <c r="B335" s="111">
        <v>2</v>
      </c>
      <c r="C335" s="111"/>
      <c r="D335" s="111"/>
      <c r="E335" s="111">
        <v>33</v>
      </c>
      <c r="F335" s="111"/>
      <c r="G335" s="111"/>
      <c r="H335" s="111">
        <v>2</v>
      </c>
      <c r="I335" s="111">
        <v>33</v>
      </c>
    </row>
    <row r="336" spans="1:9">
      <c r="A336" s="180" t="s">
        <v>2298</v>
      </c>
      <c r="B336" s="111"/>
      <c r="C336" s="111">
        <v>1</v>
      </c>
      <c r="D336" s="111"/>
      <c r="E336" s="111"/>
      <c r="F336" s="111">
        <v>100</v>
      </c>
      <c r="G336" s="111"/>
      <c r="H336" s="111">
        <v>1</v>
      </c>
      <c r="I336" s="111">
        <v>100</v>
      </c>
    </row>
    <row r="337" spans="1:9">
      <c r="A337" s="180" t="s">
        <v>2299</v>
      </c>
      <c r="B337" s="111"/>
      <c r="C337" s="111">
        <v>1</v>
      </c>
      <c r="D337" s="111"/>
      <c r="E337" s="111"/>
      <c r="F337" s="111">
        <v>77</v>
      </c>
      <c r="G337" s="111"/>
      <c r="H337" s="111">
        <v>1</v>
      </c>
      <c r="I337" s="111">
        <v>77</v>
      </c>
    </row>
    <row r="338" spans="1:9">
      <c r="A338" s="179" t="s">
        <v>476</v>
      </c>
      <c r="B338" s="111"/>
      <c r="C338" s="111">
        <v>2</v>
      </c>
      <c r="D338" s="111"/>
      <c r="E338" s="111"/>
      <c r="F338" s="111">
        <v>30</v>
      </c>
      <c r="G338" s="111"/>
      <c r="H338" s="111">
        <v>2</v>
      </c>
      <c r="I338" s="111">
        <v>30</v>
      </c>
    </row>
    <row r="339" spans="1:9">
      <c r="A339" s="180" t="s">
        <v>2303</v>
      </c>
      <c r="B339" s="111"/>
      <c r="C339" s="111">
        <v>1</v>
      </c>
      <c r="D339" s="111"/>
      <c r="E339" s="111"/>
      <c r="F339" s="111">
        <v>30</v>
      </c>
      <c r="G339" s="111"/>
      <c r="H339" s="111">
        <v>1</v>
      </c>
      <c r="I339" s="111">
        <v>30</v>
      </c>
    </row>
    <row r="340" spans="1:9">
      <c r="A340" s="180" t="s">
        <v>2311</v>
      </c>
      <c r="B340" s="111"/>
      <c r="C340" s="111">
        <v>1</v>
      </c>
      <c r="D340" s="111"/>
      <c r="E340" s="111"/>
      <c r="F340" s="111">
        <v>30</v>
      </c>
      <c r="G340" s="111"/>
      <c r="H340" s="111">
        <v>1</v>
      </c>
      <c r="I340" s="111">
        <v>30</v>
      </c>
    </row>
    <row r="341" spans="1:9">
      <c r="A341" s="179" t="s">
        <v>482</v>
      </c>
      <c r="B341" s="111">
        <v>5</v>
      </c>
      <c r="C341" s="111">
        <v>14</v>
      </c>
      <c r="D341" s="111">
        <v>1</v>
      </c>
      <c r="E341" s="111">
        <v>250</v>
      </c>
      <c r="F341" s="111">
        <v>250</v>
      </c>
      <c r="G341" s="111">
        <v>135</v>
      </c>
      <c r="H341" s="111">
        <v>20</v>
      </c>
      <c r="I341" s="111">
        <v>250</v>
      </c>
    </row>
    <row r="342" spans="1:9">
      <c r="A342" s="180" t="s">
        <v>2422</v>
      </c>
      <c r="B342" s="111">
        <v>1</v>
      </c>
      <c r="C342" s="111">
        <v>3</v>
      </c>
      <c r="D342" s="111"/>
      <c r="E342" s="111">
        <v>250</v>
      </c>
      <c r="F342" s="111">
        <v>250</v>
      </c>
      <c r="G342" s="111"/>
      <c r="H342" s="111">
        <v>4</v>
      </c>
      <c r="I342" s="111">
        <v>250</v>
      </c>
    </row>
    <row r="343" spans="1:9">
      <c r="A343" s="180" t="s">
        <v>2434</v>
      </c>
      <c r="B343" s="111">
        <v>1</v>
      </c>
      <c r="C343" s="111">
        <v>4</v>
      </c>
      <c r="D343" s="111"/>
      <c r="E343" s="111">
        <v>206</v>
      </c>
      <c r="F343" s="111">
        <v>206</v>
      </c>
      <c r="G343" s="111"/>
      <c r="H343" s="111">
        <v>5</v>
      </c>
      <c r="I343" s="111">
        <v>206</v>
      </c>
    </row>
    <row r="344" spans="1:9">
      <c r="A344" s="180" t="s">
        <v>2448</v>
      </c>
      <c r="B344" s="111"/>
      <c r="C344" s="111"/>
      <c r="D344" s="111">
        <v>1</v>
      </c>
      <c r="E344" s="111"/>
      <c r="F344" s="111"/>
      <c r="G344" s="111">
        <v>135</v>
      </c>
      <c r="H344" s="111">
        <v>1</v>
      </c>
      <c r="I344" s="111">
        <v>135</v>
      </c>
    </row>
    <row r="345" spans="1:9">
      <c r="A345" s="180" t="s">
        <v>2456</v>
      </c>
      <c r="B345" s="111">
        <v>1</v>
      </c>
      <c r="C345" s="111">
        <v>3</v>
      </c>
      <c r="D345" s="111"/>
      <c r="E345" s="111">
        <v>128</v>
      </c>
      <c r="F345" s="111">
        <v>128</v>
      </c>
      <c r="G345" s="111"/>
      <c r="H345" s="111">
        <v>4</v>
      </c>
      <c r="I345" s="111">
        <v>128</v>
      </c>
    </row>
    <row r="346" spans="1:9">
      <c r="A346" s="180" t="s">
        <v>2461</v>
      </c>
      <c r="B346" s="111">
        <v>1</v>
      </c>
      <c r="C346" s="111">
        <v>2</v>
      </c>
      <c r="D346" s="111"/>
      <c r="E346" s="111">
        <v>134</v>
      </c>
      <c r="F346" s="111">
        <v>134</v>
      </c>
      <c r="G346" s="111"/>
      <c r="H346" s="111">
        <v>3</v>
      </c>
      <c r="I346" s="111">
        <v>134</v>
      </c>
    </row>
    <row r="347" spans="1:9">
      <c r="A347" s="180" t="s">
        <v>2462</v>
      </c>
      <c r="B347" s="111">
        <v>1</v>
      </c>
      <c r="C347" s="111">
        <v>2</v>
      </c>
      <c r="D347" s="111"/>
      <c r="E347" s="111">
        <v>250</v>
      </c>
      <c r="F347" s="111">
        <v>250</v>
      </c>
      <c r="G347" s="111"/>
      <c r="H347" s="111">
        <v>3</v>
      </c>
      <c r="I347" s="111">
        <v>250</v>
      </c>
    </row>
    <row r="348" spans="1:9">
      <c r="A348" s="179" t="s">
        <v>488</v>
      </c>
      <c r="B348" s="111"/>
      <c r="C348" s="111">
        <v>3</v>
      </c>
      <c r="D348" s="111"/>
      <c r="E348" s="111"/>
      <c r="F348" s="111">
        <v>114</v>
      </c>
      <c r="G348" s="111"/>
      <c r="H348" s="111">
        <v>3</v>
      </c>
      <c r="I348" s="111">
        <v>114</v>
      </c>
    </row>
    <row r="349" spans="1:9">
      <c r="A349" s="180" t="s">
        <v>2453</v>
      </c>
      <c r="B349" s="111"/>
      <c r="C349" s="111">
        <v>3</v>
      </c>
      <c r="D349" s="111"/>
      <c r="E349" s="111"/>
      <c r="F349" s="111">
        <v>114</v>
      </c>
      <c r="G349" s="111"/>
      <c r="H349" s="111">
        <v>3</v>
      </c>
      <c r="I349" s="111">
        <v>114</v>
      </c>
    </row>
    <row r="350" spans="1:9">
      <c r="A350" s="179" t="s">
        <v>491</v>
      </c>
      <c r="B350" s="111"/>
      <c r="C350" s="111">
        <v>3</v>
      </c>
      <c r="D350" s="111"/>
      <c r="E350" s="111"/>
      <c r="F350" s="111">
        <v>600</v>
      </c>
      <c r="G350" s="111"/>
      <c r="H350" s="111">
        <v>3</v>
      </c>
      <c r="I350" s="111">
        <v>600</v>
      </c>
    </row>
    <row r="351" spans="1:9">
      <c r="A351" s="180" t="s">
        <v>2304</v>
      </c>
      <c r="B351" s="111"/>
      <c r="C351" s="111">
        <v>1</v>
      </c>
      <c r="D351" s="111"/>
      <c r="E351" s="111"/>
      <c r="F351" s="111">
        <v>400</v>
      </c>
      <c r="G351" s="111"/>
      <c r="H351" s="111">
        <v>1</v>
      </c>
      <c r="I351" s="111">
        <v>400</v>
      </c>
    </row>
    <row r="352" spans="1:9">
      <c r="A352" s="180" t="s">
        <v>2305</v>
      </c>
      <c r="B352" s="111"/>
      <c r="C352" s="111">
        <v>1</v>
      </c>
      <c r="D352" s="111"/>
      <c r="E352" s="111"/>
      <c r="F352" s="111">
        <v>250</v>
      </c>
      <c r="G352" s="111"/>
      <c r="H352" s="111">
        <v>1</v>
      </c>
      <c r="I352" s="111">
        <v>250</v>
      </c>
    </row>
    <row r="353" spans="1:9">
      <c r="A353" s="180" t="s">
        <v>2306</v>
      </c>
      <c r="B353" s="111"/>
      <c r="C353" s="111">
        <v>1</v>
      </c>
      <c r="D353" s="111"/>
      <c r="E353" s="111"/>
      <c r="F353" s="111">
        <v>600</v>
      </c>
      <c r="G353" s="111"/>
      <c r="H353" s="111">
        <v>1</v>
      </c>
      <c r="I353" s="111">
        <v>600</v>
      </c>
    </row>
    <row r="354" spans="1:9">
      <c r="A354" s="179" t="s">
        <v>360</v>
      </c>
      <c r="B354" s="111">
        <v>2</v>
      </c>
      <c r="C354" s="111">
        <v>4</v>
      </c>
      <c r="D354" s="111"/>
      <c r="E354" s="111">
        <v>195</v>
      </c>
      <c r="F354" s="111">
        <v>195</v>
      </c>
      <c r="G354" s="111"/>
      <c r="H354" s="111">
        <v>6</v>
      </c>
      <c r="I354" s="111">
        <v>195</v>
      </c>
    </row>
    <row r="355" spans="1:9">
      <c r="A355" s="180" t="s">
        <v>2222</v>
      </c>
      <c r="B355" s="111">
        <v>2</v>
      </c>
      <c r="C355" s="111">
        <v>3</v>
      </c>
      <c r="D355" s="111"/>
      <c r="E355" s="111">
        <v>195</v>
      </c>
      <c r="F355" s="111">
        <v>195</v>
      </c>
      <c r="G355" s="111"/>
      <c r="H355" s="111">
        <v>5</v>
      </c>
      <c r="I355" s="111">
        <v>195</v>
      </c>
    </row>
    <row r="356" spans="1:9">
      <c r="A356" s="180" t="s">
        <v>2257</v>
      </c>
      <c r="B356" s="111"/>
      <c r="C356" s="111">
        <v>1</v>
      </c>
      <c r="D356" s="111"/>
      <c r="E356" s="111"/>
      <c r="F356" s="111">
        <v>195</v>
      </c>
      <c r="G356" s="111"/>
      <c r="H356" s="111">
        <v>1</v>
      </c>
      <c r="I356" s="111">
        <v>195</v>
      </c>
    </row>
    <row r="357" spans="1:9">
      <c r="A357" s="179" t="s">
        <v>494</v>
      </c>
      <c r="B357" s="111">
        <v>49</v>
      </c>
      <c r="C357" s="111">
        <v>111</v>
      </c>
      <c r="D357" s="111">
        <v>8</v>
      </c>
      <c r="E357" s="111">
        <v>859</v>
      </c>
      <c r="F357" s="111">
        <v>494</v>
      </c>
      <c r="G357" s="111">
        <v>416</v>
      </c>
      <c r="H357" s="111">
        <v>168</v>
      </c>
      <c r="I357" s="111">
        <v>859</v>
      </c>
    </row>
    <row r="358" spans="1:9">
      <c r="A358" s="180" t="s">
        <v>2184</v>
      </c>
      <c r="B358" s="111"/>
      <c r="C358" s="111">
        <v>2</v>
      </c>
      <c r="D358" s="111"/>
      <c r="E358" s="111"/>
      <c r="F358" s="111">
        <v>320</v>
      </c>
      <c r="G358" s="111"/>
      <c r="H358" s="111">
        <v>2</v>
      </c>
      <c r="I358" s="111">
        <v>320</v>
      </c>
    </row>
    <row r="359" spans="1:9">
      <c r="A359" s="180" t="s">
        <v>2187</v>
      </c>
      <c r="B359" s="111">
        <v>1</v>
      </c>
      <c r="C359" s="111">
        <v>3</v>
      </c>
      <c r="D359" s="111"/>
      <c r="E359" s="111">
        <v>100</v>
      </c>
      <c r="F359" s="111">
        <v>100</v>
      </c>
      <c r="G359" s="111"/>
      <c r="H359" s="111">
        <v>4</v>
      </c>
      <c r="I359" s="111">
        <v>100</v>
      </c>
    </row>
    <row r="360" spans="1:9">
      <c r="A360" s="180" t="s">
        <v>2190</v>
      </c>
      <c r="B360" s="111">
        <v>1</v>
      </c>
      <c r="C360" s="111">
        <v>3</v>
      </c>
      <c r="D360" s="111"/>
      <c r="E360" s="111">
        <v>112</v>
      </c>
      <c r="F360" s="111">
        <v>112</v>
      </c>
      <c r="G360" s="111"/>
      <c r="H360" s="111">
        <v>4</v>
      </c>
      <c r="I360" s="111">
        <v>112</v>
      </c>
    </row>
    <row r="361" spans="1:9">
      <c r="A361" s="180" t="s">
        <v>2192</v>
      </c>
      <c r="B361" s="111">
        <v>2</v>
      </c>
      <c r="C361" s="111"/>
      <c r="D361" s="111"/>
      <c r="E361" s="111">
        <v>80</v>
      </c>
      <c r="F361" s="111"/>
      <c r="G361" s="111"/>
      <c r="H361" s="111">
        <v>2</v>
      </c>
      <c r="I361" s="111">
        <v>80</v>
      </c>
    </row>
    <row r="362" spans="1:9">
      <c r="A362" s="180" t="s">
        <v>2196</v>
      </c>
      <c r="B362" s="111">
        <v>1</v>
      </c>
      <c r="C362" s="111">
        <v>3</v>
      </c>
      <c r="D362" s="111"/>
      <c r="E362" s="111">
        <v>494</v>
      </c>
      <c r="F362" s="111">
        <v>494</v>
      </c>
      <c r="G362" s="111"/>
      <c r="H362" s="111">
        <v>4</v>
      </c>
      <c r="I362" s="111">
        <v>494</v>
      </c>
    </row>
    <row r="363" spans="1:9">
      <c r="A363" s="180" t="s">
        <v>2221</v>
      </c>
      <c r="B363" s="111">
        <v>1</v>
      </c>
      <c r="C363" s="111">
        <v>3</v>
      </c>
      <c r="D363" s="111"/>
      <c r="E363" s="111">
        <v>200</v>
      </c>
      <c r="F363" s="111">
        <v>200</v>
      </c>
      <c r="G363" s="111"/>
      <c r="H363" s="111">
        <v>4</v>
      </c>
      <c r="I363" s="111">
        <v>200</v>
      </c>
    </row>
    <row r="364" spans="1:9">
      <c r="A364" s="180" t="s">
        <v>2223</v>
      </c>
      <c r="B364" s="111">
        <v>2</v>
      </c>
      <c r="C364" s="111">
        <v>3</v>
      </c>
      <c r="D364" s="111"/>
      <c r="E364" s="111">
        <v>123</v>
      </c>
      <c r="F364" s="111">
        <v>123</v>
      </c>
      <c r="G364" s="111"/>
      <c r="H364" s="111">
        <v>5</v>
      </c>
      <c r="I364" s="111">
        <v>123</v>
      </c>
    </row>
    <row r="365" spans="1:9">
      <c r="A365" s="180" t="s">
        <v>2224</v>
      </c>
      <c r="B365" s="111">
        <v>2</v>
      </c>
      <c r="C365" s="111">
        <v>3</v>
      </c>
      <c r="D365" s="111"/>
      <c r="E365" s="111">
        <v>288</v>
      </c>
      <c r="F365" s="111">
        <v>288</v>
      </c>
      <c r="G365" s="111"/>
      <c r="H365" s="111">
        <v>5</v>
      </c>
      <c r="I365" s="111">
        <v>288</v>
      </c>
    </row>
    <row r="366" spans="1:9">
      <c r="A366" s="180" t="s">
        <v>2225</v>
      </c>
      <c r="B366" s="111">
        <v>2</v>
      </c>
      <c r="C366" s="111">
        <v>1</v>
      </c>
      <c r="D366" s="111"/>
      <c r="E366" s="111">
        <v>121</v>
      </c>
      <c r="F366" s="111">
        <v>121</v>
      </c>
      <c r="G366" s="111"/>
      <c r="H366" s="111">
        <v>3</v>
      </c>
      <c r="I366" s="111">
        <v>121</v>
      </c>
    </row>
    <row r="367" spans="1:9">
      <c r="A367" s="180" t="s">
        <v>2226</v>
      </c>
      <c r="B367" s="111">
        <v>2</v>
      </c>
      <c r="C367" s="111">
        <v>4</v>
      </c>
      <c r="D367" s="111"/>
      <c r="E367" s="111">
        <v>146</v>
      </c>
      <c r="F367" s="111">
        <v>146</v>
      </c>
      <c r="G367" s="111"/>
      <c r="H367" s="111">
        <v>6</v>
      </c>
      <c r="I367" s="111">
        <v>146</v>
      </c>
    </row>
    <row r="368" spans="1:9">
      <c r="A368" s="180" t="s">
        <v>2227</v>
      </c>
      <c r="B368" s="111">
        <v>1</v>
      </c>
      <c r="C368" s="111">
        <v>3</v>
      </c>
      <c r="D368" s="111"/>
      <c r="E368" s="111">
        <v>241</v>
      </c>
      <c r="F368" s="111">
        <v>241</v>
      </c>
      <c r="G368" s="111"/>
      <c r="H368" s="111">
        <v>4</v>
      </c>
      <c r="I368" s="111">
        <v>241</v>
      </c>
    </row>
    <row r="369" spans="1:9">
      <c r="A369" s="180" t="s">
        <v>2228</v>
      </c>
      <c r="B369" s="111">
        <v>2</v>
      </c>
      <c r="C369" s="111">
        <v>3</v>
      </c>
      <c r="D369" s="111"/>
      <c r="E369" s="111">
        <v>231</v>
      </c>
      <c r="F369" s="111">
        <v>231</v>
      </c>
      <c r="G369" s="111"/>
      <c r="H369" s="111">
        <v>5</v>
      </c>
      <c r="I369" s="111">
        <v>231</v>
      </c>
    </row>
    <row r="370" spans="1:9">
      <c r="A370" s="180" t="s">
        <v>2229</v>
      </c>
      <c r="B370" s="111">
        <v>2</v>
      </c>
      <c r="C370" s="111">
        <v>4</v>
      </c>
      <c r="D370" s="111"/>
      <c r="E370" s="111">
        <v>110</v>
      </c>
      <c r="F370" s="111">
        <v>110</v>
      </c>
      <c r="G370" s="111"/>
      <c r="H370" s="111">
        <v>6</v>
      </c>
      <c r="I370" s="111">
        <v>110</v>
      </c>
    </row>
    <row r="371" spans="1:9">
      <c r="A371" s="180" t="s">
        <v>2230</v>
      </c>
      <c r="B371" s="111">
        <v>1</v>
      </c>
      <c r="C371" s="111">
        <v>3</v>
      </c>
      <c r="D371" s="111"/>
      <c r="E371" s="111">
        <v>106</v>
      </c>
      <c r="F371" s="111">
        <v>106</v>
      </c>
      <c r="G371" s="111"/>
      <c r="H371" s="111">
        <v>4</v>
      </c>
      <c r="I371" s="111">
        <v>106</v>
      </c>
    </row>
    <row r="372" spans="1:9">
      <c r="A372" s="180" t="s">
        <v>2256</v>
      </c>
      <c r="B372" s="111"/>
      <c r="C372" s="111">
        <v>1</v>
      </c>
      <c r="D372" s="111"/>
      <c r="E372" s="111"/>
      <c r="F372" s="111">
        <v>200</v>
      </c>
      <c r="G372" s="111"/>
      <c r="H372" s="111">
        <v>1</v>
      </c>
      <c r="I372" s="111">
        <v>200</v>
      </c>
    </row>
    <row r="373" spans="1:9">
      <c r="A373" s="180" t="s">
        <v>2258</v>
      </c>
      <c r="B373" s="111"/>
      <c r="C373" s="111">
        <v>1</v>
      </c>
      <c r="D373" s="111"/>
      <c r="E373" s="111"/>
      <c r="F373" s="111">
        <v>123</v>
      </c>
      <c r="G373" s="111"/>
      <c r="H373" s="111">
        <v>1</v>
      </c>
      <c r="I373" s="111">
        <v>123</v>
      </c>
    </row>
    <row r="374" spans="1:9">
      <c r="A374" s="180" t="s">
        <v>2259</v>
      </c>
      <c r="B374" s="111"/>
      <c r="C374" s="111">
        <v>1</v>
      </c>
      <c r="D374" s="111"/>
      <c r="E374" s="111"/>
      <c r="F374" s="111">
        <v>146</v>
      </c>
      <c r="G374" s="111"/>
      <c r="H374" s="111">
        <v>1</v>
      </c>
      <c r="I374" s="111">
        <v>146</v>
      </c>
    </row>
    <row r="375" spans="1:9">
      <c r="A375" s="180" t="s">
        <v>2260</v>
      </c>
      <c r="B375" s="111"/>
      <c r="C375" s="111">
        <v>1</v>
      </c>
      <c r="D375" s="111"/>
      <c r="E375" s="111"/>
      <c r="F375" s="111">
        <v>231</v>
      </c>
      <c r="G375" s="111"/>
      <c r="H375" s="111">
        <v>1</v>
      </c>
      <c r="I375" s="111">
        <v>231</v>
      </c>
    </row>
    <row r="376" spans="1:9">
      <c r="A376" s="180" t="s">
        <v>2261</v>
      </c>
      <c r="B376" s="111"/>
      <c r="C376" s="111">
        <v>1</v>
      </c>
      <c r="D376" s="111"/>
      <c r="E376" s="111"/>
      <c r="F376" s="111">
        <v>110</v>
      </c>
      <c r="G376" s="111"/>
      <c r="H376" s="111">
        <v>1</v>
      </c>
      <c r="I376" s="111">
        <v>110</v>
      </c>
    </row>
    <row r="377" spans="1:9">
      <c r="A377" s="180" t="s">
        <v>2262</v>
      </c>
      <c r="B377" s="111"/>
      <c r="C377" s="111">
        <v>1</v>
      </c>
      <c r="D377" s="111"/>
      <c r="E377" s="111"/>
      <c r="F377" s="111">
        <v>288</v>
      </c>
      <c r="G377" s="111"/>
      <c r="H377" s="111">
        <v>1</v>
      </c>
      <c r="I377" s="111">
        <v>288</v>
      </c>
    </row>
    <row r="378" spans="1:9">
      <c r="A378" s="180" t="s">
        <v>2264</v>
      </c>
      <c r="B378" s="111"/>
      <c r="C378" s="111">
        <v>1</v>
      </c>
      <c r="D378" s="111"/>
      <c r="E378" s="111"/>
      <c r="F378" s="111">
        <v>241</v>
      </c>
      <c r="G378" s="111"/>
      <c r="H378" s="111">
        <v>1</v>
      </c>
      <c r="I378" s="111">
        <v>241</v>
      </c>
    </row>
    <row r="379" spans="1:9">
      <c r="A379" s="180" t="s">
        <v>2265</v>
      </c>
      <c r="B379" s="111"/>
      <c r="C379" s="111">
        <v>1</v>
      </c>
      <c r="D379" s="111"/>
      <c r="E379" s="111"/>
      <c r="F379" s="111">
        <v>106</v>
      </c>
      <c r="G379" s="111"/>
      <c r="H379" s="111">
        <v>1</v>
      </c>
      <c r="I379" s="111">
        <v>106</v>
      </c>
    </row>
    <row r="380" spans="1:9">
      <c r="A380" s="180" t="s">
        <v>2411</v>
      </c>
      <c r="B380" s="111">
        <v>1</v>
      </c>
      <c r="C380" s="111">
        <v>2</v>
      </c>
      <c r="D380" s="111"/>
      <c r="E380" s="111">
        <v>250</v>
      </c>
      <c r="F380" s="111">
        <v>250</v>
      </c>
      <c r="G380" s="111"/>
      <c r="H380" s="111">
        <v>3</v>
      </c>
      <c r="I380" s="111">
        <v>250</v>
      </c>
    </row>
    <row r="381" spans="1:9">
      <c r="A381" s="180" t="s">
        <v>2412</v>
      </c>
      <c r="B381" s="111">
        <v>1</v>
      </c>
      <c r="C381" s="111">
        <v>2</v>
      </c>
      <c r="D381" s="111"/>
      <c r="E381" s="111">
        <v>200</v>
      </c>
      <c r="F381" s="111">
        <v>200</v>
      </c>
      <c r="G381" s="111"/>
      <c r="H381" s="111">
        <v>3</v>
      </c>
      <c r="I381" s="111">
        <v>200</v>
      </c>
    </row>
    <row r="382" spans="1:9">
      <c r="A382" s="180" t="s">
        <v>2413</v>
      </c>
      <c r="B382" s="111">
        <v>1</v>
      </c>
      <c r="C382" s="111">
        <v>2</v>
      </c>
      <c r="D382" s="111"/>
      <c r="E382" s="111">
        <v>250</v>
      </c>
      <c r="F382" s="111">
        <v>250</v>
      </c>
      <c r="G382" s="111"/>
      <c r="H382" s="111">
        <v>3</v>
      </c>
      <c r="I382" s="111">
        <v>250</v>
      </c>
    </row>
    <row r="383" spans="1:9">
      <c r="A383" s="180" t="s">
        <v>2414</v>
      </c>
      <c r="B383" s="111">
        <v>1</v>
      </c>
      <c r="C383" s="111">
        <v>6</v>
      </c>
      <c r="D383" s="111"/>
      <c r="E383" s="111">
        <v>285</v>
      </c>
      <c r="F383" s="111">
        <v>285</v>
      </c>
      <c r="G383" s="111"/>
      <c r="H383" s="111">
        <v>7</v>
      </c>
      <c r="I383" s="111">
        <v>285</v>
      </c>
    </row>
    <row r="384" spans="1:9">
      <c r="A384" s="180" t="s">
        <v>2415</v>
      </c>
      <c r="B384" s="111">
        <v>1</v>
      </c>
      <c r="C384" s="111">
        <v>4</v>
      </c>
      <c r="D384" s="111"/>
      <c r="E384" s="111">
        <v>300</v>
      </c>
      <c r="F384" s="111">
        <v>300</v>
      </c>
      <c r="G384" s="111"/>
      <c r="H384" s="111">
        <v>5</v>
      </c>
      <c r="I384" s="111">
        <v>300</v>
      </c>
    </row>
    <row r="385" spans="1:9">
      <c r="A385" s="180" t="s">
        <v>2418</v>
      </c>
      <c r="B385" s="111">
        <v>1</v>
      </c>
      <c r="C385" s="111">
        <v>2</v>
      </c>
      <c r="D385" s="111"/>
      <c r="E385" s="111">
        <v>310</v>
      </c>
      <c r="F385" s="111">
        <v>310</v>
      </c>
      <c r="G385" s="111"/>
      <c r="H385" s="111">
        <v>3</v>
      </c>
      <c r="I385" s="111">
        <v>310</v>
      </c>
    </row>
    <row r="386" spans="1:9">
      <c r="A386" s="180" t="s">
        <v>2430</v>
      </c>
      <c r="B386" s="111">
        <v>1</v>
      </c>
      <c r="C386" s="111">
        <v>2</v>
      </c>
      <c r="D386" s="111"/>
      <c r="E386" s="111">
        <v>150</v>
      </c>
      <c r="F386" s="111">
        <v>150</v>
      </c>
      <c r="G386" s="111"/>
      <c r="H386" s="111">
        <v>3</v>
      </c>
      <c r="I386" s="111">
        <v>150</v>
      </c>
    </row>
    <row r="387" spans="1:9">
      <c r="A387" s="180" t="s">
        <v>2433</v>
      </c>
      <c r="B387" s="111">
        <v>1</v>
      </c>
      <c r="C387" s="111">
        <v>2</v>
      </c>
      <c r="D387" s="111"/>
      <c r="E387" s="111">
        <v>150</v>
      </c>
      <c r="F387" s="111">
        <v>150</v>
      </c>
      <c r="G387" s="111"/>
      <c r="H387" s="111">
        <v>3</v>
      </c>
      <c r="I387" s="111">
        <v>150</v>
      </c>
    </row>
    <row r="388" spans="1:9">
      <c r="A388" s="180" t="s">
        <v>2436</v>
      </c>
      <c r="B388" s="111"/>
      <c r="C388" s="111">
        <v>1</v>
      </c>
      <c r="D388" s="111"/>
      <c r="E388" s="111"/>
      <c r="F388" s="111">
        <v>90</v>
      </c>
      <c r="G388" s="111"/>
      <c r="H388" s="111">
        <v>1</v>
      </c>
      <c r="I388" s="111">
        <v>90</v>
      </c>
    </row>
    <row r="389" spans="1:9">
      <c r="A389" s="180" t="s">
        <v>2449</v>
      </c>
      <c r="B389" s="111">
        <v>4</v>
      </c>
      <c r="C389" s="111"/>
      <c r="D389" s="111"/>
      <c r="E389" s="111">
        <v>403</v>
      </c>
      <c r="F389" s="111"/>
      <c r="G389" s="111"/>
      <c r="H389" s="111">
        <v>4</v>
      </c>
      <c r="I389" s="111">
        <v>403</v>
      </c>
    </row>
    <row r="390" spans="1:9">
      <c r="A390" s="180" t="s">
        <v>2450</v>
      </c>
      <c r="B390" s="111">
        <v>2</v>
      </c>
      <c r="C390" s="111"/>
      <c r="D390" s="111"/>
      <c r="E390" s="111">
        <v>229</v>
      </c>
      <c r="F390" s="111"/>
      <c r="G390" s="111"/>
      <c r="H390" s="111">
        <v>2</v>
      </c>
      <c r="I390" s="111">
        <v>229</v>
      </c>
    </row>
    <row r="391" spans="1:9">
      <c r="A391" s="180" t="s">
        <v>2451</v>
      </c>
      <c r="B391" s="111">
        <v>2</v>
      </c>
      <c r="C391" s="111"/>
      <c r="D391" s="111"/>
      <c r="E391" s="111">
        <v>857</v>
      </c>
      <c r="F391" s="111"/>
      <c r="G391" s="111"/>
      <c r="H391" s="111">
        <v>2</v>
      </c>
      <c r="I391" s="111">
        <v>857</v>
      </c>
    </row>
    <row r="392" spans="1:9">
      <c r="A392" s="180" t="s">
        <v>2452</v>
      </c>
      <c r="B392" s="111">
        <v>2</v>
      </c>
      <c r="C392" s="111">
        <v>1</v>
      </c>
      <c r="D392" s="111"/>
      <c r="E392" s="111">
        <v>656</v>
      </c>
      <c r="F392" s="111">
        <v>103</v>
      </c>
      <c r="G392" s="111"/>
      <c r="H392" s="111">
        <v>3</v>
      </c>
      <c r="I392" s="111">
        <v>656</v>
      </c>
    </row>
    <row r="393" spans="1:9">
      <c r="A393" s="180" t="s">
        <v>2463</v>
      </c>
      <c r="B393" s="111">
        <v>1</v>
      </c>
      <c r="C393" s="111">
        <v>3</v>
      </c>
      <c r="D393" s="111"/>
      <c r="E393" s="111">
        <v>145</v>
      </c>
      <c r="F393" s="111">
        <v>145</v>
      </c>
      <c r="G393" s="111"/>
      <c r="H393" s="111">
        <v>4</v>
      </c>
      <c r="I393" s="111">
        <v>145</v>
      </c>
    </row>
    <row r="394" spans="1:9">
      <c r="A394" s="180" t="s">
        <v>2468</v>
      </c>
      <c r="B394" s="111"/>
      <c r="C394" s="111">
        <v>1</v>
      </c>
      <c r="D394" s="111"/>
      <c r="E394" s="111"/>
      <c r="F394" s="111">
        <v>100</v>
      </c>
      <c r="G394" s="111"/>
      <c r="H394" s="111">
        <v>1</v>
      </c>
      <c r="I394" s="111">
        <v>100</v>
      </c>
    </row>
    <row r="395" spans="1:9">
      <c r="A395" s="180" t="s">
        <v>2471</v>
      </c>
      <c r="B395" s="111"/>
      <c r="C395" s="111">
        <v>5</v>
      </c>
      <c r="D395" s="111"/>
      <c r="E395" s="111"/>
      <c r="F395" s="111">
        <v>350</v>
      </c>
      <c r="G395" s="111"/>
      <c r="H395" s="111">
        <v>5</v>
      </c>
      <c r="I395" s="111">
        <v>350</v>
      </c>
    </row>
    <row r="396" spans="1:9">
      <c r="A396" s="180" t="s">
        <v>2472</v>
      </c>
      <c r="B396" s="111"/>
      <c r="C396" s="111"/>
      <c r="D396" s="111">
        <v>1</v>
      </c>
      <c r="E396" s="111"/>
      <c r="F396" s="111"/>
      <c r="G396" s="111">
        <v>416</v>
      </c>
      <c r="H396" s="111">
        <v>1</v>
      </c>
      <c r="I396" s="111">
        <v>416</v>
      </c>
    </row>
    <row r="397" spans="1:9">
      <c r="A397" s="180" t="s">
        <v>2475</v>
      </c>
      <c r="B397" s="111"/>
      <c r="C397" s="111">
        <v>6</v>
      </c>
      <c r="D397" s="111">
        <v>1</v>
      </c>
      <c r="E397" s="111"/>
      <c r="F397" s="111">
        <v>320</v>
      </c>
      <c r="G397" s="111">
        <v>320</v>
      </c>
      <c r="H397" s="111">
        <v>7</v>
      </c>
      <c r="I397" s="111">
        <v>320</v>
      </c>
    </row>
    <row r="398" spans="1:9">
      <c r="A398" s="180" t="s">
        <v>2478</v>
      </c>
      <c r="B398" s="111"/>
      <c r="C398" s="111">
        <v>5</v>
      </c>
      <c r="D398" s="111">
        <v>1</v>
      </c>
      <c r="E398" s="111"/>
      <c r="F398" s="111">
        <v>300</v>
      </c>
      <c r="G398" s="111">
        <v>300</v>
      </c>
      <c r="H398" s="111">
        <v>6</v>
      </c>
      <c r="I398" s="111">
        <v>300</v>
      </c>
    </row>
    <row r="399" spans="1:9">
      <c r="A399" s="180" t="s">
        <v>2484</v>
      </c>
      <c r="B399" s="111"/>
      <c r="C399" s="111">
        <v>5</v>
      </c>
      <c r="D399" s="111">
        <v>1</v>
      </c>
      <c r="E399" s="111"/>
      <c r="F399" s="111">
        <v>400</v>
      </c>
      <c r="G399" s="111">
        <v>400</v>
      </c>
      <c r="H399" s="111">
        <v>6</v>
      </c>
      <c r="I399" s="111">
        <v>400</v>
      </c>
    </row>
    <row r="400" spans="1:9">
      <c r="A400" s="180" t="s">
        <v>2492</v>
      </c>
      <c r="B400" s="111">
        <v>4</v>
      </c>
      <c r="C400" s="111"/>
      <c r="D400" s="111"/>
      <c r="E400" s="111">
        <v>405</v>
      </c>
      <c r="F400" s="111"/>
      <c r="G400" s="111"/>
      <c r="H400" s="111">
        <v>4</v>
      </c>
      <c r="I400" s="111">
        <v>405</v>
      </c>
    </row>
    <row r="401" spans="1:9">
      <c r="A401" s="180" t="s">
        <v>2493</v>
      </c>
      <c r="B401" s="111">
        <v>2</v>
      </c>
      <c r="C401" s="111"/>
      <c r="D401" s="111"/>
      <c r="E401" s="111">
        <v>227</v>
      </c>
      <c r="F401" s="111"/>
      <c r="G401" s="111"/>
      <c r="H401" s="111">
        <v>2</v>
      </c>
      <c r="I401" s="111">
        <v>227</v>
      </c>
    </row>
    <row r="402" spans="1:9">
      <c r="A402" s="180" t="s">
        <v>2494</v>
      </c>
      <c r="B402" s="111">
        <v>2</v>
      </c>
      <c r="C402" s="111">
        <v>4</v>
      </c>
      <c r="D402" s="111">
        <v>1</v>
      </c>
      <c r="E402" s="111">
        <v>859</v>
      </c>
      <c r="F402" s="111">
        <v>400</v>
      </c>
      <c r="G402" s="111">
        <v>400</v>
      </c>
      <c r="H402" s="111">
        <v>7</v>
      </c>
      <c r="I402" s="111">
        <v>859</v>
      </c>
    </row>
    <row r="403" spans="1:9">
      <c r="A403" s="180" t="s">
        <v>2495</v>
      </c>
      <c r="B403" s="111">
        <v>2</v>
      </c>
      <c r="C403" s="111"/>
      <c r="D403" s="111"/>
      <c r="E403" s="111">
        <v>654</v>
      </c>
      <c r="F403" s="111"/>
      <c r="G403" s="111"/>
      <c r="H403" s="111">
        <v>2</v>
      </c>
      <c r="I403" s="111">
        <v>654</v>
      </c>
    </row>
    <row r="404" spans="1:9">
      <c r="A404" s="180" t="s">
        <v>2500</v>
      </c>
      <c r="B404" s="111"/>
      <c r="C404" s="111">
        <v>4</v>
      </c>
      <c r="D404" s="111">
        <v>1</v>
      </c>
      <c r="E404" s="111"/>
      <c r="F404" s="111">
        <v>400</v>
      </c>
      <c r="G404" s="111">
        <v>400</v>
      </c>
      <c r="H404" s="111">
        <v>5</v>
      </c>
      <c r="I404" s="111">
        <v>400</v>
      </c>
    </row>
    <row r="405" spans="1:9">
      <c r="A405" s="180" t="s">
        <v>2509</v>
      </c>
      <c r="B405" s="111"/>
      <c r="C405" s="111">
        <v>3</v>
      </c>
      <c r="D405" s="111">
        <v>1</v>
      </c>
      <c r="E405" s="111"/>
      <c r="F405" s="111">
        <v>216</v>
      </c>
      <c r="G405" s="111">
        <v>216</v>
      </c>
      <c r="H405" s="111">
        <v>4</v>
      </c>
      <c r="I405" s="111">
        <v>216</v>
      </c>
    </row>
    <row r="406" spans="1:9">
      <c r="A406" s="180" t="s">
        <v>2514</v>
      </c>
      <c r="B406" s="111"/>
      <c r="C406" s="111">
        <v>1</v>
      </c>
      <c r="D406" s="111"/>
      <c r="E406" s="111"/>
      <c r="F406" s="111">
        <v>42</v>
      </c>
      <c r="G406" s="111"/>
      <c r="H406" s="111">
        <v>1</v>
      </c>
      <c r="I406" s="111">
        <v>42</v>
      </c>
    </row>
    <row r="407" spans="1:9">
      <c r="A407" s="180" t="s">
        <v>2515</v>
      </c>
      <c r="B407" s="111"/>
      <c r="C407" s="111">
        <v>4</v>
      </c>
      <c r="D407" s="111">
        <v>1</v>
      </c>
      <c r="E407" s="111"/>
      <c r="F407" s="111">
        <v>200</v>
      </c>
      <c r="G407" s="111">
        <v>200</v>
      </c>
      <c r="H407" s="111">
        <v>5</v>
      </c>
      <c r="I407" s="111">
        <v>200</v>
      </c>
    </row>
    <row r="408" spans="1:9">
      <c r="A408" s="179" t="s">
        <v>497</v>
      </c>
      <c r="B408" s="111"/>
      <c r="C408" s="111">
        <v>1</v>
      </c>
      <c r="D408" s="111"/>
      <c r="E408" s="111"/>
      <c r="F408" s="111">
        <v>80</v>
      </c>
      <c r="G408" s="111"/>
      <c r="H408" s="111">
        <v>1</v>
      </c>
      <c r="I408" s="111">
        <v>80</v>
      </c>
    </row>
    <row r="409" spans="1:9">
      <c r="A409" s="180" t="s">
        <v>2151</v>
      </c>
      <c r="B409" s="111"/>
      <c r="C409" s="111">
        <v>1</v>
      </c>
      <c r="D409" s="111"/>
      <c r="E409" s="111"/>
      <c r="F409" s="111">
        <v>80</v>
      </c>
      <c r="G409" s="111"/>
      <c r="H409" s="111">
        <v>1</v>
      </c>
      <c r="I409" s="111">
        <v>80</v>
      </c>
    </row>
    <row r="410" spans="1:9">
      <c r="A410" s="179" t="s">
        <v>1901</v>
      </c>
      <c r="B410" s="111"/>
      <c r="C410" s="111">
        <v>4</v>
      </c>
      <c r="D410" s="111"/>
      <c r="E410" s="111"/>
      <c r="F410" s="111">
        <v>393</v>
      </c>
      <c r="G410" s="111"/>
      <c r="H410" s="111">
        <v>4</v>
      </c>
      <c r="I410" s="111">
        <v>393</v>
      </c>
    </row>
    <row r="411" spans="1:9">
      <c r="A411" s="180" t="s">
        <v>2516</v>
      </c>
      <c r="B411" s="111"/>
      <c r="C411" s="111">
        <v>4</v>
      </c>
      <c r="D411" s="111"/>
      <c r="E411" s="111"/>
      <c r="F411" s="111">
        <v>393</v>
      </c>
      <c r="G411" s="111"/>
      <c r="H411" s="111">
        <v>4</v>
      </c>
      <c r="I411" s="111">
        <v>393</v>
      </c>
    </row>
    <row r="412" spans="1:9">
      <c r="A412" s="109" t="s">
        <v>20</v>
      </c>
      <c r="B412" s="111">
        <v>172</v>
      </c>
      <c r="C412" s="111">
        <v>257</v>
      </c>
      <c r="D412" s="111">
        <v>4</v>
      </c>
      <c r="E412" s="111">
        <v>4370</v>
      </c>
      <c r="F412" s="111">
        <v>4370</v>
      </c>
      <c r="G412" s="111">
        <v>694</v>
      </c>
      <c r="H412" s="111">
        <v>433</v>
      </c>
      <c r="I412" s="111">
        <v>4370</v>
      </c>
    </row>
    <row r="413" spans="1:9">
      <c r="A413" s="179" t="s">
        <v>253</v>
      </c>
      <c r="B413" s="111">
        <v>3</v>
      </c>
      <c r="C413" s="111">
        <v>2</v>
      </c>
      <c r="D413" s="111"/>
      <c r="E413" s="111">
        <v>252</v>
      </c>
      <c r="F413" s="111">
        <v>252</v>
      </c>
      <c r="G413" s="111"/>
      <c r="H413" s="111">
        <v>5</v>
      </c>
      <c r="I413" s="111">
        <v>252</v>
      </c>
    </row>
    <row r="414" spans="1:9">
      <c r="A414" s="180" t="s">
        <v>2197</v>
      </c>
      <c r="B414" s="111">
        <v>1</v>
      </c>
      <c r="C414" s="111">
        <v>1</v>
      </c>
      <c r="D414" s="111"/>
      <c r="E414" s="111">
        <v>252</v>
      </c>
      <c r="F414" s="111">
        <v>252</v>
      </c>
      <c r="G414" s="111"/>
      <c r="H414" s="111">
        <v>2</v>
      </c>
      <c r="I414" s="111">
        <v>252</v>
      </c>
    </row>
    <row r="415" spans="1:9">
      <c r="A415" s="180" t="s">
        <v>2203</v>
      </c>
      <c r="B415" s="111">
        <v>1</v>
      </c>
      <c r="C415" s="111">
        <v>1</v>
      </c>
      <c r="D415" s="111"/>
      <c r="E415" s="111">
        <v>85</v>
      </c>
      <c r="F415" s="111">
        <v>85</v>
      </c>
      <c r="G415" s="111"/>
      <c r="H415" s="111">
        <v>2</v>
      </c>
      <c r="I415" s="111">
        <v>85</v>
      </c>
    </row>
    <row r="416" spans="1:9">
      <c r="A416" s="180" t="s">
        <v>2516</v>
      </c>
      <c r="B416" s="111">
        <v>1</v>
      </c>
      <c r="C416" s="111"/>
      <c r="D416" s="111"/>
      <c r="E416" s="111">
        <v>90</v>
      </c>
      <c r="F416" s="111"/>
      <c r="G416" s="111"/>
      <c r="H416" s="111">
        <v>1</v>
      </c>
      <c r="I416" s="111">
        <v>90</v>
      </c>
    </row>
    <row r="417" spans="1:9">
      <c r="A417" s="179" t="s">
        <v>310</v>
      </c>
      <c r="B417" s="111">
        <v>13</v>
      </c>
      <c r="C417" s="111">
        <v>17</v>
      </c>
      <c r="D417" s="111"/>
      <c r="E417" s="111">
        <v>1200</v>
      </c>
      <c r="F417" s="111">
        <v>1200</v>
      </c>
      <c r="G417" s="111"/>
      <c r="H417" s="111">
        <v>30</v>
      </c>
      <c r="I417" s="111">
        <v>1200</v>
      </c>
    </row>
    <row r="418" spans="1:9">
      <c r="A418" s="180" t="s">
        <v>2019</v>
      </c>
      <c r="B418" s="111">
        <v>2</v>
      </c>
      <c r="C418" s="111"/>
      <c r="D418" s="111"/>
      <c r="E418" s="111">
        <v>115</v>
      </c>
      <c r="F418" s="111"/>
      <c r="G418" s="111"/>
      <c r="H418" s="111">
        <v>2</v>
      </c>
      <c r="I418" s="111">
        <v>115</v>
      </c>
    </row>
    <row r="419" spans="1:9">
      <c r="A419" s="180" t="s">
        <v>2059</v>
      </c>
      <c r="B419" s="111">
        <v>2</v>
      </c>
      <c r="C419" s="111">
        <v>1</v>
      </c>
      <c r="D419" s="111"/>
      <c r="E419" s="111">
        <v>309</v>
      </c>
      <c r="F419" s="111">
        <v>309</v>
      </c>
      <c r="G419" s="111"/>
      <c r="H419" s="111">
        <v>3</v>
      </c>
      <c r="I419" s="111">
        <v>309</v>
      </c>
    </row>
    <row r="420" spans="1:9">
      <c r="A420" s="180" t="s">
        <v>2060</v>
      </c>
      <c r="B420" s="111"/>
      <c r="C420" s="111">
        <v>1</v>
      </c>
      <c r="D420" s="111"/>
      <c r="E420" s="111"/>
      <c r="F420" s="111">
        <v>309</v>
      </c>
      <c r="G420" s="111"/>
      <c r="H420" s="111">
        <v>1</v>
      </c>
      <c r="I420" s="111">
        <v>309</v>
      </c>
    </row>
    <row r="421" spans="1:9">
      <c r="A421" s="180" t="s">
        <v>2065</v>
      </c>
      <c r="B421" s="111">
        <v>1</v>
      </c>
      <c r="C421" s="111"/>
      <c r="D421" s="111"/>
      <c r="E421" s="111">
        <v>180</v>
      </c>
      <c r="F421" s="111"/>
      <c r="G421" s="111"/>
      <c r="H421" s="111">
        <v>1</v>
      </c>
      <c r="I421" s="111">
        <v>180</v>
      </c>
    </row>
    <row r="422" spans="1:9">
      <c r="A422" s="180" t="s">
        <v>2066</v>
      </c>
      <c r="B422" s="111">
        <v>2</v>
      </c>
      <c r="C422" s="111">
        <v>6</v>
      </c>
      <c r="D422" s="111"/>
      <c r="E422" s="111">
        <v>180</v>
      </c>
      <c r="F422" s="111">
        <v>180</v>
      </c>
      <c r="G422" s="111"/>
      <c r="H422" s="111">
        <v>8</v>
      </c>
      <c r="I422" s="111">
        <v>180</v>
      </c>
    </row>
    <row r="423" spans="1:9">
      <c r="A423" s="180" t="s">
        <v>2085</v>
      </c>
      <c r="B423" s="111">
        <v>2</v>
      </c>
      <c r="C423" s="111">
        <v>2</v>
      </c>
      <c r="D423" s="111"/>
      <c r="E423" s="111">
        <v>299</v>
      </c>
      <c r="F423" s="111">
        <v>299</v>
      </c>
      <c r="G423" s="111"/>
      <c r="H423" s="111">
        <v>4</v>
      </c>
      <c r="I423" s="111">
        <v>299</v>
      </c>
    </row>
    <row r="424" spans="1:9">
      <c r="A424" s="180" t="s">
        <v>2099</v>
      </c>
      <c r="B424" s="111">
        <v>1</v>
      </c>
      <c r="C424" s="111"/>
      <c r="D424" s="111"/>
      <c r="E424" s="111">
        <v>304</v>
      </c>
      <c r="F424" s="111"/>
      <c r="G424" s="111"/>
      <c r="H424" s="111">
        <v>1</v>
      </c>
      <c r="I424" s="111">
        <v>304</v>
      </c>
    </row>
    <row r="425" spans="1:9">
      <c r="A425" s="180" t="s">
        <v>2281</v>
      </c>
      <c r="B425" s="111">
        <v>2</v>
      </c>
      <c r="C425" s="111">
        <v>1</v>
      </c>
      <c r="D425" s="111"/>
      <c r="E425" s="111">
        <v>309</v>
      </c>
      <c r="F425" s="111">
        <v>308</v>
      </c>
      <c r="G425" s="111"/>
      <c r="H425" s="111">
        <v>3</v>
      </c>
      <c r="I425" s="111">
        <v>309</v>
      </c>
    </row>
    <row r="426" spans="1:9">
      <c r="A426" s="180" t="s">
        <v>2516</v>
      </c>
      <c r="B426" s="111">
        <v>1</v>
      </c>
      <c r="C426" s="111">
        <v>6</v>
      </c>
      <c r="D426" s="111"/>
      <c r="E426" s="111">
        <v>1200</v>
      </c>
      <c r="F426" s="111">
        <v>1200</v>
      </c>
      <c r="G426" s="111"/>
      <c r="H426" s="111">
        <v>7</v>
      </c>
      <c r="I426" s="111">
        <v>1200</v>
      </c>
    </row>
    <row r="427" spans="1:9">
      <c r="A427" s="179" t="s">
        <v>499</v>
      </c>
      <c r="B427" s="111">
        <v>6</v>
      </c>
      <c r="C427" s="111">
        <v>10</v>
      </c>
      <c r="D427" s="111"/>
      <c r="E427" s="111">
        <v>644</v>
      </c>
      <c r="F427" s="111">
        <v>325</v>
      </c>
      <c r="G427" s="111"/>
      <c r="H427" s="111">
        <v>16</v>
      </c>
      <c r="I427" s="111">
        <v>644</v>
      </c>
    </row>
    <row r="428" spans="1:9">
      <c r="A428" s="180" t="s">
        <v>2200</v>
      </c>
      <c r="B428" s="111">
        <v>1</v>
      </c>
      <c r="C428" s="111">
        <v>1</v>
      </c>
      <c r="D428" s="111"/>
      <c r="E428" s="111">
        <v>176</v>
      </c>
      <c r="F428" s="111">
        <v>176</v>
      </c>
      <c r="G428" s="111"/>
      <c r="H428" s="111">
        <v>2</v>
      </c>
      <c r="I428" s="111">
        <v>176</v>
      </c>
    </row>
    <row r="429" spans="1:9">
      <c r="A429" s="180" t="s">
        <v>2205</v>
      </c>
      <c r="B429" s="111">
        <v>1</v>
      </c>
      <c r="C429" s="111">
        <v>1</v>
      </c>
      <c r="D429" s="111"/>
      <c r="E429" s="111">
        <v>50</v>
      </c>
      <c r="F429" s="111">
        <v>50</v>
      </c>
      <c r="G429" s="111"/>
      <c r="H429" s="111">
        <v>2</v>
      </c>
      <c r="I429" s="111">
        <v>50</v>
      </c>
    </row>
    <row r="430" spans="1:9">
      <c r="A430" s="180" t="s">
        <v>2385</v>
      </c>
      <c r="B430" s="111">
        <v>1</v>
      </c>
      <c r="C430" s="111"/>
      <c r="D430" s="111"/>
      <c r="E430" s="111">
        <v>100</v>
      </c>
      <c r="F430" s="111"/>
      <c r="G430" s="111"/>
      <c r="H430" s="111">
        <v>1</v>
      </c>
      <c r="I430" s="111">
        <v>100</v>
      </c>
    </row>
    <row r="431" spans="1:9">
      <c r="A431" s="180" t="s">
        <v>2393</v>
      </c>
      <c r="B431" s="111">
        <v>1</v>
      </c>
      <c r="C431" s="111"/>
      <c r="D431" s="111"/>
      <c r="E431" s="111">
        <v>644</v>
      </c>
      <c r="F431" s="111"/>
      <c r="G431" s="111"/>
      <c r="H431" s="111">
        <v>1</v>
      </c>
      <c r="I431" s="111">
        <v>644</v>
      </c>
    </row>
    <row r="432" spans="1:9">
      <c r="A432" s="180" t="s">
        <v>2405</v>
      </c>
      <c r="B432" s="111">
        <v>1</v>
      </c>
      <c r="C432" s="111">
        <v>4</v>
      </c>
      <c r="D432" s="111"/>
      <c r="E432" s="111">
        <v>19</v>
      </c>
      <c r="F432" s="111">
        <v>19</v>
      </c>
      <c r="G432" s="111"/>
      <c r="H432" s="111">
        <v>5</v>
      </c>
      <c r="I432" s="111">
        <v>19</v>
      </c>
    </row>
    <row r="433" spans="1:9">
      <c r="A433" s="180" t="s">
        <v>2516</v>
      </c>
      <c r="B433" s="111">
        <v>1</v>
      </c>
      <c r="C433" s="111">
        <v>4</v>
      </c>
      <c r="D433" s="111"/>
      <c r="E433" s="111">
        <v>200</v>
      </c>
      <c r="F433" s="111">
        <v>325</v>
      </c>
      <c r="G433" s="111"/>
      <c r="H433" s="111">
        <v>5</v>
      </c>
      <c r="I433" s="111">
        <v>325</v>
      </c>
    </row>
    <row r="434" spans="1:9">
      <c r="A434" s="179" t="s">
        <v>514</v>
      </c>
      <c r="B434" s="111">
        <v>2</v>
      </c>
      <c r="C434" s="111">
        <v>4</v>
      </c>
      <c r="D434" s="111"/>
      <c r="E434" s="111">
        <v>48</v>
      </c>
      <c r="F434" s="111">
        <v>9</v>
      </c>
      <c r="G434" s="111"/>
      <c r="H434" s="111">
        <v>6</v>
      </c>
      <c r="I434" s="111">
        <v>48</v>
      </c>
    </row>
    <row r="435" spans="1:9">
      <c r="A435" s="180" t="s">
        <v>2387</v>
      </c>
      <c r="B435" s="111">
        <v>1</v>
      </c>
      <c r="C435" s="111"/>
      <c r="D435" s="111"/>
      <c r="E435" s="111">
        <v>48</v>
      </c>
      <c r="F435" s="111"/>
      <c r="G435" s="111"/>
      <c r="H435" s="111">
        <v>1</v>
      </c>
      <c r="I435" s="111">
        <v>48</v>
      </c>
    </row>
    <row r="436" spans="1:9">
      <c r="A436" s="180" t="s">
        <v>2401</v>
      </c>
      <c r="B436" s="111">
        <v>1</v>
      </c>
      <c r="C436" s="111">
        <v>4</v>
      </c>
      <c r="D436" s="111"/>
      <c r="E436" s="111">
        <v>9</v>
      </c>
      <c r="F436" s="111">
        <v>9</v>
      </c>
      <c r="G436" s="111"/>
      <c r="H436" s="111">
        <v>5</v>
      </c>
      <c r="I436" s="111">
        <v>9</v>
      </c>
    </row>
    <row r="437" spans="1:9">
      <c r="A437" s="179" t="s">
        <v>517</v>
      </c>
      <c r="B437" s="111">
        <v>9</v>
      </c>
      <c r="C437" s="111">
        <v>11</v>
      </c>
      <c r="D437" s="111"/>
      <c r="E437" s="111">
        <v>340</v>
      </c>
      <c r="F437" s="111">
        <v>1750</v>
      </c>
      <c r="G437" s="111"/>
      <c r="H437" s="111">
        <v>20</v>
      </c>
      <c r="I437" s="111">
        <v>1750</v>
      </c>
    </row>
    <row r="438" spans="1:9">
      <c r="A438" s="180" t="s">
        <v>2082</v>
      </c>
      <c r="B438" s="111">
        <v>2</v>
      </c>
      <c r="C438" s="111">
        <v>2</v>
      </c>
      <c r="D438" s="111"/>
      <c r="E438" s="111">
        <v>340</v>
      </c>
      <c r="F438" s="111">
        <v>340</v>
      </c>
      <c r="G438" s="111"/>
      <c r="H438" s="111">
        <v>4</v>
      </c>
      <c r="I438" s="111">
        <v>340</v>
      </c>
    </row>
    <row r="439" spans="1:9">
      <c r="A439" s="180" t="s">
        <v>2088</v>
      </c>
      <c r="B439" s="111">
        <v>2</v>
      </c>
      <c r="C439" s="111">
        <v>2</v>
      </c>
      <c r="D439" s="111"/>
      <c r="E439" s="111">
        <v>204</v>
      </c>
      <c r="F439" s="111">
        <v>204</v>
      </c>
      <c r="G439" s="111"/>
      <c r="H439" s="111">
        <v>4</v>
      </c>
      <c r="I439" s="111">
        <v>204</v>
      </c>
    </row>
    <row r="440" spans="1:9">
      <c r="A440" s="180" t="s">
        <v>2091</v>
      </c>
      <c r="B440" s="111">
        <v>2</v>
      </c>
      <c r="C440" s="111">
        <v>2</v>
      </c>
      <c r="D440" s="111"/>
      <c r="E440" s="111">
        <v>250</v>
      </c>
      <c r="F440" s="111">
        <v>250</v>
      </c>
      <c r="G440" s="111"/>
      <c r="H440" s="111">
        <v>4</v>
      </c>
      <c r="I440" s="111">
        <v>250</v>
      </c>
    </row>
    <row r="441" spans="1:9">
      <c r="A441" s="180" t="s">
        <v>2204</v>
      </c>
      <c r="B441" s="111">
        <v>1</v>
      </c>
      <c r="C441" s="111">
        <v>1</v>
      </c>
      <c r="D441" s="111"/>
      <c r="E441" s="111">
        <v>95</v>
      </c>
      <c r="F441" s="111">
        <v>95</v>
      </c>
      <c r="G441" s="111"/>
      <c r="H441" s="111">
        <v>2</v>
      </c>
      <c r="I441" s="111">
        <v>95</v>
      </c>
    </row>
    <row r="442" spans="1:9">
      <c r="A442" s="180" t="s">
        <v>2208</v>
      </c>
      <c r="B442" s="111">
        <v>1</v>
      </c>
      <c r="C442" s="111">
        <v>1</v>
      </c>
      <c r="D442" s="111"/>
      <c r="E442" s="111">
        <v>18</v>
      </c>
      <c r="F442" s="111">
        <v>18</v>
      </c>
      <c r="G442" s="111"/>
      <c r="H442" s="111">
        <v>2</v>
      </c>
      <c r="I442" s="111">
        <v>18</v>
      </c>
    </row>
    <row r="443" spans="1:9">
      <c r="A443" s="180" t="s">
        <v>2220</v>
      </c>
      <c r="B443" s="111">
        <v>1</v>
      </c>
      <c r="C443" s="111">
        <v>1</v>
      </c>
      <c r="D443" s="111"/>
      <c r="E443" s="111">
        <v>142</v>
      </c>
      <c r="F443" s="111">
        <v>142</v>
      </c>
      <c r="G443" s="111"/>
      <c r="H443" s="111">
        <v>2</v>
      </c>
      <c r="I443" s="111">
        <v>142</v>
      </c>
    </row>
    <row r="444" spans="1:9">
      <c r="A444" s="180" t="s">
        <v>2324</v>
      </c>
      <c r="B444" s="111"/>
      <c r="C444" s="111">
        <v>1</v>
      </c>
      <c r="D444" s="111"/>
      <c r="E444" s="111"/>
      <c r="F444" s="111">
        <v>1750</v>
      </c>
      <c r="G444" s="111"/>
      <c r="H444" s="111">
        <v>1</v>
      </c>
      <c r="I444" s="111">
        <v>1750</v>
      </c>
    </row>
    <row r="445" spans="1:9">
      <c r="A445" s="180" t="s">
        <v>2329</v>
      </c>
      <c r="B445" s="111"/>
      <c r="C445" s="111">
        <v>1</v>
      </c>
      <c r="D445" s="111"/>
      <c r="E445" s="111"/>
      <c r="F445" s="111">
        <v>820</v>
      </c>
      <c r="G445" s="111"/>
      <c r="H445" s="111">
        <v>1</v>
      </c>
      <c r="I445" s="111">
        <v>820</v>
      </c>
    </row>
    <row r="446" spans="1:9">
      <c r="A446" s="179" t="s">
        <v>520</v>
      </c>
      <c r="B446" s="111">
        <v>5</v>
      </c>
      <c r="C446" s="111">
        <v>14</v>
      </c>
      <c r="D446" s="111"/>
      <c r="E446" s="111">
        <v>2550</v>
      </c>
      <c r="F446" s="111">
        <v>300</v>
      </c>
      <c r="G446" s="111"/>
      <c r="H446" s="111">
        <v>19</v>
      </c>
      <c r="I446" s="111">
        <v>2550</v>
      </c>
    </row>
    <row r="447" spans="1:9">
      <c r="A447" s="180" t="s">
        <v>2064</v>
      </c>
      <c r="B447" s="111"/>
      <c r="C447" s="111">
        <v>1</v>
      </c>
      <c r="D447" s="111"/>
      <c r="E447" s="111"/>
      <c r="F447" s="111">
        <v>42</v>
      </c>
      <c r="G447" s="111"/>
      <c r="H447" s="111">
        <v>1</v>
      </c>
      <c r="I447" s="111">
        <v>42</v>
      </c>
    </row>
    <row r="448" spans="1:9">
      <c r="A448" s="180" t="s">
        <v>2358</v>
      </c>
      <c r="B448" s="111">
        <v>1</v>
      </c>
      <c r="C448" s="111"/>
      <c r="D448" s="111"/>
      <c r="E448" s="111">
        <v>630</v>
      </c>
      <c r="F448" s="111"/>
      <c r="G448" s="111"/>
      <c r="H448" s="111">
        <v>1</v>
      </c>
      <c r="I448" s="111">
        <v>630</v>
      </c>
    </row>
    <row r="449" spans="1:9">
      <c r="A449" s="180" t="s">
        <v>2361</v>
      </c>
      <c r="B449" s="111">
        <v>1</v>
      </c>
      <c r="C449" s="111"/>
      <c r="D449" s="111"/>
      <c r="E449" s="111">
        <v>2550</v>
      </c>
      <c r="F449" s="111"/>
      <c r="G449" s="111"/>
      <c r="H449" s="111">
        <v>1</v>
      </c>
      <c r="I449" s="111">
        <v>2550</v>
      </c>
    </row>
    <row r="450" spans="1:9">
      <c r="A450" s="180" t="s">
        <v>2380</v>
      </c>
      <c r="B450" s="111"/>
      <c r="C450" s="111">
        <v>1</v>
      </c>
      <c r="D450" s="111"/>
      <c r="E450" s="111"/>
      <c r="F450" s="111">
        <v>300</v>
      </c>
      <c r="G450" s="111"/>
      <c r="H450" s="111">
        <v>1</v>
      </c>
      <c r="I450" s="111">
        <v>300</v>
      </c>
    </row>
    <row r="451" spans="1:9">
      <c r="A451" s="180" t="s">
        <v>2407</v>
      </c>
      <c r="B451" s="111">
        <v>1</v>
      </c>
      <c r="C451" s="111">
        <v>4</v>
      </c>
      <c r="D451" s="111"/>
      <c r="E451" s="111">
        <v>150</v>
      </c>
      <c r="F451" s="111">
        <v>50</v>
      </c>
      <c r="G451" s="111"/>
      <c r="H451" s="111">
        <v>5</v>
      </c>
      <c r="I451" s="111">
        <v>150</v>
      </c>
    </row>
    <row r="452" spans="1:9">
      <c r="A452" s="180" t="s">
        <v>2408</v>
      </c>
      <c r="B452" s="111">
        <v>2</v>
      </c>
      <c r="C452" s="111">
        <v>8</v>
      </c>
      <c r="D452" s="111"/>
      <c r="E452" s="111">
        <v>190</v>
      </c>
      <c r="F452" s="111">
        <v>100</v>
      </c>
      <c r="G452" s="111"/>
      <c r="H452" s="111">
        <v>10</v>
      </c>
      <c r="I452" s="111">
        <v>190</v>
      </c>
    </row>
    <row r="453" spans="1:9">
      <c r="A453" s="179" t="s">
        <v>523</v>
      </c>
      <c r="B453" s="111">
        <v>9</v>
      </c>
      <c r="C453" s="111">
        <v>9</v>
      </c>
      <c r="D453" s="111"/>
      <c r="E453" s="111">
        <v>1418</v>
      </c>
      <c r="F453" s="111">
        <v>199</v>
      </c>
      <c r="G453" s="111"/>
      <c r="H453" s="111">
        <v>18</v>
      </c>
      <c r="I453" s="111">
        <v>1418</v>
      </c>
    </row>
    <row r="454" spans="1:9">
      <c r="A454" s="180" t="s">
        <v>2039</v>
      </c>
      <c r="B454" s="111"/>
      <c r="C454" s="111">
        <v>1</v>
      </c>
      <c r="D454" s="111"/>
      <c r="E454" s="111"/>
      <c r="F454" s="111">
        <v>35</v>
      </c>
      <c r="G454" s="111"/>
      <c r="H454" s="111">
        <v>1</v>
      </c>
      <c r="I454" s="111">
        <v>35</v>
      </c>
    </row>
    <row r="455" spans="1:9">
      <c r="A455" s="180" t="s">
        <v>2041</v>
      </c>
      <c r="B455" s="111"/>
      <c r="C455" s="111">
        <v>1</v>
      </c>
      <c r="D455" s="111"/>
      <c r="E455" s="111"/>
      <c r="F455" s="111">
        <v>70</v>
      </c>
      <c r="G455" s="111"/>
      <c r="H455" s="111">
        <v>1</v>
      </c>
      <c r="I455" s="111">
        <v>70</v>
      </c>
    </row>
    <row r="456" spans="1:9">
      <c r="A456" s="180" t="s">
        <v>2098</v>
      </c>
      <c r="B456" s="111">
        <v>2</v>
      </c>
      <c r="C456" s="111">
        <v>2</v>
      </c>
      <c r="D456" s="111"/>
      <c r="E456" s="111">
        <v>4</v>
      </c>
      <c r="F456" s="111">
        <v>4</v>
      </c>
      <c r="G456" s="111"/>
      <c r="H456" s="111">
        <v>4</v>
      </c>
      <c r="I456" s="111">
        <v>4</v>
      </c>
    </row>
    <row r="457" spans="1:9">
      <c r="A457" s="180" t="s">
        <v>2115</v>
      </c>
      <c r="B457" s="111">
        <v>2</v>
      </c>
      <c r="C457" s="111">
        <v>2</v>
      </c>
      <c r="D457" s="111"/>
      <c r="E457" s="111">
        <v>199</v>
      </c>
      <c r="F457" s="111">
        <v>199</v>
      </c>
      <c r="G457" s="111"/>
      <c r="H457" s="111">
        <v>4</v>
      </c>
      <c r="I457" s="111">
        <v>199</v>
      </c>
    </row>
    <row r="458" spans="1:9">
      <c r="A458" s="180" t="s">
        <v>2118</v>
      </c>
      <c r="B458" s="111">
        <v>2</v>
      </c>
      <c r="C458" s="111">
        <v>2</v>
      </c>
      <c r="D458" s="111"/>
      <c r="E458" s="111">
        <v>7</v>
      </c>
      <c r="F458" s="111">
        <v>7</v>
      </c>
      <c r="G458" s="111"/>
      <c r="H458" s="111">
        <v>4</v>
      </c>
      <c r="I458" s="111">
        <v>7</v>
      </c>
    </row>
    <row r="459" spans="1:9">
      <c r="A459" s="180" t="s">
        <v>2345</v>
      </c>
      <c r="B459" s="111">
        <v>1</v>
      </c>
      <c r="C459" s="111"/>
      <c r="D459" s="111"/>
      <c r="E459" s="111">
        <v>700</v>
      </c>
      <c r="F459" s="111"/>
      <c r="G459" s="111"/>
      <c r="H459" s="111">
        <v>1</v>
      </c>
      <c r="I459" s="111">
        <v>700</v>
      </c>
    </row>
    <row r="460" spans="1:9">
      <c r="A460" s="180" t="s">
        <v>2348</v>
      </c>
      <c r="B460" s="111">
        <v>1</v>
      </c>
      <c r="C460" s="111"/>
      <c r="D460" s="111"/>
      <c r="E460" s="111">
        <v>1008</v>
      </c>
      <c r="F460" s="111"/>
      <c r="G460" s="111"/>
      <c r="H460" s="111">
        <v>1</v>
      </c>
      <c r="I460" s="111">
        <v>1008</v>
      </c>
    </row>
    <row r="461" spans="1:9">
      <c r="A461" s="180" t="s">
        <v>2349</v>
      </c>
      <c r="B461" s="111"/>
      <c r="C461" s="111">
        <v>1</v>
      </c>
      <c r="D461" s="111"/>
      <c r="E461" s="111"/>
      <c r="F461" s="111"/>
      <c r="G461" s="111"/>
      <c r="H461" s="111">
        <v>1</v>
      </c>
      <c r="I461" s="111"/>
    </row>
    <row r="462" spans="1:9">
      <c r="A462" s="180" t="s">
        <v>2350</v>
      </c>
      <c r="B462" s="111">
        <v>1</v>
      </c>
      <c r="C462" s="111"/>
      <c r="D462" s="111"/>
      <c r="E462" s="111">
        <v>1418</v>
      </c>
      <c r="F462" s="111"/>
      <c r="G462" s="111"/>
      <c r="H462" s="111">
        <v>1</v>
      </c>
      <c r="I462" s="111">
        <v>1418</v>
      </c>
    </row>
    <row r="463" spans="1:9">
      <c r="A463" s="179" t="s">
        <v>526</v>
      </c>
      <c r="B463" s="111">
        <v>2</v>
      </c>
      <c r="C463" s="111">
        <v>4</v>
      </c>
      <c r="D463" s="111"/>
      <c r="E463" s="111">
        <v>314</v>
      </c>
      <c r="F463" s="111">
        <v>314</v>
      </c>
      <c r="G463" s="111"/>
      <c r="H463" s="111">
        <v>6</v>
      </c>
      <c r="I463" s="111">
        <v>314</v>
      </c>
    </row>
    <row r="464" spans="1:9">
      <c r="A464" s="180" t="s">
        <v>2402</v>
      </c>
      <c r="B464" s="111">
        <v>1</v>
      </c>
      <c r="C464" s="111">
        <v>4</v>
      </c>
      <c r="D464" s="111"/>
      <c r="E464" s="111">
        <v>314</v>
      </c>
      <c r="F464" s="111">
        <v>314</v>
      </c>
      <c r="G464" s="111"/>
      <c r="H464" s="111">
        <v>5</v>
      </c>
      <c r="I464" s="111">
        <v>314</v>
      </c>
    </row>
    <row r="465" spans="1:9">
      <c r="A465" s="180" t="s">
        <v>2416</v>
      </c>
      <c r="B465" s="111">
        <v>1</v>
      </c>
      <c r="C465" s="111"/>
      <c r="D465" s="111"/>
      <c r="E465" s="111">
        <v>120</v>
      </c>
      <c r="F465" s="111"/>
      <c r="G465" s="111"/>
      <c r="H465" s="111">
        <v>1</v>
      </c>
      <c r="I465" s="111">
        <v>120</v>
      </c>
    </row>
    <row r="466" spans="1:9">
      <c r="A466" s="179" t="s">
        <v>529</v>
      </c>
      <c r="B466" s="111">
        <v>1</v>
      </c>
      <c r="C466" s="111">
        <v>2</v>
      </c>
      <c r="D466" s="111"/>
      <c r="E466" s="111">
        <v>1200</v>
      </c>
      <c r="F466" s="111">
        <v>84</v>
      </c>
      <c r="G466" s="111"/>
      <c r="H466" s="111">
        <v>3</v>
      </c>
      <c r="I466" s="111">
        <v>1200</v>
      </c>
    </row>
    <row r="467" spans="1:9">
      <c r="A467" s="180" t="s">
        <v>2031</v>
      </c>
      <c r="B467" s="111"/>
      <c r="C467" s="111">
        <v>1</v>
      </c>
      <c r="D467" s="111"/>
      <c r="E467" s="111"/>
      <c r="F467" s="111">
        <v>71</v>
      </c>
      <c r="G467" s="111"/>
      <c r="H467" s="111">
        <v>1</v>
      </c>
      <c r="I467" s="111">
        <v>71</v>
      </c>
    </row>
    <row r="468" spans="1:9">
      <c r="A468" s="180" t="s">
        <v>2086</v>
      </c>
      <c r="B468" s="111"/>
      <c r="C468" s="111">
        <v>1</v>
      </c>
      <c r="D468" s="111"/>
      <c r="E468" s="111"/>
      <c r="F468" s="111">
        <v>84</v>
      </c>
      <c r="G468" s="111"/>
      <c r="H468" s="111">
        <v>1</v>
      </c>
      <c r="I468" s="111">
        <v>84</v>
      </c>
    </row>
    <row r="469" spans="1:9">
      <c r="A469" s="180" t="s">
        <v>2384</v>
      </c>
      <c r="B469" s="111">
        <v>1</v>
      </c>
      <c r="C469" s="111"/>
      <c r="D469" s="111"/>
      <c r="E469" s="111">
        <v>1200</v>
      </c>
      <c r="F469" s="111"/>
      <c r="G469" s="111"/>
      <c r="H469" s="111">
        <v>1</v>
      </c>
      <c r="I469" s="111">
        <v>1200</v>
      </c>
    </row>
    <row r="470" spans="1:9">
      <c r="A470" s="179" t="s">
        <v>21</v>
      </c>
      <c r="B470" s="111">
        <v>28</v>
      </c>
      <c r="C470" s="111">
        <v>60</v>
      </c>
      <c r="D470" s="111"/>
      <c r="E470" s="111">
        <v>4370</v>
      </c>
      <c r="F470" s="111">
        <v>4370</v>
      </c>
      <c r="G470" s="111"/>
      <c r="H470" s="111">
        <v>88</v>
      </c>
      <c r="I470" s="111">
        <v>4370</v>
      </c>
    </row>
    <row r="471" spans="1:9">
      <c r="A471" s="180" t="s">
        <v>2002</v>
      </c>
      <c r="B471" s="111">
        <v>2</v>
      </c>
      <c r="C471" s="111">
        <v>4</v>
      </c>
      <c r="D471" s="111"/>
      <c r="E471" s="111">
        <v>200</v>
      </c>
      <c r="F471" s="111">
        <v>200</v>
      </c>
      <c r="G471" s="111"/>
      <c r="H471" s="111">
        <v>6</v>
      </c>
      <c r="I471" s="111">
        <v>200</v>
      </c>
    </row>
    <row r="472" spans="1:9">
      <c r="A472" s="180" t="s">
        <v>2003</v>
      </c>
      <c r="B472" s="111">
        <v>2</v>
      </c>
      <c r="C472" s="111">
        <v>4</v>
      </c>
      <c r="D472" s="111"/>
      <c r="E472" s="111">
        <v>150</v>
      </c>
      <c r="F472" s="111">
        <v>150</v>
      </c>
      <c r="G472" s="111"/>
      <c r="H472" s="111">
        <v>6</v>
      </c>
      <c r="I472" s="111">
        <v>150</v>
      </c>
    </row>
    <row r="473" spans="1:9">
      <c r="A473" s="180" t="s">
        <v>2023</v>
      </c>
      <c r="B473" s="111">
        <v>2</v>
      </c>
      <c r="C473" s="111"/>
      <c r="D473" s="111"/>
      <c r="E473" s="111">
        <v>21</v>
      </c>
      <c r="F473" s="111"/>
      <c r="G473" s="111"/>
      <c r="H473" s="111">
        <v>2</v>
      </c>
      <c r="I473" s="111">
        <v>21</v>
      </c>
    </row>
    <row r="474" spans="1:9">
      <c r="A474" s="180" t="s">
        <v>2029</v>
      </c>
      <c r="B474" s="111"/>
      <c r="C474" s="111">
        <v>2</v>
      </c>
      <c r="D474" s="111"/>
      <c r="E474" s="111"/>
      <c r="F474" s="111">
        <v>224</v>
      </c>
      <c r="G474" s="111"/>
      <c r="H474" s="111">
        <v>2</v>
      </c>
      <c r="I474" s="111">
        <v>224</v>
      </c>
    </row>
    <row r="475" spans="1:9">
      <c r="A475" s="180" t="s">
        <v>2030</v>
      </c>
      <c r="B475" s="111"/>
      <c r="C475" s="111">
        <v>2</v>
      </c>
      <c r="D475" s="111"/>
      <c r="E475" s="111"/>
      <c r="F475" s="111">
        <v>145</v>
      </c>
      <c r="G475" s="111"/>
      <c r="H475" s="111">
        <v>2</v>
      </c>
      <c r="I475" s="111">
        <v>145</v>
      </c>
    </row>
    <row r="476" spans="1:9">
      <c r="A476" s="180" t="s">
        <v>2032</v>
      </c>
      <c r="B476" s="111"/>
      <c r="C476" s="111">
        <v>1</v>
      </c>
      <c r="D476" s="111"/>
      <c r="E476" s="111"/>
      <c r="F476" s="111">
        <v>79</v>
      </c>
      <c r="G476" s="111"/>
      <c r="H476" s="111">
        <v>1</v>
      </c>
      <c r="I476" s="111">
        <v>79</v>
      </c>
    </row>
    <row r="477" spans="1:9">
      <c r="A477" s="180" t="s">
        <v>2037</v>
      </c>
      <c r="B477" s="111"/>
      <c r="C477" s="111">
        <v>3</v>
      </c>
      <c r="D477" s="111"/>
      <c r="E477" s="111"/>
      <c r="F477" s="111">
        <v>125</v>
      </c>
      <c r="G477" s="111"/>
      <c r="H477" s="111">
        <v>3</v>
      </c>
      <c r="I477" s="111">
        <v>125</v>
      </c>
    </row>
    <row r="478" spans="1:9">
      <c r="A478" s="180" t="s">
        <v>2038</v>
      </c>
      <c r="B478" s="111"/>
      <c r="C478" s="111">
        <v>2</v>
      </c>
      <c r="D478" s="111"/>
      <c r="E478" s="111"/>
      <c r="F478" s="111">
        <v>63</v>
      </c>
      <c r="G478" s="111"/>
      <c r="H478" s="111">
        <v>2</v>
      </c>
      <c r="I478" s="111">
        <v>63</v>
      </c>
    </row>
    <row r="479" spans="1:9">
      <c r="A479" s="180" t="s">
        <v>2084</v>
      </c>
      <c r="B479" s="111"/>
      <c r="C479" s="111">
        <v>1</v>
      </c>
      <c r="D479" s="111"/>
      <c r="E479" s="111"/>
      <c r="F479" s="111">
        <v>50</v>
      </c>
      <c r="G479" s="111"/>
      <c r="H479" s="111">
        <v>1</v>
      </c>
      <c r="I479" s="111">
        <v>50</v>
      </c>
    </row>
    <row r="480" spans="1:9">
      <c r="A480" s="180" t="s">
        <v>2086</v>
      </c>
      <c r="B480" s="111"/>
      <c r="C480" s="111">
        <v>1</v>
      </c>
      <c r="D480" s="111"/>
      <c r="E480" s="111"/>
      <c r="F480" s="111">
        <v>50</v>
      </c>
      <c r="G480" s="111"/>
      <c r="H480" s="111">
        <v>1</v>
      </c>
      <c r="I480" s="111">
        <v>50</v>
      </c>
    </row>
    <row r="481" spans="1:9">
      <c r="A481" s="180" t="s">
        <v>2212</v>
      </c>
      <c r="B481" s="111">
        <v>1</v>
      </c>
      <c r="C481" s="111">
        <v>1</v>
      </c>
      <c r="D481" s="111"/>
      <c r="E481" s="111">
        <v>250</v>
      </c>
      <c r="F481" s="111">
        <v>250</v>
      </c>
      <c r="G481" s="111"/>
      <c r="H481" s="111">
        <v>2</v>
      </c>
      <c r="I481" s="111">
        <v>250</v>
      </c>
    </row>
    <row r="482" spans="1:9">
      <c r="A482" s="180" t="s">
        <v>2244</v>
      </c>
      <c r="B482" s="111"/>
      <c r="C482" s="111">
        <v>1</v>
      </c>
      <c r="D482" s="111"/>
      <c r="E482" s="111"/>
      <c r="F482" s="111">
        <v>79</v>
      </c>
      <c r="G482" s="111"/>
      <c r="H482" s="111">
        <v>1</v>
      </c>
      <c r="I482" s="111">
        <v>79</v>
      </c>
    </row>
    <row r="483" spans="1:9">
      <c r="A483" s="180" t="s">
        <v>2245</v>
      </c>
      <c r="B483" s="111"/>
      <c r="C483" s="111">
        <v>1</v>
      </c>
      <c r="D483" s="111"/>
      <c r="E483" s="111"/>
      <c r="F483" s="111">
        <v>125</v>
      </c>
      <c r="G483" s="111"/>
      <c r="H483" s="111">
        <v>1</v>
      </c>
      <c r="I483" s="111">
        <v>125</v>
      </c>
    </row>
    <row r="484" spans="1:9">
      <c r="A484" s="180" t="s">
        <v>2328</v>
      </c>
      <c r="B484" s="111">
        <v>1</v>
      </c>
      <c r="C484" s="111"/>
      <c r="D484" s="111"/>
      <c r="E484" s="111">
        <v>43</v>
      </c>
      <c r="F484" s="111"/>
      <c r="G484" s="111"/>
      <c r="H484" s="111">
        <v>1</v>
      </c>
      <c r="I484" s="111">
        <v>43</v>
      </c>
    </row>
    <row r="485" spans="1:9">
      <c r="A485" s="180" t="s">
        <v>2331</v>
      </c>
      <c r="B485" s="111">
        <v>1</v>
      </c>
      <c r="C485" s="111"/>
      <c r="D485" s="111"/>
      <c r="E485" s="111">
        <v>74</v>
      </c>
      <c r="F485" s="111"/>
      <c r="G485" s="111"/>
      <c r="H485" s="111">
        <v>1</v>
      </c>
      <c r="I485" s="111">
        <v>74</v>
      </c>
    </row>
    <row r="486" spans="1:9">
      <c r="A486" s="180" t="s">
        <v>2337</v>
      </c>
      <c r="B486" s="111">
        <v>1</v>
      </c>
      <c r="C486" s="111"/>
      <c r="D486" s="111"/>
      <c r="E486" s="111">
        <v>200</v>
      </c>
      <c r="F486" s="111"/>
      <c r="G486" s="111"/>
      <c r="H486" s="111">
        <v>1</v>
      </c>
      <c r="I486" s="111">
        <v>200</v>
      </c>
    </row>
    <row r="487" spans="1:9">
      <c r="A487" s="180" t="s">
        <v>2346</v>
      </c>
      <c r="B487" s="111">
        <v>1</v>
      </c>
      <c r="C487" s="111"/>
      <c r="D487" s="111"/>
      <c r="E487" s="111"/>
      <c r="F487" s="111"/>
      <c r="G487" s="111"/>
      <c r="H487" s="111">
        <v>1</v>
      </c>
      <c r="I487" s="111"/>
    </row>
    <row r="488" spans="1:9">
      <c r="A488" s="180" t="s">
        <v>2359</v>
      </c>
      <c r="B488" s="111">
        <v>1</v>
      </c>
      <c r="C488" s="111">
        <v>1</v>
      </c>
      <c r="D488" s="111"/>
      <c r="E488" s="111">
        <v>1572</v>
      </c>
      <c r="F488" s="111">
        <v>1572</v>
      </c>
      <c r="G488" s="111"/>
      <c r="H488" s="111">
        <v>2</v>
      </c>
      <c r="I488" s="111">
        <v>1572</v>
      </c>
    </row>
    <row r="489" spans="1:9">
      <c r="A489" s="180" t="s">
        <v>2362</v>
      </c>
      <c r="B489" s="111">
        <v>1</v>
      </c>
      <c r="C489" s="111"/>
      <c r="D489" s="111"/>
      <c r="E489" s="111">
        <v>180</v>
      </c>
      <c r="F489" s="111"/>
      <c r="G489" s="111"/>
      <c r="H489" s="111">
        <v>1</v>
      </c>
      <c r="I489" s="111">
        <v>180</v>
      </c>
    </row>
    <row r="490" spans="1:9">
      <c r="A490" s="180" t="s">
        <v>2363</v>
      </c>
      <c r="B490" s="111">
        <v>1</v>
      </c>
      <c r="C490" s="111"/>
      <c r="D490" s="111"/>
      <c r="E490" s="111">
        <v>120</v>
      </c>
      <c r="F490" s="111"/>
      <c r="G490" s="111"/>
      <c r="H490" s="111">
        <v>1</v>
      </c>
      <c r="I490" s="111">
        <v>120</v>
      </c>
    </row>
    <row r="491" spans="1:9">
      <c r="A491" s="180" t="s">
        <v>2364</v>
      </c>
      <c r="B491" s="111">
        <v>1</v>
      </c>
      <c r="C491" s="111"/>
      <c r="D491" s="111"/>
      <c r="E491" s="111">
        <v>155</v>
      </c>
      <c r="F491" s="111"/>
      <c r="G491" s="111"/>
      <c r="H491" s="111">
        <v>1</v>
      </c>
      <c r="I491" s="111">
        <v>155</v>
      </c>
    </row>
    <row r="492" spans="1:9">
      <c r="A492" s="180" t="s">
        <v>2370</v>
      </c>
      <c r="B492" s="111">
        <v>1</v>
      </c>
      <c r="C492" s="111">
        <v>1</v>
      </c>
      <c r="D492" s="111"/>
      <c r="E492" s="111"/>
      <c r="F492" s="111"/>
      <c r="G492" s="111"/>
      <c r="H492" s="111">
        <v>2</v>
      </c>
      <c r="I492" s="111"/>
    </row>
    <row r="493" spans="1:9">
      <c r="A493" s="180" t="s">
        <v>2371</v>
      </c>
      <c r="B493" s="111"/>
      <c r="C493" s="111">
        <v>1</v>
      </c>
      <c r="D493" s="111"/>
      <c r="E493" s="111"/>
      <c r="F493" s="111">
        <v>150</v>
      </c>
      <c r="G493" s="111"/>
      <c r="H493" s="111">
        <v>1</v>
      </c>
      <c r="I493" s="111">
        <v>150</v>
      </c>
    </row>
    <row r="494" spans="1:9">
      <c r="A494" s="180" t="s">
        <v>2372</v>
      </c>
      <c r="B494" s="111">
        <v>1</v>
      </c>
      <c r="C494" s="111"/>
      <c r="D494" s="111"/>
      <c r="E494" s="111">
        <v>180</v>
      </c>
      <c r="F494" s="111"/>
      <c r="G494" s="111"/>
      <c r="H494" s="111">
        <v>1</v>
      </c>
      <c r="I494" s="111">
        <v>180</v>
      </c>
    </row>
    <row r="495" spans="1:9">
      <c r="A495" s="180" t="s">
        <v>2383</v>
      </c>
      <c r="B495" s="111">
        <v>1</v>
      </c>
      <c r="C495" s="111"/>
      <c r="D495" s="111"/>
      <c r="E495" s="111">
        <v>140</v>
      </c>
      <c r="F495" s="111"/>
      <c r="G495" s="111"/>
      <c r="H495" s="111">
        <v>1</v>
      </c>
      <c r="I495" s="111">
        <v>140</v>
      </c>
    </row>
    <row r="496" spans="1:9">
      <c r="A496" s="180" t="s">
        <v>2399</v>
      </c>
      <c r="B496" s="111">
        <v>1</v>
      </c>
      <c r="C496" s="111">
        <v>4</v>
      </c>
      <c r="D496" s="111"/>
      <c r="E496" s="111">
        <v>300</v>
      </c>
      <c r="F496" s="111">
        <v>300</v>
      </c>
      <c r="G496" s="111"/>
      <c r="H496" s="111">
        <v>5</v>
      </c>
      <c r="I496" s="111">
        <v>300</v>
      </c>
    </row>
    <row r="497" spans="1:9">
      <c r="A497" s="180" t="s">
        <v>2400</v>
      </c>
      <c r="B497" s="111">
        <v>1</v>
      </c>
      <c r="C497" s="111">
        <v>4</v>
      </c>
      <c r="D497" s="111"/>
      <c r="E497" s="111">
        <v>9</v>
      </c>
      <c r="F497" s="111">
        <v>9</v>
      </c>
      <c r="G497" s="111"/>
      <c r="H497" s="111">
        <v>5</v>
      </c>
      <c r="I497" s="111">
        <v>9</v>
      </c>
    </row>
    <row r="498" spans="1:9">
      <c r="A498" s="180" t="s">
        <v>2403</v>
      </c>
      <c r="B498" s="111">
        <v>1</v>
      </c>
      <c r="C498" s="111">
        <v>4</v>
      </c>
      <c r="D498" s="111"/>
      <c r="E498" s="111">
        <v>14</v>
      </c>
      <c r="F498" s="111">
        <v>14</v>
      </c>
      <c r="G498" s="111"/>
      <c r="H498" s="111">
        <v>5</v>
      </c>
      <c r="I498" s="111">
        <v>14</v>
      </c>
    </row>
    <row r="499" spans="1:9">
      <c r="A499" s="180" t="s">
        <v>2409</v>
      </c>
      <c r="B499" s="111"/>
      <c r="C499" s="111">
        <v>4</v>
      </c>
      <c r="D499" s="111"/>
      <c r="E499" s="111"/>
      <c r="F499" s="111">
        <v>202</v>
      </c>
      <c r="G499" s="111"/>
      <c r="H499" s="111">
        <v>4</v>
      </c>
      <c r="I499" s="111">
        <v>202</v>
      </c>
    </row>
    <row r="500" spans="1:9">
      <c r="A500" s="180" t="s">
        <v>2410</v>
      </c>
      <c r="B500" s="111">
        <v>1</v>
      </c>
      <c r="C500" s="111"/>
      <c r="D500" s="111"/>
      <c r="E500" s="111">
        <v>106</v>
      </c>
      <c r="F500" s="111"/>
      <c r="G500" s="111"/>
      <c r="H500" s="111">
        <v>1</v>
      </c>
      <c r="I500" s="111">
        <v>106</v>
      </c>
    </row>
    <row r="501" spans="1:9">
      <c r="A501" s="180" t="s">
        <v>2464</v>
      </c>
      <c r="B501" s="111">
        <v>1</v>
      </c>
      <c r="C501" s="111">
        <v>4</v>
      </c>
      <c r="D501" s="111"/>
      <c r="E501" s="111">
        <v>50</v>
      </c>
      <c r="F501" s="111">
        <v>50</v>
      </c>
      <c r="G501" s="111"/>
      <c r="H501" s="111">
        <v>5</v>
      </c>
      <c r="I501" s="111">
        <v>50</v>
      </c>
    </row>
    <row r="502" spans="1:9">
      <c r="A502" s="180" t="s">
        <v>2516</v>
      </c>
      <c r="B502" s="111">
        <v>5</v>
      </c>
      <c r="C502" s="111">
        <v>14</v>
      </c>
      <c r="D502" s="111"/>
      <c r="E502" s="111">
        <v>4370</v>
      </c>
      <c r="F502" s="111">
        <v>4370</v>
      </c>
      <c r="G502" s="111"/>
      <c r="H502" s="111">
        <v>19</v>
      </c>
      <c r="I502" s="111">
        <v>4370</v>
      </c>
    </row>
    <row r="503" spans="1:9">
      <c r="A503" s="179" t="s">
        <v>22</v>
      </c>
      <c r="B503" s="111">
        <v>4</v>
      </c>
      <c r="C503" s="111">
        <v>14</v>
      </c>
      <c r="D503" s="111"/>
      <c r="E503" s="111">
        <v>300</v>
      </c>
      <c r="F503" s="111">
        <v>1000</v>
      </c>
      <c r="G503" s="111"/>
      <c r="H503" s="111">
        <v>18</v>
      </c>
      <c r="I503" s="111">
        <v>1000</v>
      </c>
    </row>
    <row r="504" spans="1:9">
      <c r="A504" s="180" t="s">
        <v>2024</v>
      </c>
      <c r="B504" s="111">
        <v>2</v>
      </c>
      <c r="C504" s="111"/>
      <c r="D504" s="111"/>
      <c r="E504" s="111">
        <v>58</v>
      </c>
      <c r="F504" s="111"/>
      <c r="G504" s="111"/>
      <c r="H504" s="111">
        <v>2</v>
      </c>
      <c r="I504" s="111">
        <v>58</v>
      </c>
    </row>
    <row r="505" spans="1:9">
      <c r="A505" s="180" t="s">
        <v>2325</v>
      </c>
      <c r="B505" s="111"/>
      <c r="C505" s="111">
        <v>1</v>
      </c>
      <c r="D505" s="111"/>
      <c r="E505" s="111"/>
      <c r="F505" s="111">
        <v>750</v>
      </c>
      <c r="G505" s="111"/>
      <c r="H505" s="111">
        <v>1</v>
      </c>
      <c r="I505" s="111">
        <v>750</v>
      </c>
    </row>
    <row r="506" spans="1:9">
      <c r="A506" s="180" t="s">
        <v>2327</v>
      </c>
      <c r="B506" s="111"/>
      <c r="C506" s="111">
        <v>1</v>
      </c>
      <c r="D506" s="111"/>
      <c r="E506" s="111"/>
      <c r="F506" s="111">
        <v>260</v>
      </c>
      <c r="G506" s="111"/>
      <c r="H506" s="111">
        <v>1</v>
      </c>
      <c r="I506" s="111">
        <v>260</v>
      </c>
    </row>
    <row r="507" spans="1:9">
      <c r="A507" s="180" t="s">
        <v>2381</v>
      </c>
      <c r="B507" s="111">
        <v>1</v>
      </c>
      <c r="C507" s="111">
        <v>1</v>
      </c>
      <c r="D507" s="111"/>
      <c r="E507" s="111">
        <v>300</v>
      </c>
      <c r="F507" s="111">
        <v>300</v>
      </c>
      <c r="G507" s="111"/>
      <c r="H507" s="111">
        <v>2</v>
      </c>
      <c r="I507" s="111">
        <v>300</v>
      </c>
    </row>
    <row r="508" spans="1:9">
      <c r="A508" s="180" t="s">
        <v>2398</v>
      </c>
      <c r="B508" s="111">
        <v>1</v>
      </c>
      <c r="C508" s="111">
        <v>4</v>
      </c>
      <c r="D508" s="111"/>
      <c r="E508" s="111">
        <v>100</v>
      </c>
      <c r="F508" s="111">
        <v>100</v>
      </c>
      <c r="G508" s="111"/>
      <c r="H508" s="111">
        <v>5</v>
      </c>
      <c r="I508" s="111">
        <v>100</v>
      </c>
    </row>
    <row r="509" spans="1:9">
      <c r="A509" s="180" t="s">
        <v>2516</v>
      </c>
      <c r="B509" s="111"/>
      <c r="C509" s="111">
        <v>7</v>
      </c>
      <c r="D509" s="111"/>
      <c r="E509" s="111"/>
      <c r="F509" s="111">
        <v>1000</v>
      </c>
      <c r="G509" s="111"/>
      <c r="H509" s="111">
        <v>7</v>
      </c>
      <c r="I509" s="111">
        <v>1000</v>
      </c>
    </row>
    <row r="510" spans="1:9">
      <c r="A510" s="179" t="s">
        <v>536</v>
      </c>
      <c r="B510" s="111">
        <v>1</v>
      </c>
      <c r="C510" s="111">
        <v>2</v>
      </c>
      <c r="D510" s="111"/>
      <c r="E510" s="111">
        <v>1075</v>
      </c>
      <c r="F510" s="111">
        <v>500</v>
      </c>
      <c r="G510" s="111"/>
      <c r="H510" s="111">
        <v>3</v>
      </c>
      <c r="I510" s="111">
        <v>1075</v>
      </c>
    </row>
    <row r="511" spans="1:9">
      <c r="A511" s="180" t="s">
        <v>2025</v>
      </c>
      <c r="B511" s="111"/>
      <c r="C511" s="111">
        <v>1</v>
      </c>
      <c r="D511" s="111"/>
      <c r="E511" s="111"/>
      <c r="F511" s="111">
        <v>69</v>
      </c>
      <c r="G511" s="111"/>
      <c r="H511" s="111">
        <v>1</v>
      </c>
      <c r="I511" s="111">
        <v>69</v>
      </c>
    </row>
    <row r="512" spans="1:9">
      <c r="A512" s="180" t="s">
        <v>2355</v>
      </c>
      <c r="B512" s="111">
        <v>1</v>
      </c>
      <c r="C512" s="111"/>
      <c r="D512" s="111"/>
      <c r="E512" s="111">
        <v>1075</v>
      </c>
      <c r="F512" s="111"/>
      <c r="G512" s="111"/>
      <c r="H512" s="111">
        <v>1</v>
      </c>
      <c r="I512" s="111">
        <v>1075</v>
      </c>
    </row>
    <row r="513" spans="1:9">
      <c r="A513" s="180" t="s">
        <v>2516</v>
      </c>
      <c r="B513" s="111"/>
      <c r="C513" s="111">
        <v>1</v>
      </c>
      <c r="D513" s="111"/>
      <c r="E513" s="111"/>
      <c r="F513" s="111">
        <v>500</v>
      </c>
      <c r="G513" s="111"/>
      <c r="H513" s="111">
        <v>1</v>
      </c>
      <c r="I513" s="111">
        <v>500</v>
      </c>
    </row>
    <row r="514" spans="1:9">
      <c r="A514" s="179" t="s">
        <v>539</v>
      </c>
      <c r="B514" s="111">
        <v>7</v>
      </c>
      <c r="C514" s="111">
        <v>11</v>
      </c>
      <c r="D514" s="111"/>
      <c r="E514" s="111">
        <v>1255</v>
      </c>
      <c r="F514" s="111">
        <v>1255</v>
      </c>
      <c r="G514" s="111"/>
      <c r="H514" s="111">
        <v>18</v>
      </c>
      <c r="I514" s="111">
        <v>1255</v>
      </c>
    </row>
    <row r="515" spans="1:9">
      <c r="A515" s="180" t="s">
        <v>2040</v>
      </c>
      <c r="B515" s="111"/>
      <c r="C515" s="111">
        <v>1</v>
      </c>
      <c r="D515" s="111"/>
      <c r="E515" s="111"/>
      <c r="F515" s="111">
        <v>35</v>
      </c>
      <c r="G515" s="111"/>
      <c r="H515" s="111">
        <v>1</v>
      </c>
      <c r="I515" s="111">
        <v>35</v>
      </c>
    </row>
    <row r="516" spans="1:9">
      <c r="A516" s="180" t="s">
        <v>2334</v>
      </c>
      <c r="B516" s="111">
        <v>1</v>
      </c>
      <c r="C516" s="111">
        <v>2</v>
      </c>
      <c r="D516" s="111"/>
      <c r="E516" s="111">
        <v>1255</v>
      </c>
      <c r="F516" s="111">
        <v>1255</v>
      </c>
      <c r="G516" s="111"/>
      <c r="H516" s="111">
        <v>3</v>
      </c>
      <c r="I516" s="111">
        <v>1255</v>
      </c>
    </row>
    <row r="517" spans="1:9">
      <c r="A517" s="180" t="s">
        <v>2354</v>
      </c>
      <c r="B517" s="111">
        <v>1</v>
      </c>
      <c r="C517" s="111"/>
      <c r="D517" s="111"/>
      <c r="E517" s="111"/>
      <c r="F517" s="111"/>
      <c r="G517" s="111"/>
      <c r="H517" s="111">
        <v>1</v>
      </c>
      <c r="I517" s="111"/>
    </row>
    <row r="518" spans="1:9">
      <c r="A518" s="180" t="s">
        <v>2366</v>
      </c>
      <c r="B518" s="111">
        <v>1</v>
      </c>
      <c r="C518" s="111"/>
      <c r="D518" s="111"/>
      <c r="E518" s="111">
        <v>119</v>
      </c>
      <c r="F518" s="111"/>
      <c r="G518" s="111"/>
      <c r="H518" s="111">
        <v>1</v>
      </c>
      <c r="I518" s="111">
        <v>119</v>
      </c>
    </row>
    <row r="519" spans="1:9">
      <c r="A519" s="180" t="s">
        <v>2367</v>
      </c>
      <c r="B519" s="111">
        <v>1</v>
      </c>
      <c r="C519" s="111"/>
      <c r="D519" s="111"/>
      <c r="E519" s="111">
        <v>100</v>
      </c>
      <c r="F519" s="111"/>
      <c r="G519" s="111"/>
      <c r="H519" s="111">
        <v>1</v>
      </c>
      <c r="I519" s="111">
        <v>100</v>
      </c>
    </row>
    <row r="520" spans="1:9">
      <c r="A520" s="180" t="s">
        <v>2368</v>
      </c>
      <c r="B520" s="111">
        <v>1</v>
      </c>
      <c r="C520" s="111">
        <v>1</v>
      </c>
      <c r="D520" s="111"/>
      <c r="E520" s="111">
        <v>220</v>
      </c>
      <c r="F520" s="111">
        <v>220</v>
      </c>
      <c r="G520" s="111"/>
      <c r="H520" s="111">
        <v>2</v>
      </c>
      <c r="I520" s="111">
        <v>220</v>
      </c>
    </row>
    <row r="521" spans="1:9">
      <c r="A521" s="180" t="s">
        <v>2369</v>
      </c>
      <c r="B521" s="111"/>
      <c r="C521" s="111">
        <v>1</v>
      </c>
      <c r="D521" s="111"/>
      <c r="E521" s="111"/>
      <c r="F521" s="111">
        <v>119</v>
      </c>
      <c r="G521" s="111"/>
      <c r="H521" s="111">
        <v>1</v>
      </c>
      <c r="I521" s="111">
        <v>119</v>
      </c>
    </row>
    <row r="522" spans="1:9">
      <c r="A522" s="180" t="s">
        <v>2374</v>
      </c>
      <c r="B522" s="111">
        <v>1</v>
      </c>
      <c r="C522" s="111">
        <v>2</v>
      </c>
      <c r="D522" s="111"/>
      <c r="E522" s="111">
        <v>400</v>
      </c>
      <c r="F522" s="111">
        <v>400</v>
      </c>
      <c r="G522" s="111"/>
      <c r="H522" s="111">
        <v>3</v>
      </c>
      <c r="I522" s="111">
        <v>400</v>
      </c>
    </row>
    <row r="523" spans="1:9">
      <c r="A523" s="180" t="s">
        <v>2516</v>
      </c>
      <c r="B523" s="111">
        <v>1</v>
      </c>
      <c r="C523" s="111">
        <v>4</v>
      </c>
      <c r="D523" s="111"/>
      <c r="E523" s="111">
        <v>50</v>
      </c>
      <c r="F523" s="111">
        <v>1000</v>
      </c>
      <c r="G523" s="111"/>
      <c r="H523" s="111">
        <v>5</v>
      </c>
      <c r="I523" s="111">
        <v>1000</v>
      </c>
    </row>
    <row r="524" spans="1:9">
      <c r="A524" s="179" t="s">
        <v>542</v>
      </c>
      <c r="B524" s="111">
        <v>18</v>
      </c>
      <c r="C524" s="111">
        <v>18</v>
      </c>
      <c r="D524" s="111"/>
      <c r="E524" s="111">
        <v>850</v>
      </c>
      <c r="F524" s="111">
        <v>1000</v>
      </c>
      <c r="G524" s="111"/>
      <c r="H524" s="111">
        <v>36</v>
      </c>
      <c r="I524" s="111">
        <v>1000</v>
      </c>
    </row>
    <row r="525" spans="1:9">
      <c r="A525" s="180" t="s">
        <v>2020</v>
      </c>
      <c r="B525" s="111">
        <v>2</v>
      </c>
      <c r="C525" s="111"/>
      <c r="D525" s="111"/>
      <c r="E525" s="111">
        <v>40</v>
      </c>
      <c r="F525" s="111"/>
      <c r="G525" s="111"/>
      <c r="H525" s="111">
        <v>2</v>
      </c>
      <c r="I525" s="111">
        <v>40</v>
      </c>
    </row>
    <row r="526" spans="1:9">
      <c r="A526" s="180" t="s">
        <v>2021</v>
      </c>
      <c r="B526" s="111">
        <v>2</v>
      </c>
      <c r="C526" s="111"/>
      <c r="D526" s="111"/>
      <c r="E526" s="111">
        <v>40</v>
      </c>
      <c r="F526" s="111"/>
      <c r="G526" s="111"/>
      <c r="H526" s="111">
        <v>2</v>
      </c>
      <c r="I526" s="111">
        <v>40</v>
      </c>
    </row>
    <row r="527" spans="1:9">
      <c r="A527" s="180" t="s">
        <v>2022</v>
      </c>
      <c r="B527" s="111">
        <v>2</v>
      </c>
      <c r="C527" s="111"/>
      <c r="D527" s="111"/>
      <c r="E527" s="111">
        <v>45</v>
      </c>
      <c r="F527" s="111"/>
      <c r="G527" s="111"/>
      <c r="H527" s="111">
        <v>2</v>
      </c>
      <c r="I527" s="111">
        <v>45</v>
      </c>
    </row>
    <row r="528" spans="1:9">
      <c r="A528" s="180" t="s">
        <v>2058</v>
      </c>
      <c r="B528" s="111"/>
      <c r="C528" s="111">
        <v>1</v>
      </c>
      <c r="D528" s="111"/>
      <c r="E528" s="111"/>
      <c r="F528" s="111">
        <v>84</v>
      </c>
      <c r="G528" s="111"/>
      <c r="H528" s="111">
        <v>1</v>
      </c>
      <c r="I528" s="111">
        <v>84</v>
      </c>
    </row>
    <row r="529" spans="1:9">
      <c r="A529" s="180" t="s">
        <v>2063</v>
      </c>
      <c r="B529" s="111"/>
      <c r="C529" s="111">
        <v>1</v>
      </c>
      <c r="D529" s="111"/>
      <c r="E529" s="111"/>
      <c r="F529" s="111">
        <v>80</v>
      </c>
      <c r="G529" s="111"/>
      <c r="H529" s="111">
        <v>1</v>
      </c>
      <c r="I529" s="111">
        <v>80</v>
      </c>
    </row>
    <row r="530" spans="1:9">
      <c r="A530" s="180" t="s">
        <v>2100</v>
      </c>
      <c r="B530" s="111"/>
      <c r="C530" s="111">
        <v>3</v>
      </c>
      <c r="D530" s="111"/>
      <c r="E530" s="111"/>
      <c r="F530" s="111">
        <v>91</v>
      </c>
      <c r="G530" s="111"/>
      <c r="H530" s="111">
        <v>3</v>
      </c>
      <c r="I530" s="111">
        <v>91</v>
      </c>
    </row>
    <row r="531" spans="1:9">
      <c r="A531" s="180" t="s">
        <v>2112</v>
      </c>
      <c r="B531" s="111">
        <v>2</v>
      </c>
      <c r="C531" s="111">
        <v>2</v>
      </c>
      <c r="D531" s="111"/>
      <c r="E531" s="111">
        <v>94</v>
      </c>
      <c r="F531" s="111">
        <v>94</v>
      </c>
      <c r="G531" s="111"/>
      <c r="H531" s="111">
        <v>4</v>
      </c>
      <c r="I531" s="111">
        <v>94</v>
      </c>
    </row>
    <row r="532" spans="1:9">
      <c r="A532" s="180" t="s">
        <v>2119</v>
      </c>
      <c r="B532" s="111">
        <v>2</v>
      </c>
      <c r="C532" s="111">
        <v>2</v>
      </c>
      <c r="D532" s="111"/>
      <c r="E532" s="111">
        <v>3</v>
      </c>
      <c r="F532" s="111">
        <v>3</v>
      </c>
      <c r="G532" s="111"/>
      <c r="H532" s="111">
        <v>4</v>
      </c>
      <c r="I532" s="111">
        <v>3</v>
      </c>
    </row>
    <row r="533" spans="1:9">
      <c r="A533" s="180" t="s">
        <v>2122</v>
      </c>
      <c r="B533" s="111">
        <v>2</v>
      </c>
      <c r="C533" s="111">
        <v>2</v>
      </c>
      <c r="D533" s="111"/>
      <c r="E533" s="111">
        <v>60</v>
      </c>
      <c r="F533" s="111">
        <v>60</v>
      </c>
      <c r="G533" s="111"/>
      <c r="H533" s="111">
        <v>4</v>
      </c>
      <c r="I533" s="111">
        <v>60</v>
      </c>
    </row>
    <row r="534" spans="1:9">
      <c r="A534" s="180" t="s">
        <v>2335</v>
      </c>
      <c r="B534" s="111">
        <v>1</v>
      </c>
      <c r="C534" s="111">
        <v>2</v>
      </c>
      <c r="D534" s="111"/>
      <c r="E534" s="111">
        <v>850</v>
      </c>
      <c r="F534" s="111">
        <v>850</v>
      </c>
      <c r="G534" s="111"/>
      <c r="H534" s="111">
        <v>3</v>
      </c>
      <c r="I534" s="111">
        <v>850</v>
      </c>
    </row>
    <row r="535" spans="1:9">
      <c r="A535" s="180" t="s">
        <v>2340</v>
      </c>
      <c r="B535" s="111">
        <v>1</v>
      </c>
      <c r="C535" s="111"/>
      <c r="D535" s="111"/>
      <c r="E535" s="111"/>
      <c r="F535" s="111"/>
      <c r="G535" s="111"/>
      <c r="H535" s="111">
        <v>1</v>
      </c>
      <c r="I535" s="111"/>
    </row>
    <row r="536" spans="1:9">
      <c r="A536" s="180" t="s">
        <v>2341</v>
      </c>
      <c r="B536" s="111">
        <v>1</v>
      </c>
      <c r="C536" s="111"/>
      <c r="D536" s="111"/>
      <c r="E536" s="111"/>
      <c r="F536" s="111"/>
      <c r="G536" s="111"/>
      <c r="H536" s="111">
        <v>1</v>
      </c>
      <c r="I536" s="111"/>
    </row>
    <row r="537" spans="1:9">
      <c r="A537" s="180" t="s">
        <v>2342</v>
      </c>
      <c r="B537" s="111">
        <v>1</v>
      </c>
      <c r="C537" s="111"/>
      <c r="D537" s="111"/>
      <c r="E537" s="111">
        <v>250</v>
      </c>
      <c r="F537" s="111"/>
      <c r="G537" s="111"/>
      <c r="H537" s="111">
        <v>1</v>
      </c>
      <c r="I537" s="111">
        <v>250</v>
      </c>
    </row>
    <row r="538" spans="1:9">
      <c r="A538" s="180" t="s">
        <v>2357</v>
      </c>
      <c r="B538" s="111">
        <v>1</v>
      </c>
      <c r="C538" s="111"/>
      <c r="D538" s="111"/>
      <c r="E538" s="111"/>
      <c r="F538" s="111"/>
      <c r="G538" s="111"/>
      <c r="H538" s="111">
        <v>1</v>
      </c>
      <c r="I538" s="111"/>
    </row>
    <row r="539" spans="1:9">
      <c r="A539" s="180" t="s">
        <v>2516</v>
      </c>
      <c r="B539" s="111">
        <v>1</v>
      </c>
      <c r="C539" s="111">
        <v>5</v>
      </c>
      <c r="D539" s="111"/>
      <c r="E539" s="111">
        <v>50</v>
      </c>
      <c r="F539" s="111">
        <v>1000</v>
      </c>
      <c r="G539" s="111"/>
      <c r="H539" s="111">
        <v>6</v>
      </c>
      <c r="I539" s="111">
        <v>1000</v>
      </c>
    </row>
    <row r="540" spans="1:9">
      <c r="A540" s="179" t="s">
        <v>545</v>
      </c>
      <c r="B540" s="111">
        <v>15</v>
      </c>
      <c r="C540" s="111">
        <v>23</v>
      </c>
      <c r="D540" s="111"/>
      <c r="E540" s="111">
        <v>1000</v>
      </c>
      <c r="F540" s="111">
        <v>1000</v>
      </c>
      <c r="G540" s="111"/>
      <c r="H540" s="111">
        <v>38</v>
      </c>
      <c r="I540" s="111">
        <v>1000</v>
      </c>
    </row>
    <row r="541" spans="1:9">
      <c r="A541" s="180" t="s">
        <v>2042</v>
      </c>
      <c r="B541" s="111">
        <v>2</v>
      </c>
      <c r="C541" s="111">
        <v>1</v>
      </c>
      <c r="D541" s="111"/>
      <c r="E541" s="111">
        <v>118</v>
      </c>
      <c r="F541" s="111">
        <v>118</v>
      </c>
      <c r="G541" s="111"/>
      <c r="H541" s="111">
        <v>3</v>
      </c>
      <c r="I541" s="111">
        <v>118</v>
      </c>
    </row>
    <row r="542" spans="1:9">
      <c r="A542" s="180" t="s">
        <v>2043</v>
      </c>
      <c r="B542" s="111"/>
      <c r="C542" s="111">
        <v>1</v>
      </c>
      <c r="D542" s="111"/>
      <c r="E542" s="111"/>
      <c r="F542" s="111">
        <v>118</v>
      </c>
      <c r="G542" s="111"/>
      <c r="H542" s="111">
        <v>1</v>
      </c>
      <c r="I542" s="111">
        <v>118</v>
      </c>
    </row>
    <row r="543" spans="1:9">
      <c r="A543" s="180" t="s">
        <v>2055</v>
      </c>
      <c r="B543" s="111">
        <v>1</v>
      </c>
      <c r="C543" s="111">
        <v>1</v>
      </c>
      <c r="D543" s="111"/>
      <c r="E543" s="111">
        <v>239</v>
      </c>
      <c r="F543" s="111">
        <v>239</v>
      </c>
      <c r="G543" s="111"/>
      <c r="H543" s="111">
        <v>2</v>
      </c>
      <c r="I543" s="111">
        <v>239</v>
      </c>
    </row>
    <row r="544" spans="1:9">
      <c r="A544" s="180" t="s">
        <v>2056</v>
      </c>
      <c r="B544" s="111">
        <v>1</v>
      </c>
      <c r="C544" s="111">
        <v>1</v>
      </c>
      <c r="D544" s="111"/>
      <c r="E544" s="111">
        <v>237</v>
      </c>
      <c r="F544" s="111">
        <v>237</v>
      </c>
      <c r="G544" s="111"/>
      <c r="H544" s="111">
        <v>2</v>
      </c>
      <c r="I544" s="111">
        <v>237</v>
      </c>
    </row>
    <row r="545" spans="1:9">
      <c r="A545" s="180" t="s">
        <v>2061</v>
      </c>
      <c r="B545" s="111">
        <v>1</v>
      </c>
      <c r="C545" s="111">
        <v>3</v>
      </c>
      <c r="D545" s="111"/>
      <c r="E545" s="111">
        <v>632</v>
      </c>
      <c r="F545" s="111">
        <v>632</v>
      </c>
      <c r="G545" s="111"/>
      <c r="H545" s="111">
        <v>4</v>
      </c>
      <c r="I545" s="111">
        <v>632</v>
      </c>
    </row>
    <row r="546" spans="1:9">
      <c r="A546" s="180" t="s">
        <v>2062</v>
      </c>
      <c r="B546" s="111">
        <v>1</v>
      </c>
      <c r="C546" s="111">
        <v>3</v>
      </c>
      <c r="D546" s="111"/>
      <c r="E546" s="111">
        <v>632</v>
      </c>
      <c r="F546" s="111">
        <v>632</v>
      </c>
      <c r="G546" s="111"/>
      <c r="H546" s="111">
        <v>4</v>
      </c>
      <c r="I546" s="111">
        <v>632</v>
      </c>
    </row>
    <row r="547" spans="1:9">
      <c r="A547" s="180" t="s">
        <v>2101</v>
      </c>
      <c r="B547" s="111">
        <v>1</v>
      </c>
      <c r="C547" s="111">
        <v>1</v>
      </c>
      <c r="D547" s="111"/>
      <c r="E547" s="111">
        <v>205</v>
      </c>
      <c r="F547" s="111">
        <v>205</v>
      </c>
      <c r="G547" s="111"/>
      <c r="H547" s="111">
        <v>2</v>
      </c>
      <c r="I547" s="111">
        <v>205</v>
      </c>
    </row>
    <row r="548" spans="1:9">
      <c r="A548" s="180" t="s">
        <v>2120</v>
      </c>
      <c r="B548" s="111">
        <v>2</v>
      </c>
      <c r="C548" s="111">
        <v>2</v>
      </c>
      <c r="D548" s="111"/>
      <c r="E548" s="111">
        <v>5</v>
      </c>
      <c r="F548" s="111">
        <v>5</v>
      </c>
      <c r="G548" s="111"/>
      <c r="H548" s="111">
        <v>4</v>
      </c>
      <c r="I548" s="111">
        <v>5</v>
      </c>
    </row>
    <row r="549" spans="1:9">
      <c r="A549" s="180" t="s">
        <v>2282</v>
      </c>
      <c r="B549" s="111"/>
      <c r="C549" s="111">
        <v>3</v>
      </c>
      <c r="D549" s="111"/>
      <c r="E549" s="111"/>
      <c r="F549" s="111">
        <v>592</v>
      </c>
      <c r="G549" s="111"/>
      <c r="H549" s="111">
        <v>3</v>
      </c>
      <c r="I549" s="111">
        <v>592</v>
      </c>
    </row>
    <row r="550" spans="1:9">
      <c r="A550" s="180" t="s">
        <v>2516</v>
      </c>
      <c r="B550" s="111">
        <v>6</v>
      </c>
      <c r="C550" s="111">
        <v>7</v>
      </c>
      <c r="D550" s="111"/>
      <c r="E550" s="111">
        <v>1000</v>
      </c>
      <c r="F550" s="111">
        <v>1000</v>
      </c>
      <c r="G550" s="111"/>
      <c r="H550" s="111">
        <v>13</v>
      </c>
      <c r="I550" s="111">
        <v>1000</v>
      </c>
    </row>
    <row r="551" spans="1:9">
      <c r="A551" s="179" t="s">
        <v>548</v>
      </c>
      <c r="B551" s="111">
        <v>6</v>
      </c>
      <c r="C551" s="111">
        <v>10</v>
      </c>
      <c r="D551" s="111"/>
      <c r="E551" s="111">
        <v>589</v>
      </c>
      <c r="F551" s="111">
        <v>437</v>
      </c>
      <c r="G551" s="111"/>
      <c r="H551" s="111">
        <v>16</v>
      </c>
      <c r="I551" s="111">
        <v>589</v>
      </c>
    </row>
    <row r="552" spans="1:9">
      <c r="A552" s="180" t="s">
        <v>2108</v>
      </c>
      <c r="B552" s="111">
        <v>1</v>
      </c>
      <c r="C552" s="111"/>
      <c r="D552" s="111"/>
      <c r="E552" s="111">
        <v>589</v>
      </c>
      <c r="F552" s="111"/>
      <c r="G552" s="111"/>
      <c r="H552" s="111">
        <v>1</v>
      </c>
      <c r="I552" s="111">
        <v>589</v>
      </c>
    </row>
    <row r="553" spans="1:9">
      <c r="A553" s="180" t="s">
        <v>2206</v>
      </c>
      <c r="B553" s="111">
        <v>2</v>
      </c>
      <c r="C553" s="111">
        <v>2</v>
      </c>
      <c r="D553" s="111"/>
      <c r="E553" s="111">
        <v>70</v>
      </c>
      <c r="F553" s="111">
        <v>70</v>
      </c>
      <c r="G553" s="111"/>
      <c r="H553" s="111">
        <v>4</v>
      </c>
      <c r="I553" s="111">
        <v>70</v>
      </c>
    </row>
    <row r="554" spans="1:9">
      <c r="A554" s="180" t="s">
        <v>2207</v>
      </c>
      <c r="B554" s="111">
        <v>1</v>
      </c>
      <c r="C554" s="111">
        <v>1</v>
      </c>
      <c r="D554" s="111"/>
      <c r="E554" s="111">
        <v>50</v>
      </c>
      <c r="F554" s="111">
        <v>50</v>
      </c>
      <c r="G554" s="111"/>
      <c r="H554" s="111">
        <v>2</v>
      </c>
      <c r="I554" s="111">
        <v>50</v>
      </c>
    </row>
    <row r="555" spans="1:9">
      <c r="A555" s="180" t="s">
        <v>2404</v>
      </c>
      <c r="B555" s="111">
        <v>1</v>
      </c>
      <c r="C555" s="111">
        <v>4</v>
      </c>
      <c r="D555" s="111"/>
      <c r="E555" s="111">
        <v>6</v>
      </c>
      <c r="F555" s="111">
        <v>6</v>
      </c>
      <c r="G555" s="111"/>
      <c r="H555" s="111">
        <v>5</v>
      </c>
      <c r="I555" s="111">
        <v>6</v>
      </c>
    </row>
    <row r="556" spans="1:9">
      <c r="A556" s="180" t="s">
        <v>2417</v>
      </c>
      <c r="B556" s="111">
        <v>1</v>
      </c>
      <c r="C556" s="111">
        <v>3</v>
      </c>
      <c r="D556" s="111"/>
      <c r="E556" s="111">
        <v>437</v>
      </c>
      <c r="F556" s="111">
        <v>437</v>
      </c>
      <c r="G556" s="111"/>
      <c r="H556" s="111">
        <v>4</v>
      </c>
      <c r="I556" s="111">
        <v>437</v>
      </c>
    </row>
    <row r="557" spans="1:9">
      <c r="A557" s="179" t="s">
        <v>551</v>
      </c>
      <c r="B557" s="111">
        <v>21</v>
      </c>
      <c r="C557" s="111">
        <v>12</v>
      </c>
      <c r="D557" s="111">
        <v>4</v>
      </c>
      <c r="E557" s="111">
        <v>694</v>
      </c>
      <c r="F557" s="111">
        <v>694</v>
      </c>
      <c r="G557" s="111">
        <v>694</v>
      </c>
      <c r="H557" s="111">
        <v>37</v>
      </c>
      <c r="I557" s="111">
        <v>694</v>
      </c>
    </row>
    <row r="558" spans="1:9">
      <c r="A558" s="180" t="s">
        <v>2067</v>
      </c>
      <c r="B558" s="111"/>
      <c r="C558" s="111">
        <v>1</v>
      </c>
      <c r="D558" s="111"/>
      <c r="E558" s="111"/>
      <c r="F558" s="111">
        <v>130</v>
      </c>
      <c r="G558" s="111"/>
      <c r="H558" s="111">
        <v>1</v>
      </c>
      <c r="I558" s="111">
        <v>130</v>
      </c>
    </row>
    <row r="559" spans="1:9">
      <c r="A559" s="180" t="s">
        <v>2316</v>
      </c>
      <c r="B559" s="111">
        <v>3</v>
      </c>
      <c r="C559" s="111">
        <v>3</v>
      </c>
      <c r="D559" s="111">
        <v>1</v>
      </c>
      <c r="E559" s="111">
        <v>511</v>
      </c>
      <c r="F559" s="111">
        <v>511</v>
      </c>
      <c r="G559" s="111">
        <v>511</v>
      </c>
      <c r="H559" s="111">
        <v>7</v>
      </c>
      <c r="I559" s="111">
        <v>511</v>
      </c>
    </row>
    <row r="560" spans="1:9">
      <c r="A560" s="180" t="s">
        <v>2317</v>
      </c>
      <c r="B560" s="111">
        <v>3</v>
      </c>
      <c r="C560" s="111">
        <v>4</v>
      </c>
      <c r="D560" s="111">
        <v>1</v>
      </c>
      <c r="E560" s="111">
        <v>694</v>
      </c>
      <c r="F560" s="111">
        <v>694</v>
      </c>
      <c r="G560" s="111">
        <v>694</v>
      </c>
      <c r="H560" s="111">
        <v>8</v>
      </c>
      <c r="I560" s="111">
        <v>694</v>
      </c>
    </row>
    <row r="561" spans="1:9">
      <c r="A561" s="180" t="s">
        <v>2318</v>
      </c>
      <c r="B561" s="111">
        <v>4</v>
      </c>
      <c r="C561" s="111">
        <v>1</v>
      </c>
      <c r="D561" s="111">
        <v>1</v>
      </c>
      <c r="E561" s="111">
        <v>198</v>
      </c>
      <c r="F561" s="111">
        <v>198</v>
      </c>
      <c r="G561" s="111">
        <v>198</v>
      </c>
      <c r="H561" s="111">
        <v>6</v>
      </c>
      <c r="I561" s="111">
        <v>198</v>
      </c>
    </row>
    <row r="562" spans="1:9">
      <c r="A562" s="180" t="s">
        <v>2319</v>
      </c>
      <c r="B562" s="111">
        <v>4</v>
      </c>
      <c r="C562" s="111">
        <v>3</v>
      </c>
      <c r="D562" s="111">
        <v>1</v>
      </c>
      <c r="E562" s="111">
        <v>367</v>
      </c>
      <c r="F562" s="111">
        <v>367</v>
      </c>
      <c r="G562" s="111">
        <v>302</v>
      </c>
      <c r="H562" s="111">
        <v>8</v>
      </c>
      <c r="I562" s="111">
        <v>367</v>
      </c>
    </row>
    <row r="563" spans="1:9">
      <c r="A563" s="180" t="s">
        <v>2320</v>
      </c>
      <c r="B563" s="111">
        <v>2</v>
      </c>
      <c r="C563" s="111"/>
      <c r="D563" s="111"/>
      <c r="E563" s="111">
        <v>268</v>
      </c>
      <c r="F563" s="111"/>
      <c r="G563" s="111"/>
      <c r="H563" s="111">
        <v>2</v>
      </c>
      <c r="I563" s="111">
        <v>268</v>
      </c>
    </row>
    <row r="564" spans="1:9">
      <c r="A564" s="180" t="s">
        <v>2321</v>
      </c>
      <c r="B564" s="111">
        <v>3</v>
      </c>
      <c r="C564" s="111"/>
      <c r="D564" s="111"/>
      <c r="E564" s="111">
        <v>520</v>
      </c>
      <c r="F564" s="111"/>
      <c r="G564" s="111"/>
      <c r="H564" s="111">
        <v>3</v>
      </c>
      <c r="I564" s="111">
        <v>520</v>
      </c>
    </row>
    <row r="565" spans="1:9">
      <c r="A565" s="180" t="s">
        <v>2322</v>
      </c>
      <c r="B565" s="111">
        <v>2</v>
      </c>
      <c r="C565" s="111"/>
      <c r="D565" s="111"/>
      <c r="E565" s="111">
        <v>628</v>
      </c>
      <c r="F565" s="111"/>
      <c r="G565" s="111"/>
      <c r="H565" s="111">
        <v>2</v>
      </c>
      <c r="I565" s="111">
        <v>628</v>
      </c>
    </row>
    <row r="566" spans="1:9">
      <c r="A566" s="179" t="s">
        <v>554</v>
      </c>
      <c r="B566" s="111">
        <v>19</v>
      </c>
      <c r="C566" s="111">
        <v>30</v>
      </c>
      <c r="D566" s="111"/>
      <c r="E566" s="111">
        <v>550</v>
      </c>
      <c r="F566" s="111">
        <v>1000</v>
      </c>
      <c r="G566" s="111"/>
      <c r="H566" s="111">
        <v>49</v>
      </c>
      <c r="I566" s="111">
        <v>1000</v>
      </c>
    </row>
    <row r="567" spans="1:9">
      <c r="A567" s="180" t="s">
        <v>2073</v>
      </c>
      <c r="B567" s="111">
        <v>1</v>
      </c>
      <c r="C567" s="111">
        <v>2</v>
      </c>
      <c r="D567" s="111"/>
      <c r="E567" s="111">
        <v>245</v>
      </c>
      <c r="F567" s="111">
        <v>245</v>
      </c>
      <c r="G567" s="111"/>
      <c r="H567" s="111">
        <v>3</v>
      </c>
      <c r="I567" s="111">
        <v>245</v>
      </c>
    </row>
    <row r="568" spans="1:9">
      <c r="A568" s="180" t="s">
        <v>2080</v>
      </c>
      <c r="B568" s="111">
        <v>1</v>
      </c>
      <c r="C568" s="111">
        <v>2</v>
      </c>
      <c r="D568" s="111"/>
      <c r="E568" s="111">
        <v>7</v>
      </c>
      <c r="F568" s="111">
        <v>7</v>
      </c>
      <c r="G568" s="111"/>
      <c r="H568" s="111">
        <v>3</v>
      </c>
      <c r="I568" s="111">
        <v>7</v>
      </c>
    </row>
    <row r="569" spans="1:9">
      <c r="A569" s="180" t="s">
        <v>2081</v>
      </c>
      <c r="B569" s="111">
        <v>1</v>
      </c>
      <c r="C569" s="111">
        <v>2</v>
      </c>
      <c r="D569" s="111"/>
      <c r="E569" s="111">
        <v>225</v>
      </c>
      <c r="F569" s="111">
        <v>225</v>
      </c>
      <c r="G569" s="111"/>
      <c r="H569" s="111">
        <v>3</v>
      </c>
      <c r="I569" s="111">
        <v>225</v>
      </c>
    </row>
    <row r="570" spans="1:9">
      <c r="A570" s="180" t="s">
        <v>2087</v>
      </c>
      <c r="B570" s="111">
        <v>2</v>
      </c>
      <c r="C570" s="111">
        <v>5</v>
      </c>
      <c r="D570" s="111"/>
      <c r="E570" s="111">
        <v>277</v>
      </c>
      <c r="F570" s="111">
        <v>277</v>
      </c>
      <c r="G570" s="111"/>
      <c r="H570" s="111">
        <v>7</v>
      </c>
      <c r="I570" s="111">
        <v>277</v>
      </c>
    </row>
    <row r="571" spans="1:9">
      <c r="A571" s="180" t="s">
        <v>2090</v>
      </c>
      <c r="B571" s="111">
        <v>1</v>
      </c>
      <c r="C571" s="111">
        <v>2</v>
      </c>
      <c r="D571" s="111"/>
      <c r="E571" s="111">
        <v>445</v>
      </c>
      <c r="F571" s="111">
        <v>445</v>
      </c>
      <c r="G571" s="111"/>
      <c r="H571" s="111">
        <v>3</v>
      </c>
      <c r="I571" s="111">
        <v>445</v>
      </c>
    </row>
    <row r="572" spans="1:9">
      <c r="A572" s="180" t="s">
        <v>2102</v>
      </c>
      <c r="B572" s="111">
        <v>1</v>
      </c>
      <c r="C572" s="111"/>
      <c r="D572" s="111"/>
      <c r="E572" s="111"/>
      <c r="F572" s="111"/>
      <c r="G572" s="111"/>
      <c r="H572" s="111">
        <v>1</v>
      </c>
      <c r="I572" s="111"/>
    </row>
    <row r="573" spans="1:9">
      <c r="A573" s="180" t="s">
        <v>2109</v>
      </c>
      <c r="B573" s="111">
        <v>2</v>
      </c>
      <c r="C573" s="111"/>
      <c r="D573" s="111"/>
      <c r="E573" s="111">
        <v>445</v>
      </c>
      <c r="F573" s="111"/>
      <c r="G573" s="111"/>
      <c r="H573" s="111">
        <v>2</v>
      </c>
      <c r="I573" s="111">
        <v>445</v>
      </c>
    </row>
    <row r="574" spans="1:9">
      <c r="A574" s="180" t="s">
        <v>2201</v>
      </c>
      <c r="B574" s="111">
        <v>1</v>
      </c>
      <c r="C574" s="111">
        <v>1</v>
      </c>
      <c r="D574" s="111"/>
      <c r="E574" s="111">
        <v>125</v>
      </c>
      <c r="F574" s="111">
        <v>125</v>
      </c>
      <c r="G574" s="111"/>
      <c r="H574" s="111">
        <v>2</v>
      </c>
      <c r="I574" s="111">
        <v>125</v>
      </c>
    </row>
    <row r="575" spans="1:9">
      <c r="A575" s="180" t="s">
        <v>2202</v>
      </c>
      <c r="B575" s="111">
        <v>1</v>
      </c>
      <c r="C575" s="111">
        <v>1</v>
      </c>
      <c r="D575" s="111"/>
      <c r="E575" s="111">
        <v>97</v>
      </c>
      <c r="F575" s="111">
        <v>97</v>
      </c>
      <c r="G575" s="111"/>
      <c r="H575" s="111">
        <v>2</v>
      </c>
      <c r="I575" s="111">
        <v>97</v>
      </c>
    </row>
    <row r="576" spans="1:9">
      <c r="A576" s="180" t="s">
        <v>2356</v>
      </c>
      <c r="B576" s="111">
        <v>1</v>
      </c>
      <c r="C576" s="111"/>
      <c r="D576" s="111"/>
      <c r="E576" s="111"/>
      <c r="F576" s="111"/>
      <c r="G576" s="111"/>
      <c r="H576" s="111">
        <v>1</v>
      </c>
      <c r="I576" s="111"/>
    </row>
    <row r="577" spans="1:9">
      <c r="A577" s="180" t="s">
        <v>2386</v>
      </c>
      <c r="B577" s="111">
        <v>1</v>
      </c>
      <c r="C577" s="111"/>
      <c r="D577" s="111"/>
      <c r="E577" s="111">
        <v>176</v>
      </c>
      <c r="F577" s="111"/>
      <c r="G577" s="111"/>
      <c r="H577" s="111">
        <v>1</v>
      </c>
      <c r="I577" s="111">
        <v>176</v>
      </c>
    </row>
    <row r="578" spans="1:9">
      <c r="A578" s="180" t="s">
        <v>2390</v>
      </c>
      <c r="B578" s="111">
        <v>1</v>
      </c>
      <c r="C578" s="111"/>
      <c r="D578" s="111"/>
      <c r="E578" s="111">
        <v>550</v>
      </c>
      <c r="F578" s="111"/>
      <c r="G578" s="111"/>
      <c r="H578" s="111">
        <v>1</v>
      </c>
      <c r="I578" s="111">
        <v>550</v>
      </c>
    </row>
    <row r="579" spans="1:9">
      <c r="A579" s="180" t="s">
        <v>2392</v>
      </c>
      <c r="B579" s="111">
        <v>2</v>
      </c>
      <c r="C579" s="111"/>
      <c r="D579" s="111"/>
      <c r="E579" s="111">
        <v>250</v>
      </c>
      <c r="F579" s="111"/>
      <c r="G579" s="111"/>
      <c r="H579" s="111">
        <v>2</v>
      </c>
      <c r="I579" s="111">
        <v>250</v>
      </c>
    </row>
    <row r="580" spans="1:9">
      <c r="A580" s="180" t="s">
        <v>2397</v>
      </c>
      <c r="B580" s="111">
        <v>1</v>
      </c>
      <c r="C580" s="111">
        <v>4</v>
      </c>
      <c r="D580" s="111"/>
      <c r="E580" s="111">
        <v>100</v>
      </c>
      <c r="F580" s="111">
        <v>100</v>
      </c>
      <c r="G580" s="111"/>
      <c r="H580" s="111">
        <v>5</v>
      </c>
      <c r="I580" s="111">
        <v>100</v>
      </c>
    </row>
    <row r="581" spans="1:9">
      <c r="A581" s="180" t="s">
        <v>2406</v>
      </c>
      <c r="B581" s="111">
        <v>2</v>
      </c>
      <c r="C581" s="111">
        <v>8</v>
      </c>
      <c r="D581" s="111"/>
      <c r="E581" s="111">
        <v>28</v>
      </c>
      <c r="F581" s="111">
        <v>28</v>
      </c>
      <c r="G581" s="111"/>
      <c r="H581" s="111">
        <v>10</v>
      </c>
      <c r="I581" s="111">
        <v>28</v>
      </c>
    </row>
    <row r="582" spans="1:9">
      <c r="A582" s="180" t="s">
        <v>2516</v>
      </c>
      <c r="B582" s="111"/>
      <c r="C582" s="111">
        <v>3</v>
      </c>
      <c r="D582" s="111"/>
      <c r="E582" s="111"/>
      <c r="F582" s="111">
        <v>1000</v>
      </c>
      <c r="G582" s="111"/>
      <c r="H582" s="111">
        <v>3</v>
      </c>
      <c r="I582" s="111">
        <v>1000</v>
      </c>
    </row>
    <row r="583" spans="1:9">
      <c r="A583" s="179" t="s">
        <v>1901</v>
      </c>
      <c r="B583" s="111">
        <v>3</v>
      </c>
      <c r="C583" s="111">
        <v>4</v>
      </c>
      <c r="D583" s="111"/>
      <c r="E583" s="111">
        <v>2639</v>
      </c>
      <c r="F583" s="111"/>
      <c r="G583" s="111"/>
      <c r="H583" s="111">
        <v>7</v>
      </c>
      <c r="I583" s="111">
        <v>2639</v>
      </c>
    </row>
    <row r="584" spans="1:9">
      <c r="A584" s="180" t="s">
        <v>2516</v>
      </c>
      <c r="B584" s="111">
        <v>3</v>
      </c>
      <c r="C584" s="111">
        <v>4</v>
      </c>
      <c r="D584" s="111"/>
      <c r="E584" s="111">
        <v>2639</v>
      </c>
      <c r="F584" s="111"/>
      <c r="G584" s="111"/>
      <c r="H584" s="111">
        <v>7</v>
      </c>
      <c r="I584" s="111">
        <v>2639</v>
      </c>
    </row>
    <row r="585" spans="1:9">
      <c r="A585" s="109" t="s">
        <v>183</v>
      </c>
      <c r="B585" s="111">
        <v>16</v>
      </c>
      <c r="C585" s="111">
        <v>41</v>
      </c>
      <c r="D585" s="111"/>
      <c r="E585" s="111">
        <v>517</v>
      </c>
      <c r="F585" s="111">
        <v>477</v>
      </c>
      <c r="G585" s="111"/>
      <c r="H585" s="111">
        <v>57</v>
      </c>
      <c r="I585" s="111">
        <v>517</v>
      </c>
    </row>
    <row r="586" spans="1:9">
      <c r="A586" s="179" t="s">
        <v>219</v>
      </c>
      <c r="B586" s="111">
        <v>1</v>
      </c>
      <c r="C586" s="111">
        <v>6</v>
      </c>
      <c r="D586" s="111"/>
      <c r="E586" s="111">
        <v>61</v>
      </c>
      <c r="F586" s="111">
        <v>200</v>
      </c>
      <c r="G586" s="111"/>
      <c r="H586" s="111">
        <v>7</v>
      </c>
      <c r="I586" s="111">
        <v>200</v>
      </c>
    </row>
    <row r="587" spans="1:9">
      <c r="A587" s="180" t="s">
        <v>2141</v>
      </c>
      <c r="B587" s="111"/>
      <c r="C587" s="111">
        <v>2</v>
      </c>
      <c r="D587" s="111"/>
      <c r="E587" s="111"/>
      <c r="F587" s="111">
        <v>200</v>
      </c>
      <c r="G587" s="111"/>
      <c r="H587" s="111">
        <v>2</v>
      </c>
      <c r="I587" s="111">
        <v>200</v>
      </c>
    </row>
    <row r="588" spans="1:9">
      <c r="A588" s="180" t="s">
        <v>2454</v>
      </c>
      <c r="B588" s="111"/>
      <c r="C588" s="111">
        <v>4</v>
      </c>
      <c r="D588" s="111"/>
      <c r="E588" s="111"/>
      <c r="F588" s="111">
        <v>34</v>
      </c>
      <c r="G588" s="111"/>
      <c r="H588" s="111">
        <v>4</v>
      </c>
      <c r="I588" s="111">
        <v>34</v>
      </c>
    </row>
    <row r="589" spans="1:9">
      <c r="A589" s="180" t="s">
        <v>2479</v>
      </c>
      <c r="B589" s="111">
        <v>1</v>
      </c>
      <c r="C589" s="111"/>
      <c r="D589" s="111"/>
      <c r="E589" s="111">
        <v>61</v>
      </c>
      <c r="F589" s="111"/>
      <c r="G589" s="111"/>
      <c r="H589" s="111">
        <v>1</v>
      </c>
      <c r="I589" s="111">
        <v>61</v>
      </c>
    </row>
    <row r="590" spans="1:9">
      <c r="A590" s="179" t="s">
        <v>341</v>
      </c>
      <c r="B590" s="111">
        <v>1</v>
      </c>
      <c r="C590" s="111">
        <v>13</v>
      </c>
      <c r="D590" s="111"/>
      <c r="E590" s="111">
        <v>112</v>
      </c>
      <c r="F590" s="111">
        <v>350</v>
      </c>
      <c r="G590" s="111"/>
      <c r="H590" s="111">
        <v>14</v>
      </c>
      <c r="I590" s="111">
        <v>350</v>
      </c>
    </row>
    <row r="591" spans="1:9">
      <c r="A591" s="180" t="s">
        <v>2139</v>
      </c>
      <c r="B591" s="111"/>
      <c r="C591" s="111">
        <v>2</v>
      </c>
      <c r="D591" s="111"/>
      <c r="E591" s="111"/>
      <c r="F591" s="111">
        <v>350</v>
      </c>
      <c r="G591" s="111"/>
      <c r="H591" s="111">
        <v>2</v>
      </c>
      <c r="I591" s="111">
        <v>350</v>
      </c>
    </row>
    <row r="592" spans="1:9">
      <c r="A592" s="180" t="s">
        <v>2198</v>
      </c>
      <c r="B592" s="111"/>
      <c r="C592" s="111">
        <v>1</v>
      </c>
      <c r="D592" s="111"/>
      <c r="E592" s="111"/>
      <c r="F592" s="111">
        <v>128</v>
      </c>
      <c r="G592" s="111"/>
      <c r="H592" s="111">
        <v>1</v>
      </c>
      <c r="I592" s="111">
        <v>128</v>
      </c>
    </row>
    <row r="593" spans="1:9">
      <c r="A593" s="180" t="s">
        <v>2199</v>
      </c>
      <c r="B593" s="111"/>
      <c r="C593" s="111">
        <v>1</v>
      </c>
      <c r="D593" s="111"/>
      <c r="E593" s="111"/>
      <c r="F593" s="111">
        <v>57</v>
      </c>
      <c r="G593" s="111"/>
      <c r="H593" s="111">
        <v>1</v>
      </c>
      <c r="I593" s="111">
        <v>57</v>
      </c>
    </row>
    <row r="594" spans="1:9">
      <c r="A594" s="180" t="s">
        <v>2209</v>
      </c>
      <c r="B594" s="111"/>
      <c r="C594" s="111">
        <v>1</v>
      </c>
      <c r="D594" s="111"/>
      <c r="E594" s="111"/>
      <c r="F594" s="111">
        <v>80</v>
      </c>
      <c r="G594" s="111"/>
      <c r="H594" s="111">
        <v>1</v>
      </c>
      <c r="I594" s="111">
        <v>80</v>
      </c>
    </row>
    <row r="595" spans="1:9">
      <c r="A595" s="180" t="s">
        <v>2210</v>
      </c>
      <c r="B595" s="111"/>
      <c r="C595" s="111">
        <v>1</v>
      </c>
      <c r="D595" s="111"/>
      <c r="E595" s="111"/>
      <c r="F595" s="111">
        <v>43</v>
      </c>
      <c r="G595" s="111"/>
      <c r="H595" s="111">
        <v>1</v>
      </c>
      <c r="I595" s="111">
        <v>43</v>
      </c>
    </row>
    <row r="596" spans="1:9">
      <c r="A596" s="180" t="s">
        <v>2211</v>
      </c>
      <c r="B596" s="111"/>
      <c r="C596" s="111">
        <v>1</v>
      </c>
      <c r="D596" s="111"/>
      <c r="E596" s="111"/>
      <c r="F596" s="111">
        <v>67</v>
      </c>
      <c r="G596" s="111"/>
      <c r="H596" s="111">
        <v>1</v>
      </c>
      <c r="I596" s="111">
        <v>67</v>
      </c>
    </row>
    <row r="597" spans="1:9">
      <c r="A597" s="180" t="s">
        <v>2213</v>
      </c>
      <c r="B597" s="111"/>
      <c r="C597" s="111">
        <v>1</v>
      </c>
      <c r="D597" s="111"/>
      <c r="E597" s="111"/>
      <c r="F597" s="111">
        <v>113</v>
      </c>
      <c r="G597" s="111"/>
      <c r="H597" s="111">
        <v>1</v>
      </c>
      <c r="I597" s="111">
        <v>113</v>
      </c>
    </row>
    <row r="598" spans="1:9">
      <c r="A598" s="180" t="s">
        <v>2214</v>
      </c>
      <c r="B598" s="111"/>
      <c r="C598" s="111">
        <v>1</v>
      </c>
      <c r="D598" s="111"/>
      <c r="E598" s="111"/>
      <c r="F598" s="111">
        <v>40</v>
      </c>
      <c r="G598" s="111"/>
      <c r="H598" s="111">
        <v>1</v>
      </c>
      <c r="I598" s="111">
        <v>40</v>
      </c>
    </row>
    <row r="599" spans="1:9">
      <c r="A599" s="180" t="s">
        <v>2215</v>
      </c>
      <c r="B599" s="111"/>
      <c r="C599" s="111">
        <v>1</v>
      </c>
      <c r="D599" s="111"/>
      <c r="E599" s="111"/>
      <c r="F599" s="111">
        <v>63</v>
      </c>
      <c r="G599" s="111"/>
      <c r="H599" s="111">
        <v>1</v>
      </c>
      <c r="I599" s="111">
        <v>63</v>
      </c>
    </row>
    <row r="600" spans="1:9">
      <c r="A600" s="180" t="s">
        <v>2218</v>
      </c>
      <c r="B600" s="111"/>
      <c r="C600" s="111">
        <v>1</v>
      </c>
      <c r="D600" s="111"/>
      <c r="E600" s="111"/>
      <c r="F600" s="111">
        <v>57</v>
      </c>
      <c r="G600" s="111"/>
      <c r="H600" s="111">
        <v>1</v>
      </c>
      <c r="I600" s="111">
        <v>57</v>
      </c>
    </row>
    <row r="601" spans="1:9">
      <c r="A601" s="180" t="s">
        <v>2243</v>
      </c>
      <c r="B601" s="111">
        <v>1</v>
      </c>
      <c r="C601" s="111">
        <v>2</v>
      </c>
      <c r="D601" s="111"/>
      <c r="E601" s="111">
        <v>112</v>
      </c>
      <c r="F601" s="111">
        <v>112</v>
      </c>
      <c r="G601" s="111"/>
      <c r="H601" s="111">
        <v>3</v>
      </c>
      <c r="I601" s="111">
        <v>112</v>
      </c>
    </row>
    <row r="602" spans="1:9">
      <c r="A602" s="179" t="s">
        <v>425</v>
      </c>
      <c r="B602" s="111">
        <v>4</v>
      </c>
      <c r="C602" s="111">
        <v>1</v>
      </c>
      <c r="D602" s="111"/>
      <c r="E602" s="111">
        <v>477</v>
      </c>
      <c r="F602" s="111">
        <v>477</v>
      </c>
      <c r="G602" s="111"/>
      <c r="H602" s="111">
        <v>5</v>
      </c>
      <c r="I602" s="111">
        <v>477</v>
      </c>
    </row>
    <row r="603" spans="1:9">
      <c r="A603" s="180" t="s">
        <v>2160</v>
      </c>
      <c r="B603" s="111">
        <v>1</v>
      </c>
      <c r="C603" s="111">
        <v>1</v>
      </c>
      <c r="D603" s="111"/>
      <c r="E603" s="111">
        <v>477</v>
      </c>
      <c r="F603" s="111">
        <v>477</v>
      </c>
      <c r="G603" s="111"/>
      <c r="H603" s="111">
        <v>2</v>
      </c>
      <c r="I603" s="111">
        <v>477</v>
      </c>
    </row>
    <row r="604" spans="1:9">
      <c r="A604" s="180" t="s">
        <v>2482</v>
      </c>
      <c r="B604" s="111">
        <v>1</v>
      </c>
      <c r="C604" s="111"/>
      <c r="D604" s="111"/>
      <c r="E604" s="111">
        <v>77</v>
      </c>
      <c r="F604" s="111"/>
      <c r="G604" s="111"/>
      <c r="H604" s="111">
        <v>1</v>
      </c>
      <c r="I604" s="111">
        <v>77</v>
      </c>
    </row>
    <row r="605" spans="1:9">
      <c r="A605" s="180" t="s">
        <v>2510</v>
      </c>
      <c r="B605" s="111">
        <v>1</v>
      </c>
      <c r="C605" s="111"/>
      <c r="D605" s="111"/>
      <c r="E605" s="111">
        <v>20</v>
      </c>
      <c r="F605" s="111"/>
      <c r="G605" s="111"/>
      <c r="H605" s="111">
        <v>1</v>
      </c>
      <c r="I605" s="111">
        <v>20</v>
      </c>
    </row>
    <row r="606" spans="1:9">
      <c r="A606" s="180" t="s">
        <v>2511</v>
      </c>
      <c r="B606" s="111">
        <v>1</v>
      </c>
      <c r="C606" s="111"/>
      <c r="D606" s="111"/>
      <c r="E606" s="111">
        <v>80</v>
      </c>
      <c r="F606" s="111"/>
      <c r="G606" s="111"/>
      <c r="H606" s="111">
        <v>1</v>
      </c>
      <c r="I606" s="111">
        <v>80</v>
      </c>
    </row>
    <row r="607" spans="1:9">
      <c r="A607" s="179" t="s">
        <v>563</v>
      </c>
      <c r="B607" s="111">
        <v>2</v>
      </c>
      <c r="C607" s="111">
        <v>4</v>
      </c>
      <c r="D607" s="111"/>
      <c r="E607" s="111">
        <v>100</v>
      </c>
      <c r="F607" s="111">
        <v>100</v>
      </c>
      <c r="G607" s="111"/>
      <c r="H607" s="111">
        <v>6</v>
      </c>
      <c r="I607" s="111">
        <v>100</v>
      </c>
    </row>
    <row r="608" spans="1:9">
      <c r="A608" s="180" t="s">
        <v>2263</v>
      </c>
      <c r="B608" s="111">
        <v>1</v>
      </c>
      <c r="C608" s="111">
        <v>4</v>
      </c>
      <c r="D608" s="111"/>
      <c r="E608" s="111">
        <v>100</v>
      </c>
      <c r="F608" s="111">
        <v>100</v>
      </c>
      <c r="G608" s="111"/>
      <c r="H608" s="111">
        <v>5</v>
      </c>
      <c r="I608" s="111">
        <v>100</v>
      </c>
    </row>
    <row r="609" spans="1:9">
      <c r="A609" s="180" t="s">
        <v>2505</v>
      </c>
      <c r="B609" s="111">
        <v>1</v>
      </c>
      <c r="C609" s="111"/>
      <c r="D609" s="111"/>
      <c r="E609" s="111">
        <v>44</v>
      </c>
      <c r="F609" s="111"/>
      <c r="G609" s="111"/>
      <c r="H609" s="111">
        <v>1</v>
      </c>
      <c r="I609" s="111">
        <v>44</v>
      </c>
    </row>
    <row r="610" spans="1:9">
      <c r="A610" s="179" t="s">
        <v>566</v>
      </c>
      <c r="B610" s="111">
        <v>1</v>
      </c>
      <c r="C610" s="111">
        <v>1</v>
      </c>
      <c r="D610" s="111"/>
      <c r="E610" s="111">
        <v>517</v>
      </c>
      <c r="F610" s="111">
        <v>400</v>
      </c>
      <c r="G610" s="111"/>
      <c r="H610" s="111">
        <v>2</v>
      </c>
      <c r="I610" s="111">
        <v>517</v>
      </c>
    </row>
    <row r="611" spans="1:9">
      <c r="A611" s="180" t="s">
        <v>2175</v>
      </c>
      <c r="B611" s="111">
        <v>1</v>
      </c>
      <c r="C611" s="111">
        <v>1</v>
      </c>
      <c r="D611" s="111"/>
      <c r="E611" s="111">
        <v>517</v>
      </c>
      <c r="F611" s="111">
        <v>400</v>
      </c>
      <c r="G611" s="111"/>
      <c r="H611" s="111">
        <v>2</v>
      </c>
      <c r="I611" s="111">
        <v>517</v>
      </c>
    </row>
    <row r="612" spans="1:9">
      <c r="A612" s="179" t="s">
        <v>569</v>
      </c>
      <c r="B612" s="111">
        <v>1</v>
      </c>
      <c r="C612" s="111">
        <v>4</v>
      </c>
      <c r="D612" s="111"/>
      <c r="E612" s="111">
        <v>54</v>
      </c>
      <c r="F612" s="111">
        <v>174</v>
      </c>
      <c r="G612" s="111"/>
      <c r="H612" s="111">
        <v>5</v>
      </c>
      <c r="I612" s="111">
        <v>174</v>
      </c>
    </row>
    <row r="613" spans="1:9">
      <c r="A613" s="180" t="s">
        <v>2142</v>
      </c>
      <c r="B613" s="111"/>
      <c r="C613" s="111">
        <v>2</v>
      </c>
      <c r="D613" s="111"/>
      <c r="E613" s="111"/>
      <c r="F613" s="111">
        <v>174</v>
      </c>
      <c r="G613" s="111"/>
      <c r="H613" s="111">
        <v>2</v>
      </c>
      <c r="I613" s="111">
        <v>174</v>
      </c>
    </row>
    <row r="614" spans="1:9">
      <c r="A614" s="180" t="s">
        <v>2242</v>
      </c>
      <c r="B614" s="111">
        <v>1</v>
      </c>
      <c r="C614" s="111">
        <v>2</v>
      </c>
      <c r="D614" s="111"/>
      <c r="E614" s="111">
        <v>54</v>
      </c>
      <c r="F614" s="111">
        <v>54</v>
      </c>
      <c r="G614" s="111"/>
      <c r="H614" s="111">
        <v>3</v>
      </c>
      <c r="I614" s="111">
        <v>54</v>
      </c>
    </row>
    <row r="615" spans="1:9">
      <c r="A615" s="179" t="s">
        <v>572</v>
      </c>
      <c r="B615" s="111">
        <v>1</v>
      </c>
      <c r="C615" s="111">
        <v>2</v>
      </c>
      <c r="D615" s="111"/>
      <c r="E615" s="111">
        <v>50</v>
      </c>
      <c r="F615" s="111">
        <v>350</v>
      </c>
      <c r="G615" s="111"/>
      <c r="H615" s="111">
        <v>3</v>
      </c>
      <c r="I615" s="111">
        <v>350</v>
      </c>
    </row>
    <row r="616" spans="1:9">
      <c r="A616" s="180" t="s">
        <v>2143</v>
      </c>
      <c r="B616" s="111"/>
      <c r="C616" s="111">
        <v>2</v>
      </c>
      <c r="D616" s="111"/>
      <c r="E616" s="111"/>
      <c r="F616" s="111">
        <v>350</v>
      </c>
      <c r="G616" s="111"/>
      <c r="H616" s="111">
        <v>2</v>
      </c>
      <c r="I616" s="111">
        <v>350</v>
      </c>
    </row>
    <row r="617" spans="1:9">
      <c r="A617" s="180" t="s">
        <v>2506</v>
      </c>
      <c r="B617" s="111">
        <v>1</v>
      </c>
      <c r="C617" s="111"/>
      <c r="D617" s="111"/>
      <c r="E617" s="111">
        <v>50</v>
      </c>
      <c r="F617" s="111"/>
      <c r="G617" s="111"/>
      <c r="H617" s="111">
        <v>1</v>
      </c>
      <c r="I617" s="111">
        <v>50</v>
      </c>
    </row>
    <row r="618" spans="1:9">
      <c r="A618" s="179" t="s">
        <v>366</v>
      </c>
      <c r="B618" s="111">
        <v>1</v>
      </c>
      <c r="C618" s="111">
        <v>2</v>
      </c>
      <c r="D618" s="111"/>
      <c r="E618" s="111">
        <v>250</v>
      </c>
      <c r="F618" s="111">
        <v>250</v>
      </c>
      <c r="G618" s="111"/>
      <c r="H618" s="111">
        <v>3</v>
      </c>
      <c r="I618" s="111">
        <v>250</v>
      </c>
    </row>
    <row r="619" spans="1:9">
      <c r="A619" s="180" t="s">
        <v>2129</v>
      </c>
      <c r="B619" s="111">
        <v>1</v>
      </c>
      <c r="C619" s="111">
        <v>2</v>
      </c>
      <c r="D619" s="111"/>
      <c r="E619" s="111">
        <v>250</v>
      </c>
      <c r="F619" s="111">
        <v>250</v>
      </c>
      <c r="G619" s="111"/>
      <c r="H619" s="111">
        <v>3</v>
      </c>
      <c r="I619" s="111">
        <v>250</v>
      </c>
    </row>
    <row r="620" spans="1:9">
      <c r="A620" s="179" t="s">
        <v>577</v>
      </c>
      <c r="B620" s="111">
        <v>3</v>
      </c>
      <c r="C620" s="111">
        <v>2</v>
      </c>
      <c r="D620" s="111"/>
      <c r="E620" s="111">
        <v>250</v>
      </c>
      <c r="F620" s="111">
        <v>250</v>
      </c>
      <c r="G620" s="111"/>
      <c r="H620" s="111">
        <v>5</v>
      </c>
      <c r="I620" s="111">
        <v>250</v>
      </c>
    </row>
    <row r="621" spans="1:9">
      <c r="A621" s="180" t="s">
        <v>2127</v>
      </c>
      <c r="B621" s="111">
        <v>1</v>
      </c>
      <c r="C621" s="111">
        <v>2</v>
      </c>
      <c r="D621" s="111"/>
      <c r="E621" s="111">
        <v>250</v>
      </c>
      <c r="F621" s="111">
        <v>250</v>
      </c>
      <c r="G621" s="111"/>
      <c r="H621" s="111">
        <v>3</v>
      </c>
      <c r="I621" s="111">
        <v>250</v>
      </c>
    </row>
    <row r="622" spans="1:9">
      <c r="A622" s="180" t="s">
        <v>2507</v>
      </c>
      <c r="B622" s="111">
        <v>1</v>
      </c>
      <c r="C622" s="111"/>
      <c r="D622" s="111"/>
      <c r="E622" s="111">
        <v>34</v>
      </c>
      <c r="F622" s="111"/>
      <c r="G622" s="111"/>
      <c r="H622" s="111">
        <v>1</v>
      </c>
      <c r="I622" s="111">
        <v>34</v>
      </c>
    </row>
    <row r="623" spans="1:9">
      <c r="A623" s="180" t="s">
        <v>2508</v>
      </c>
      <c r="B623" s="111">
        <v>1</v>
      </c>
      <c r="C623" s="111"/>
      <c r="D623" s="111"/>
      <c r="E623" s="111">
        <v>47</v>
      </c>
      <c r="F623" s="111"/>
      <c r="G623" s="111"/>
      <c r="H623" s="111">
        <v>1</v>
      </c>
      <c r="I623" s="111">
        <v>47</v>
      </c>
    </row>
    <row r="624" spans="1:9">
      <c r="A624" s="179" t="s">
        <v>580</v>
      </c>
      <c r="B624" s="111">
        <v>1</v>
      </c>
      <c r="C624" s="111">
        <v>6</v>
      </c>
      <c r="D624" s="111"/>
      <c r="E624" s="111">
        <v>84</v>
      </c>
      <c r="F624" s="111">
        <v>230</v>
      </c>
      <c r="G624" s="111"/>
      <c r="H624" s="111">
        <v>7</v>
      </c>
      <c r="I624" s="111">
        <v>230</v>
      </c>
    </row>
    <row r="625" spans="1:9">
      <c r="A625" s="180" t="s">
        <v>2133</v>
      </c>
      <c r="B625" s="111"/>
      <c r="C625" s="111">
        <v>1</v>
      </c>
      <c r="D625" s="111"/>
      <c r="E625" s="111"/>
      <c r="F625" s="111">
        <v>230</v>
      </c>
      <c r="G625" s="111"/>
      <c r="H625" s="111">
        <v>1</v>
      </c>
      <c r="I625" s="111">
        <v>230</v>
      </c>
    </row>
    <row r="626" spans="1:9">
      <c r="A626" s="180" t="s">
        <v>2153</v>
      </c>
      <c r="B626" s="111"/>
      <c r="C626" s="111">
        <v>1</v>
      </c>
      <c r="D626" s="111"/>
      <c r="E626" s="111"/>
      <c r="F626" s="111">
        <v>230</v>
      </c>
      <c r="G626" s="111"/>
      <c r="H626" s="111">
        <v>1</v>
      </c>
      <c r="I626" s="111">
        <v>230</v>
      </c>
    </row>
    <row r="627" spans="1:9">
      <c r="A627" s="180" t="s">
        <v>2455</v>
      </c>
      <c r="B627" s="111"/>
      <c r="C627" s="111">
        <v>4</v>
      </c>
      <c r="D627" s="111"/>
      <c r="E627" s="111"/>
      <c r="F627" s="111">
        <v>50</v>
      </c>
      <c r="G627" s="111"/>
      <c r="H627" s="111">
        <v>4</v>
      </c>
      <c r="I627" s="111">
        <v>50</v>
      </c>
    </row>
    <row r="628" spans="1:9">
      <c r="A628" s="180" t="s">
        <v>2480</v>
      </c>
      <c r="B628" s="111">
        <v>1</v>
      </c>
      <c r="C628" s="111"/>
      <c r="D628" s="111"/>
      <c r="E628" s="111">
        <v>84</v>
      </c>
      <c r="F628" s="111"/>
      <c r="G628" s="111"/>
      <c r="H628" s="111">
        <v>1</v>
      </c>
      <c r="I628" s="111">
        <v>84</v>
      </c>
    </row>
    <row r="629" spans="1:9">
      <c r="A629" s="109" t="s">
        <v>1901</v>
      </c>
      <c r="B629" s="111">
        <v>2</v>
      </c>
      <c r="C629" s="111">
        <v>2</v>
      </c>
      <c r="D629" s="111"/>
      <c r="E629" s="111">
        <v>400</v>
      </c>
      <c r="F629" s="111">
        <v>200</v>
      </c>
      <c r="G629" s="111"/>
      <c r="H629" s="111">
        <v>4</v>
      </c>
      <c r="I629" s="111">
        <v>400</v>
      </c>
    </row>
    <row r="630" spans="1:9">
      <c r="A630" s="179" t="s">
        <v>1901</v>
      </c>
      <c r="B630" s="111">
        <v>2</v>
      </c>
      <c r="C630" s="111">
        <v>2</v>
      </c>
      <c r="D630" s="111"/>
      <c r="E630" s="111">
        <v>400</v>
      </c>
      <c r="F630" s="111">
        <v>200</v>
      </c>
      <c r="G630" s="111"/>
      <c r="H630" s="111">
        <v>4</v>
      </c>
      <c r="I630" s="111">
        <v>400</v>
      </c>
    </row>
    <row r="631" spans="1:9">
      <c r="A631" s="180" t="s">
        <v>2373</v>
      </c>
      <c r="B631" s="111">
        <v>1</v>
      </c>
      <c r="C631" s="111"/>
      <c r="D631" s="111"/>
      <c r="E631" s="111">
        <v>400</v>
      </c>
      <c r="F631" s="111"/>
      <c r="G631" s="111"/>
      <c r="H631" s="111">
        <v>1</v>
      </c>
      <c r="I631" s="111">
        <v>400</v>
      </c>
    </row>
    <row r="632" spans="1:9">
      <c r="A632" s="180" t="s">
        <v>2516</v>
      </c>
      <c r="B632" s="111">
        <v>1</v>
      </c>
      <c r="C632" s="111">
        <v>2</v>
      </c>
      <c r="D632" s="111"/>
      <c r="E632" s="111">
        <v>200</v>
      </c>
      <c r="F632" s="111">
        <v>200</v>
      </c>
      <c r="G632" s="111"/>
      <c r="H632" s="111">
        <v>3</v>
      </c>
      <c r="I632" s="111">
        <v>200</v>
      </c>
    </row>
    <row r="633" spans="1:9">
      <c r="A633" s="109" t="s">
        <v>1213</v>
      </c>
      <c r="B633" s="111">
        <v>528</v>
      </c>
      <c r="C633" s="111">
        <v>1047</v>
      </c>
      <c r="D633" s="111">
        <v>25</v>
      </c>
      <c r="E633" s="111">
        <v>4370</v>
      </c>
      <c r="F633" s="111">
        <v>7500</v>
      </c>
      <c r="G633" s="111">
        <v>694</v>
      </c>
      <c r="H633" s="111">
        <v>1600</v>
      </c>
      <c r="I633" s="111">
        <v>7500</v>
      </c>
    </row>
  </sheetData>
  <pageMargins left="0.7" right="0.7" top="0.75" bottom="0.75" header="0.3" footer="0.3"/>
  <pageSetup orientation="portrait" horizontalDpi="4294967295" verticalDpi="4294967295"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88"/>
  <sheetViews>
    <sheetView topLeftCell="C1" workbookViewId="0">
      <selection activeCell="C2" sqref="C2"/>
    </sheetView>
  </sheetViews>
  <sheetFormatPr defaultRowHeight="15"/>
  <cols>
    <col min="1" max="1" width="13.140625" customWidth="1"/>
    <col min="2" max="2" width="23.7109375" bestFit="1" customWidth="1"/>
  </cols>
  <sheetData>
    <row r="1" spans="1:2">
      <c r="A1" s="108" t="s">
        <v>6</v>
      </c>
      <c r="B1" s="80" t="s">
        <v>1993</v>
      </c>
    </row>
    <row r="3" spans="1:2">
      <c r="A3" s="108" t="s">
        <v>1212</v>
      </c>
      <c r="B3" t="s">
        <v>1873</v>
      </c>
    </row>
    <row r="4" spans="1:2">
      <c r="A4" s="110">
        <v>42644</v>
      </c>
      <c r="B4" s="111">
        <v>2</v>
      </c>
    </row>
    <row r="5" spans="1:2">
      <c r="A5" s="110">
        <v>42645</v>
      </c>
      <c r="B5" s="111">
        <v>14</v>
      </c>
    </row>
    <row r="6" spans="1:2">
      <c r="A6" s="110">
        <v>42647</v>
      </c>
      <c r="B6" s="111">
        <v>10</v>
      </c>
    </row>
    <row r="7" spans="1:2">
      <c r="A7" s="110">
        <v>42648</v>
      </c>
      <c r="B7" s="111">
        <v>6</v>
      </c>
    </row>
    <row r="8" spans="1:2">
      <c r="A8" s="110">
        <v>42649</v>
      </c>
      <c r="B8" s="111">
        <v>5</v>
      </c>
    </row>
    <row r="9" spans="1:2">
      <c r="A9" s="110">
        <v>42650</v>
      </c>
      <c r="B9" s="111">
        <v>5</v>
      </c>
    </row>
    <row r="10" spans="1:2">
      <c r="A10" s="110">
        <v>42651</v>
      </c>
      <c r="B10" s="111">
        <v>11</v>
      </c>
    </row>
    <row r="11" spans="1:2">
      <c r="A11" s="110">
        <v>42652</v>
      </c>
      <c r="B11" s="111">
        <v>35</v>
      </c>
    </row>
    <row r="12" spans="1:2">
      <c r="A12" s="110">
        <v>42653</v>
      </c>
      <c r="B12" s="111">
        <v>24</v>
      </c>
    </row>
    <row r="13" spans="1:2">
      <c r="A13" s="110">
        <v>42654</v>
      </c>
      <c r="B13" s="111">
        <v>32</v>
      </c>
    </row>
    <row r="14" spans="1:2">
      <c r="A14" s="110">
        <v>42655</v>
      </c>
      <c r="B14" s="111">
        <v>31</v>
      </c>
    </row>
    <row r="15" spans="1:2">
      <c r="A15" s="110">
        <v>42656</v>
      </c>
      <c r="B15" s="111">
        <v>37</v>
      </c>
    </row>
    <row r="16" spans="1:2">
      <c r="A16" s="110">
        <v>42657</v>
      </c>
      <c r="B16" s="111">
        <v>23</v>
      </c>
    </row>
    <row r="17" spans="1:2">
      <c r="A17" s="110">
        <v>42658</v>
      </c>
      <c r="B17" s="111">
        <v>6</v>
      </c>
    </row>
    <row r="18" spans="1:2">
      <c r="A18" s="110">
        <v>42659</v>
      </c>
      <c r="B18" s="111">
        <v>14</v>
      </c>
    </row>
    <row r="19" spans="1:2">
      <c r="A19" s="110">
        <v>42660</v>
      </c>
      <c r="B19" s="111">
        <v>59</v>
      </c>
    </row>
    <row r="20" spans="1:2">
      <c r="A20" s="110">
        <v>42661</v>
      </c>
      <c r="B20" s="111">
        <v>13</v>
      </c>
    </row>
    <row r="21" spans="1:2">
      <c r="A21" s="110">
        <v>42662</v>
      </c>
      <c r="B21" s="111">
        <v>31</v>
      </c>
    </row>
    <row r="22" spans="1:2">
      <c r="A22" s="110">
        <v>42663</v>
      </c>
      <c r="B22" s="111">
        <v>50</v>
      </c>
    </row>
    <row r="23" spans="1:2">
      <c r="A23" s="110">
        <v>42664</v>
      </c>
      <c r="B23" s="111">
        <v>28</v>
      </c>
    </row>
    <row r="24" spans="1:2">
      <c r="A24" s="110">
        <v>42665</v>
      </c>
      <c r="B24" s="111">
        <v>11</v>
      </c>
    </row>
    <row r="25" spans="1:2">
      <c r="A25" s="110">
        <v>42666</v>
      </c>
      <c r="B25" s="111">
        <v>25</v>
      </c>
    </row>
    <row r="26" spans="1:2">
      <c r="A26" s="110">
        <v>42667</v>
      </c>
      <c r="B26" s="111">
        <v>13</v>
      </c>
    </row>
    <row r="27" spans="1:2">
      <c r="A27" s="110">
        <v>42668</v>
      </c>
      <c r="B27" s="111">
        <v>21</v>
      </c>
    </row>
    <row r="28" spans="1:2">
      <c r="A28" s="110">
        <v>42669</v>
      </c>
      <c r="B28" s="111">
        <v>38</v>
      </c>
    </row>
    <row r="29" spans="1:2">
      <c r="A29" s="110">
        <v>42670</v>
      </c>
      <c r="B29" s="111">
        <v>12</v>
      </c>
    </row>
    <row r="30" spans="1:2">
      <c r="A30" s="110">
        <v>42671</v>
      </c>
      <c r="B30" s="111">
        <v>17</v>
      </c>
    </row>
    <row r="31" spans="1:2">
      <c r="A31" s="110">
        <v>42672</v>
      </c>
      <c r="B31" s="111">
        <v>20</v>
      </c>
    </row>
    <row r="32" spans="1:2">
      <c r="A32" s="110">
        <v>42673</v>
      </c>
      <c r="B32" s="111">
        <v>55</v>
      </c>
    </row>
    <row r="33" spans="1:2">
      <c r="A33" s="110">
        <v>42674</v>
      </c>
      <c r="B33" s="111">
        <v>29</v>
      </c>
    </row>
    <row r="34" spans="1:2">
      <c r="A34" s="110">
        <v>42675</v>
      </c>
      <c r="B34" s="111">
        <v>11</v>
      </c>
    </row>
    <row r="35" spans="1:2">
      <c r="A35" s="110">
        <v>42676</v>
      </c>
      <c r="B35" s="111">
        <v>15</v>
      </c>
    </row>
    <row r="36" spans="1:2">
      <c r="A36" s="110">
        <v>42677</v>
      </c>
      <c r="B36" s="111">
        <v>22</v>
      </c>
    </row>
    <row r="37" spans="1:2">
      <c r="A37" s="110">
        <v>42678</v>
      </c>
      <c r="B37" s="111">
        <v>26</v>
      </c>
    </row>
    <row r="38" spans="1:2">
      <c r="A38" s="110">
        <v>42679</v>
      </c>
      <c r="B38" s="111">
        <v>22</v>
      </c>
    </row>
    <row r="39" spans="1:2">
      <c r="A39" s="110">
        <v>42680</v>
      </c>
      <c r="B39" s="111">
        <v>4</v>
      </c>
    </row>
    <row r="40" spans="1:2">
      <c r="A40" s="110">
        <v>42681</v>
      </c>
      <c r="B40" s="111">
        <v>14</v>
      </c>
    </row>
    <row r="41" spans="1:2">
      <c r="A41" s="110">
        <v>42682</v>
      </c>
      <c r="B41" s="111">
        <v>15</v>
      </c>
    </row>
    <row r="42" spans="1:2">
      <c r="A42" s="110">
        <v>42683</v>
      </c>
      <c r="B42" s="111">
        <v>8</v>
      </c>
    </row>
    <row r="43" spans="1:2">
      <c r="A43" s="110">
        <v>42684</v>
      </c>
      <c r="B43" s="111">
        <v>26</v>
      </c>
    </row>
    <row r="44" spans="1:2">
      <c r="A44" s="110">
        <v>42685</v>
      </c>
      <c r="B44" s="111">
        <v>27</v>
      </c>
    </row>
    <row r="45" spans="1:2">
      <c r="A45" s="110">
        <v>42686</v>
      </c>
      <c r="B45" s="111">
        <v>17</v>
      </c>
    </row>
    <row r="46" spans="1:2">
      <c r="A46" s="110">
        <v>42687</v>
      </c>
      <c r="B46" s="111">
        <v>7</v>
      </c>
    </row>
    <row r="47" spans="1:2">
      <c r="A47" s="110">
        <v>42688</v>
      </c>
      <c r="B47" s="111">
        <v>19</v>
      </c>
    </row>
    <row r="48" spans="1:2">
      <c r="A48" s="110">
        <v>42689</v>
      </c>
      <c r="B48" s="111">
        <v>14</v>
      </c>
    </row>
    <row r="49" spans="1:2">
      <c r="A49" s="110">
        <v>42690</v>
      </c>
      <c r="B49" s="111">
        <v>34</v>
      </c>
    </row>
    <row r="50" spans="1:2">
      <c r="A50" s="110">
        <v>42691</v>
      </c>
      <c r="B50" s="111">
        <v>7</v>
      </c>
    </row>
    <row r="51" spans="1:2">
      <c r="A51" s="110">
        <v>42693</v>
      </c>
      <c r="B51" s="111">
        <v>7</v>
      </c>
    </row>
    <row r="52" spans="1:2">
      <c r="A52" s="110">
        <v>42695</v>
      </c>
      <c r="B52" s="111">
        <v>6</v>
      </c>
    </row>
    <row r="53" spans="1:2">
      <c r="A53" s="110">
        <v>42696</v>
      </c>
      <c r="B53" s="111">
        <v>1</v>
      </c>
    </row>
    <row r="54" spans="1:2">
      <c r="A54" s="110">
        <v>42697</v>
      </c>
      <c r="B54" s="111">
        <v>6</v>
      </c>
    </row>
    <row r="55" spans="1:2">
      <c r="A55" s="110">
        <v>42698</v>
      </c>
      <c r="B55" s="111">
        <v>23</v>
      </c>
    </row>
    <row r="56" spans="1:2">
      <c r="A56" s="110">
        <v>42699</v>
      </c>
      <c r="B56" s="111">
        <v>35</v>
      </c>
    </row>
    <row r="57" spans="1:2">
      <c r="A57" s="110">
        <v>42700</v>
      </c>
      <c r="B57" s="111">
        <v>8</v>
      </c>
    </row>
    <row r="58" spans="1:2">
      <c r="A58" s="110">
        <v>42702</v>
      </c>
      <c r="B58" s="111">
        <v>13</v>
      </c>
    </row>
    <row r="59" spans="1:2">
      <c r="A59" s="110">
        <v>42703</v>
      </c>
      <c r="B59" s="111">
        <v>11</v>
      </c>
    </row>
    <row r="60" spans="1:2">
      <c r="A60" s="110">
        <v>42704</v>
      </c>
      <c r="B60" s="111">
        <v>54</v>
      </c>
    </row>
    <row r="61" spans="1:2">
      <c r="A61" s="110">
        <v>42705</v>
      </c>
      <c r="B61" s="111">
        <v>13</v>
      </c>
    </row>
    <row r="62" spans="1:2">
      <c r="A62" s="110">
        <v>42706</v>
      </c>
      <c r="B62" s="111">
        <v>18</v>
      </c>
    </row>
    <row r="63" spans="1:2">
      <c r="A63" s="110">
        <v>42707</v>
      </c>
      <c r="B63" s="111">
        <v>11</v>
      </c>
    </row>
    <row r="64" spans="1:2">
      <c r="A64" s="110">
        <v>42708</v>
      </c>
      <c r="B64" s="111">
        <v>16</v>
      </c>
    </row>
    <row r="65" spans="1:2">
      <c r="A65" s="110">
        <v>42709</v>
      </c>
      <c r="B65" s="111">
        <v>2</v>
      </c>
    </row>
    <row r="66" spans="1:2">
      <c r="A66" s="110">
        <v>42710</v>
      </c>
      <c r="B66" s="111">
        <v>6</v>
      </c>
    </row>
    <row r="67" spans="1:2">
      <c r="A67" s="110">
        <v>42711</v>
      </c>
      <c r="B67" s="111">
        <v>9</v>
      </c>
    </row>
    <row r="68" spans="1:2">
      <c r="A68" s="110">
        <v>42712</v>
      </c>
      <c r="B68" s="111">
        <v>3</v>
      </c>
    </row>
    <row r="69" spans="1:2">
      <c r="A69" s="110">
        <v>42713</v>
      </c>
      <c r="B69" s="111">
        <v>28</v>
      </c>
    </row>
    <row r="70" spans="1:2">
      <c r="A70" s="110">
        <v>42714</v>
      </c>
      <c r="B70" s="111">
        <v>2</v>
      </c>
    </row>
    <row r="71" spans="1:2">
      <c r="A71" s="110">
        <v>42715</v>
      </c>
      <c r="B71" s="111">
        <v>12</v>
      </c>
    </row>
    <row r="72" spans="1:2">
      <c r="A72" s="110">
        <v>42716</v>
      </c>
      <c r="B72" s="111">
        <v>13</v>
      </c>
    </row>
    <row r="73" spans="1:2">
      <c r="A73" s="110">
        <v>42717</v>
      </c>
      <c r="B73" s="111">
        <v>27</v>
      </c>
    </row>
    <row r="74" spans="1:2">
      <c r="A74" s="110">
        <v>42718</v>
      </c>
      <c r="B74" s="111">
        <v>38</v>
      </c>
    </row>
    <row r="75" spans="1:2">
      <c r="A75" s="110">
        <v>42719</v>
      </c>
      <c r="B75" s="111">
        <v>15</v>
      </c>
    </row>
    <row r="76" spans="1:2">
      <c r="A76" s="110">
        <v>42720</v>
      </c>
      <c r="B76" s="111">
        <v>32</v>
      </c>
    </row>
    <row r="77" spans="1:2">
      <c r="A77" s="110">
        <v>42721</v>
      </c>
      <c r="B77" s="111">
        <v>22</v>
      </c>
    </row>
    <row r="78" spans="1:2">
      <c r="A78" s="110">
        <v>42723</v>
      </c>
      <c r="B78" s="111">
        <v>5</v>
      </c>
    </row>
    <row r="79" spans="1:2">
      <c r="A79" s="110">
        <v>42724</v>
      </c>
      <c r="B79" s="111">
        <v>22</v>
      </c>
    </row>
    <row r="80" spans="1:2">
      <c r="A80" s="110">
        <v>42725</v>
      </c>
      <c r="B80" s="111">
        <v>28</v>
      </c>
    </row>
    <row r="81" spans="1:2">
      <c r="A81" s="110">
        <v>42726</v>
      </c>
      <c r="B81" s="111">
        <v>7</v>
      </c>
    </row>
    <row r="82" spans="1:2">
      <c r="A82" s="110">
        <v>42727</v>
      </c>
      <c r="B82" s="111">
        <v>9</v>
      </c>
    </row>
    <row r="83" spans="1:2">
      <c r="A83" s="110">
        <v>42728</v>
      </c>
      <c r="B83" s="111">
        <v>15</v>
      </c>
    </row>
    <row r="84" spans="1:2">
      <c r="A84" s="110">
        <v>42731</v>
      </c>
      <c r="B84" s="111">
        <v>6</v>
      </c>
    </row>
    <row r="85" spans="1:2">
      <c r="A85" s="110">
        <v>42734</v>
      </c>
      <c r="B85" s="111">
        <v>6</v>
      </c>
    </row>
    <row r="86" spans="1:2">
      <c r="A86" s="110">
        <v>42740</v>
      </c>
      <c r="B86" s="111">
        <v>6</v>
      </c>
    </row>
    <row r="87" spans="1:2">
      <c r="A87" s="110">
        <v>42741</v>
      </c>
      <c r="B87" s="111">
        <v>6</v>
      </c>
    </row>
    <row r="88" spans="1:2">
      <c r="A88" s="109" t="s">
        <v>1213</v>
      </c>
      <c r="B88" s="111">
        <v>1506</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Q223"/>
  <sheetViews>
    <sheetView topLeftCell="H1" zoomScale="80" zoomScaleNormal="80" zoomScaleSheetLayoutView="80" zoomScalePageLayoutView="40" workbookViewId="0">
      <pane ySplit="5" topLeftCell="A6" activePane="bottomLeft" state="frozen"/>
      <selection activeCell="C2" sqref="C2"/>
      <selection pane="bottomLeft" activeCell="C2" sqref="C2"/>
    </sheetView>
  </sheetViews>
  <sheetFormatPr defaultColWidth="8.85546875" defaultRowHeight="15"/>
  <cols>
    <col min="1" max="1" width="22" style="102" customWidth="1"/>
    <col min="2" max="2" width="23.7109375" style="102" customWidth="1"/>
    <col min="3" max="3" width="26" style="102" customWidth="1"/>
    <col min="4" max="4" width="24.140625" style="102" customWidth="1"/>
    <col min="5" max="5" width="31.42578125" style="102" customWidth="1"/>
    <col min="6" max="6" width="8.85546875" style="102"/>
    <col min="7" max="7" width="22" style="102" customWidth="1"/>
    <col min="8" max="8" width="23.7109375" style="102" customWidth="1"/>
    <col min="9" max="9" width="18.7109375" style="102" customWidth="1"/>
    <col min="10" max="10" width="24.140625" style="102" customWidth="1"/>
    <col min="11" max="11" width="25.42578125" style="102" customWidth="1"/>
    <col min="12" max="12" width="7.85546875" style="102" customWidth="1"/>
    <col min="13" max="13" width="22" customWidth="1"/>
    <col min="14" max="14" width="23.7109375" customWidth="1"/>
    <col min="15" max="15" width="26" customWidth="1"/>
    <col min="16" max="16" width="24.140625" customWidth="1"/>
    <col min="17" max="17" width="35.42578125" style="145" customWidth="1"/>
  </cols>
  <sheetData>
    <row r="1" spans="1:17" s="104" customFormat="1" ht="17.25" customHeight="1">
      <c r="A1" s="234"/>
      <c r="B1" s="235"/>
      <c r="C1" s="235"/>
      <c r="D1" s="235"/>
      <c r="E1" s="235"/>
      <c r="F1" s="235"/>
      <c r="G1" s="235"/>
      <c r="H1" s="235"/>
      <c r="I1" s="235"/>
      <c r="J1" s="235"/>
      <c r="K1" s="235"/>
      <c r="L1" s="235"/>
      <c r="M1" s="235"/>
      <c r="N1" s="235"/>
      <c r="O1" s="235"/>
      <c r="P1" s="235"/>
      <c r="Q1" s="235"/>
    </row>
    <row r="2" spans="1:17" ht="28.5">
      <c r="A2" s="229" t="s">
        <v>1868</v>
      </c>
      <c r="B2" s="230"/>
      <c r="C2" s="230"/>
      <c r="D2" s="230"/>
      <c r="E2" s="230"/>
      <c r="F2" s="230"/>
      <c r="G2" s="230"/>
      <c r="H2" s="230"/>
      <c r="I2" s="230"/>
      <c r="J2" s="230"/>
      <c r="K2" s="230"/>
      <c r="L2" s="230"/>
      <c r="M2" s="230"/>
      <c r="N2" s="230"/>
      <c r="O2" s="230"/>
      <c r="P2" s="230"/>
      <c r="Q2" s="230"/>
    </row>
    <row r="3" spans="1:17" s="105" customFormat="1" ht="39" customHeight="1">
      <c r="A3" s="228" t="s">
        <v>1869</v>
      </c>
      <c r="B3" s="228"/>
      <c r="C3" s="228"/>
      <c r="D3" s="228"/>
      <c r="E3" s="228"/>
      <c r="F3" s="228"/>
      <c r="G3" s="227" t="s">
        <v>1893</v>
      </c>
      <c r="H3" s="228"/>
      <c r="I3" s="228"/>
      <c r="J3" s="228"/>
      <c r="K3" s="228"/>
      <c r="M3" s="231" t="s">
        <v>1890</v>
      </c>
      <c r="N3" s="232"/>
      <c r="O3" s="232"/>
      <c r="P3" s="232"/>
      <c r="Q3" s="233"/>
    </row>
    <row r="4" spans="1:17" s="102" customFormat="1" ht="15.75" hidden="1" thickBot="1">
      <c r="A4"/>
      <c r="B4"/>
      <c r="C4" s="103"/>
      <c r="D4" s="103"/>
      <c r="E4" s="103"/>
      <c r="F4" s="103"/>
      <c r="G4" s="142" t="s">
        <v>1874</v>
      </c>
      <c r="H4" s="143">
        <v>1</v>
      </c>
      <c r="I4" s="103"/>
      <c r="J4" s="103"/>
      <c r="K4" s="103"/>
      <c r="M4" s="142" t="s">
        <v>1229</v>
      </c>
      <c r="N4" s="143">
        <v>1</v>
      </c>
      <c r="O4" s="103"/>
      <c r="P4" s="103"/>
      <c r="Q4" s="148"/>
    </row>
    <row r="5" spans="1:17" s="102" customFormat="1" hidden="1">
      <c r="Q5" s="149"/>
    </row>
    <row r="6" spans="1:17" s="146" customFormat="1" ht="51.75" customHeight="1">
      <c r="A6" s="160" t="s">
        <v>1212</v>
      </c>
      <c r="B6" s="160" t="s">
        <v>1864</v>
      </c>
      <c r="C6" s="160" t="s">
        <v>8</v>
      </c>
      <c r="D6" s="160" t="s">
        <v>1865</v>
      </c>
      <c r="E6" s="161" t="s">
        <v>4</v>
      </c>
      <c r="G6" s="160" t="s">
        <v>1212</v>
      </c>
      <c r="H6" s="160" t="s">
        <v>1864</v>
      </c>
      <c r="I6" s="160" t="s">
        <v>8</v>
      </c>
      <c r="J6" s="160" t="s">
        <v>1865</v>
      </c>
      <c r="K6" s="144" t="s">
        <v>1875</v>
      </c>
      <c r="L6" s="147"/>
      <c r="M6" s="160" t="s">
        <v>1212</v>
      </c>
      <c r="N6" s="160" t="s">
        <v>1864</v>
      </c>
      <c r="O6" s="160" t="s">
        <v>8</v>
      </c>
      <c r="P6" s="160" t="s">
        <v>1865</v>
      </c>
      <c r="Q6" s="144" t="s">
        <v>1873</v>
      </c>
    </row>
    <row r="7" spans="1:17" s="102" customFormat="1">
      <c r="A7" s="102" t="s">
        <v>17</v>
      </c>
      <c r="B7" s="102" t="s">
        <v>149</v>
      </c>
      <c r="C7" s="102" t="s">
        <v>142</v>
      </c>
      <c r="D7" s="102" t="s">
        <v>244</v>
      </c>
      <c r="E7" s="137" t="s">
        <v>112</v>
      </c>
      <c r="G7" s="102" t="s">
        <v>17</v>
      </c>
      <c r="H7" s="102" t="s">
        <v>149</v>
      </c>
      <c r="I7" s="102" t="s">
        <v>142</v>
      </c>
      <c r="J7" s="102" t="s">
        <v>244</v>
      </c>
      <c r="K7" s="140">
        <v>1</v>
      </c>
      <c r="L7"/>
      <c r="M7" s="102" t="s">
        <v>17</v>
      </c>
      <c r="N7" s="102" t="s">
        <v>149</v>
      </c>
      <c r="O7" s="102" t="s">
        <v>142</v>
      </c>
      <c r="P7" s="102" t="s">
        <v>244</v>
      </c>
      <c r="Q7" s="150">
        <v>5</v>
      </c>
    </row>
    <row r="8" spans="1:17" s="102" customFormat="1">
      <c r="A8" s="102" t="s">
        <v>17</v>
      </c>
      <c r="B8" s="102" t="s">
        <v>149</v>
      </c>
      <c r="C8" s="102" t="s">
        <v>236</v>
      </c>
      <c r="D8" s="102" t="s">
        <v>246</v>
      </c>
      <c r="E8" s="137" t="s">
        <v>28</v>
      </c>
      <c r="G8" s="102" t="s">
        <v>17</v>
      </c>
      <c r="H8" s="102" t="s">
        <v>149</v>
      </c>
      <c r="I8" s="102" t="s">
        <v>236</v>
      </c>
      <c r="J8" s="102" t="s">
        <v>246</v>
      </c>
      <c r="K8" s="140">
        <v>5</v>
      </c>
      <c r="L8"/>
      <c r="M8" s="102" t="s">
        <v>17</v>
      </c>
      <c r="N8" s="102" t="s">
        <v>149</v>
      </c>
      <c r="O8" s="102" t="s">
        <v>236</v>
      </c>
      <c r="P8" s="102" t="s">
        <v>246</v>
      </c>
      <c r="Q8" s="150">
        <v>9</v>
      </c>
    </row>
    <row r="9" spans="1:17" s="102" customFormat="1">
      <c r="A9" s="102" t="s">
        <v>17</v>
      </c>
      <c r="B9" s="102" t="s">
        <v>149</v>
      </c>
      <c r="C9" s="102" t="s">
        <v>236</v>
      </c>
      <c r="D9" s="102" t="s">
        <v>246</v>
      </c>
      <c r="E9" s="137" t="s">
        <v>62</v>
      </c>
      <c r="G9" s="102" t="s">
        <v>17</v>
      </c>
      <c r="H9" s="102" t="s">
        <v>149</v>
      </c>
      <c r="I9" s="102" t="s">
        <v>248</v>
      </c>
      <c r="J9" s="102" t="s">
        <v>249</v>
      </c>
      <c r="K9" s="140">
        <v>4</v>
      </c>
      <c r="L9"/>
      <c r="M9" s="102" t="s">
        <v>17</v>
      </c>
      <c r="N9" s="102" t="s">
        <v>149</v>
      </c>
      <c r="O9" s="102" t="s">
        <v>248</v>
      </c>
      <c r="P9" s="102" t="s">
        <v>249</v>
      </c>
      <c r="Q9" s="150">
        <v>10</v>
      </c>
    </row>
    <row r="10" spans="1:17" s="102" customFormat="1">
      <c r="A10" s="102" t="s">
        <v>17</v>
      </c>
      <c r="B10" s="102" t="s">
        <v>149</v>
      </c>
      <c r="C10" s="102" t="s">
        <v>236</v>
      </c>
      <c r="D10" s="102" t="s">
        <v>246</v>
      </c>
      <c r="E10" s="137" t="s">
        <v>1202</v>
      </c>
      <c r="G10" s="102" t="s">
        <v>17</v>
      </c>
      <c r="H10" s="102" t="s">
        <v>149</v>
      </c>
      <c r="I10" s="102" t="s">
        <v>251</v>
      </c>
      <c r="J10" s="102" t="s">
        <v>252</v>
      </c>
      <c r="K10" s="140">
        <v>1</v>
      </c>
      <c r="L10"/>
      <c r="M10" s="102" t="s">
        <v>17</v>
      </c>
      <c r="N10" s="102" t="s">
        <v>149</v>
      </c>
      <c r="O10" s="102" t="s">
        <v>251</v>
      </c>
      <c r="P10" s="102" t="s">
        <v>252</v>
      </c>
      <c r="Q10" s="150">
        <v>2</v>
      </c>
    </row>
    <row r="11" spans="1:17" s="102" customFormat="1">
      <c r="A11" s="102" t="s">
        <v>17</v>
      </c>
      <c r="B11" s="102" t="s">
        <v>149</v>
      </c>
      <c r="C11" s="102" t="s">
        <v>236</v>
      </c>
      <c r="D11" s="102" t="s">
        <v>246</v>
      </c>
      <c r="E11" s="137" t="s">
        <v>44</v>
      </c>
      <c r="G11" s="102" t="s">
        <v>17</v>
      </c>
      <c r="H11" s="102" t="s">
        <v>149</v>
      </c>
      <c r="I11" s="102" t="s">
        <v>255</v>
      </c>
      <c r="J11" s="102" t="s">
        <v>256</v>
      </c>
      <c r="K11" s="140">
        <v>3</v>
      </c>
      <c r="L11"/>
      <c r="M11" s="102" t="s">
        <v>17</v>
      </c>
      <c r="N11" s="102" t="s">
        <v>149</v>
      </c>
      <c r="O11" s="102" t="s">
        <v>255</v>
      </c>
      <c r="P11" s="102" t="s">
        <v>256</v>
      </c>
      <c r="Q11" s="150">
        <v>3</v>
      </c>
    </row>
    <row r="12" spans="1:17" s="102" customFormat="1">
      <c r="A12" s="102" t="s">
        <v>17</v>
      </c>
      <c r="B12" s="102" t="s">
        <v>149</v>
      </c>
      <c r="C12" s="102" t="s">
        <v>236</v>
      </c>
      <c r="D12" s="102" t="s">
        <v>246</v>
      </c>
      <c r="E12" s="137" t="s">
        <v>1090</v>
      </c>
      <c r="G12" s="102" t="s">
        <v>17</v>
      </c>
      <c r="H12" s="102" t="s">
        <v>149</v>
      </c>
      <c r="I12" s="102" t="s">
        <v>258</v>
      </c>
      <c r="J12" s="102" t="s">
        <v>259</v>
      </c>
      <c r="K12" s="140">
        <v>1</v>
      </c>
      <c r="L12"/>
      <c r="M12" s="102" t="s">
        <v>17</v>
      </c>
      <c r="N12" s="102" t="s">
        <v>149</v>
      </c>
      <c r="O12" s="102" t="s">
        <v>258</v>
      </c>
      <c r="P12" s="102" t="s">
        <v>259</v>
      </c>
      <c r="Q12" s="150">
        <v>1</v>
      </c>
    </row>
    <row r="13" spans="1:17" s="102" customFormat="1">
      <c r="A13" s="102" t="s">
        <v>17</v>
      </c>
      <c r="B13" s="102" t="s">
        <v>149</v>
      </c>
      <c r="C13" s="102" t="s">
        <v>248</v>
      </c>
      <c r="D13" s="102" t="s">
        <v>249</v>
      </c>
      <c r="E13" s="137" t="s">
        <v>1202</v>
      </c>
      <c r="G13" s="102" t="s">
        <v>17</v>
      </c>
      <c r="H13" s="102" t="s">
        <v>149</v>
      </c>
      <c r="I13" s="102" t="s">
        <v>261</v>
      </c>
      <c r="J13" s="102" t="s">
        <v>262</v>
      </c>
      <c r="K13" s="140">
        <v>4</v>
      </c>
      <c r="L13"/>
      <c r="M13" s="102" t="s">
        <v>17</v>
      </c>
      <c r="N13" s="102" t="s">
        <v>149</v>
      </c>
      <c r="O13" s="102" t="s">
        <v>261</v>
      </c>
      <c r="P13" s="102" t="s">
        <v>262</v>
      </c>
      <c r="Q13" s="150">
        <v>7</v>
      </c>
    </row>
    <row r="14" spans="1:17" s="102" customFormat="1">
      <c r="A14" s="102" t="s">
        <v>17</v>
      </c>
      <c r="B14" s="102" t="s">
        <v>149</v>
      </c>
      <c r="C14" s="102" t="s">
        <v>248</v>
      </c>
      <c r="D14" s="102" t="s">
        <v>249</v>
      </c>
      <c r="E14" s="137" t="s">
        <v>44</v>
      </c>
      <c r="G14" s="102" t="s">
        <v>17</v>
      </c>
      <c r="H14" s="102" t="s">
        <v>149</v>
      </c>
      <c r="I14" s="102" t="s">
        <v>18</v>
      </c>
      <c r="J14" s="102" t="s">
        <v>264</v>
      </c>
      <c r="K14" s="140">
        <v>10</v>
      </c>
      <c r="L14"/>
      <c r="M14" s="102" t="s">
        <v>17</v>
      </c>
      <c r="N14" s="102" t="s">
        <v>149</v>
      </c>
      <c r="O14" s="102" t="s">
        <v>18</v>
      </c>
      <c r="P14" s="102" t="s">
        <v>264</v>
      </c>
      <c r="Q14" s="150">
        <v>31</v>
      </c>
    </row>
    <row r="15" spans="1:17" s="102" customFormat="1">
      <c r="A15" s="102" t="s">
        <v>17</v>
      </c>
      <c r="B15" s="102" t="s">
        <v>149</v>
      </c>
      <c r="C15" s="102" t="s">
        <v>248</v>
      </c>
      <c r="D15" s="102" t="s">
        <v>249</v>
      </c>
      <c r="E15" s="137" t="s">
        <v>113</v>
      </c>
      <c r="G15" s="102" t="s">
        <v>17</v>
      </c>
      <c r="H15" s="102" t="s">
        <v>149</v>
      </c>
      <c r="I15" s="102" t="s">
        <v>266</v>
      </c>
      <c r="J15" s="102" t="s">
        <v>267</v>
      </c>
      <c r="K15" s="140">
        <v>4</v>
      </c>
      <c r="L15"/>
      <c r="M15" s="102" t="s">
        <v>17</v>
      </c>
      <c r="N15" s="102" t="s">
        <v>149</v>
      </c>
      <c r="O15" s="102" t="s">
        <v>266</v>
      </c>
      <c r="P15" s="102" t="s">
        <v>267</v>
      </c>
      <c r="Q15" s="150">
        <v>5</v>
      </c>
    </row>
    <row r="16" spans="1:17" s="102" customFormat="1">
      <c r="A16" s="102" t="s">
        <v>17</v>
      </c>
      <c r="B16" s="102" t="s">
        <v>149</v>
      </c>
      <c r="C16" s="102" t="s">
        <v>248</v>
      </c>
      <c r="D16" s="102" t="s">
        <v>249</v>
      </c>
      <c r="E16" s="137" t="s">
        <v>1090</v>
      </c>
      <c r="G16" s="102" t="s">
        <v>17</v>
      </c>
      <c r="H16" s="102" t="s">
        <v>149</v>
      </c>
      <c r="I16" s="102" t="s">
        <v>269</v>
      </c>
      <c r="J16" s="102" t="s">
        <v>270</v>
      </c>
      <c r="K16" s="140">
        <v>3</v>
      </c>
      <c r="L16"/>
      <c r="M16" s="102" t="s">
        <v>17</v>
      </c>
      <c r="N16" s="102" t="s">
        <v>149</v>
      </c>
      <c r="O16" s="102" t="s">
        <v>269</v>
      </c>
      <c r="P16" s="102" t="s">
        <v>270</v>
      </c>
      <c r="Q16" s="150">
        <v>5</v>
      </c>
    </row>
    <row r="17" spans="1:17" s="102" customFormat="1">
      <c r="A17" s="102" t="s">
        <v>17</v>
      </c>
      <c r="B17" s="102" t="s">
        <v>149</v>
      </c>
      <c r="C17" s="102" t="s">
        <v>251</v>
      </c>
      <c r="D17" s="102" t="s">
        <v>252</v>
      </c>
      <c r="E17" s="137" t="s">
        <v>112</v>
      </c>
      <c r="G17" s="102" t="s">
        <v>17</v>
      </c>
      <c r="H17" s="102" t="s">
        <v>149</v>
      </c>
      <c r="I17" s="102" t="s">
        <v>272</v>
      </c>
      <c r="J17" s="102" t="s">
        <v>273</v>
      </c>
      <c r="K17" s="140">
        <v>3</v>
      </c>
      <c r="L17"/>
      <c r="M17" s="102" t="s">
        <v>17</v>
      </c>
      <c r="N17" s="102" t="s">
        <v>149</v>
      </c>
      <c r="O17" s="102" t="s">
        <v>272</v>
      </c>
      <c r="P17" s="102" t="s">
        <v>273</v>
      </c>
      <c r="Q17" s="150">
        <v>4</v>
      </c>
    </row>
    <row r="18" spans="1:17" s="102" customFormat="1">
      <c r="A18" s="102" t="s">
        <v>17</v>
      </c>
      <c r="B18" s="102" t="s">
        <v>149</v>
      </c>
      <c r="C18" s="102" t="s">
        <v>255</v>
      </c>
      <c r="D18" s="102" t="s">
        <v>256</v>
      </c>
      <c r="E18" s="137" t="s">
        <v>53</v>
      </c>
      <c r="G18" s="102" t="s">
        <v>17</v>
      </c>
      <c r="H18" s="102" t="s">
        <v>149</v>
      </c>
      <c r="I18" s="102" t="s">
        <v>275</v>
      </c>
      <c r="J18" s="102" t="s">
        <v>276</v>
      </c>
      <c r="K18" s="140">
        <v>4</v>
      </c>
      <c r="L18"/>
      <c r="M18" s="102" t="s">
        <v>17</v>
      </c>
      <c r="N18" s="102" t="s">
        <v>149</v>
      </c>
      <c r="O18" s="102" t="s">
        <v>275</v>
      </c>
      <c r="P18" s="102" t="s">
        <v>276</v>
      </c>
      <c r="Q18" s="150">
        <v>6</v>
      </c>
    </row>
    <row r="19" spans="1:17" s="102" customFormat="1">
      <c r="A19" s="102" t="s">
        <v>17</v>
      </c>
      <c r="B19" s="102" t="s">
        <v>149</v>
      </c>
      <c r="C19" s="102" t="s">
        <v>255</v>
      </c>
      <c r="D19" s="102" t="s">
        <v>256</v>
      </c>
      <c r="E19" s="137" t="s">
        <v>1202</v>
      </c>
      <c r="G19" s="102" t="s">
        <v>20</v>
      </c>
      <c r="H19" s="102" t="s">
        <v>179</v>
      </c>
      <c r="I19" s="102" t="s">
        <v>253</v>
      </c>
      <c r="J19" s="102" t="s">
        <v>508</v>
      </c>
      <c r="K19" s="140">
        <v>1</v>
      </c>
      <c r="L19"/>
      <c r="M19" s="102" t="s">
        <v>153</v>
      </c>
      <c r="N19" s="102" t="s">
        <v>154</v>
      </c>
      <c r="O19" s="102" t="s">
        <v>226</v>
      </c>
      <c r="P19" s="102" t="s">
        <v>278</v>
      </c>
      <c r="Q19" s="150">
        <v>2</v>
      </c>
    </row>
    <row r="20" spans="1:17" s="102" customFormat="1">
      <c r="A20" s="102" t="s">
        <v>17</v>
      </c>
      <c r="B20" s="102" t="s">
        <v>149</v>
      </c>
      <c r="C20" s="102" t="s">
        <v>255</v>
      </c>
      <c r="D20" s="102" t="s">
        <v>256</v>
      </c>
      <c r="E20" s="137" t="s">
        <v>112</v>
      </c>
      <c r="G20" s="102" t="s">
        <v>20</v>
      </c>
      <c r="H20" s="102" t="s">
        <v>179</v>
      </c>
      <c r="I20" s="102" t="s">
        <v>310</v>
      </c>
      <c r="J20" s="102" t="s">
        <v>510</v>
      </c>
      <c r="K20" s="140">
        <v>5</v>
      </c>
      <c r="L20"/>
      <c r="M20" s="102" t="s">
        <v>153</v>
      </c>
      <c r="N20" s="102" t="s">
        <v>154</v>
      </c>
      <c r="O20" s="102" t="s">
        <v>280</v>
      </c>
      <c r="P20" s="102" t="s">
        <v>281</v>
      </c>
      <c r="Q20" s="150">
        <v>1</v>
      </c>
    </row>
    <row r="21" spans="1:17" s="102" customFormat="1">
      <c r="A21" s="102" t="s">
        <v>17</v>
      </c>
      <c r="B21" s="102" t="s">
        <v>149</v>
      </c>
      <c r="C21" s="102" t="s">
        <v>258</v>
      </c>
      <c r="D21" s="102" t="s">
        <v>259</v>
      </c>
      <c r="E21" s="137" t="s">
        <v>1202</v>
      </c>
      <c r="G21" s="102" t="s">
        <v>20</v>
      </c>
      <c r="H21" s="102" t="s">
        <v>179</v>
      </c>
      <c r="I21" s="102" t="s">
        <v>499</v>
      </c>
      <c r="J21" s="102" t="s">
        <v>512</v>
      </c>
      <c r="K21" s="140">
        <v>4</v>
      </c>
      <c r="L21"/>
      <c r="M21" s="102" t="s">
        <v>153</v>
      </c>
      <c r="N21" s="102" t="s">
        <v>154</v>
      </c>
      <c r="O21" s="102" t="s">
        <v>284</v>
      </c>
      <c r="P21" s="102" t="s">
        <v>285</v>
      </c>
      <c r="Q21" s="150">
        <v>3</v>
      </c>
    </row>
    <row r="22" spans="1:17" s="102" customFormat="1">
      <c r="A22" s="102" t="s">
        <v>17</v>
      </c>
      <c r="B22" s="102" t="s">
        <v>149</v>
      </c>
      <c r="C22" s="102" t="s">
        <v>261</v>
      </c>
      <c r="D22" s="102" t="s">
        <v>262</v>
      </c>
      <c r="E22" s="137" t="s">
        <v>28</v>
      </c>
      <c r="G22" s="102" t="s">
        <v>20</v>
      </c>
      <c r="H22" s="102" t="s">
        <v>179</v>
      </c>
      <c r="I22" s="102" t="s">
        <v>517</v>
      </c>
      <c r="J22" s="102" t="s">
        <v>518</v>
      </c>
      <c r="K22" s="140">
        <v>2</v>
      </c>
      <c r="L22"/>
      <c r="M22" s="102" t="s">
        <v>153</v>
      </c>
      <c r="N22" s="102" t="s">
        <v>154</v>
      </c>
      <c r="O22" s="102" t="s">
        <v>287</v>
      </c>
      <c r="P22" s="102" t="s">
        <v>288</v>
      </c>
      <c r="Q22" s="150">
        <v>3</v>
      </c>
    </row>
    <row r="23" spans="1:17" s="102" customFormat="1">
      <c r="A23" s="102" t="s">
        <v>17</v>
      </c>
      <c r="B23" s="102" t="s">
        <v>149</v>
      </c>
      <c r="C23" s="102" t="s">
        <v>261</v>
      </c>
      <c r="D23" s="102" t="s">
        <v>262</v>
      </c>
      <c r="E23" s="137" t="s">
        <v>53</v>
      </c>
      <c r="G23" s="102" t="s">
        <v>20</v>
      </c>
      <c r="H23" s="102" t="s">
        <v>179</v>
      </c>
      <c r="I23" s="102" t="s">
        <v>520</v>
      </c>
      <c r="J23" s="102" t="s">
        <v>521</v>
      </c>
      <c r="K23" s="140">
        <v>3</v>
      </c>
      <c r="L23"/>
      <c r="M23" s="102" t="s">
        <v>153</v>
      </c>
      <c r="N23" s="102" t="s">
        <v>154</v>
      </c>
      <c r="O23" s="102" t="s">
        <v>293</v>
      </c>
      <c r="P23" s="102" t="s">
        <v>294</v>
      </c>
      <c r="Q23" s="150">
        <v>2</v>
      </c>
    </row>
    <row r="24" spans="1:17" s="102" customFormat="1">
      <c r="A24" s="102" t="s">
        <v>17</v>
      </c>
      <c r="B24" s="102" t="s">
        <v>149</v>
      </c>
      <c r="C24" s="102" t="s">
        <v>261</v>
      </c>
      <c r="D24" s="102" t="s">
        <v>262</v>
      </c>
      <c r="E24" s="137" t="s">
        <v>1202</v>
      </c>
      <c r="G24" s="102" t="s">
        <v>20</v>
      </c>
      <c r="H24" s="102" t="s">
        <v>179</v>
      </c>
      <c r="I24" s="102" t="s">
        <v>523</v>
      </c>
      <c r="J24" s="102" t="s">
        <v>524</v>
      </c>
      <c r="K24" s="140">
        <v>4</v>
      </c>
      <c r="L24"/>
      <c r="M24" s="102" t="s">
        <v>153</v>
      </c>
      <c r="N24" s="102" t="s">
        <v>154</v>
      </c>
      <c r="O24" s="102" t="s">
        <v>296</v>
      </c>
      <c r="P24" s="102" t="s">
        <v>297</v>
      </c>
      <c r="Q24" s="150">
        <v>6</v>
      </c>
    </row>
    <row r="25" spans="1:17" s="102" customFormat="1">
      <c r="A25" s="102" t="s">
        <v>17</v>
      </c>
      <c r="B25" s="102" t="s">
        <v>149</v>
      </c>
      <c r="C25" s="102" t="s">
        <v>261</v>
      </c>
      <c r="D25" s="102" t="s">
        <v>262</v>
      </c>
      <c r="E25" s="137" t="s">
        <v>1090</v>
      </c>
      <c r="G25" s="102" t="s">
        <v>20</v>
      </c>
      <c r="H25" s="102" t="s">
        <v>179</v>
      </c>
      <c r="I25" s="102" t="s">
        <v>526</v>
      </c>
      <c r="J25" s="102" t="s">
        <v>527</v>
      </c>
      <c r="K25" s="140">
        <v>2</v>
      </c>
      <c r="L25"/>
      <c r="M25" s="102" t="s">
        <v>153</v>
      </c>
      <c r="N25" s="102" t="s">
        <v>154</v>
      </c>
      <c r="O25" s="102" t="s">
        <v>299</v>
      </c>
      <c r="P25" s="102" t="s">
        <v>300</v>
      </c>
      <c r="Q25" s="150">
        <v>4</v>
      </c>
    </row>
    <row r="26" spans="1:17" s="102" customFormat="1">
      <c r="A26" s="102" t="s">
        <v>17</v>
      </c>
      <c r="B26" s="102" t="s">
        <v>149</v>
      </c>
      <c r="C26" s="102" t="s">
        <v>931</v>
      </c>
      <c r="D26" s="102" t="s">
        <v>1867</v>
      </c>
      <c r="E26" s="137" t="s">
        <v>65</v>
      </c>
      <c r="G26" s="102" t="s">
        <v>20</v>
      </c>
      <c r="H26" s="102" t="s">
        <v>179</v>
      </c>
      <c r="I26" s="102" t="s">
        <v>529</v>
      </c>
      <c r="J26" s="102" t="s">
        <v>530</v>
      </c>
      <c r="K26" s="140">
        <v>3</v>
      </c>
      <c r="L26"/>
      <c r="M26" s="102" t="s">
        <v>153</v>
      </c>
      <c r="N26" s="102" t="s">
        <v>154</v>
      </c>
      <c r="O26" s="102" t="s">
        <v>302</v>
      </c>
      <c r="P26" s="102" t="s">
        <v>303</v>
      </c>
      <c r="Q26" s="150">
        <v>12</v>
      </c>
    </row>
    <row r="27" spans="1:17" s="102" customFormat="1">
      <c r="A27" s="102" t="s">
        <v>17</v>
      </c>
      <c r="B27" s="102" t="s">
        <v>149</v>
      </c>
      <c r="C27" s="102" t="s">
        <v>731</v>
      </c>
      <c r="D27" s="102" t="s">
        <v>1867</v>
      </c>
      <c r="E27" s="137" t="s">
        <v>65</v>
      </c>
      <c r="G27" s="102" t="s">
        <v>20</v>
      </c>
      <c r="H27" s="102" t="s">
        <v>179</v>
      </c>
      <c r="I27" s="102" t="s">
        <v>21</v>
      </c>
      <c r="J27" s="102" t="s">
        <v>532</v>
      </c>
      <c r="K27" s="140">
        <v>10</v>
      </c>
      <c r="L27"/>
      <c r="M27" s="102" t="s">
        <v>153</v>
      </c>
      <c r="N27" s="102" t="s">
        <v>154</v>
      </c>
      <c r="O27" s="102" t="s">
        <v>305</v>
      </c>
      <c r="P27" s="102" t="s">
        <v>306</v>
      </c>
      <c r="Q27" s="150">
        <v>7</v>
      </c>
    </row>
    <row r="28" spans="1:17" s="102" customFormat="1">
      <c r="A28" s="102" t="s">
        <v>17</v>
      </c>
      <c r="B28" s="102" t="s">
        <v>149</v>
      </c>
      <c r="C28" s="102" t="s">
        <v>18</v>
      </c>
      <c r="D28" s="102" t="s">
        <v>264</v>
      </c>
      <c r="E28" s="137" t="s">
        <v>15</v>
      </c>
      <c r="G28" s="102" t="s">
        <v>20</v>
      </c>
      <c r="H28" s="102" t="s">
        <v>179</v>
      </c>
      <c r="I28" s="102" t="s">
        <v>22</v>
      </c>
      <c r="J28" s="102" t="s">
        <v>534</v>
      </c>
      <c r="K28" s="140">
        <v>4</v>
      </c>
      <c r="L28"/>
      <c r="M28" s="102" t="s">
        <v>153</v>
      </c>
      <c r="N28" s="102" t="s">
        <v>154</v>
      </c>
      <c r="O28" s="102" t="s">
        <v>308</v>
      </c>
      <c r="P28" s="102" t="s">
        <v>309</v>
      </c>
      <c r="Q28" s="150">
        <v>4</v>
      </c>
    </row>
    <row r="29" spans="1:17" s="102" customFormat="1">
      <c r="A29" s="102" t="s">
        <v>17</v>
      </c>
      <c r="B29" s="102" t="s">
        <v>149</v>
      </c>
      <c r="C29" s="102" t="s">
        <v>18</v>
      </c>
      <c r="D29" s="102" t="s">
        <v>264</v>
      </c>
      <c r="E29" s="137" t="s">
        <v>28</v>
      </c>
      <c r="G29" s="102" t="s">
        <v>20</v>
      </c>
      <c r="H29" s="102" t="s">
        <v>179</v>
      </c>
      <c r="I29" s="102" t="s">
        <v>536</v>
      </c>
      <c r="J29" s="102" t="s">
        <v>537</v>
      </c>
      <c r="K29" s="140">
        <v>5</v>
      </c>
      <c r="L29"/>
      <c r="M29" s="102" t="s">
        <v>20</v>
      </c>
      <c r="N29" s="102" t="s">
        <v>179</v>
      </c>
      <c r="O29" s="102" t="s">
        <v>253</v>
      </c>
      <c r="P29" s="102" t="s">
        <v>508</v>
      </c>
      <c r="Q29" s="150">
        <v>1</v>
      </c>
    </row>
    <row r="30" spans="1:17" s="102" customFormat="1">
      <c r="A30" s="102" t="s">
        <v>17</v>
      </c>
      <c r="B30" s="102" t="s">
        <v>149</v>
      </c>
      <c r="C30" s="102" t="s">
        <v>18</v>
      </c>
      <c r="D30" s="102" t="s">
        <v>264</v>
      </c>
      <c r="E30" s="137" t="s">
        <v>53</v>
      </c>
      <c r="G30" s="102" t="s">
        <v>20</v>
      </c>
      <c r="H30" s="102" t="s">
        <v>179</v>
      </c>
      <c r="I30" s="102" t="s">
        <v>539</v>
      </c>
      <c r="J30" s="102" t="s">
        <v>540</v>
      </c>
      <c r="K30" s="140">
        <v>4</v>
      </c>
      <c r="L30"/>
      <c r="M30" s="102" t="s">
        <v>20</v>
      </c>
      <c r="N30" s="102" t="s">
        <v>179</v>
      </c>
      <c r="O30" s="102" t="s">
        <v>310</v>
      </c>
      <c r="P30" s="102" t="s">
        <v>510</v>
      </c>
      <c r="Q30" s="150">
        <v>11</v>
      </c>
    </row>
    <row r="31" spans="1:17" s="102" customFormat="1">
      <c r="A31" s="102" t="s">
        <v>17</v>
      </c>
      <c r="B31" s="102" t="s">
        <v>149</v>
      </c>
      <c r="C31" s="102" t="s">
        <v>18</v>
      </c>
      <c r="D31" s="102" t="s">
        <v>264</v>
      </c>
      <c r="E31" s="137" t="s">
        <v>1202</v>
      </c>
      <c r="G31" s="102" t="s">
        <v>20</v>
      </c>
      <c r="H31" s="102" t="s">
        <v>179</v>
      </c>
      <c r="I31" s="102" t="s">
        <v>542</v>
      </c>
      <c r="J31" s="102" t="s">
        <v>543</v>
      </c>
      <c r="K31" s="140">
        <v>6</v>
      </c>
      <c r="L31"/>
      <c r="M31" s="102" t="s">
        <v>20</v>
      </c>
      <c r="N31" s="102" t="s">
        <v>179</v>
      </c>
      <c r="O31" s="102" t="s">
        <v>499</v>
      </c>
      <c r="P31" s="102" t="s">
        <v>512</v>
      </c>
      <c r="Q31" s="150">
        <v>5</v>
      </c>
    </row>
    <row r="32" spans="1:17" s="102" customFormat="1">
      <c r="A32" s="102" t="s">
        <v>17</v>
      </c>
      <c r="B32" s="102" t="s">
        <v>149</v>
      </c>
      <c r="C32" s="102" t="s">
        <v>18</v>
      </c>
      <c r="D32" s="102" t="s">
        <v>264</v>
      </c>
      <c r="E32" s="137" t="s">
        <v>44</v>
      </c>
      <c r="G32" s="102" t="s">
        <v>20</v>
      </c>
      <c r="H32" s="102" t="s">
        <v>179</v>
      </c>
      <c r="I32" s="102" t="s">
        <v>545</v>
      </c>
      <c r="J32" s="102" t="s">
        <v>546</v>
      </c>
      <c r="K32" s="140">
        <v>5</v>
      </c>
      <c r="L32"/>
      <c r="M32" s="102" t="s">
        <v>20</v>
      </c>
      <c r="N32" s="102" t="s">
        <v>179</v>
      </c>
      <c r="O32" s="102" t="s">
        <v>517</v>
      </c>
      <c r="P32" s="102" t="s">
        <v>518</v>
      </c>
      <c r="Q32" s="150">
        <v>4</v>
      </c>
    </row>
    <row r="33" spans="1:17" s="102" customFormat="1">
      <c r="A33" s="102" t="s">
        <v>17</v>
      </c>
      <c r="B33" s="102" t="s">
        <v>149</v>
      </c>
      <c r="C33" s="102" t="s">
        <v>18</v>
      </c>
      <c r="D33" s="102" t="s">
        <v>264</v>
      </c>
      <c r="E33" s="137" t="s">
        <v>1208</v>
      </c>
      <c r="G33" s="102" t="s">
        <v>20</v>
      </c>
      <c r="H33" s="102" t="s">
        <v>179</v>
      </c>
      <c r="I33" s="102" t="s">
        <v>548</v>
      </c>
      <c r="J33" s="102" t="s">
        <v>549</v>
      </c>
      <c r="K33" s="140">
        <v>1</v>
      </c>
      <c r="L33"/>
      <c r="M33" s="102" t="s">
        <v>20</v>
      </c>
      <c r="N33" s="102" t="s">
        <v>179</v>
      </c>
      <c r="O33" s="102" t="s">
        <v>520</v>
      </c>
      <c r="P33" s="102" t="s">
        <v>521</v>
      </c>
      <c r="Q33" s="150">
        <v>7</v>
      </c>
    </row>
    <row r="34" spans="1:17" s="102" customFormat="1">
      <c r="A34" s="102" t="s">
        <v>17</v>
      </c>
      <c r="B34" s="102" t="s">
        <v>149</v>
      </c>
      <c r="C34" s="102" t="s">
        <v>18</v>
      </c>
      <c r="D34" s="102" t="s">
        <v>264</v>
      </c>
      <c r="E34" s="137" t="s">
        <v>1260</v>
      </c>
      <c r="G34" s="102" t="s">
        <v>20</v>
      </c>
      <c r="H34" s="102" t="s">
        <v>179</v>
      </c>
      <c r="I34" s="102" t="s">
        <v>551</v>
      </c>
      <c r="J34" s="102" t="s">
        <v>552</v>
      </c>
      <c r="K34" s="140">
        <v>2</v>
      </c>
      <c r="L34"/>
      <c r="M34" s="102" t="s">
        <v>20</v>
      </c>
      <c r="N34" s="102" t="s">
        <v>179</v>
      </c>
      <c r="O34" s="102" t="s">
        <v>523</v>
      </c>
      <c r="P34" s="102" t="s">
        <v>524</v>
      </c>
      <c r="Q34" s="150">
        <v>8</v>
      </c>
    </row>
    <row r="35" spans="1:17" s="102" customFormat="1">
      <c r="A35" s="102" t="s">
        <v>17</v>
      </c>
      <c r="B35" s="102" t="s">
        <v>149</v>
      </c>
      <c r="C35" s="102" t="s">
        <v>18</v>
      </c>
      <c r="D35" s="102" t="s">
        <v>264</v>
      </c>
      <c r="E35" s="137" t="s">
        <v>89</v>
      </c>
      <c r="G35" s="102" t="s">
        <v>20</v>
      </c>
      <c r="H35" s="102" t="s">
        <v>179</v>
      </c>
      <c r="I35" s="102" t="s">
        <v>554</v>
      </c>
      <c r="J35" s="102" t="s">
        <v>555</v>
      </c>
      <c r="K35" s="140">
        <v>6</v>
      </c>
      <c r="L35"/>
      <c r="M35" s="102" t="s">
        <v>20</v>
      </c>
      <c r="N35" s="102" t="s">
        <v>179</v>
      </c>
      <c r="O35" s="102" t="s">
        <v>526</v>
      </c>
      <c r="P35" s="102" t="s">
        <v>527</v>
      </c>
      <c r="Q35" s="150">
        <v>4</v>
      </c>
    </row>
    <row r="36" spans="1:17" s="102" customFormat="1" ht="15.75" thickBot="1">
      <c r="A36" s="102" t="s">
        <v>17</v>
      </c>
      <c r="B36" s="102" t="s">
        <v>149</v>
      </c>
      <c r="C36" s="102" t="s">
        <v>18</v>
      </c>
      <c r="D36" s="102" t="s">
        <v>264</v>
      </c>
      <c r="E36" s="137" t="s">
        <v>112</v>
      </c>
      <c r="G36" s="138" t="s">
        <v>1213</v>
      </c>
      <c r="H36" s="138"/>
      <c r="I36" s="138"/>
      <c r="J36" s="138"/>
      <c r="K36" s="141">
        <v>110</v>
      </c>
      <c r="L36"/>
      <c r="M36" s="102" t="s">
        <v>20</v>
      </c>
      <c r="N36" s="102" t="s">
        <v>179</v>
      </c>
      <c r="O36" s="102" t="s">
        <v>529</v>
      </c>
      <c r="P36" s="102" t="s">
        <v>530</v>
      </c>
      <c r="Q36" s="150">
        <v>3</v>
      </c>
    </row>
    <row r="37" spans="1:17" s="102" customFormat="1">
      <c r="A37" s="102" t="s">
        <v>17</v>
      </c>
      <c r="B37" s="102" t="s">
        <v>149</v>
      </c>
      <c r="C37" s="102" t="s">
        <v>18</v>
      </c>
      <c r="D37" s="102" t="s">
        <v>264</v>
      </c>
      <c r="E37" s="137" t="s">
        <v>1090</v>
      </c>
      <c r="G37"/>
      <c r="H37"/>
      <c r="I37"/>
      <c r="J37"/>
      <c r="K37"/>
      <c r="L37"/>
      <c r="M37" s="102" t="s">
        <v>20</v>
      </c>
      <c r="N37" s="102" t="s">
        <v>179</v>
      </c>
      <c r="O37" s="102" t="s">
        <v>21</v>
      </c>
      <c r="P37" s="102" t="s">
        <v>532</v>
      </c>
      <c r="Q37" s="150">
        <v>33</v>
      </c>
    </row>
    <row r="38" spans="1:17" s="102" customFormat="1">
      <c r="A38" s="102" t="s">
        <v>17</v>
      </c>
      <c r="B38" s="102" t="s">
        <v>149</v>
      </c>
      <c r="C38" s="102" t="s">
        <v>266</v>
      </c>
      <c r="D38" s="102" t="s">
        <v>267</v>
      </c>
      <c r="E38" s="137" t="s">
        <v>28</v>
      </c>
      <c r="G38"/>
      <c r="H38"/>
      <c r="I38"/>
      <c r="J38"/>
      <c r="K38"/>
      <c r="L38"/>
      <c r="M38" s="102" t="s">
        <v>20</v>
      </c>
      <c r="N38" s="102" t="s">
        <v>179</v>
      </c>
      <c r="O38" s="102" t="s">
        <v>22</v>
      </c>
      <c r="P38" s="102" t="s">
        <v>534</v>
      </c>
      <c r="Q38" s="150">
        <v>8</v>
      </c>
    </row>
    <row r="39" spans="1:17" s="102" customFormat="1">
      <c r="A39" s="102" t="s">
        <v>17</v>
      </c>
      <c r="B39" s="102" t="s">
        <v>149</v>
      </c>
      <c r="C39" s="102" t="s">
        <v>266</v>
      </c>
      <c r="D39" s="102" t="s">
        <v>267</v>
      </c>
      <c r="E39" s="137" t="s">
        <v>62</v>
      </c>
      <c r="G39"/>
      <c r="H39"/>
      <c r="I39"/>
      <c r="J39"/>
      <c r="K39"/>
      <c r="L39"/>
      <c r="M39" s="102" t="s">
        <v>20</v>
      </c>
      <c r="N39" s="102" t="s">
        <v>179</v>
      </c>
      <c r="O39" s="102" t="s">
        <v>536</v>
      </c>
      <c r="P39" s="102" t="s">
        <v>537</v>
      </c>
      <c r="Q39" s="150">
        <v>9</v>
      </c>
    </row>
    <row r="40" spans="1:17" s="102" customFormat="1">
      <c r="A40" s="102" t="s">
        <v>17</v>
      </c>
      <c r="B40" s="102" t="s">
        <v>149</v>
      </c>
      <c r="C40" s="102" t="s">
        <v>266</v>
      </c>
      <c r="D40" s="102" t="s">
        <v>267</v>
      </c>
      <c r="E40" s="137" t="s">
        <v>1202</v>
      </c>
      <c r="G40"/>
      <c r="H40"/>
      <c r="I40"/>
      <c r="J40"/>
      <c r="K40"/>
      <c r="L40"/>
      <c r="M40" s="102" t="s">
        <v>20</v>
      </c>
      <c r="N40" s="102" t="s">
        <v>179</v>
      </c>
      <c r="O40" s="102" t="s">
        <v>539</v>
      </c>
      <c r="P40" s="102" t="s">
        <v>540</v>
      </c>
      <c r="Q40" s="150">
        <v>9</v>
      </c>
    </row>
    <row r="41" spans="1:17" s="102" customFormat="1">
      <c r="A41" s="102" t="s">
        <v>17</v>
      </c>
      <c r="B41" s="102" t="s">
        <v>149</v>
      </c>
      <c r="C41" s="102" t="s">
        <v>266</v>
      </c>
      <c r="D41" s="102" t="s">
        <v>267</v>
      </c>
      <c r="E41" s="137" t="s">
        <v>44</v>
      </c>
      <c r="G41"/>
      <c r="H41"/>
      <c r="I41"/>
      <c r="J41"/>
      <c r="K41"/>
      <c r="L41"/>
      <c r="M41" s="102" t="s">
        <v>20</v>
      </c>
      <c r="N41" s="102" t="s">
        <v>179</v>
      </c>
      <c r="O41" s="102" t="s">
        <v>542</v>
      </c>
      <c r="P41" s="102" t="s">
        <v>543</v>
      </c>
      <c r="Q41" s="150">
        <v>15</v>
      </c>
    </row>
    <row r="42" spans="1:17" s="102" customFormat="1">
      <c r="A42" s="102" t="s">
        <v>17</v>
      </c>
      <c r="B42" s="102" t="s">
        <v>149</v>
      </c>
      <c r="C42" s="102" t="s">
        <v>269</v>
      </c>
      <c r="D42" s="102" t="s">
        <v>270</v>
      </c>
      <c r="E42" s="137" t="s">
        <v>53</v>
      </c>
      <c r="G42"/>
      <c r="H42"/>
      <c r="I42"/>
      <c r="J42"/>
      <c r="K42"/>
      <c r="L42"/>
      <c r="M42" s="102" t="s">
        <v>20</v>
      </c>
      <c r="N42" s="102" t="s">
        <v>179</v>
      </c>
      <c r="O42" s="102" t="s">
        <v>545</v>
      </c>
      <c r="P42" s="102" t="s">
        <v>546</v>
      </c>
      <c r="Q42" s="150">
        <v>10</v>
      </c>
    </row>
    <row r="43" spans="1:17" s="102" customFormat="1">
      <c r="A43" s="102" t="s">
        <v>17</v>
      </c>
      <c r="B43" s="102" t="s">
        <v>149</v>
      </c>
      <c r="C43" s="102" t="s">
        <v>269</v>
      </c>
      <c r="D43" s="102" t="s">
        <v>270</v>
      </c>
      <c r="E43" s="137" t="s">
        <v>1202</v>
      </c>
      <c r="G43"/>
      <c r="H43"/>
      <c r="I43"/>
      <c r="J43"/>
      <c r="K43"/>
      <c r="L43"/>
      <c r="M43" s="102" t="s">
        <v>20</v>
      </c>
      <c r="N43" s="102" t="s">
        <v>179</v>
      </c>
      <c r="O43" s="102" t="s">
        <v>548</v>
      </c>
      <c r="P43" s="102" t="s">
        <v>549</v>
      </c>
      <c r="Q43" s="150">
        <v>1</v>
      </c>
    </row>
    <row r="44" spans="1:17" s="102" customFormat="1">
      <c r="A44" s="102" t="s">
        <v>17</v>
      </c>
      <c r="B44" s="102" t="s">
        <v>149</v>
      </c>
      <c r="C44" s="102" t="s">
        <v>269</v>
      </c>
      <c r="D44" s="102" t="s">
        <v>270</v>
      </c>
      <c r="E44" s="137" t="s">
        <v>112</v>
      </c>
      <c r="G44"/>
      <c r="H44"/>
      <c r="I44"/>
      <c r="J44"/>
      <c r="K44"/>
      <c r="L44"/>
      <c r="M44" s="102" t="s">
        <v>20</v>
      </c>
      <c r="N44" s="102" t="s">
        <v>179</v>
      </c>
      <c r="O44" s="102" t="s">
        <v>551</v>
      </c>
      <c r="P44" s="102" t="s">
        <v>552</v>
      </c>
      <c r="Q44" s="150">
        <v>8</v>
      </c>
    </row>
    <row r="45" spans="1:17" s="102" customFormat="1">
      <c r="A45" s="102" t="s">
        <v>17</v>
      </c>
      <c r="B45" s="102" t="s">
        <v>149</v>
      </c>
      <c r="C45" s="102" t="s">
        <v>272</v>
      </c>
      <c r="D45" s="102" t="s">
        <v>273</v>
      </c>
      <c r="E45" s="137" t="s">
        <v>1202</v>
      </c>
      <c r="G45"/>
      <c r="H45"/>
      <c r="I45"/>
      <c r="J45"/>
      <c r="K45"/>
      <c r="L45"/>
      <c r="M45" s="102" t="s">
        <v>20</v>
      </c>
      <c r="N45" s="102" t="s">
        <v>179</v>
      </c>
      <c r="O45" s="102" t="s">
        <v>554</v>
      </c>
      <c r="P45" s="102" t="s">
        <v>555</v>
      </c>
      <c r="Q45" s="150">
        <v>13</v>
      </c>
    </row>
    <row r="46" spans="1:17" s="102" customFormat="1" ht="15.75" thickBot="1">
      <c r="A46" s="102" t="s">
        <v>17</v>
      </c>
      <c r="B46" s="102" t="s">
        <v>149</v>
      </c>
      <c r="C46" s="102" t="s">
        <v>272</v>
      </c>
      <c r="D46" s="102" t="s">
        <v>273</v>
      </c>
      <c r="E46" s="137" t="s">
        <v>44</v>
      </c>
      <c r="G46"/>
      <c r="H46"/>
      <c r="I46"/>
      <c r="J46"/>
      <c r="K46"/>
      <c r="L46"/>
      <c r="M46" s="138" t="s">
        <v>1213</v>
      </c>
      <c r="N46" s="138"/>
      <c r="O46" s="138"/>
      <c r="P46" s="138"/>
      <c r="Q46" s="151">
        <v>281</v>
      </c>
    </row>
    <row r="47" spans="1:17" s="102" customFormat="1">
      <c r="A47" s="102" t="s">
        <v>17</v>
      </c>
      <c r="B47" s="102" t="s">
        <v>149</v>
      </c>
      <c r="C47" s="102" t="s">
        <v>272</v>
      </c>
      <c r="D47" s="102" t="s">
        <v>273</v>
      </c>
      <c r="E47" s="137" t="s">
        <v>1088</v>
      </c>
      <c r="G47"/>
      <c r="H47"/>
      <c r="I47"/>
      <c r="J47"/>
      <c r="K47"/>
      <c r="L47"/>
      <c r="M47"/>
      <c r="N47"/>
      <c r="O47"/>
      <c r="P47"/>
      <c r="Q47" s="145"/>
    </row>
    <row r="48" spans="1:17" s="102" customFormat="1">
      <c r="A48" s="102" t="s">
        <v>17</v>
      </c>
      <c r="B48" s="102" t="s">
        <v>149</v>
      </c>
      <c r="C48" s="102" t="s">
        <v>275</v>
      </c>
      <c r="D48" s="102" t="s">
        <v>276</v>
      </c>
      <c r="E48" s="137" t="s">
        <v>1202</v>
      </c>
      <c r="G48"/>
      <c r="H48"/>
      <c r="I48"/>
      <c r="J48"/>
      <c r="K48"/>
      <c r="L48"/>
      <c r="M48"/>
      <c r="N48"/>
      <c r="O48"/>
      <c r="P48"/>
      <c r="Q48" s="145"/>
    </row>
    <row r="49" spans="1:17" s="102" customFormat="1">
      <c r="A49" s="102" t="s">
        <v>17</v>
      </c>
      <c r="B49" s="102" t="s">
        <v>149</v>
      </c>
      <c r="C49" s="102" t="s">
        <v>275</v>
      </c>
      <c r="D49" s="102" t="s">
        <v>276</v>
      </c>
      <c r="E49" s="137" t="s">
        <v>44</v>
      </c>
      <c r="G49"/>
      <c r="H49"/>
      <c r="I49"/>
      <c r="J49"/>
      <c r="K49"/>
      <c r="L49"/>
      <c r="M49"/>
      <c r="N49"/>
      <c r="O49"/>
      <c r="P49"/>
      <c r="Q49" s="145"/>
    </row>
    <row r="50" spans="1:17" s="102" customFormat="1">
      <c r="A50" s="102" t="s">
        <v>17</v>
      </c>
      <c r="B50" s="102" t="s">
        <v>149</v>
      </c>
      <c r="C50" s="102" t="s">
        <v>275</v>
      </c>
      <c r="D50" s="102" t="s">
        <v>276</v>
      </c>
      <c r="E50" s="137" t="s">
        <v>89</v>
      </c>
      <c r="G50"/>
      <c r="H50"/>
      <c r="I50"/>
      <c r="J50"/>
      <c r="K50"/>
      <c r="L50"/>
      <c r="M50"/>
      <c r="N50"/>
      <c r="O50"/>
      <c r="P50"/>
      <c r="Q50" s="145"/>
    </row>
    <row r="51" spans="1:17" s="102" customFormat="1">
      <c r="A51" s="102" t="s">
        <v>17</v>
      </c>
      <c r="B51" s="102" t="s">
        <v>149</v>
      </c>
      <c r="C51" s="102" t="s">
        <v>275</v>
      </c>
      <c r="D51" s="102" t="s">
        <v>276</v>
      </c>
      <c r="E51" s="137" t="s">
        <v>112</v>
      </c>
      <c r="G51"/>
      <c r="H51"/>
      <c r="I51"/>
      <c r="J51"/>
      <c r="K51"/>
      <c r="L51"/>
      <c r="M51"/>
      <c r="N51"/>
      <c r="O51"/>
      <c r="P51"/>
      <c r="Q51" s="145"/>
    </row>
    <row r="52" spans="1:17" s="102" customFormat="1">
      <c r="A52" s="102" t="s">
        <v>153</v>
      </c>
      <c r="B52" s="102" t="s">
        <v>154</v>
      </c>
      <c r="C52" s="102" t="s">
        <v>226</v>
      </c>
      <c r="D52" s="102" t="s">
        <v>278</v>
      </c>
      <c r="E52" s="137" t="s">
        <v>1087</v>
      </c>
      <c r="G52"/>
      <c r="H52"/>
      <c r="I52"/>
      <c r="J52"/>
      <c r="K52"/>
      <c r="L52"/>
      <c r="M52"/>
      <c r="N52"/>
      <c r="O52"/>
      <c r="P52"/>
      <c r="Q52" s="145"/>
    </row>
    <row r="53" spans="1:17" s="102" customFormat="1">
      <c r="A53" s="102" t="s">
        <v>153</v>
      </c>
      <c r="B53" s="102" t="s">
        <v>154</v>
      </c>
      <c r="C53" s="102" t="s">
        <v>226</v>
      </c>
      <c r="D53" s="102" t="s">
        <v>278</v>
      </c>
      <c r="E53" s="137" t="s">
        <v>115</v>
      </c>
      <c r="G53"/>
      <c r="H53"/>
      <c r="I53"/>
      <c r="J53"/>
      <c r="K53"/>
      <c r="L53"/>
      <c r="M53"/>
      <c r="N53"/>
      <c r="O53"/>
      <c r="P53"/>
      <c r="Q53" s="145"/>
    </row>
    <row r="54" spans="1:17" s="102" customFormat="1">
      <c r="A54" s="102" t="s">
        <v>153</v>
      </c>
      <c r="B54" s="102" t="s">
        <v>154</v>
      </c>
      <c r="C54" s="102" t="s">
        <v>280</v>
      </c>
      <c r="D54" s="102" t="s">
        <v>281</v>
      </c>
      <c r="E54" s="137" t="s">
        <v>1087</v>
      </c>
      <c r="G54"/>
      <c r="H54"/>
      <c r="I54"/>
      <c r="J54"/>
      <c r="K54"/>
      <c r="L54"/>
      <c r="M54"/>
      <c r="N54"/>
      <c r="O54"/>
      <c r="P54"/>
      <c r="Q54" s="145"/>
    </row>
    <row r="55" spans="1:17" s="102" customFormat="1">
      <c r="A55" s="102" t="s">
        <v>153</v>
      </c>
      <c r="B55" s="102" t="s">
        <v>154</v>
      </c>
      <c r="C55" s="102" t="s">
        <v>284</v>
      </c>
      <c r="D55" s="102" t="s">
        <v>285</v>
      </c>
      <c r="E55" s="137" t="s">
        <v>1161</v>
      </c>
      <c r="G55"/>
      <c r="H55"/>
      <c r="I55"/>
      <c r="J55"/>
      <c r="K55"/>
      <c r="L55"/>
      <c r="M55"/>
      <c r="N55"/>
      <c r="O55"/>
      <c r="P55"/>
      <c r="Q55" s="145"/>
    </row>
    <row r="56" spans="1:17" s="102" customFormat="1">
      <c r="A56" s="102" t="s">
        <v>153</v>
      </c>
      <c r="B56" s="102" t="s">
        <v>154</v>
      </c>
      <c r="C56" s="102" t="s">
        <v>287</v>
      </c>
      <c r="D56" s="102" t="s">
        <v>288</v>
      </c>
      <c r="E56" s="137" t="s">
        <v>1100</v>
      </c>
      <c r="G56"/>
      <c r="H56"/>
      <c r="I56"/>
      <c r="J56"/>
      <c r="K56"/>
      <c r="L56"/>
      <c r="M56"/>
      <c r="N56"/>
      <c r="O56"/>
      <c r="P56"/>
      <c r="Q56" s="145"/>
    </row>
    <row r="57" spans="1:17" s="102" customFormat="1">
      <c r="A57" s="102" t="s">
        <v>153</v>
      </c>
      <c r="B57" s="102" t="s">
        <v>154</v>
      </c>
      <c r="C57" s="102" t="s">
        <v>287</v>
      </c>
      <c r="D57" s="102" t="s">
        <v>288</v>
      </c>
      <c r="E57" s="137" t="s">
        <v>1087</v>
      </c>
      <c r="G57"/>
      <c r="H57"/>
      <c r="I57"/>
      <c r="J57"/>
      <c r="K57"/>
      <c r="L57"/>
      <c r="M57"/>
      <c r="N57"/>
      <c r="O57"/>
      <c r="P57"/>
      <c r="Q57" s="145"/>
    </row>
    <row r="58" spans="1:17" s="102" customFormat="1">
      <c r="A58" s="102" t="s">
        <v>153</v>
      </c>
      <c r="B58" s="102" t="s">
        <v>154</v>
      </c>
      <c r="C58" s="102" t="s">
        <v>287</v>
      </c>
      <c r="D58" s="102" t="s">
        <v>288</v>
      </c>
      <c r="E58" s="137" t="s">
        <v>1090</v>
      </c>
      <c r="G58"/>
      <c r="H58"/>
      <c r="I58"/>
      <c r="J58"/>
      <c r="K58"/>
      <c r="L58"/>
      <c r="M58"/>
      <c r="N58"/>
      <c r="O58"/>
      <c r="P58"/>
      <c r="Q58" s="145"/>
    </row>
    <row r="59" spans="1:17" s="102" customFormat="1">
      <c r="A59" s="102" t="s">
        <v>153</v>
      </c>
      <c r="B59" s="102" t="s">
        <v>154</v>
      </c>
      <c r="C59" s="102" t="s">
        <v>293</v>
      </c>
      <c r="D59" s="102" t="s">
        <v>294</v>
      </c>
      <c r="E59" s="137" t="s">
        <v>1087</v>
      </c>
      <c r="G59"/>
      <c r="H59"/>
      <c r="I59"/>
      <c r="J59"/>
      <c r="K59"/>
      <c r="L59"/>
      <c r="M59"/>
      <c r="N59"/>
      <c r="O59"/>
      <c r="P59"/>
      <c r="Q59" s="145"/>
    </row>
    <row r="60" spans="1:17" s="102" customFormat="1">
      <c r="A60" s="102" t="s">
        <v>153</v>
      </c>
      <c r="B60" s="102" t="s">
        <v>154</v>
      </c>
      <c r="C60" s="102" t="s">
        <v>293</v>
      </c>
      <c r="D60" s="102" t="s">
        <v>294</v>
      </c>
      <c r="E60" s="137" t="s">
        <v>115</v>
      </c>
      <c r="G60"/>
      <c r="H60"/>
      <c r="I60"/>
      <c r="J60"/>
      <c r="K60"/>
      <c r="L60"/>
      <c r="M60"/>
      <c r="N60"/>
      <c r="O60"/>
      <c r="P60"/>
      <c r="Q60" s="145"/>
    </row>
    <row r="61" spans="1:17" s="102" customFormat="1">
      <c r="A61" s="102" t="s">
        <v>153</v>
      </c>
      <c r="B61" s="102" t="s">
        <v>154</v>
      </c>
      <c r="C61" s="102" t="s">
        <v>296</v>
      </c>
      <c r="D61" s="102" t="s">
        <v>297</v>
      </c>
      <c r="E61" s="137" t="s">
        <v>1100</v>
      </c>
      <c r="G61"/>
      <c r="H61"/>
      <c r="I61"/>
      <c r="J61"/>
      <c r="K61"/>
      <c r="L61"/>
      <c r="M61"/>
      <c r="N61"/>
      <c r="O61"/>
      <c r="P61"/>
      <c r="Q61" s="145"/>
    </row>
    <row r="62" spans="1:17" s="102" customFormat="1">
      <c r="A62" s="102" t="s">
        <v>153</v>
      </c>
      <c r="B62" s="102" t="s">
        <v>154</v>
      </c>
      <c r="C62" s="102" t="s">
        <v>296</v>
      </c>
      <c r="D62" s="102" t="s">
        <v>297</v>
      </c>
      <c r="E62" s="137" t="s">
        <v>1090</v>
      </c>
      <c r="G62"/>
      <c r="H62"/>
      <c r="I62"/>
      <c r="J62"/>
      <c r="K62"/>
      <c r="L62"/>
      <c r="M62"/>
      <c r="N62"/>
      <c r="O62"/>
      <c r="P62"/>
      <c r="Q62" s="145"/>
    </row>
    <row r="63" spans="1:17" s="102" customFormat="1">
      <c r="A63" s="102" t="s">
        <v>153</v>
      </c>
      <c r="B63" s="102" t="s">
        <v>154</v>
      </c>
      <c r="C63" s="102" t="s">
        <v>299</v>
      </c>
      <c r="D63" s="102" t="s">
        <v>300</v>
      </c>
      <c r="E63" s="137" t="s">
        <v>1100</v>
      </c>
      <c r="G63"/>
      <c r="H63"/>
      <c r="I63"/>
      <c r="J63"/>
      <c r="K63"/>
      <c r="L63"/>
      <c r="M63"/>
      <c r="N63"/>
      <c r="O63"/>
      <c r="P63"/>
      <c r="Q63" s="145"/>
    </row>
    <row r="64" spans="1:17" s="102" customFormat="1">
      <c r="A64" s="102" t="s">
        <v>153</v>
      </c>
      <c r="B64" s="102" t="s">
        <v>154</v>
      </c>
      <c r="C64" s="102" t="s">
        <v>299</v>
      </c>
      <c r="D64" s="102" t="s">
        <v>300</v>
      </c>
      <c r="E64" s="137" t="s">
        <v>1090</v>
      </c>
      <c r="G64"/>
      <c r="H64"/>
      <c r="I64"/>
      <c r="J64"/>
      <c r="K64"/>
      <c r="L64"/>
      <c r="M64"/>
      <c r="N64"/>
      <c r="O64"/>
      <c r="P64"/>
      <c r="Q64" s="145"/>
    </row>
    <row r="65" spans="1:17" s="102" customFormat="1">
      <c r="A65" s="102" t="s">
        <v>153</v>
      </c>
      <c r="B65" s="102" t="s">
        <v>154</v>
      </c>
      <c r="C65" s="102" t="s">
        <v>302</v>
      </c>
      <c r="D65" s="102" t="s">
        <v>303</v>
      </c>
      <c r="E65" s="137" t="s">
        <v>1161</v>
      </c>
      <c r="G65"/>
      <c r="H65"/>
      <c r="I65"/>
      <c r="J65"/>
      <c r="K65"/>
      <c r="L65"/>
      <c r="M65"/>
      <c r="N65"/>
      <c r="O65"/>
      <c r="P65"/>
      <c r="Q65" s="145"/>
    </row>
    <row r="66" spans="1:17" s="102" customFormat="1">
      <c r="A66" s="102" t="s">
        <v>153</v>
      </c>
      <c r="B66" s="102" t="s">
        <v>154</v>
      </c>
      <c r="C66" s="102" t="s">
        <v>302</v>
      </c>
      <c r="D66" s="102" t="s">
        <v>303</v>
      </c>
      <c r="E66" s="137" t="s">
        <v>1087</v>
      </c>
      <c r="G66"/>
      <c r="H66"/>
      <c r="I66"/>
      <c r="J66"/>
      <c r="K66"/>
      <c r="L66"/>
      <c r="M66"/>
      <c r="N66"/>
      <c r="O66"/>
      <c r="P66"/>
      <c r="Q66" s="145"/>
    </row>
    <row r="67" spans="1:17" s="102" customFormat="1">
      <c r="A67" s="102" t="s">
        <v>153</v>
      </c>
      <c r="B67" s="102" t="s">
        <v>154</v>
      </c>
      <c r="C67" s="102" t="s">
        <v>302</v>
      </c>
      <c r="D67" s="102" t="s">
        <v>303</v>
      </c>
      <c r="E67" s="137" t="s">
        <v>1090</v>
      </c>
      <c r="G67"/>
      <c r="H67"/>
      <c r="I67"/>
      <c r="J67"/>
      <c r="K67"/>
      <c r="L67"/>
      <c r="M67"/>
      <c r="N67"/>
      <c r="O67"/>
      <c r="P67"/>
      <c r="Q67" s="145"/>
    </row>
    <row r="68" spans="1:17" s="102" customFormat="1">
      <c r="A68" s="102" t="s">
        <v>153</v>
      </c>
      <c r="B68" s="102" t="s">
        <v>154</v>
      </c>
      <c r="C68" s="102" t="s">
        <v>305</v>
      </c>
      <c r="D68" s="102" t="s">
        <v>306</v>
      </c>
      <c r="E68" s="137" t="s">
        <v>1090</v>
      </c>
      <c r="G68"/>
      <c r="H68"/>
      <c r="I68"/>
      <c r="J68"/>
      <c r="K68"/>
      <c r="L68"/>
      <c r="M68"/>
      <c r="N68"/>
      <c r="O68"/>
      <c r="P68"/>
      <c r="Q68" s="145"/>
    </row>
    <row r="69" spans="1:17" s="102" customFormat="1">
      <c r="A69" s="102" t="s">
        <v>153</v>
      </c>
      <c r="B69" s="102" t="s">
        <v>154</v>
      </c>
      <c r="C69" s="102" t="s">
        <v>308</v>
      </c>
      <c r="D69" s="102" t="s">
        <v>309</v>
      </c>
      <c r="E69" s="137" t="s">
        <v>1161</v>
      </c>
      <c r="G69"/>
      <c r="H69"/>
      <c r="I69"/>
      <c r="J69"/>
      <c r="K69"/>
      <c r="L69"/>
      <c r="M69"/>
      <c r="N69"/>
      <c r="O69"/>
      <c r="P69"/>
      <c r="Q69" s="145"/>
    </row>
    <row r="70" spans="1:17" s="102" customFormat="1">
      <c r="A70" s="102" t="s">
        <v>153</v>
      </c>
      <c r="B70" s="102" t="s">
        <v>154</v>
      </c>
      <c r="C70" s="102" t="s">
        <v>308</v>
      </c>
      <c r="D70" s="102" t="s">
        <v>309</v>
      </c>
      <c r="E70" s="137" t="s">
        <v>1087</v>
      </c>
      <c r="G70"/>
      <c r="H70"/>
      <c r="I70"/>
      <c r="J70"/>
      <c r="K70"/>
      <c r="L70"/>
      <c r="M70"/>
      <c r="N70"/>
      <c r="O70"/>
      <c r="P70"/>
      <c r="Q70" s="145"/>
    </row>
    <row r="71" spans="1:17" s="102" customFormat="1">
      <c r="A71" s="102" t="s">
        <v>153</v>
      </c>
      <c r="B71" s="102" t="s">
        <v>154</v>
      </c>
      <c r="C71" s="102" t="s">
        <v>308</v>
      </c>
      <c r="D71" s="102" t="s">
        <v>309</v>
      </c>
      <c r="E71" s="137" t="s">
        <v>1199</v>
      </c>
      <c r="G71"/>
      <c r="H71"/>
      <c r="I71"/>
      <c r="J71"/>
      <c r="K71"/>
      <c r="L71"/>
      <c r="M71"/>
      <c r="N71"/>
      <c r="O71"/>
      <c r="P71"/>
      <c r="Q71" s="145"/>
    </row>
    <row r="72" spans="1:17" s="102" customFormat="1">
      <c r="A72" s="102" t="s">
        <v>169</v>
      </c>
      <c r="B72" s="102" t="s">
        <v>170</v>
      </c>
      <c r="C72" s="102" t="s">
        <v>328</v>
      </c>
      <c r="D72" s="102" t="s">
        <v>422</v>
      </c>
      <c r="E72" s="137" t="s">
        <v>1100</v>
      </c>
      <c r="G72"/>
      <c r="H72"/>
      <c r="I72"/>
      <c r="J72"/>
      <c r="K72"/>
      <c r="M72"/>
      <c r="N72"/>
      <c r="O72"/>
      <c r="P72"/>
      <c r="Q72" s="145"/>
    </row>
    <row r="73" spans="1:17" s="102" customFormat="1">
      <c r="A73" s="102" t="s">
        <v>169</v>
      </c>
      <c r="B73" s="102" t="s">
        <v>170</v>
      </c>
      <c r="C73" s="102" t="s">
        <v>399</v>
      </c>
      <c r="D73" s="102" t="s">
        <v>424</v>
      </c>
      <c r="E73" s="137" t="s">
        <v>1100</v>
      </c>
      <c r="G73"/>
      <c r="H73"/>
      <c r="I73"/>
      <c r="J73"/>
      <c r="K73"/>
      <c r="M73"/>
      <c r="N73"/>
      <c r="O73"/>
      <c r="P73"/>
      <c r="Q73" s="145"/>
    </row>
    <row r="74" spans="1:17" s="102" customFormat="1">
      <c r="A74" s="102" t="s">
        <v>169</v>
      </c>
      <c r="B74" s="102" t="s">
        <v>170</v>
      </c>
      <c r="C74" s="102" t="s">
        <v>427</v>
      </c>
      <c r="D74" s="102" t="s">
        <v>428</v>
      </c>
      <c r="E74" s="137" t="s">
        <v>1100</v>
      </c>
      <c r="G74"/>
      <c r="H74"/>
      <c r="I74"/>
      <c r="J74"/>
      <c r="K74"/>
      <c r="Q74" s="149"/>
    </row>
    <row r="75" spans="1:17" s="102" customFormat="1">
      <c r="A75" s="102" t="s">
        <v>169</v>
      </c>
      <c r="B75" s="102" t="s">
        <v>170</v>
      </c>
      <c r="C75" s="102" t="s">
        <v>430</v>
      </c>
      <c r="D75" s="102" t="s">
        <v>431</v>
      </c>
      <c r="E75" s="137" t="s">
        <v>1100</v>
      </c>
      <c r="G75"/>
      <c r="H75"/>
      <c r="I75"/>
      <c r="J75"/>
      <c r="K75"/>
      <c r="Q75" s="149"/>
    </row>
    <row r="76" spans="1:17" s="102" customFormat="1">
      <c r="A76" s="102" t="s">
        <v>169</v>
      </c>
      <c r="B76" s="102" t="s">
        <v>170</v>
      </c>
      <c r="C76" s="102" t="s">
        <v>1181</v>
      </c>
      <c r="D76" s="102" t="s">
        <v>1867</v>
      </c>
      <c r="E76" s="137" t="s">
        <v>78</v>
      </c>
      <c r="G76"/>
      <c r="H76"/>
      <c r="I76"/>
      <c r="J76"/>
      <c r="K76"/>
      <c r="Q76" s="149"/>
    </row>
    <row r="77" spans="1:17" s="102" customFormat="1">
      <c r="A77" s="102" t="s">
        <v>169</v>
      </c>
      <c r="B77" s="102" t="s">
        <v>170</v>
      </c>
      <c r="C77" s="102" t="s">
        <v>433</v>
      </c>
      <c r="D77" s="102" t="s">
        <v>434</v>
      </c>
      <c r="E77" s="137" t="s">
        <v>1100</v>
      </c>
      <c r="G77"/>
      <c r="H77"/>
      <c r="I77"/>
      <c r="J77"/>
      <c r="K77"/>
      <c r="Q77" s="149"/>
    </row>
    <row r="78" spans="1:17" s="102" customFormat="1">
      <c r="A78" s="102" t="s">
        <v>169</v>
      </c>
      <c r="B78" s="102" t="s">
        <v>170</v>
      </c>
      <c r="C78" s="102" t="s">
        <v>433</v>
      </c>
      <c r="D78" s="102" t="s">
        <v>434</v>
      </c>
      <c r="E78" s="137" t="s">
        <v>78</v>
      </c>
      <c r="G78"/>
      <c r="H78"/>
      <c r="I78"/>
      <c r="J78"/>
      <c r="K78"/>
      <c r="Q78" s="149"/>
    </row>
    <row r="79" spans="1:17" s="102" customFormat="1">
      <c r="A79" s="102" t="s">
        <v>169</v>
      </c>
      <c r="B79" s="102" t="s">
        <v>170</v>
      </c>
      <c r="C79" s="102" t="s">
        <v>436</v>
      </c>
      <c r="D79" s="102" t="s">
        <v>437</v>
      </c>
      <c r="E79" s="137" t="s">
        <v>1100</v>
      </c>
      <c r="G79"/>
      <c r="H79"/>
      <c r="I79"/>
      <c r="J79"/>
      <c r="K79"/>
      <c r="Q79" s="149"/>
    </row>
    <row r="80" spans="1:17" s="102" customFormat="1">
      <c r="A80" s="102" t="s">
        <v>169</v>
      </c>
      <c r="B80" s="102" t="s">
        <v>170</v>
      </c>
      <c r="C80" s="102" t="s">
        <v>439</v>
      </c>
      <c r="D80" s="102" t="s">
        <v>440</v>
      </c>
      <c r="E80" s="137" t="s">
        <v>1100</v>
      </c>
      <c r="G80"/>
      <c r="H80"/>
      <c r="I80"/>
      <c r="J80"/>
      <c r="K80"/>
      <c r="Q80" s="149"/>
    </row>
    <row r="81" spans="1:17" s="102" customFormat="1">
      <c r="A81" s="102" t="s">
        <v>174</v>
      </c>
      <c r="B81" s="102" t="s">
        <v>175</v>
      </c>
      <c r="C81" s="102" t="s">
        <v>200</v>
      </c>
      <c r="D81" s="102" t="s">
        <v>448</v>
      </c>
      <c r="E81" s="137" t="s">
        <v>62</v>
      </c>
      <c r="G81"/>
      <c r="H81"/>
      <c r="I81"/>
      <c r="J81"/>
      <c r="K81"/>
      <c r="Q81" s="149"/>
    </row>
    <row r="82" spans="1:17" s="102" customFormat="1">
      <c r="A82" s="102" t="s">
        <v>174</v>
      </c>
      <c r="B82" s="102" t="s">
        <v>175</v>
      </c>
      <c r="C82" s="102" t="s">
        <v>200</v>
      </c>
      <c r="D82" s="102" t="s">
        <v>448</v>
      </c>
      <c r="E82" s="137" t="s">
        <v>1090</v>
      </c>
      <c r="G82"/>
      <c r="H82"/>
      <c r="I82"/>
      <c r="J82"/>
      <c r="K82"/>
      <c r="Q82" s="149"/>
    </row>
    <row r="83" spans="1:17" s="102" customFormat="1">
      <c r="A83" s="102" t="s">
        <v>174</v>
      </c>
      <c r="B83" s="102" t="s">
        <v>175</v>
      </c>
      <c r="C83" s="102" t="s">
        <v>464</v>
      </c>
      <c r="D83" s="102" t="s">
        <v>465</v>
      </c>
      <c r="E83" s="137" t="s">
        <v>1100</v>
      </c>
      <c r="G83"/>
      <c r="H83"/>
      <c r="I83"/>
      <c r="J83"/>
      <c r="K83"/>
      <c r="Q83" s="149"/>
    </row>
    <row r="84" spans="1:17" s="102" customFormat="1">
      <c r="A84" s="102" t="s">
        <v>174</v>
      </c>
      <c r="B84" s="102" t="s">
        <v>175</v>
      </c>
      <c r="C84" s="102" t="s">
        <v>464</v>
      </c>
      <c r="D84" s="102" t="s">
        <v>465</v>
      </c>
      <c r="E84" s="137" t="s">
        <v>1154</v>
      </c>
      <c r="G84"/>
      <c r="H84"/>
      <c r="I84"/>
      <c r="J84"/>
      <c r="K84"/>
      <c r="Q84" s="149"/>
    </row>
    <row r="85" spans="1:17" s="102" customFormat="1">
      <c r="A85" s="102" t="s">
        <v>174</v>
      </c>
      <c r="B85" s="102" t="s">
        <v>175</v>
      </c>
      <c r="C85" s="102" t="s">
        <v>482</v>
      </c>
      <c r="D85" s="102" t="s">
        <v>483</v>
      </c>
      <c r="E85" s="137" t="s">
        <v>1090</v>
      </c>
      <c r="G85"/>
      <c r="H85"/>
      <c r="I85"/>
      <c r="J85"/>
      <c r="K85"/>
      <c r="Q85" s="149"/>
    </row>
    <row r="86" spans="1:17" s="102" customFormat="1">
      <c r="A86" s="102" t="s">
        <v>174</v>
      </c>
      <c r="B86" s="102" t="s">
        <v>175</v>
      </c>
      <c r="C86" s="102" t="s">
        <v>488</v>
      </c>
      <c r="D86" s="102" t="s">
        <v>489</v>
      </c>
      <c r="E86" s="137" t="s">
        <v>1090</v>
      </c>
      <c r="G86"/>
      <c r="H86"/>
      <c r="I86"/>
      <c r="J86"/>
      <c r="K86"/>
      <c r="Q86" s="149"/>
    </row>
    <row r="87" spans="1:17" s="102" customFormat="1">
      <c r="A87" s="102" t="s">
        <v>174</v>
      </c>
      <c r="B87" s="102" t="s">
        <v>175</v>
      </c>
      <c r="C87" s="102" t="s">
        <v>360</v>
      </c>
      <c r="D87" s="102" t="s">
        <v>361</v>
      </c>
      <c r="E87" s="137" t="s">
        <v>1099</v>
      </c>
      <c r="G87"/>
      <c r="H87"/>
      <c r="I87"/>
      <c r="J87"/>
      <c r="K87"/>
      <c r="Q87" s="149"/>
    </row>
    <row r="88" spans="1:17" s="102" customFormat="1">
      <c r="A88" s="102" t="s">
        <v>174</v>
      </c>
      <c r="B88" s="102" t="s">
        <v>175</v>
      </c>
      <c r="C88" s="102" t="s">
        <v>360</v>
      </c>
      <c r="D88" s="102" t="s">
        <v>361</v>
      </c>
      <c r="E88" s="137" t="s">
        <v>1202</v>
      </c>
      <c r="G88"/>
      <c r="H88"/>
      <c r="I88"/>
      <c r="J88"/>
      <c r="K88"/>
      <c r="Q88" s="149"/>
    </row>
    <row r="89" spans="1:17" s="102" customFormat="1">
      <c r="A89" s="102" t="s">
        <v>174</v>
      </c>
      <c r="B89" s="102" t="s">
        <v>175</v>
      </c>
      <c r="C89" s="102" t="s">
        <v>494</v>
      </c>
      <c r="D89" s="102" t="s">
        <v>495</v>
      </c>
      <c r="E89" s="137" t="s">
        <v>62</v>
      </c>
      <c r="G89"/>
      <c r="H89"/>
      <c r="I89"/>
      <c r="J89"/>
      <c r="K89"/>
      <c r="Q89" s="149"/>
    </row>
    <row r="90" spans="1:17" s="102" customFormat="1">
      <c r="A90" s="102" t="s">
        <v>174</v>
      </c>
      <c r="B90" s="102" t="s">
        <v>175</v>
      </c>
      <c r="C90" s="102" t="s">
        <v>494</v>
      </c>
      <c r="D90" s="102" t="s">
        <v>495</v>
      </c>
      <c r="E90" s="137" t="s">
        <v>1099</v>
      </c>
      <c r="G90"/>
      <c r="H90"/>
      <c r="I90"/>
      <c r="J90"/>
      <c r="K90"/>
      <c r="Q90" s="149"/>
    </row>
    <row r="91" spans="1:17" s="102" customFormat="1">
      <c r="A91" s="102" t="s">
        <v>174</v>
      </c>
      <c r="B91" s="102" t="s">
        <v>175</v>
      </c>
      <c r="C91" s="102" t="s">
        <v>494</v>
      </c>
      <c r="D91" s="102" t="s">
        <v>495</v>
      </c>
      <c r="E91" s="137" t="s">
        <v>1202</v>
      </c>
      <c r="G91"/>
      <c r="H91"/>
      <c r="I91"/>
      <c r="J91"/>
      <c r="K91"/>
      <c r="Q91" s="149"/>
    </row>
    <row r="92" spans="1:17" s="102" customFormat="1">
      <c r="A92" s="102" t="s">
        <v>174</v>
      </c>
      <c r="B92" s="102" t="s">
        <v>175</v>
      </c>
      <c r="C92" s="102" t="s">
        <v>494</v>
      </c>
      <c r="D92" s="102" t="s">
        <v>495</v>
      </c>
      <c r="E92" s="137" t="s">
        <v>1090</v>
      </c>
      <c r="G92"/>
      <c r="H92"/>
      <c r="I92"/>
      <c r="J92"/>
      <c r="K92"/>
      <c r="Q92" s="149"/>
    </row>
    <row r="93" spans="1:17" s="102" customFormat="1">
      <c r="A93" s="102" t="s">
        <v>174</v>
      </c>
      <c r="B93" s="102" t="s">
        <v>1901</v>
      </c>
      <c r="C93" s="102" t="s">
        <v>494</v>
      </c>
      <c r="D93" s="102" t="s">
        <v>1901</v>
      </c>
      <c r="E93" s="137" t="s">
        <v>1090</v>
      </c>
      <c r="G93"/>
      <c r="H93"/>
      <c r="I93"/>
      <c r="J93"/>
      <c r="K93"/>
      <c r="Q93" s="149"/>
    </row>
    <row r="94" spans="1:17" s="102" customFormat="1">
      <c r="A94" s="102" t="s">
        <v>20</v>
      </c>
      <c r="B94" s="102" t="s">
        <v>179</v>
      </c>
      <c r="C94" s="102" t="s">
        <v>253</v>
      </c>
      <c r="D94" s="102" t="s">
        <v>508</v>
      </c>
      <c r="E94" s="137" t="s">
        <v>58</v>
      </c>
      <c r="G94"/>
      <c r="H94"/>
      <c r="I94"/>
      <c r="J94"/>
      <c r="K94"/>
      <c r="Q94" s="149"/>
    </row>
    <row r="95" spans="1:17" s="102" customFormat="1">
      <c r="A95" s="102" t="s">
        <v>20</v>
      </c>
      <c r="B95" s="102" t="s">
        <v>179</v>
      </c>
      <c r="C95" s="102" t="s">
        <v>310</v>
      </c>
      <c r="D95" s="102" t="s">
        <v>510</v>
      </c>
      <c r="E95" s="137" t="s">
        <v>1093</v>
      </c>
      <c r="G95"/>
      <c r="H95"/>
      <c r="I95"/>
      <c r="J95"/>
      <c r="K95"/>
      <c r="Q95" s="149"/>
    </row>
    <row r="96" spans="1:17" s="102" customFormat="1">
      <c r="A96" s="102" t="s">
        <v>20</v>
      </c>
      <c r="B96" s="102" t="s">
        <v>179</v>
      </c>
      <c r="C96" s="102" t="s">
        <v>310</v>
      </c>
      <c r="D96" s="102" t="s">
        <v>510</v>
      </c>
      <c r="E96" s="137" t="s">
        <v>1100</v>
      </c>
      <c r="G96"/>
      <c r="H96"/>
      <c r="I96"/>
      <c r="J96"/>
      <c r="K96"/>
      <c r="Q96" s="149"/>
    </row>
    <row r="97" spans="1:17" s="102" customFormat="1">
      <c r="A97" s="102" t="s">
        <v>20</v>
      </c>
      <c r="B97" s="102" t="s">
        <v>179</v>
      </c>
      <c r="C97" s="102" t="s">
        <v>310</v>
      </c>
      <c r="D97" s="102" t="s">
        <v>510</v>
      </c>
      <c r="E97" s="137" t="s">
        <v>1182</v>
      </c>
      <c r="G97"/>
      <c r="H97"/>
      <c r="I97"/>
      <c r="J97"/>
      <c r="K97"/>
      <c r="Q97" s="149"/>
    </row>
    <row r="98" spans="1:17" s="102" customFormat="1">
      <c r="A98" s="102" t="s">
        <v>20</v>
      </c>
      <c r="B98" s="102" t="s">
        <v>179</v>
      </c>
      <c r="C98" s="102" t="s">
        <v>310</v>
      </c>
      <c r="D98" s="102" t="s">
        <v>510</v>
      </c>
      <c r="E98" s="137" t="s">
        <v>53</v>
      </c>
      <c r="G98"/>
      <c r="H98"/>
      <c r="I98"/>
      <c r="J98"/>
      <c r="K98"/>
      <c r="Q98" s="149"/>
    </row>
    <row r="99" spans="1:17" s="102" customFormat="1">
      <c r="A99" s="102" t="s">
        <v>20</v>
      </c>
      <c r="B99" s="102" t="s">
        <v>179</v>
      </c>
      <c r="C99" s="102" t="s">
        <v>310</v>
      </c>
      <c r="D99" s="102" t="s">
        <v>510</v>
      </c>
      <c r="E99" s="137" t="s">
        <v>44</v>
      </c>
      <c r="G99"/>
      <c r="H99"/>
      <c r="I99"/>
      <c r="J99"/>
      <c r="K99"/>
      <c r="Q99" s="149"/>
    </row>
    <row r="100" spans="1:17" s="102" customFormat="1">
      <c r="A100" s="102" t="s">
        <v>20</v>
      </c>
      <c r="B100" s="102" t="s">
        <v>179</v>
      </c>
      <c r="C100" s="102" t="s">
        <v>1005</v>
      </c>
      <c r="D100" s="102" t="s">
        <v>1867</v>
      </c>
      <c r="E100" s="137" t="s">
        <v>65</v>
      </c>
      <c r="Q100" s="149"/>
    </row>
    <row r="101" spans="1:17" s="102" customFormat="1">
      <c r="A101" s="102" t="s">
        <v>20</v>
      </c>
      <c r="B101" s="102" t="s">
        <v>179</v>
      </c>
      <c r="C101" s="102" t="s">
        <v>499</v>
      </c>
      <c r="D101" s="102" t="s">
        <v>512</v>
      </c>
      <c r="E101" s="137" t="s">
        <v>53</v>
      </c>
      <c r="Q101" s="149"/>
    </row>
    <row r="102" spans="1:17" s="102" customFormat="1">
      <c r="A102" s="102" t="s">
        <v>20</v>
      </c>
      <c r="B102" s="102" t="s">
        <v>179</v>
      </c>
      <c r="C102" s="102" t="s">
        <v>499</v>
      </c>
      <c r="D102" s="102" t="s">
        <v>512</v>
      </c>
      <c r="E102" s="137" t="s">
        <v>55</v>
      </c>
      <c r="Q102" s="149"/>
    </row>
    <row r="103" spans="1:17" s="102" customFormat="1">
      <c r="A103" s="102" t="s">
        <v>20</v>
      </c>
      <c r="B103" s="102" t="s">
        <v>179</v>
      </c>
      <c r="C103" s="102" t="s">
        <v>499</v>
      </c>
      <c r="D103" s="102" t="s">
        <v>512</v>
      </c>
      <c r="E103" s="137" t="s">
        <v>112</v>
      </c>
      <c r="Q103" s="149"/>
    </row>
    <row r="104" spans="1:17" s="102" customFormat="1">
      <c r="A104" s="102" t="s">
        <v>20</v>
      </c>
      <c r="B104" s="102" t="s">
        <v>179</v>
      </c>
      <c r="C104" s="102" t="s">
        <v>499</v>
      </c>
      <c r="D104" s="102" t="s">
        <v>512</v>
      </c>
      <c r="E104" s="137" t="s">
        <v>113</v>
      </c>
      <c r="Q104" s="149"/>
    </row>
    <row r="105" spans="1:17" s="102" customFormat="1">
      <c r="A105" s="102" t="s">
        <v>20</v>
      </c>
      <c r="B105" s="102" t="s">
        <v>179</v>
      </c>
      <c r="C105" s="102" t="s">
        <v>595</v>
      </c>
      <c r="D105" s="102" t="s">
        <v>1867</v>
      </c>
      <c r="E105" s="137" t="s">
        <v>65</v>
      </c>
      <c r="Q105" s="149"/>
    </row>
    <row r="106" spans="1:17" s="102" customFormat="1">
      <c r="A106" s="102" t="s">
        <v>20</v>
      </c>
      <c r="B106" s="102" t="s">
        <v>179</v>
      </c>
      <c r="C106" s="102" t="s">
        <v>1119</v>
      </c>
      <c r="D106" s="102" t="s">
        <v>1867</v>
      </c>
      <c r="E106" s="137" t="s">
        <v>112</v>
      </c>
      <c r="Q106" s="149"/>
    </row>
    <row r="107" spans="1:17" s="102" customFormat="1">
      <c r="A107" s="102" t="s">
        <v>20</v>
      </c>
      <c r="B107" s="102" t="s">
        <v>179</v>
      </c>
      <c r="C107" s="102" t="s">
        <v>500</v>
      </c>
      <c r="D107" s="102" t="s">
        <v>1867</v>
      </c>
      <c r="E107" s="137" t="s">
        <v>65</v>
      </c>
      <c r="Q107" s="149"/>
    </row>
    <row r="108" spans="1:17" s="102" customFormat="1">
      <c r="A108" s="102" t="s">
        <v>20</v>
      </c>
      <c r="B108" s="102" t="s">
        <v>179</v>
      </c>
      <c r="C108" s="102" t="s">
        <v>517</v>
      </c>
      <c r="D108" s="102" t="s">
        <v>518</v>
      </c>
      <c r="E108" s="137" t="s">
        <v>1100</v>
      </c>
      <c r="Q108" s="149"/>
    </row>
    <row r="109" spans="1:17" s="102" customFormat="1">
      <c r="A109" s="102" t="s">
        <v>20</v>
      </c>
      <c r="B109" s="102" t="s">
        <v>179</v>
      </c>
      <c r="C109" s="102" t="s">
        <v>517</v>
      </c>
      <c r="D109" s="102" t="s">
        <v>518</v>
      </c>
      <c r="E109" s="137" t="s">
        <v>53</v>
      </c>
      <c r="Q109" s="149"/>
    </row>
    <row r="110" spans="1:17" s="102" customFormat="1">
      <c r="A110" s="102" t="s">
        <v>20</v>
      </c>
      <c r="B110" s="102" t="s">
        <v>179</v>
      </c>
      <c r="C110" s="102" t="s">
        <v>520</v>
      </c>
      <c r="D110" s="102" t="s">
        <v>521</v>
      </c>
      <c r="E110" s="137" t="s">
        <v>1100</v>
      </c>
      <c r="Q110" s="149"/>
    </row>
    <row r="111" spans="1:17" s="102" customFormat="1">
      <c r="A111" s="102" t="s">
        <v>20</v>
      </c>
      <c r="B111" s="102" t="s">
        <v>179</v>
      </c>
      <c r="C111" s="102" t="s">
        <v>520</v>
      </c>
      <c r="D111" s="102" t="s">
        <v>521</v>
      </c>
      <c r="E111" s="137" t="s">
        <v>1162</v>
      </c>
      <c r="Q111" s="149"/>
    </row>
    <row r="112" spans="1:17" s="102" customFormat="1">
      <c r="A112" s="102" t="s">
        <v>20</v>
      </c>
      <c r="B112" s="102" t="s">
        <v>179</v>
      </c>
      <c r="C112" s="102" t="s">
        <v>520</v>
      </c>
      <c r="D112" s="102" t="s">
        <v>521</v>
      </c>
      <c r="E112" s="137" t="s">
        <v>115</v>
      </c>
      <c r="Q112" s="149"/>
    </row>
    <row r="113" spans="1:17" s="102" customFormat="1">
      <c r="A113" s="102" t="s">
        <v>20</v>
      </c>
      <c r="B113" s="102" t="s">
        <v>179</v>
      </c>
      <c r="C113" s="102" t="s">
        <v>523</v>
      </c>
      <c r="D113" s="102" t="s">
        <v>524</v>
      </c>
      <c r="E113" s="137" t="s">
        <v>1100</v>
      </c>
      <c r="Q113" s="149"/>
    </row>
    <row r="114" spans="1:17" s="102" customFormat="1">
      <c r="A114" s="102" t="s">
        <v>20</v>
      </c>
      <c r="B114" s="102" t="s">
        <v>179</v>
      </c>
      <c r="C114" s="102" t="s">
        <v>523</v>
      </c>
      <c r="D114" s="102" t="s">
        <v>524</v>
      </c>
      <c r="E114" s="137" t="s">
        <v>53</v>
      </c>
      <c r="Q114" s="149"/>
    </row>
    <row r="115" spans="1:17" s="102" customFormat="1">
      <c r="A115" s="102" t="s">
        <v>20</v>
      </c>
      <c r="B115" s="102" t="s">
        <v>179</v>
      </c>
      <c r="C115" s="102" t="s">
        <v>523</v>
      </c>
      <c r="D115" s="102" t="s">
        <v>524</v>
      </c>
      <c r="E115" s="137" t="s">
        <v>112</v>
      </c>
      <c r="Q115" s="149"/>
    </row>
    <row r="116" spans="1:17" s="102" customFormat="1">
      <c r="A116" s="102" t="s">
        <v>20</v>
      </c>
      <c r="B116" s="102" t="s">
        <v>179</v>
      </c>
      <c r="C116" s="102" t="s">
        <v>523</v>
      </c>
      <c r="D116" s="102" t="s">
        <v>524</v>
      </c>
      <c r="E116" s="137" t="s">
        <v>1162</v>
      </c>
      <c r="Q116" s="149"/>
    </row>
    <row r="117" spans="1:17" s="102" customFormat="1">
      <c r="A117" s="102" t="s">
        <v>20</v>
      </c>
      <c r="B117" s="102" t="s">
        <v>179</v>
      </c>
      <c r="C117" s="102" t="s">
        <v>973</v>
      </c>
      <c r="D117" s="102" t="s">
        <v>1867</v>
      </c>
      <c r="E117" s="137" t="s">
        <v>65</v>
      </c>
      <c r="Q117" s="149"/>
    </row>
    <row r="118" spans="1:17" s="102" customFormat="1">
      <c r="A118" s="102" t="s">
        <v>20</v>
      </c>
      <c r="B118" s="102" t="s">
        <v>179</v>
      </c>
      <c r="C118" s="102" t="s">
        <v>597</v>
      </c>
      <c r="D118" s="102" t="s">
        <v>1867</v>
      </c>
      <c r="E118" s="137" t="s">
        <v>65</v>
      </c>
      <c r="Q118" s="149"/>
    </row>
    <row r="119" spans="1:17" s="102" customFormat="1">
      <c r="A119" s="102" t="s">
        <v>20</v>
      </c>
      <c r="B119" s="102" t="s">
        <v>179</v>
      </c>
      <c r="C119" s="102" t="s">
        <v>1159</v>
      </c>
      <c r="D119" s="102" t="s">
        <v>1867</v>
      </c>
      <c r="E119" s="137" t="s">
        <v>65</v>
      </c>
      <c r="Q119" s="149"/>
    </row>
    <row r="120" spans="1:17" s="102" customFormat="1">
      <c r="A120" s="102" t="s">
        <v>20</v>
      </c>
      <c r="B120" s="102" t="s">
        <v>179</v>
      </c>
      <c r="C120" s="102" t="s">
        <v>1158</v>
      </c>
      <c r="D120" s="102" t="s">
        <v>1867</v>
      </c>
      <c r="E120" s="137" t="s">
        <v>65</v>
      </c>
      <c r="Q120" s="149"/>
    </row>
    <row r="121" spans="1:17" s="102" customFormat="1">
      <c r="A121" s="102" t="s">
        <v>20</v>
      </c>
      <c r="B121" s="102" t="s">
        <v>179</v>
      </c>
      <c r="C121" s="102" t="s">
        <v>526</v>
      </c>
      <c r="D121" s="102" t="s">
        <v>527</v>
      </c>
      <c r="E121" s="137" t="s">
        <v>115</v>
      </c>
      <c r="Q121" s="149"/>
    </row>
    <row r="122" spans="1:17" s="102" customFormat="1">
      <c r="A122" s="102" t="s">
        <v>20</v>
      </c>
      <c r="B122" s="102" t="s">
        <v>179</v>
      </c>
      <c r="C122" s="102" t="s">
        <v>526</v>
      </c>
      <c r="D122" s="102" t="s">
        <v>527</v>
      </c>
      <c r="E122" s="137" t="s">
        <v>1090</v>
      </c>
      <c r="Q122" s="149"/>
    </row>
    <row r="123" spans="1:17" s="102" customFormat="1">
      <c r="A123" s="102" t="s">
        <v>20</v>
      </c>
      <c r="B123" s="102" t="s">
        <v>179</v>
      </c>
      <c r="C123" s="102" t="s">
        <v>529</v>
      </c>
      <c r="D123" s="102" t="s">
        <v>530</v>
      </c>
      <c r="E123" s="137" t="s">
        <v>1100</v>
      </c>
      <c r="Q123" s="149"/>
    </row>
    <row r="124" spans="1:17" s="102" customFormat="1">
      <c r="A124" s="102" t="s">
        <v>20</v>
      </c>
      <c r="B124" s="102" t="s">
        <v>179</v>
      </c>
      <c r="C124" s="102" t="s">
        <v>529</v>
      </c>
      <c r="D124" s="102" t="s">
        <v>530</v>
      </c>
      <c r="E124" s="137" t="s">
        <v>112</v>
      </c>
      <c r="Q124" s="149"/>
    </row>
    <row r="125" spans="1:17" s="102" customFormat="1">
      <c r="A125" s="102" t="s">
        <v>20</v>
      </c>
      <c r="B125" s="102" t="s">
        <v>179</v>
      </c>
      <c r="C125" s="102" t="s">
        <v>529</v>
      </c>
      <c r="D125" s="102" t="s">
        <v>530</v>
      </c>
      <c r="E125" s="137" t="s">
        <v>1162</v>
      </c>
      <c r="Q125" s="149"/>
    </row>
    <row r="126" spans="1:17" s="102" customFormat="1">
      <c r="A126" s="102" t="s">
        <v>20</v>
      </c>
      <c r="B126" s="102" t="s">
        <v>179</v>
      </c>
      <c r="C126" s="102" t="s">
        <v>21</v>
      </c>
      <c r="D126" s="102" t="s">
        <v>532</v>
      </c>
      <c r="E126" s="137" t="s">
        <v>15</v>
      </c>
      <c r="Q126" s="149"/>
    </row>
    <row r="127" spans="1:17" s="102" customFormat="1">
      <c r="A127" s="102" t="s">
        <v>20</v>
      </c>
      <c r="B127" s="102" t="s">
        <v>179</v>
      </c>
      <c r="C127" s="102" t="s">
        <v>21</v>
      </c>
      <c r="D127" s="102" t="s">
        <v>532</v>
      </c>
      <c r="E127" s="137" t="s">
        <v>1093</v>
      </c>
      <c r="Q127" s="149"/>
    </row>
    <row r="128" spans="1:17" s="102" customFormat="1">
      <c r="A128" s="102" t="s">
        <v>20</v>
      </c>
      <c r="B128" s="102" t="s">
        <v>179</v>
      </c>
      <c r="C128" s="102" t="s">
        <v>21</v>
      </c>
      <c r="D128" s="102" t="s">
        <v>532</v>
      </c>
      <c r="E128" s="137" t="s">
        <v>1100</v>
      </c>
      <c r="Q128" s="149"/>
    </row>
    <row r="129" spans="1:17" s="102" customFormat="1">
      <c r="A129" s="102" t="s">
        <v>20</v>
      </c>
      <c r="B129" s="102" t="s">
        <v>179</v>
      </c>
      <c r="C129" s="102" t="s">
        <v>21</v>
      </c>
      <c r="D129" s="102" t="s">
        <v>532</v>
      </c>
      <c r="E129" s="137" t="s">
        <v>53</v>
      </c>
      <c r="Q129" s="149"/>
    </row>
    <row r="130" spans="1:17" s="102" customFormat="1">
      <c r="A130" s="102" t="s">
        <v>20</v>
      </c>
      <c r="B130" s="102" t="s">
        <v>179</v>
      </c>
      <c r="C130" s="102" t="s">
        <v>21</v>
      </c>
      <c r="D130" s="102" t="s">
        <v>532</v>
      </c>
      <c r="E130" s="137" t="s">
        <v>55</v>
      </c>
      <c r="Q130" s="149"/>
    </row>
    <row r="131" spans="1:17" s="102" customFormat="1">
      <c r="A131" s="102" t="s">
        <v>20</v>
      </c>
      <c r="B131" s="102" t="s">
        <v>179</v>
      </c>
      <c r="C131" s="102" t="s">
        <v>21</v>
      </c>
      <c r="D131" s="102" t="s">
        <v>532</v>
      </c>
      <c r="E131" s="137" t="s">
        <v>1202</v>
      </c>
      <c r="Q131" s="149"/>
    </row>
    <row r="132" spans="1:17" s="102" customFormat="1">
      <c r="A132" s="102" t="s">
        <v>20</v>
      </c>
      <c r="B132" s="102" t="s">
        <v>179</v>
      </c>
      <c r="C132" s="102" t="s">
        <v>21</v>
      </c>
      <c r="D132" s="102" t="s">
        <v>532</v>
      </c>
      <c r="E132" s="137" t="s">
        <v>112</v>
      </c>
      <c r="Q132" s="149"/>
    </row>
    <row r="133" spans="1:17" s="102" customFormat="1">
      <c r="A133" s="102" t="s">
        <v>20</v>
      </c>
      <c r="B133" s="102" t="s">
        <v>179</v>
      </c>
      <c r="C133" s="102" t="s">
        <v>21</v>
      </c>
      <c r="D133" s="102" t="s">
        <v>532</v>
      </c>
      <c r="E133" s="137" t="s">
        <v>115</v>
      </c>
      <c r="Q133" s="149"/>
    </row>
    <row r="134" spans="1:17" s="102" customFormat="1">
      <c r="A134" s="102" t="s">
        <v>20</v>
      </c>
      <c r="B134" s="102" t="s">
        <v>179</v>
      </c>
      <c r="C134" s="102" t="s">
        <v>21</v>
      </c>
      <c r="D134" s="102" t="s">
        <v>532</v>
      </c>
      <c r="E134" s="137" t="s">
        <v>1163</v>
      </c>
      <c r="Q134" s="149"/>
    </row>
    <row r="135" spans="1:17" s="102" customFormat="1">
      <c r="A135" s="102" t="s">
        <v>20</v>
      </c>
      <c r="B135" s="102" t="s">
        <v>179</v>
      </c>
      <c r="C135" s="102" t="s">
        <v>21</v>
      </c>
      <c r="D135" s="102" t="s">
        <v>532</v>
      </c>
      <c r="E135" s="137" t="s">
        <v>1090</v>
      </c>
      <c r="Q135" s="149"/>
    </row>
    <row r="136" spans="1:17" s="102" customFormat="1">
      <c r="A136" s="102" t="s">
        <v>20</v>
      </c>
      <c r="B136" s="102" t="s">
        <v>179</v>
      </c>
      <c r="C136" s="102" t="s">
        <v>1113</v>
      </c>
      <c r="D136" s="102" t="s">
        <v>1867</v>
      </c>
      <c r="E136" s="137" t="s">
        <v>112</v>
      </c>
      <c r="Q136" s="149"/>
    </row>
    <row r="137" spans="1:17" s="102" customFormat="1">
      <c r="A137" s="102" t="s">
        <v>20</v>
      </c>
      <c r="B137" s="102" t="s">
        <v>179</v>
      </c>
      <c r="C137" s="102" t="s">
        <v>22</v>
      </c>
      <c r="D137" s="102" t="s">
        <v>534</v>
      </c>
      <c r="E137" s="137" t="s">
        <v>1093</v>
      </c>
      <c r="Q137" s="149"/>
    </row>
    <row r="138" spans="1:17" s="102" customFormat="1">
      <c r="A138" s="102" t="s">
        <v>20</v>
      </c>
      <c r="B138" s="102" t="s">
        <v>179</v>
      </c>
      <c r="C138" s="102" t="s">
        <v>22</v>
      </c>
      <c r="D138" s="102" t="s">
        <v>534</v>
      </c>
      <c r="E138" s="137" t="s">
        <v>53</v>
      </c>
      <c r="Q138" s="149"/>
    </row>
    <row r="139" spans="1:17" s="102" customFormat="1">
      <c r="A139" s="102" t="s">
        <v>20</v>
      </c>
      <c r="B139" s="102" t="s">
        <v>179</v>
      </c>
      <c r="C139" s="102" t="s">
        <v>22</v>
      </c>
      <c r="D139" s="102" t="s">
        <v>534</v>
      </c>
      <c r="E139" s="137" t="s">
        <v>55</v>
      </c>
      <c r="Q139" s="149"/>
    </row>
    <row r="140" spans="1:17" s="102" customFormat="1">
      <c r="A140" s="102" t="s">
        <v>20</v>
      </c>
      <c r="B140" s="102" t="s">
        <v>179</v>
      </c>
      <c r="C140" s="102" t="s">
        <v>22</v>
      </c>
      <c r="D140" s="102" t="s">
        <v>534</v>
      </c>
      <c r="E140" s="137" t="s">
        <v>115</v>
      </c>
      <c r="Q140" s="149"/>
    </row>
    <row r="141" spans="1:17" s="102" customFormat="1">
      <c r="A141" s="102" t="s">
        <v>20</v>
      </c>
      <c r="B141" s="102" t="s">
        <v>179</v>
      </c>
      <c r="C141" s="102" t="s">
        <v>536</v>
      </c>
      <c r="D141" s="102" t="s">
        <v>537</v>
      </c>
      <c r="E141" s="137" t="s">
        <v>1100</v>
      </c>
      <c r="Q141" s="149"/>
    </row>
    <row r="142" spans="1:17" s="102" customFormat="1">
      <c r="A142" s="102" t="s">
        <v>20</v>
      </c>
      <c r="B142" s="102" t="s">
        <v>179</v>
      </c>
      <c r="C142" s="102" t="s">
        <v>536</v>
      </c>
      <c r="D142" s="102" t="s">
        <v>537</v>
      </c>
      <c r="E142" s="137" t="s">
        <v>112</v>
      </c>
      <c r="Q142" s="149"/>
    </row>
    <row r="143" spans="1:17" s="102" customFormat="1">
      <c r="A143" s="102" t="s">
        <v>20</v>
      </c>
      <c r="B143" s="102" t="s">
        <v>179</v>
      </c>
      <c r="C143" s="102" t="s">
        <v>536</v>
      </c>
      <c r="D143" s="102" t="s">
        <v>537</v>
      </c>
      <c r="E143" s="137" t="s">
        <v>1162</v>
      </c>
      <c r="Q143" s="149"/>
    </row>
    <row r="144" spans="1:17" s="102" customFormat="1">
      <c r="A144" s="102" t="s">
        <v>20</v>
      </c>
      <c r="B144" s="102" t="s">
        <v>179</v>
      </c>
      <c r="C144" s="102" t="s">
        <v>536</v>
      </c>
      <c r="D144" s="102" t="s">
        <v>537</v>
      </c>
      <c r="E144" s="137" t="s">
        <v>115</v>
      </c>
      <c r="Q144" s="149"/>
    </row>
    <row r="145" spans="1:17" s="102" customFormat="1">
      <c r="A145" s="102" t="s">
        <v>20</v>
      </c>
      <c r="B145" s="102" t="s">
        <v>179</v>
      </c>
      <c r="C145" s="102" t="s">
        <v>536</v>
      </c>
      <c r="D145" s="102" t="s">
        <v>537</v>
      </c>
      <c r="E145" s="137" t="s">
        <v>1163</v>
      </c>
      <c r="Q145" s="149"/>
    </row>
    <row r="146" spans="1:17" s="102" customFormat="1">
      <c r="A146" s="102" t="s">
        <v>20</v>
      </c>
      <c r="B146" s="102" t="s">
        <v>179</v>
      </c>
      <c r="C146" s="102" t="s">
        <v>539</v>
      </c>
      <c r="D146" s="102" t="s">
        <v>540</v>
      </c>
      <c r="E146" s="137" t="s">
        <v>1100</v>
      </c>
      <c r="Q146" s="149"/>
    </row>
    <row r="147" spans="1:17" s="102" customFormat="1">
      <c r="A147" s="102" t="s">
        <v>20</v>
      </c>
      <c r="B147" s="102" t="s">
        <v>179</v>
      </c>
      <c r="C147" s="102" t="s">
        <v>539</v>
      </c>
      <c r="D147" s="102" t="s">
        <v>540</v>
      </c>
      <c r="E147" s="137" t="s">
        <v>53</v>
      </c>
      <c r="Q147" s="149"/>
    </row>
    <row r="148" spans="1:17" s="102" customFormat="1">
      <c r="A148" s="102" t="s">
        <v>20</v>
      </c>
      <c r="B148" s="102" t="s">
        <v>179</v>
      </c>
      <c r="C148" s="102" t="s">
        <v>539</v>
      </c>
      <c r="D148" s="102" t="s">
        <v>540</v>
      </c>
      <c r="E148" s="137" t="s">
        <v>112</v>
      </c>
      <c r="Q148" s="149"/>
    </row>
    <row r="149" spans="1:17" s="102" customFormat="1">
      <c r="A149" s="102" t="s">
        <v>20</v>
      </c>
      <c r="B149" s="102" t="s">
        <v>179</v>
      </c>
      <c r="C149" s="102" t="s">
        <v>539</v>
      </c>
      <c r="D149" s="102" t="s">
        <v>540</v>
      </c>
      <c r="E149" s="137" t="s">
        <v>1162</v>
      </c>
      <c r="Q149" s="149"/>
    </row>
    <row r="150" spans="1:17" s="102" customFormat="1">
      <c r="A150" s="102" t="s">
        <v>20</v>
      </c>
      <c r="B150" s="102" t="s">
        <v>179</v>
      </c>
      <c r="C150" s="102" t="s">
        <v>1160</v>
      </c>
      <c r="D150" s="102" t="s">
        <v>1867</v>
      </c>
      <c r="E150" s="137" t="s">
        <v>65</v>
      </c>
      <c r="Q150" s="149"/>
    </row>
    <row r="151" spans="1:17" s="102" customFormat="1">
      <c r="A151" s="102" t="s">
        <v>20</v>
      </c>
      <c r="B151" s="102" t="s">
        <v>179</v>
      </c>
      <c r="C151" s="102" t="s">
        <v>542</v>
      </c>
      <c r="D151" s="102" t="s">
        <v>543</v>
      </c>
      <c r="E151" s="137" t="s">
        <v>1093</v>
      </c>
      <c r="Q151" s="149"/>
    </row>
    <row r="152" spans="1:17" s="102" customFormat="1">
      <c r="A152" s="102" t="s">
        <v>20</v>
      </c>
      <c r="B152" s="102" t="s">
        <v>179</v>
      </c>
      <c r="C152" s="102" t="s">
        <v>542</v>
      </c>
      <c r="D152" s="102" t="s">
        <v>543</v>
      </c>
      <c r="E152" s="137" t="s">
        <v>1100</v>
      </c>
      <c r="Q152" s="149"/>
    </row>
    <row r="153" spans="1:17" s="102" customFormat="1">
      <c r="A153" s="102" t="s">
        <v>20</v>
      </c>
      <c r="B153" s="102" t="s">
        <v>179</v>
      </c>
      <c r="C153" s="102" t="s">
        <v>542</v>
      </c>
      <c r="D153" s="102" t="s">
        <v>543</v>
      </c>
      <c r="E153" s="137" t="s">
        <v>53</v>
      </c>
      <c r="Q153" s="149"/>
    </row>
    <row r="154" spans="1:17" s="102" customFormat="1">
      <c r="A154" s="102" t="s">
        <v>20</v>
      </c>
      <c r="B154" s="102" t="s">
        <v>179</v>
      </c>
      <c r="C154" s="102" t="s">
        <v>542</v>
      </c>
      <c r="D154" s="102" t="s">
        <v>543</v>
      </c>
      <c r="E154" s="137" t="s">
        <v>112</v>
      </c>
      <c r="Q154" s="149"/>
    </row>
    <row r="155" spans="1:17" s="102" customFormat="1">
      <c r="A155" s="102" t="s">
        <v>20</v>
      </c>
      <c r="B155" s="102" t="s">
        <v>179</v>
      </c>
      <c r="C155" s="102" t="s">
        <v>542</v>
      </c>
      <c r="D155" s="102" t="s">
        <v>543</v>
      </c>
      <c r="E155" s="137" t="s">
        <v>1162</v>
      </c>
      <c r="Q155" s="149"/>
    </row>
    <row r="156" spans="1:17" s="102" customFormat="1">
      <c r="A156" s="102" t="s">
        <v>20</v>
      </c>
      <c r="B156" s="102" t="s">
        <v>179</v>
      </c>
      <c r="C156" s="102" t="s">
        <v>542</v>
      </c>
      <c r="D156" s="102" t="s">
        <v>543</v>
      </c>
      <c r="E156" s="137" t="s">
        <v>1163</v>
      </c>
      <c r="Q156" s="149"/>
    </row>
    <row r="157" spans="1:17" s="102" customFormat="1">
      <c r="A157" s="102" t="s">
        <v>20</v>
      </c>
      <c r="B157" s="102" t="s">
        <v>179</v>
      </c>
      <c r="C157" s="102" t="s">
        <v>682</v>
      </c>
      <c r="D157" s="102" t="s">
        <v>1867</v>
      </c>
      <c r="E157" s="137" t="s">
        <v>65</v>
      </c>
      <c r="Q157" s="149"/>
    </row>
    <row r="158" spans="1:17" s="102" customFormat="1">
      <c r="A158" s="102" t="s">
        <v>20</v>
      </c>
      <c r="B158" s="102" t="s">
        <v>179</v>
      </c>
      <c r="C158" s="102" t="s">
        <v>545</v>
      </c>
      <c r="D158" s="102" t="s">
        <v>546</v>
      </c>
      <c r="E158" s="137" t="s">
        <v>1100</v>
      </c>
      <c r="Q158" s="149"/>
    </row>
    <row r="159" spans="1:17" s="102" customFormat="1">
      <c r="A159" s="102" t="s">
        <v>20</v>
      </c>
      <c r="B159" s="102" t="s">
        <v>179</v>
      </c>
      <c r="C159" s="102" t="s">
        <v>545</v>
      </c>
      <c r="D159" s="102" t="s">
        <v>546</v>
      </c>
      <c r="E159" s="137" t="s">
        <v>53</v>
      </c>
      <c r="Q159" s="149"/>
    </row>
    <row r="160" spans="1:17" s="102" customFormat="1">
      <c r="A160" s="102" t="s">
        <v>20</v>
      </c>
      <c r="B160" s="102" t="s">
        <v>179</v>
      </c>
      <c r="C160" s="102" t="s">
        <v>545</v>
      </c>
      <c r="D160" s="102" t="s">
        <v>546</v>
      </c>
      <c r="E160" s="137" t="s">
        <v>44</v>
      </c>
      <c r="Q160" s="149"/>
    </row>
    <row r="161" spans="1:17" s="102" customFormat="1">
      <c r="A161" s="102" t="s">
        <v>20</v>
      </c>
      <c r="B161" s="102" t="s">
        <v>179</v>
      </c>
      <c r="C161" s="102" t="s">
        <v>545</v>
      </c>
      <c r="D161" s="102" t="s">
        <v>546</v>
      </c>
      <c r="E161" s="137" t="s">
        <v>109</v>
      </c>
      <c r="Q161" s="149"/>
    </row>
    <row r="162" spans="1:17" s="102" customFormat="1">
      <c r="A162" s="102" t="s">
        <v>20</v>
      </c>
      <c r="B162" s="102" t="s">
        <v>179</v>
      </c>
      <c r="C162" s="102" t="s">
        <v>545</v>
      </c>
      <c r="D162" s="102" t="s">
        <v>546</v>
      </c>
      <c r="E162" s="137" t="s">
        <v>1828</v>
      </c>
      <c r="Q162" s="149"/>
    </row>
    <row r="163" spans="1:17" s="102" customFormat="1">
      <c r="A163" s="102" t="s">
        <v>20</v>
      </c>
      <c r="B163" s="102" t="s">
        <v>179</v>
      </c>
      <c r="C163" s="102" t="s">
        <v>548</v>
      </c>
      <c r="D163" s="102" t="s">
        <v>549</v>
      </c>
      <c r="E163" s="137" t="s">
        <v>1090</v>
      </c>
      <c r="Q163" s="149"/>
    </row>
    <row r="164" spans="1:17" s="102" customFormat="1">
      <c r="A164" s="102" t="s">
        <v>20</v>
      </c>
      <c r="B164" s="102" t="s">
        <v>179</v>
      </c>
      <c r="C164" s="102" t="s">
        <v>551</v>
      </c>
      <c r="D164" s="102" t="s">
        <v>552</v>
      </c>
      <c r="E164" s="137" t="s">
        <v>1100</v>
      </c>
      <c r="Q164" s="149"/>
    </row>
    <row r="165" spans="1:17" s="102" customFormat="1">
      <c r="A165" s="102" t="s">
        <v>20</v>
      </c>
      <c r="B165" s="102" t="s">
        <v>179</v>
      </c>
      <c r="C165" s="102" t="s">
        <v>551</v>
      </c>
      <c r="D165" s="102" t="s">
        <v>552</v>
      </c>
      <c r="E165" s="137" t="s">
        <v>97</v>
      </c>
      <c r="Q165" s="149"/>
    </row>
    <row r="166" spans="1:17" s="102" customFormat="1">
      <c r="A166" s="102" t="s">
        <v>20</v>
      </c>
      <c r="B166" s="102" t="s">
        <v>179</v>
      </c>
      <c r="C166" s="102" t="s">
        <v>554</v>
      </c>
      <c r="D166" s="102" t="s">
        <v>555</v>
      </c>
      <c r="E166" s="137" t="s">
        <v>1093</v>
      </c>
      <c r="Q166" s="149"/>
    </row>
    <row r="167" spans="1:17" s="102" customFormat="1">
      <c r="A167" s="102" t="s">
        <v>20</v>
      </c>
      <c r="B167" s="102" t="s">
        <v>179</v>
      </c>
      <c r="C167" s="102" t="s">
        <v>554</v>
      </c>
      <c r="D167" s="102" t="s">
        <v>555</v>
      </c>
      <c r="E167" s="137" t="s">
        <v>1100</v>
      </c>
      <c r="Q167" s="149"/>
    </row>
    <row r="168" spans="1:17" s="102" customFormat="1">
      <c r="A168" s="102" t="s">
        <v>20</v>
      </c>
      <c r="B168" s="102" t="s">
        <v>179</v>
      </c>
      <c r="C168" s="102" t="s">
        <v>554</v>
      </c>
      <c r="D168" s="102" t="s">
        <v>555</v>
      </c>
      <c r="E168" s="137" t="s">
        <v>53</v>
      </c>
      <c r="Q168" s="149"/>
    </row>
    <row r="169" spans="1:17" s="102" customFormat="1">
      <c r="A169" s="102" t="s">
        <v>20</v>
      </c>
      <c r="B169" s="102" t="s">
        <v>179</v>
      </c>
      <c r="C169" s="102" t="s">
        <v>554</v>
      </c>
      <c r="D169" s="102" t="s">
        <v>555</v>
      </c>
      <c r="E169" s="137" t="s">
        <v>109</v>
      </c>
      <c r="Q169" s="149"/>
    </row>
    <row r="170" spans="1:17" s="102" customFormat="1">
      <c r="A170" s="102" t="s">
        <v>20</v>
      </c>
      <c r="B170" s="102" t="s">
        <v>179</v>
      </c>
      <c r="C170" s="102" t="s">
        <v>554</v>
      </c>
      <c r="D170" s="102" t="s">
        <v>555</v>
      </c>
      <c r="E170" s="137" t="s">
        <v>112</v>
      </c>
      <c r="Q170" s="149"/>
    </row>
    <row r="171" spans="1:17" s="102" customFormat="1">
      <c r="A171" s="102" t="s">
        <v>20</v>
      </c>
      <c r="B171" s="102" t="s">
        <v>179</v>
      </c>
      <c r="C171" s="102" t="s">
        <v>554</v>
      </c>
      <c r="D171" s="102" t="s">
        <v>555</v>
      </c>
      <c r="E171" s="137" t="s">
        <v>113</v>
      </c>
      <c r="Q171" s="149"/>
    </row>
    <row r="172" spans="1:17" s="102" customFormat="1">
      <c r="A172" s="102" t="s">
        <v>20</v>
      </c>
      <c r="B172" s="102" t="s">
        <v>179</v>
      </c>
      <c r="C172" s="102" t="s">
        <v>1157</v>
      </c>
      <c r="D172" s="102" t="s">
        <v>1867</v>
      </c>
      <c r="E172" s="137" t="s">
        <v>65</v>
      </c>
      <c r="Q172" s="149"/>
    </row>
    <row r="173" spans="1:17" s="102" customFormat="1">
      <c r="A173" s="102" t="s">
        <v>183</v>
      </c>
      <c r="B173" s="102" t="s">
        <v>184</v>
      </c>
      <c r="C173" s="102" t="s">
        <v>219</v>
      </c>
      <c r="D173" s="102" t="s">
        <v>557</v>
      </c>
      <c r="E173" s="137" t="s">
        <v>1828</v>
      </c>
      <c r="Q173" s="149"/>
    </row>
    <row r="174" spans="1:17" s="102" customFormat="1">
      <c r="A174" s="102" t="s">
        <v>183</v>
      </c>
      <c r="B174" s="102" t="s">
        <v>184</v>
      </c>
      <c r="C174" s="102" t="s">
        <v>341</v>
      </c>
      <c r="D174" s="102" t="s">
        <v>559</v>
      </c>
      <c r="E174" s="137" t="s">
        <v>1202</v>
      </c>
      <c r="Q174" s="149"/>
    </row>
    <row r="175" spans="1:17" s="102" customFormat="1">
      <c r="A175" s="102" t="s">
        <v>183</v>
      </c>
      <c r="B175" s="102" t="s">
        <v>184</v>
      </c>
      <c r="C175" s="102" t="s">
        <v>342</v>
      </c>
      <c r="D175" s="102" t="s">
        <v>1867</v>
      </c>
      <c r="E175" s="137" t="s">
        <v>65</v>
      </c>
      <c r="Q175" s="149"/>
    </row>
    <row r="176" spans="1:17" s="102" customFormat="1">
      <c r="A176" s="102" t="s">
        <v>183</v>
      </c>
      <c r="B176" s="102" t="s">
        <v>184</v>
      </c>
      <c r="C176" s="102" t="s">
        <v>346</v>
      </c>
      <c r="D176" s="102" t="s">
        <v>1867</v>
      </c>
      <c r="E176" s="137" t="s">
        <v>65</v>
      </c>
      <c r="Q176" s="149"/>
    </row>
    <row r="177" spans="1:17" s="102" customFormat="1">
      <c r="A177" s="102" t="s">
        <v>183</v>
      </c>
      <c r="B177" s="102" t="s">
        <v>184</v>
      </c>
      <c r="C177" s="102" t="s">
        <v>350</v>
      </c>
      <c r="D177" s="102" t="s">
        <v>1867</v>
      </c>
      <c r="E177" s="137" t="s">
        <v>65</v>
      </c>
      <c r="Q177" s="149"/>
    </row>
    <row r="178" spans="1:17" s="102" customFormat="1">
      <c r="A178" s="102" t="s">
        <v>183</v>
      </c>
      <c r="B178" s="102" t="s">
        <v>184</v>
      </c>
      <c r="C178" s="102" t="s">
        <v>425</v>
      </c>
      <c r="D178" s="102" t="s">
        <v>561</v>
      </c>
      <c r="E178" s="137" t="s">
        <v>1828</v>
      </c>
      <c r="Q178" s="149"/>
    </row>
    <row r="179" spans="1:17" s="102" customFormat="1">
      <c r="A179" s="102" t="s">
        <v>183</v>
      </c>
      <c r="B179" s="102" t="s">
        <v>184</v>
      </c>
      <c r="C179" s="102" t="s">
        <v>354</v>
      </c>
      <c r="D179" s="102" t="s">
        <v>1867</v>
      </c>
      <c r="E179" s="137" t="s">
        <v>65</v>
      </c>
      <c r="Q179" s="149"/>
    </row>
    <row r="180" spans="1:17" s="102" customFormat="1">
      <c r="A180" s="102" t="s">
        <v>183</v>
      </c>
      <c r="B180" s="102" t="s">
        <v>184</v>
      </c>
      <c r="C180" s="102" t="s">
        <v>358</v>
      </c>
      <c r="D180" s="102" t="s">
        <v>1867</v>
      </c>
      <c r="E180" s="137" t="s">
        <v>65</v>
      </c>
      <c r="Q180" s="149"/>
    </row>
    <row r="181" spans="1:17" s="102" customFormat="1">
      <c r="A181" s="102" t="s">
        <v>183</v>
      </c>
      <c r="B181" s="102" t="s">
        <v>184</v>
      </c>
      <c r="C181" s="102" t="s">
        <v>563</v>
      </c>
      <c r="D181" s="102" t="s">
        <v>564</v>
      </c>
      <c r="E181" s="137" t="s">
        <v>1202</v>
      </c>
      <c r="Q181" s="149"/>
    </row>
    <row r="182" spans="1:17" s="102" customFormat="1">
      <c r="A182" s="102" t="s">
        <v>183</v>
      </c>
      <c r="B182" s="102" t="s">
        <v>184</v>
      </c>
      <c r="C182" s="102" t="s">
        <v>563</v>
      </c>
      <c r="D182" s="102" t="s">
        <v>564</v>
      </c>
      <c r="E182" s="137" t="s">
        <v>1828</v>
      </c>
      <c r="Q182" s="149"/>
    </row>
    <row r="183" spans="1:17" s="102" customFormat="1">
      <c r="A183" s="102" t="s">
        <v>183</v>
      </c>
      <c r="B183" s="102" t="s">
        <v>184</v>
      </c>
      <c r="C183" s="102" t="s">
        <v>569</v>
      </c>
      <c r="D183" s="102" t="s">
        <v>570</v>
      </c>
      <c r="E183" s="137" t="s">
        <v>1202</v>
      </c>
      <c r="Q183" s="149"/>
    </row>
    <row r="184" spans="1:17" s="102" customFormat="1">
      <c r="A184" s="102" t="s">
        <v>183</v>
      </c>
      <c r="B184" s="102" t="s">
        <v>184</v>
      </c>
      <c r="C184" s="102" t="s">
        <v>362</v>
      </c>
      <c r="D184" s="102" t="s">
        <v>1867</v>
      </c>
      <c r="E184" s="137" t="s">
        <v>65</v>
      </c>
      <c r="Q184" s="149"/>
    </row>
    <row r="185" spans="1:17" s="102" customFormat="1">
      <c r="A185" s="102" t="s">
        <v>183</v>
      </c>
      <c r="B185" s="102" t="s">
        <v>184</v>
      </c>
      <c r="C185" s="102" t="s">
        <v>572</v>
      </c>
      <c r="D185" s="102" t="s">
        <v>573</v>
      </c>
      <c r="E185" s="137" t="s">
        <v>1828</v>
      </c>
      <c r="Q185" s="149"/>
    </row>
    <row r="186" spans="1:17" s="102" customFormat="1">
      <c r="A186" s="102" t="s">
        <v>183</v>
      </c>
      <c r="B186" s="102" t="s">
        <v>184</v>
      </c>
      <c r="C186" s="102" t="s">
        <v>366</v>
      </c>
      <c r="D186" s="102" t="s">
        <v>575</v>
      </c>
      <c r="E186" s="137" t="s">
        <v>65</v>
      </c>
      <c r="Q186" s="149"/>
    </row>
    <row r="187" spans="1:17" s="102" customFormat="1">
      <c r="A187" s="102" t="s">
        <v>183</v>
      </c>
      <c r="B187" s="102" t="s">
        <v>184</v>
      </c>
      <c r="C187" s="102" t="s">
        <v>577</v>
      </c>
      <c r="D187" s="102" t="s">
        <v>578</v>
      </c>
      <c r="E187" s="137" t="s">
        <v>1828</v>
      </c>
      <c r="Q187" s="149"/>
    </row>
    <row r="188" spans="1:17" s="102" customFormat="1">
      <c r="A188" s="102" t="s">
        <v>183</v>
      </c>
      <c r="B188" s="102" t="s">
        <v>184</v>
      </c>
      <c r="C188" s="102" t="s">
        <v>370</v>
      </c>
      <c r="D188" s="102" t="s">
        <v>1867</v>
      </c>
      <c r="E188" s="137" t="s">
        <v>65</v>
      </c>
      <c r="Q188" s="149"/>
    </row>
    <row r="189" spans="1:17" s="102" customFormat="1">
      <c r="A189" s="102" t="s">
        <v>183</v>
      </c>
      <c r="B189" s="102" t="s">
        <v>184</v>
      </c>
      <c r="C189" s="102" t="s">
        <v>580</v>
      </c>
      <c r="D189" s="102" t="s">
        <v>581</v>
      </c>
      <c r="E189" s="137" t="s">
        <v>1828</v>
      </c>
      <c r="Q189" s="149"/>
    </row>
    <row r="190" spans="1:17" s="102" customFormat="1">
      <c r="A190" s="102" t="s">
        <v>183</v>
      </c>
      <c r="B190" s="102" t="s">
        <v>184</v>
      </c>
      <c r="C190" s="102" t="s">
        <v>374</v>
      </c>
      <c r="D190" s="102" t="s">
        <v>1867</v>
      </c>
      <c r="E190" s="137" t="s">
        <v>65</v>
      </c>
      <c r="Q190" s="149"/>
    </row>
    <row r="191" spans="1:17" s="102" customFormat="1" ht="15.75" thickBot="1">
      <c r="A191" s="138" t="s">
        <v>1213</v>
      </c>
      <c r="B191" s="138"/>
      <c r="C191" s="138"/>
      <c r="D191" s="138"/>
      <c r="E191" s="139"/>
      <c r="Q191" s="149"/>
    </row>
    <row r="192" spans="1:17" s="102" customFormat="1">
      <c r="A192"/>
      <c r="B192"/>
      <c r="C192"/>
      <c r="D192"/>
      <c r="E192"/>
      <c r="Q192" s="149"/>
    </row>
    <row r="193" spans="1:17" s="102" customFormat="1">
      <c r="A193"/>
      <c r="B193"/>
      <c r="C193"/>
      <c r="D193"/>
      <c r="E193"/>
      <c r="Q193" s="149"/>
    </row>
    <row r="194" spans="1:17" s="102" customFormat="1">
      <c r="A194"/>
      <c r="B194"/>
      <c r="C194"/>
      <c r="D194"/>
      <c r="E194"/>
      <c r="Q194" s="149"/>
    </row>
    <row r="195" spans="1:17" s="102" customFormat="1">
      <c r="A195"/>
      <c r="B195"/>
      <c r="C195"/>
      <c r="D195"/>
      <c r="E195"/>
      <c r="Q195" s="149"/>
    </row>
    <row r="196" spans="1:17" s="102" customFormat="1">
      <c r="A196"/>
      <c r="B196"/>
      <c r="C196"/>
      <c r="D196"/>
      <c r="E196"/>
      <c r="Q196" s="149"/>
    </row>
    <row r="197" spans="1:17" s="102" customFormat="1">
      <c r="A197"/>
      <c r="B197"/>
      <c r="C197"/>
      <c r="D197"/>
      <c r="E197"/>
      <c r="Q197" s="149"/>
    </row>
    <row r="198" spans="1:17" s="102" customFormat="1">
      <c r="A198"/>
      <c r="B198"/>
      <c r="C198"/>
      <c r="D198"/>
      <c r="E198"/>
      <c r="Q198" s="149"/>
    </row>
    <row r="199" spans="1:17" s="102" customFormat="1">
      <c r="A199"/>
      <c r="B199"/>
      <c r="C199"/>
      <c r="D199"/>
      <c r="E199"/>
      <c r="Q199" s="149"/>
    </row>
    <row r="200" spans="1:17" s="102" customFormat="1">
      <c r="A200"/>
      <c r="B200"/>
      <c r="C200"/>
      <c r="D200"/>
      <c r="E200"/>
      <c r="Q200" s="149"/>
    </row>
    <row r="201" spans="1:17" s="102" customFormat="1">
      <c r="A201"/>
      <c r="B201"/>
      <c r="C201"/>
      <c r="D201"/>
      <c r="E201"/>
      <c r="Q201" s="149"/>
    </row>
    <row r="202" spans="1:17" s="102" customFormat="1">
      <c r="A202"/>
      <c r="B202"/>
      <c r="C202"/>
      <c r="D202"/>
      <c r="E202"/>
      <c r="Q202" s="149"/>
    </row>
    <row r="203" spans="1:17" s="102" customFormat="1">
      <c r="A203"/>
      <c r="B203"/>
      <c r="C203"/>
      <c r="D203"/>
      <c r="E203"/>
      <c r="Q203" s="149"/>
    </row>
    <row r="204" spans="1:17" s="102" customFormat="1">
      <c r="A204"/>
      <c r="B204"/>
      <c r="C204"/>
      <c r="D204"/>
      <c r="E204"/>
      <c r="Q204" s="149"/>
    </row>
    <row r="205" spans="1:17" s="102" customFormat="1">
      <c r="A205"/>
      <c r="B205"/>
      <c r="C205"/>
      <c r="D205"/>
      <c r="E205"/>
      <c r="Q205" s="149"/>
    </row>
    <row r="206" spans="1:17" s="102" customFormat="1">
      <c r="A206"/>
      <c r="B206"/>
      <c r="C206"/>
      <c r="D206"/>
      <c r="E206"/>
      <c r="Q206" s="149"/>
    </row>
    <row r="207" spans="1:17" s="102" customFormat="1" ht="15.75" thickBot="1">
      <c r="A207"/>
      <c r="B207"/>
      <c r="C207"/>
      <c r="D207"/>
      <c r="E207"/>
      <c r="Q207" s="149"/>
    </row>
    <row r="208" spans="1:17" s="102" customFormat="1">
      <c r="A208"/>
      <c r="B208"/>
      <c r="C208"/>
      <c r="D208"/>
      <c r="E208"/>
      <c r="Q208" s="149"/>
    </row>
    <row r="209" spans="1:17" s="102" customFormat="1">
      <c r="A209"/>
      <c r="B209"/>
      <c r="C209"/>
      <c r="D209"/>
      <c r="E209"/>
      <c r="Q209" s="149"/>
    </row>
    <row r="210" spans="1:17" s="102" customFormat="1">
      <c r="A210"/>
      <c r="B210"/>
      <c r="C210"/>
      <c r="D210"/>
      <c r="E210"/>
      <c r="Q210" s="149"/>
    </row>
    <row r="211" spans="1:17" s="102" customFormat="1">
      <c r="A211"/>
      <c r="B211"/>
      <c r="C211"/>
      <c r="D211"/>
      <c r="E211"/>
      <c r="Q211" s="149"/>
    </row>
    <row r="212" spans="1:17" s="102" customFormat="1">
      <c r="A212"/>
      <c r="B212"/>
      <c r="C212"/>
      <c r="D212"/>
      <c r="E212"/>
      <c r="Q212" s="149"/>
    </row>
    <row r="213" spans="1:17" s="102" customFormat="1">
      <c r="Q213" s="149"/>
    </row>
    <row r="214" spans="1:17" s="102" customFormat="1">
      <c r="Q214" s="149"/>
    </row>
    <row r="215" spans="1:17" s="102" customFormat="1">
      <c r="Q215" s="149"/>
    </row>
    <row r="216" spans="1:17" s="102" customFormat="1">
      <c r="Q216" s="149"/>
    </row>
    <row r="217" spans="1:17" s="102" customFormat="1">
      <c r="Q217" s="149"/>
    </row>
    <row r="218" spans="1:17" s="102" customFormat="1">
      <c r="Q218" s="149"/>
    </row>
    <row r="219" spans="1:17" s="102" customFormat="1">
      <c r="Q219" s="149"/>
    </row>
    <row r="220" spans="1:17" s="102" customFormat="1">
      <c r="Q220" s="149"/>
    </row>
    <row r="221" spans="1:17" s="102" customFormat="1">
      <c r="Q221" s="149"/>
    </row>
    <row r="222" spans="1:17" s="102" customFormat="1">
      <c r="Q222" s="149"/>
    </row>
    <row r="223" spans="1:17" s="102" customFormat="1">
      <c r="Q223" s="149"/>
    </row>
  </sheetData>
  <mergeCells count="5">
    <mergeCell ref="G3:K3"/>
    <mergeCell ref="A3:F3"/>
    <mergeCell ref="A2:Q2"/>
    <mergeCell ref="M3:Q3"/>
    <mergeCell ref="A1:Q1"/>
  </mergeCell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1016"/>
  <sheetViews>
    <sheetView topLeftCell="L1" zoomScale="85" zoomScaleNormal="85" zoomScalePageLayoutView="85" workbookViewId="0">
      <pane ySplit="2" topLeftCell="A3" activePane="bottomLeft" state="frozen"/>
      <selection activeCell="C2" sqref="C2"/>
      <selection pane="bottomLeft" activeCell="C2" sqref="C2"/>
    </sheetView>
  </sheetViews>
  <sheetFormatPr defaultColWidth="8.85546875" defaultRowHeight="15"/>
  <cols>
    <col min="1" max="1" width="45" style="11" customWidth="1"/>
    <col min="2" max="2" width="22.42578125" style="11" bestFit="1" customWidth="1"/>
    <col min="3" max="4" width="21.85546875" style="11" customWidth="1"/>
    <col min="5" max="5" width="3.42578125" style="11" customWidth="1"/>
    <col min="6" max="6" width="18.28515625" style="11" bestFit="1" customWidth="1"/>
    <col min="7" max="7" width="3.140625" style="11" bestFit="1" customWidth="1"/>
    <col min="8" max="8" width="28.42578125" style="11" customWidth="1"/>
    <col min="9" max="9" width="4.85546875" style="11" customWidth="1"/>
    <col min="10" max="10" width="35.28515625" style="11" customWidth="1"/>
    <col min="11" max="11" width="3.140625" style="11" customWidth="1"/>
    <col min="12" max="12" width="19.42578125" style="11" customWidth="1"/>
    <col min="13" max="13" width="3.140625" customWidth="1"/>
    <col min="14" max="14" width="28.7109375" style="11" bestFit="1" customWidth="1"/>
    <col min="15" max="15" width="39.28515625" style="11" customWidth="1"/>
    <col min="16" max="16" width="5.28515625" customWidth="1"/>
    <col min="17" max="17" width="42.140625" style="11" customWidth="1"/>
    <col min="18" max="19" width="32.28515625" style="11" customWidth="1"/>
    <col min="20" max="20" width="7.42578125" style="11" customWidth="1"/>
    <col min="21" max="21" width="32.28515625" style="11" customWidth="1"/>
    <col min="22" max="22" width="8.85546875" style="11"/>
    <col min="23" max="23" width="21.7109375" style="11" customWidth="1"/>
    <col min="24" max="16384" width="8.85546875" style="11"/>
  </cols>
  <sheetData>
    <row r="1" spans="1:23" s="6" customFormat="1" ht="15.75">
      <c r="A1" s="236" t="s">
        <v>0</v>
      </c>
      <c r="B1" s="236"/>
      <c r="C1" s="236"/>
      <c r="D1" s="63"/>
      <c r="F1" s="21" t="s">
        <v>1</v>
      </c>
      <c r="H1" s="21" t="s">
        <v>2</v>
      </c>
      <c r="I1" s="21"/>
      <c r="J1" s="21"/>
      <c r="L1" s="21" t="s">
        <v>3</v>
      </c>
      <c r="M1" s="22"/>
      <c r="P1"/>
      <c r="U1" s="21" t="s">
        <v>1038</v>
      </c>
    </row>
    <row r="2" spans="1:23" s="6" customFormat="1">
      <c r="A2" s="5" t="s">
        <v>4</v>
      </c>
      <c r="B2" s="5" t="s">
        <v>23</v>
      </c>
      <c r="C2" s="5" t="s">
        <v>24</v>
      </c>
      <c r="D2" s="64" t="s">
        <v>1197</v>
      </c>
      <c r="E2"/>
      <c r="F2" s="5" t="s">
        <v>6</v>
      </c>
      <c r="G2" s="4"/>
      <c r="H2" s="20" t="s">
        <v>1066</v>
      </c>
      <c r="I2" s="38"/>
      <c r="J2" s="39" t="s">
        <v>1068</v>
      </c>
      <c r="K2" s="4"/>
      <c r="L2" s="36" t="s">
        <v>1043</v>
      </c>
      <c r="M2"/>
      <c r="N2" s="18" t="s">
        <v>1044</v>
      </c>
      <c r="O2" s="30" t="s">
        <v>1045</v>
      </c>
      <c r="P2"/>
      <c r="Q2" s="29" t="s">
        <v>1046</v>
      </c>
      <c r="R2" s="32" t="s">
        <v>1047</v>
      </c>
      <c r="S2" s="30" t="s">
        <v>13</v>
      </c>
      <c r="T2" s="27"/>
      <c r="U2" s="27" t="s">
        <v>25</v>
      </c>
      <c r="W2" s="31" t="s">
        <v>1078</v>
      </c>
    </row>
    <row r="3" spans="1:23">
      <c r="A3" s="23" t="s">
        <v>15</v>
      </c>
      <c r="B3" s="23" t="s">
        <v>26</v>
      </c>
      <c r="C3" s="7"/>
      <c r="D3" s="7"/>
      <c r="E3"/>
      <c r="F3" s="8" t="s">
        <v>19</v>
      </c>
      <c r="G3" s="7"/>
      <c r="H3" s="7" t="s">
        <v>1035</v>
      </c>
      <c r="I3" s="7"/>
      <c r="J3" s="7" t="s">
        <v>1069</v>
      </c>
      <c r="K3" s="7"/>
      <c r="L3" s="33" t="s">
        <v>1049</v>
      </c>
      <c r="N3" s="40" t="s">
        <v>1049</v>
      </c>
      <c r="O3" s="41" t="s">
        <v>1053</v>
      </c>
      <c r="Q3" s="25" t="s">
        <v>1028</v>
      </c>
      <c r="R3" s="25" t="s">
        <v>1028</v>
      </c>
      <c r="S3" s="25" t="s">
        <v>56</v>
      </c>
      <c r="U3" s="28" t="s">
        <v>1040</v>
      </c>
      <c r="W3" s="7" t="s">
        <v>42</v>
      </c>
    </row>
    <row r="4" spans="1:23">
      <c r="A4" s="23" t="s">
        <v>28</v>
      </c>
      <c r="B4" s="23" t="s">
        <v>26</v>
      </c>
      <c r="C4" s="7"/>
      <c r="D4" s="7"/>
      <c r="E4"/>
      <c r="F4" s="8" t="s">
        <v>29</v>
      </c>
      <c r="G4" s="7"/>
      <c r="H4" s="7" t="s">
        <v>1036</v>
      </c>
      <c r="I4" s="7"/>
      <c r="J4" s="7" t="s">
        <v>1070</v>
      </c>
      <c r="K4" s="7"/>
      <c r="L4" s="34" t="s">
        <v>1050</v>
      </c>
      <c r="N4" s="40" t="s">
        <v>1049</v>
      </c>
      <c r="O4" s="25" t="s">
        <v>1084</v>
      </c>
      <c r="Q4" s="25" t="s">
        <v>1033</v>
      </c>
      <c r="R4" s="25" t="s">
        <v>1033</v>
      </c>
      <c r="S4" s="25" t="s">
        <v>56</v>
      </c>
      <c r="U4" s="28" t="s">
        <v>30</v>
      </c>
      <c r="W4" s="7" t="s">
        <v>44</v>
      </c>
    </row>
    <row r="5" spans="1:23">
      <c r="A5" s="23" t="s">
        <v>31</v>
      </c>
      <c r="B5" s="23" t="s">
        <v>26</v>
      </c>
      <c r="C5" s="7"/>
      <c r="D5" s="7"/>
      <c r="E5"/>
      <c r="F5" s="8" t="s">
        <v>32</v>
      </c>
      <c r="G5" s="7"/>
      <c r="H5" s="7" t="s">
        <v>1037</v>
      </c>
      <c r="I5" s="7"/>
      <c r="J5" s="7" t="s">
        <v>1071</v>
      </c>
      <c r="K5" s="7"/>
      <c r="L5" s="37" t="s">
        <v>1051</v>
      </c>
      <c r="N5" s="40" t="s">
        <v>1049</v>
      </c>
      <c r="O5" s="25" t="s">
        <v>1083</v>
      </c>
      <c r="Q5" s="25" t="s">
        <v>1084</v>
      </c>
      <c r="R5" s="25" t="s">
        <v>1085</v>
      </c>
      <c r="S5" s="12" t="s">
        <v>1082</v>
      </c>
      <c r="U5" s="19"/>
      <c r="W5" s="7" t="s">
        <v>46</v>
      </c>
    </row>
    <row r="6" spans="1:23">
      <c r="A6" s="23" t="s">
        <v>33</v>
      </c>
      <c r="B6" s="23" t="s">
        <v>34</v>
      </c>
      <c r="C6" s="7"/>
      <c r="D6" s="7"/>
      <c r="E6"/>
      <c r="F6" s="8" t="s">
        <v>16</v>
      </c>
      <c r="G6" s="7"/>
      <c r="H6" s="7" t="s">
        <v>1080</v>
      </c>
      <c r="I6" s="7"/>
      <c r="J6" s="7"/>
      <c r="K6" s="7"/>
      <c r="L6"/>
      <c r="N6" s="40" t="s">
        <v>1051</v>
      </c>
      <c r="O6" s="41" t="s">
        <v>1052</v>
      </c>
      <c r="Q6" s="25" t="s">
        <v>1084</v>
      </c>
      <c r="R6" s="25" t="s">
        <v>1086</v>
      </c>
      <c r="S6" s="12" t="s">
        <v>1082</v>
      </c>
      <c r="W6" s="7" t="s">
        <v>48</v>
      </c>
    </row>
    <row r="7" spans="1:23">
      <c r="A7" s="70" t="s">
        <v>1093</v>
      </c>
      <c r="B7" s="23" t="s">
        <v>34</v>
      </c>
      <c r="C7" s="71"/>
      <c r="D7" s="71"/>
      <c r="E7"/>
      <c r="F7" s="8" t="s">
        <v>36</v>
      </c>
      <c r="G7" s="7"/>
      <c r="H7" s="7"/>
      <c r="I7" s="7"/>
      <c r="J7" s="7"/>
      <c r="K7" s="7"/>
      <c r="L7" s="7"/>
      <c r="N7" s="42" t="s">
        <v>1050</v>
      </c>
      <c r="O7" s="41" t="s">
        <v>1026</v>
      </c>
      <c r="Q7" s="25" t="s">
        <v>1083</v>
      </c>
      <c r="R7" s="25" t="s">
        <v>1024</v>
      </c>
      <c r="S7" s="12" t="s">
        <v>54</v>
      </c>
    </row>
    <row r="8" spans="1:23">
      <c r="A8" s="23" t="s">
        <v>35</v>
      </c>
      <c r="B8" s="23" t="s">
        <v>26</v>
      </c>
      <c r="C8" s="7"/>
      <c r="D8" s="7"/>
      <c r="E8"/>
      <c r="F8"/>
      <c r="G8" s="7"/>
      <c r="H8" s="7"/>
      <c r="I8" s="7"/>
      <c r="J8" s="7"/>
      <c r="K8" s="7"/>
      <c r="L8" s="7"/>
      <c r="N8" s="42" t="s">
        <v>1050</v>
      </c>
      <c r="O8" s="41" t="s">
        <v>1027</v>
      </c>
      <c r="Q8" s="25" t="s">
        <v>1083</v>
      </c>
      <c r="R8" s="25" t="s">
        <v>1025</v>
      </c>
      <c r="S8" s="12" t="s">
        <v>54</v>
      </c>
      <c r="T8" s="7"/>
    </row>
    <row r="9" spans="1:23">
      <c r="A9" s="23" t="s">
        <v>37</v>
      </c>
      <c r="B9" s="23" t="s">
        <v>34</v>
      </c>
      <c r="C9" s="7"/>
      <c r="D9" s="7"/>
      <c r="E9"/>
      <c r="F9"/>
      <c r="G9" s="7"/>
      <c r="H9" s="7"/>
      <c r="I9" s="7"/>
      <c r="J9" s="7"/>
      <c r="K9" s="7"/>
      <c r="L9" s="7"/>
      <c r="N9" s="42" t="s">
        <v>1050</v>
      </c>
      <c r="O9" s="41" t="s">
        <v>1028</v>
      </c>
      <c r="Q9" s="25" t="s">
        <v>1032</v>
      </c>
      <c r="R9" s="25" t="s">
        <v>1032</v>
      </c>
      <c r="S9" s="25" t="s">
        <v>56</v>
      </c>
    </row>
    <row r="10" spans="1:23">
      <c r="A10" s="70" t="s">
        <v>1100</v>
      </c>
      <c r="B10" s="23" t="s">
        <v>38</v>
      </c>
      <c r="C10" s="7"/>
      <c r="D10" s="7"/>
      <c r="E10"/>
      <c r="F10" s="175" t="s">
        <v>1965</v>
      </c>
      <c r="G10" s="7"/>
      <c r="H10" s="7"/>
      <c r="I10" s="7"/>
      <c r="J10" s="7"/>
      <c r="K10" s="7"/>
      <c r="L10" s="7"/>
      <c r="N10" s="42" t="s">
        <v>1050</v>
      </c>
      <c r="O10" s="41" t="s">
        <v>1029</v>
      </c>
      <c r="Q10" s="24" t="s">
        <v>1027</v>
      </c>
      <c r="R10" s="24" t="s">
        <v>1027</v>
      </c>
      <c r="S10" s="25" t="s">
        <v>56</v>
      </c>
    </row>
    <row r="11" spans="1:23">
      <c r="A11" s="23" t="s">
        <v>39</v>
      </c>
      <c r="B11" s="23" t="s">
        <v>26</v>
      </c>
      <c r="C11" s="7"/>
      <c r="D11" s="7"/>
      <c r="E11"/>
      <c r="F11" s="94">
        <v>1</v>
      </c>
      <c r="G11" s="7"/>
      <c r="H11"/>
      <c r="I11"/>
      <c r="J11"/>
      <c r="K11" s="7"/>
      <c r="N11" s="42" t="s">
        <v>1050</v>
      </c>
      <c r="O11" s="41" t="s">
        <v>1030</v>
      </c>
      <c r="Q11" s="24" t="s">
        <v>1026</v>
      </c>
      <c r="R11" s="24" t="s">
        <v>1026</v>
      </c>
      <c r="S11" s="25" t="s">
        <v>56</v>
      </c>
    </row>
    <row r="12" spans="1:23">
      <c r="A12" s="23" t="s">
        <v>40</v>
      </c>
      <c r="B12" s="23" t="s">
        <v>26</v>
      </c>
      <c r="C12" s="7"/>
      <c r="D12" s="7"/>
      <c r="E12"/>
      <c r="F12" s="94">
        <v>2</v>
      </c>
      <c r="G12" s="7"/>
      <c r="H12"/>
      <c r="I12"/>
      <c r="J12"/>
      <c r="K12" s="7"/>
      <c r="N12" s="42" t="s">
        <v>1050</v>
      </c>
      <c r="O12" s="41" t="s">
        <v>1031</v>
      </c>
      <c r="Q12" s="24" t="s">
        <v>1029</v>
      </c>
      <c r="R12" s="11" t="s">
        <v>1266</v>
      </c>
      <c r="S12" s="25" t="s">
        <v>51</v>
      </c>
    </row>
    <row r="13" spans="1:23">
      <c r="A13" s="23" t="s">
        <v>41</v>
      </c>
      <c r="B13" s="23" t="s">
        <v>34</v>
      </c>
      <c r="C13" s="7"/>
      <c r="D13" s="7"/>
      <c r="E13" s="7"/>
      <c r="F13" s="94">
        <v>3</v>
      </c>
      <c r="G13" s="7"/>
      <c r="H13"/>
      <c r="I13"/>
      <c r="J13"/>
      <c r="K13" s="7"/>
      <c r="L13" s="7"/>
      <c r="N13" s="42" t="s">
        <v>1050</v>
      </c>
      <c r="O13" s="41" t="s">
        <v>1032</v>
      </c>
      <c r="Q13" s="24" t="s">
        <v>1029</v>
      </c>
      <c r="R13" s="11" t="s">
        <v>1267</v>
      </c>
      <c r="S13" s="25" t="s">
        <v>51</v>
      </c>
    </row>
    <row r="14" spans="1:23">
      <c r="A14" s="23" t="s">
        <v>43</v>
      </c>
      <c r="B14" s="23" t="s">
        <v>34</v>
      </c>
      <c r="C14" s="7"/>
      <c r="D14" s="7"/>
      <c r="E14" s="7"/>
      <c r="F14" s="94">
        <v>4</v>
      </c>
      <c r="G14" s="7"/>
      <c r="H14"/>
      <c r="I14"/>
      <c r="J14"/>
      <c r="K14" s="7"/>
      <c r="L14" s="7"/>
      <c r="N14" s="51" t="s">
        <v>1050</v>
      </c>
      <c r="O14" s="41" t="s">
        <v>1033</v>
      </c>
      <c r="Q14" s="24" t="s">
        <v>1029</v>
      </c>
      <c r="R14" s="11" t="s">
        <v>1268</v>
      </c>
      <c r="S14" s="25" t="s">
        <v>51</v>
      </c>
    </row>
    <row r="15" spans="1:23">
      <c r="A15" s="23" t="s">
        <v>45</v>
      </c>
      <c r="B15" s="23" t="s">
        <v>26</v>
      </c>
      <c r="C15" s="7"/>
      <c r="D15" s="7"/>
      <c r="E15" s="7"/>
      <c r="F15" s="94">
        <v>5</v>
      </c>
      <c r="G15" s="7"/>
      <c r="H15"/>
      <c r="I15"/>
      <c r="J15"/>
      <c r="K15" s="7"/>
      <c r="L15" s="7"/>
      <c r="N15" s="42" t="s">
        <v>1050</v>
      </c>
      <c r="O15" s="7" t="s">
        <v>1187</v>
      </c>
      <c r="Q15" s="24" t="s">
        <v>1029</v>
      </c>
      <c r="R15" s="11" t="s">
        <v>1269</v>
      </c>
      <c r="S15" s="25" t="s">
        <v>51</v>
      </c>
      <c r="T15"/>
    </row>
    <row r="16" spans="1:23">
      <c r="A16" s="23" t="s">
        <v>47</v>
      </c>
      <c r="B16" s="23" t="s">
        <v>38</v>
      </c>
      <c r="C16" s="7"/>
      <c r="D16" s="7"/>
      <c r="E16" s="7"/>
      <c r="F16" s="94">
        <v>6</v>
      </c>
      <c r="G16" s="7"/>
      <c r="H16"/>
      <c r="I16"/>
      <c r="J16"/>
      <c r="K16" s="7"/>
      <c r="L16" s="7"/>
      <c r="N16" s="7"/>
      <c r="O16" s="7"/>
      <c r="Q16" s="24" t="s">
        <v>1053</v>
      </c>
      <c r="R16" s="9" t="s">
        <v>1065</v>
      </c>
      <c r="S16" s="9" t="s">
        <v>56</v>
      </c>
      <c r="T16"/>
      <c r="U16" s="7"/>
    </row>
    <row r="17" spans="1:21">
      <c r="A17" s="23" t="s">
        <v>49</v>
      </c>
      <c r="B17" s="23" t="s">
        <v>26</v>
      </c>
      <c r="C17" s="7"/>
      <c r="D17" s="7"/>
      <c r="E17" s="7"/>
      <c r="F17" s="94">
        <v>7</v>
      </c>
      <c r="G17" s="7"/>
      <c r="H17"/>
      <c r="I17"/>
      <c r="J17"/>
      <c r="K17" s="7"/>
      <c r="L17" s="7"/>
      <c r="N17" s="7"/>
      <c r="O17" s="7"/>
      <c r="Q17" s="24" t="s">
        <v>1053</v>
      </c>
      <c r="R17" s="25" t="s">
        <v>1048</v>
      </c>
      <c r="S17" s="10" t="s">
        <v>27</v>
      </c>
      <c r="T17"/>
      <c r="U17" s="7"/>
    </row>
    <row r="18" spans="1:21">
      <c r="A18" s="23" t="s">
        <v>50</v>
      </c>
      <c r="B18" s="23" t="s">
        <v>26</v>
      </c>
      <c r="C18" s="7"/>
      <c r="D18" s="7"/>
      <c r="E18" s="7"/>
      <c r="F18" s="94">
        <v>8</v>
      </c>
      <c r="G18" s="7"/>
      <c r="H18" s="7"/>
      <c r="I18" s="7"/>
      <c r="J18" s="7"/>
      <c r="K18" s="7"/>
      <c r="L18" s="7"/>
      <c r="N18" s="7"/>
      <c r="O18" s="7"/>
      <c r="Q18" s="24" t="s">
        <v>1053</v>
      </c>
      <c r="R18" s="25" t="s">
        <v>1023</v>
      </c>
      <c r="S18" s="10" t="s">
        <v>27</v>
      </c>
      <c r="T18"/>
      <c r="U18" s="7"/>
    </row>
    <row r="19" spans="1:21">
      <c r="A19" s="23" t="s">
        <v>52</v>
      </c>
      <c r="B19" s="23" t="s">
        <v>26</v>
      </c>
      <c r="C19" s="7"/>
      <c r="D19" s="7"/>
      <c r="E19" s="7"/>
      <c r="F19" s="94">
        <v>9</v>
      </c>
      <c r="G19" s="7"/>
      <c r="H19" s="7"/>
      <c r="I19" s="7"/>
      <c r="J19" s="7"/>
      <c r="K19" s="7"/>
      <c r="L19" s="7"/>
      <c r="N19" s="7"/>
      <c r="O19" s="7"/>
      <c r="Q19" s="24" t="s">
        <v>1053</v>
      </c>
      <c r="R19" s="35" t="s">
        <v>1064</v>
      </c>
      <c r="S19" s="10" t="s">
        <v>27</v>
      </c>
      <c r="T19"/>
      <c r="U19" s="7"/>
    </row>
    <row r="20" spans="1:21">
      <c r="A20" s="70" t="s">
        <v>1182</v>
      </c>
      <c r="B20" s="23" t="s">
        <v>26</v>
      </c>
      <c r="C20" s="71"/>
      <c r="D20" s="71"/>
      <c r="E20" s="7"/>
      <c r="F20" s="94">
        <v>10</v>
      </c>
      <c r="G20" s="7"/>
      <c r="H20" s="7"/>
      <c r="I20" s="7"/>
      <c r="J20" s="7"/>
      <c r="K20" s="7"/>
      <c r="L20" s="7"/>
      <c r="N20" s="7"/>
      <c r="O20" s="7"/>
      <c r="Q20" s="24" t="s">
        <v>1053</v>
      </c>
      <c r="R20" s="25" t="s">
        <v>1196</v>
      </c>
      <c r="S20" s="10" t="s">
        <v>27</v>
      </c>
      <c r="T20"/>
      <c r="U20" s="7"/>
    </row>
    <row r="21" spans="1:21">
      <c r="A21" s="23" t="s">
        <v>53</v>
      </c>
      <c r="B21" s="23" t="s">
        <v>26</v>
      </c>
      <c r="C21" s="7"/>
      <c r="D21" s="7"/>
      <c r="E21" s="7"/>
      <c r="F21" s="94">
        <v>11</v>
      </c>
      <c r="G21" s="7"/>
      <c r="H21" s="7"/>
      <c r="I21" s="7"/>
      <c r="J21" s="7"/>
      <c r="K21" s="7"/>
      <c r="L21"/>
      <c r="N21" s="7"/>
      <c r="O21" s="7"/>
      <c r="Q21" s="24" t="s">
        <v>1053</v>
      </c>
      <c r="R21" s="25" t="s">
        <v>1185</v>
      </c>
      <c r="S21" s="10" t="s">
        <v>27</v>
      </c>
      <c r="T21"/>
      <c r="U21" s="7"/>
    </row>
    <row r="22" spans="1:21">
      <c r="A22" s="23" t="s">
        <v>55</v>
      </c>
      <c r="B22" s="23" t="s">
        <v>26</v>
      </c>
      <c r="C22" s="7"/>
      <c r="D22" s="7"/>
      <c r="E22" s="7"/>
      <c r="F22" s="94">
        <v>12</v>
      </c>
      <c r="G22" s="7"/>
      <c r="H22" s="7"/>
      <c r="I22" s="7"/>
      <c r="J22" s="7"/>
      <c r="K22" s="7"/>
      <c r="L22"/>
      <c r="N22" s="7"/>
      <c r="O22" s="7"/>
      <c r="Q22" s="26" t="s">
        <v>1052</v>
      </c>
      <c r="R22" s="9" t="s">
        <v>1059</v>
      </c>
      <c r="S22" s="10" t="s">
        <v>27</v>
      </c>
      <c r="T22"/>
      <c r="U22" s="7"/>
    </row>
    <row r="23" spans="1:21">
      <c r="A23" s="23" t="s">
        <v>57</v>
      </c>
      <c r="B23" s="23" t="s">
        <v>26</v>
      </c>
      <c r="C23" s="7"/>
      <c r="D23" s="7"/>
      <c r="E23" s="7"/>
      <c r="F23" s="94">
        <v>13</v>
      </c>
      <c r="G23" s="7"/>
      <c r="H23" s="7"/>
      <c r="I23" s="7"/>
      <c r="J23" s="7"/>
      <c r="K23" s="7"/>
      <c r="L23"/>
      <c r="N23" s="7"/>
      <c r="O23" s="7"/>
      <c r="Q23" s="26" t="s">
        <v>1052</v>
      </c>
      <c r="R23" s="9" t="s">
        <v>1065</v>
      </c>
      <c r="S23" s="10" t="s">
        <v>56</v>
      </c>
      <c r="T23"/>
      <c r="U23" s="7"/>
    </row>
    <row r="24" spans="1:21">
      <c r="A24" s="23" t="s">
        <v>58</v>
      </c>
      <c r="B24" s="23" t="s">
        <v>26</v>
      </c>
      <c r="C24" s="7"/>
      <c r="D24" s="7"/>
      <c r="E24" s="7"/>
      <c r="F24" s="94">
        <v>14</v>
      </c>
      <c r="G24" s="7"/>
      <c r="H24" s="7"/>
      <c r="I24" s="7"/>
      <c r="J24" s="7"/>
      <c r="K24" s="7"/>
      <c r="L24" s="7"/>
      <c r="N24" s="7"/>
      <c r="O24" s="7"/>
      <c r="Q24" s="26" t="s">
        <v>1052</v>
      </c>
      <c r="R24" s="9" t="s">
        <v>1056</v>
      </c>
      <c r="S24" s="10" t="s">
        <v>27</v>
      </c>
      <c r="T24"/>
      <c r="U24" s="7"/>
    </row>
    <row r="25" spans="1:21">
      <c r="A25" s="23" t="s">
        <v>59</v>
      </c>
      <c r="B25" s="23" t="s">
        <v>26</v>
      </c>
      <c r="C25" s="7"/>
      <c r="D25" s="7"/>
      <c r="E25" s="7"/>
      <c r="F25" s="94">
        <v>15</v>
      </c>
      <c r="G25" s="7"/>
      <c r="H25" s="7"/>
      <c r="I25" s="7"/>
      <c r="J25" s="7"/>
      <c r="K25" s="7"/>
      <c r="L25" s="7"/>
      <c r="N25" s="7"/>
      <c r="O25" s="7"/>
      <c r="Q25" s="26" t="s">
        <v>1052</v>
      </c>
      <c r="R25" s="9" t="s">
        <v>1054</v>
      </c>
      <c r="S25" s="10" t="s">
        <v>27</v>
      </c>
      <c r="T25"/>
      <c r="U25" s="7"/>
    </row>
    <row r="26" spans="1:21">
      <c r="A26" s="23" t="s">
        <v>60</v>
      </c>
      <c r="B26" s="23" t="s">
        <v>26</v>
      </c>
      <c r="C26" s="7"/>
      <c r="D26" s="7"/>
      <c r="E26" s="7"/>
      <c r="F26" s="94">
        <v>16</v>
      </c>
      <c r="G26" s="7"/>
      <c r="H26" s="7"/>
      <c r="I26" s="7"/>
      <c r="J26" s="7"/>
      <c r="K26" s="7"/>
      <c r="L26" s="7"/>
      <c r="N26" s="7"/>
      <c r="O26" s="7"/>
      <c r="Q26" s="26" t="s">
        <v>1052</v>
      </c>
      <c r="R26" s="9" t="s">
        <v>1063</v>
      </c>
      <c r="S26" s="10" t="s">
        <v>27</v>
      </c>
      <c r="T26" s="7"/>
      <c r="U26" s="7"/>
    </row>
    <row r="27" spans="1:21">
      <c r="A27" s="23" t="s">
        <v>61</v>
      </c>
      <c r="B27" s="23" t="s">
        <v>34</v>
      </c>
      <c r="C27" s="7"/>
      <c r="D27" s="7"/>
      <c r="E27" s="7"/>
      <c r="F27" s="94">
        <v>17</v>
      </c>
      <c r="G27" s="7"/>
      <c r="H27" s="7"/>
      <c r="I27" s="7"/>
      <c r="J27" s="7"/>
      <c r="K27" s="7"/>
      <c r="L27" s="7"/>
      <c r="N27" s="7"/>
      <c r="O27" s="7"/>
      <c r="Q27" s="26" t="s">
        <v>1052</v>
      </c>
      <c r="R27" s="9" t="s">
        <v>1062</v>
      </c>
      <c r="S27" s="10" t="s">
        <v>27</v>
      </c>
      <c r="T27" s="7"/>
      <c r="U27" s="7"/>
    </row>
    <row r="28" spans="1:21">
      <c r="A28" s="23" t="s">
        <v>62</v>
      </c>
      <c r="B28" s="23" t="s">
        <v>26</v>
      </c>
      <c r="C28" s="7"/>
      <c r="D28" s="7"/>
      <c r="E28" s="7"/>
      <c r="F28" s="94">
        <v>18</v>
      </c>
      <c r="G28" s="7"/>
      <c r="H28" s="7"/>
      <c r="I28" s="7"/>
      <c r="J28" s="7"/>
      <c r="K28" s="7"/>
      <c r="L28" s="7"/>
      <c r="N28" s="7"/>
      <c r="O28" s="7"/>
      <c r="Q28" s="26" t="s">
        <v>1052</v>
      </c>
      <c r="R28" s="9" t="s">
        <v>1061</v>
      </c>
      <c r="S28" s="10" t="s">
        <v>27</v>
      </c>
      <c r="T28" s="7"/>
      <c r="U28" s="7"/>
    </row>
    <row r="29" spans="1:21">
      <c r="A29" s="23" t="s">
        <v>63</v>
      </c>
      <c r="B29" s="23" t="s">
        <v>34</v>
      </c>
      <c r="C29" s="7"/>
      <c r="D29" s="7"/>
      <c r="E29" s="7"/>
      <c r="F29" s="94">
        <v>19</v>
      </c>
      <c r="G29" s="7"/>
      <c r="H29" s="7"/>
      <c r="I29" s="7"/>
      <c r="J29" s="7"/>
      <c r="K29" s="7"/>
      <c r="L29" s="7"/>
      <c r="N29" s="7"/>
      <c r="O29" s="7"/>
      <c r="Q29" s="26" t="s">
        <v>1052</v>
      </c>
      <c r="R29" s="9" t="s">
        <v>1058</v>
      </c>
      <c r="S29" s="10" t="s">
        <v>27</v>
      </c>
      <c r="T29" s="7"/>
      <c r="U29" s="7"/>
    </row>
    <row r="30" spans="1:21">
      <c r="A30" s="23" t="s">
        <v>64</v>
      </c>
      <c r="B30" s="23" t="s">
        <v>26</v>
      </c>
      <c r="C30" s="7"/>
      <c r="D30" s="7"/>
      <c r="E30" s="7"/>
      <c r="F30" s="94">
        <v>20</v>
      </c>
      <c r="G30" s="7"/>
      <c r="H30" s="7"/>
      <c r="I30" s="7"/>
      <c r="J30" s="7"/>
      <c r="K30" s="7"/>
      <c r="L30" s="7"/>
      <c r="N30" s="7"/>
      <c r="O30" s="7"/>
      <c r="Q30" s="26" t="s">
        <v>1052</v>
      </c>
      <c r="R30" s="9" t="s">
        <v>1057</v>
      </c>
      <c r="S30" s="10" t="s">
        <v>27</v>
      </c>
      <c r="T30" s="7"/>
      <c r="U30" s="7"/>
    </row>
    <row r="31" spans="1:21">
      <c r="A31" s="70" t="s">
        <v>1094</v>
      </c>
      <c r="B31" s="70"/>
      <c r="C31" s="71"/>
      <c r="D31" s="71"/>
      <c r="E31" s="7"/>
      <c r="F31" s="94">
        <v>21</v>
      </c>
      <c r="G31" s="7"/>
      <c r="H31" s="7"/>
      <c r="I31" s="7"/>
      <c r="J31" s="7"/>
      <c r="K31" s="7"/>
      <c r="L31" s="7"/>
      <c r="N31" s="7"/>
      <c r="O31" s="7"/>
      <c r="Q31" s="26" t="s">
        <v>1052</v>
      </c>
      <c r="R31" s="9" t="s">
        <v>1060</v>
      </c>
      <c r="S31" s="10" t="s">
        <v>27</v>
      </c>
      <c r="T31" s="7"/>
      <c r="U31" s="7"/>
    </row>
    <row r="32" spans="1:21">
      <c r="A32" s="23" t="s">
        <v>65</v>
      </c>
      <c r="B32" s="23" t="s">
        <v>26</v>
      </c>
      <c r="C32" s="7"/>
      <c r="D32" s="7"/>
      <c r="E32" s="7"/>
      <c r="F32" s="94">
        <v>22</v>
      </c>
      <c r="G32" s="7"/>
      <c r="H32" s="7"/>
      <c r="I32" s="7"/>
      <c r="J32" s="7"/>
      <c r="K32" s="7"/>
      <c r="L32" s="7"/>
      <c r="N32" s="7"/>
      <c r="O32" s="7"/>
      <c r="Q32" s="26" t="s">
        <v>1052</v>
      </c>
      <c r="R32" s="9" t="s">
        <v>1055</v>
      </c>
      <c r="S32" s="10" t="s">
        <v>27</v>
      </c>
      <c r="T32" s="7"/>
      <c r="U32" s="7"/>
    </row>
    <row r="33" spans="1:21">
      <c r="A33" s="23" t="s">
        <v>66</v>
      </c>
      <c r="B33" s="23" t="s">
        <v>67</v>
      </c>
      <c r="C33" s="7"/>
      <c r="D33" s="7"/>
      <c r="E33" s="7"/>
      <c r="F33" s="94">
        <v>23</v>
      </c>
      <c r="G33" s="7"/>
      <c r="H33" s="7"/>
      <c r="I33" s="7"/>
      <c r="J33" s="7"/>
      <c r="K33" s="7"/>
      <c r="L33" s="7"/>
      <c r="N33" s="7"/>
      <c r="O33" s="7"/>
      <c r="Q33" s="26" t="s">
        <v>1052</v>
      </c>
      <c r="R33" s="67" t="s">
        <v>1214</v>
      </c>
      <c r="S33" s="10" t="s">
        <v>27</v>
      </c>
      <c r="T33" s="7"/>
      <c r="U33" s="7"/>
    </row>
    <row r="34" spans="1:21">
      <c r="A34" s="23" t="s">
        <v>68</v>
      </c>
      <c r="B34" s="23" t="s">
        <v>67</v>
      </c>
      <c r="C34" s="7"/>
      <c r="D34" s="7"/>
      <c r="E34" s="7"/>
      <c r="F34" s="94">
        <v>24</v>
      </c>
      <c r="G34" s="7"/>
      <c r="H34" s="7"/>
      <c r="I34" s="7"/>
      <c r="J34" s="7"/>
      <c r="K34" s="7"/>
      <c r="L34" s="7"/>
      <c r="N34" s="7"/>
      <c r="O34" s="7"/>
      <c r="Q34" s="26" t="s">
        <v>1030</v>
      </c>
      <c r="R34" s="25" t="s">
        <v>56</v>
      </c>
      <c r="S34" s="25" t="s">
        <v>56</v>
      </c>
      <c r="T34" s="7"/>
      <c r="U34" s="7"/>
    </row>
    <row r="35" spans="1:21">
      <c r="A35" s="23" t="s">
        <v>69</v>
      </c>
      <c r="B35" s="23" t="s">
        <v>70</v>
      </c>
      <c r="C35" s="7"/>
      <c r="D35" s="7"/>
      <c r="E35" s="7"/>
      <c r="F35" s="94">
        <v>25</v>
      </c>
      <c r="G35" s="7"/>
      <c r="H35" s="7"/>
      <c r="I35" s="7"/>
      <c r="J35" s="7"/>
      <c r="K35" s="7"/>
      <c r="L35" s="7"/>
      <c r="N35" s="7"/>
      <c r="O35" s="7"/>
      <c r="Q35" s="26" t="s">
        <v>1031</v>
      </c>
      <c r="R35" s="53" t="s">
        <v>56</v>
      </c>
      <c r="S35" s="53" t="s">
        <v>56</v>
      </c>
      <c r="T35" s="7"/>
      <c r="U35" s="7"/>
    </row>
    <row r="36" spans="1:21">
      <c r="A36" s="23" t="s">
        <v>71</v>
      </c>
      <c r="B36" s="23" t="s">
        <v>26</v>
      </c>
      <c r="C36" s="7"/>
      <c r="D36" s="7"/>
      <c r="E36" s="7"/>
      <c r="F36" s="94">
        <v>26</v>
      </c>
      <c r="G36" s="7"/>
      <c r="H36" s="7"/>
      <c r="I36" s="7"/>
      <c r="J36" s="7"/>
      <c r="K36" s="7"/>
      <c r="L36" s="7"/>
      <c r="N36" s="7"/>
      <c r="O36" s="7"/>
      <c r="Q36" s="56" t="s">
        <v>1187</v>
      </c>
      <c r="R36" s="25" t="s">
        <v>1188</v>
      </c>
      <c r="S36" s="25" t="s">
        <v>1194</v>
      </c>
      <c r="T36" s="7"/>
      <c r="U36" s="7"/>
    </row>
    <row r="37" spans="1:21">
      <c r="A37" s="70" t="s">
        <v>1099</v>
      </c>
      <c r="B37" s="23" t="s">
        <v>38</v>
      </c>
      <c r="C37" s="71"/>
      <c r="D37" s="71"/>
      <c r="E37" s="7"/>
      <c r="F37" s="94">
        <v>27</v>
      </c>
      <c r="G37" s="7"/>
      <c r="H37" s="7"/>
      <c r="I37" s="7"/>
      <c r="J37" s="7"/>
      <c r="K37" s="7"/>
      <c r="L37" s="7"/>
      <c r="N37" s="7"/>
      <c r="O37" s="7"/>
      <c r="Q37" s="56" t="s">
        <v>1187</v>
      </c>
      <c r="R37" s="25" t="s">
        <v>1189</v>
      </c>
      <c r="S37" s="25" t="s">
        <v>1195</v>
      </c>
      <c r="T37" s="7"/>
      <c r="U37" s="7"/>
    </row>
    <row r="38" spans="1:21">
      <c r="A38" s="23" t="s">
        <v>72</v>
      </c>
      <c r="B38" s="23" t="s">
        <v>38</v>
      </c>
      <c r="C38" s="7"/>
      <c r="D38" s="7"/>
      <c r="E38" s="7"/>
      <c r="F38" s="94">
        <v>28</v>
      </c>
      <c r="G38" s="7"/>
      <c r="H38" s="7"/>
      <c r="I38" s="7"/>
      <c r="J38" s="7"/>
      <c r="K38" s="7"/>
      <c r="L38" s="7"/>
      <c r="N38" s="7"/>
      <c r="O38" s="7"/>
      <c r="Q38" s="56" t="s">
        <v>1187</v>
      </c>
      <c r="R38" s="25" t="s">
        <v>1190</v>
      </c>
      <c r="S38" s="25" t="s">
        <v>1193</v>
      </c>
      <c r="T38" s="7"/>
      <c r="U38" s="7"/>
    </row>
    <row r="39" spans="1:21">
      <c r="A39" s="23" t="s">
        <v>73</v>
      </c>
      <c r="B39" s="23" t="s">
        <v>34</v>
      </c>
      <c r="C39" s="7"/>
      <c r="D39" s="7"/>
      <c r="E39" s="7"/>
      <c r="F39" s="94">
        <v>29</v>
      </c>
      <c r="G39" s="7"/>
      <c r="H39" s="7"/>
      <c r="I39" s="7"/>
      <c r="J39" s="7"/>
      <c r="K39" s="7"/>
      <c r="L39" s="7"/>
      <c r="N39" s="7"/>
      <c r="O39" s="7"/>
      <c r="Q39" s="56" t="s">
        <v>1187</v>
      </c>
      <c r="R39" s="25" t="s">
        <v>1191</v>
      </c>
      <c r="S39" s="25" t="s">
        <v>1192</v>
      </c>
      <c r="T39" s="7"/>
      <c r="U39" s="7"/>
    </row>
    <row r="40" spans="1:21">
      <c r="A40" s="23" t="s">
        <v>74</v>
      </c>
      <c r="B40" s="23" t="s">
        <v>34</v>
      </c>
      <c r="C40" s="7"/>
      <c r="D40" s="7"/>
      <c r="E40" s="7"/>
      <c r="F40" s="94">
        <v>30</v>
      </c>
      <c r="G40" s="7"/>
      <c r="H40" s="7"/>
      <c r="I40" s="7"/>
      <c r="J40" s="7"/>
      <c r="K40" s="7"/>
      <c r="L40" s="7"/>
      <c r="N40" s="7"/>
      <c r="O40" s="7"/>
      <c r="Q40" s="54"/>
      <c r="R40" s="55"/>
      <c r="S40" s="52"/>
      <c r="T40" s="7"/>
      <c r="U40" s="7"/>
    </row>
    <row r="41" spans="1:21">
      <c r="A41" s="70" t="s">
        <v>1161</v>
      </c>
      <c r="B41" s="23" t="s">
        <v>38</v>
      </c>
      <c r="C41" s="71"/>
      <c r="D41" s="71"/>
      <c r="E41" s="7"/>
      <c r="F41" s="94">
        <v>31</v>
      </c>
      <c r="G41" s="7"/>
      <c r="H41" s="7"/>
      <c r="I41" s="7"/>
      <c r="J41" s="7"/>
      <c r="K41" s="7"/>
      <c r="L41" s="7"/>
      <c r="N41" s="7"/>
      <c r="O41" s="7"/>
      <c r="Q41"/>
      <c r="R41"/>
      <c r="S41"/>
      <c r="T41" s="7"/>
      <c r="U41" s="7"/>
    </row>
    <row r="42" spans="1:21">
      <c r="A42" s="23" t="s">
        <v>75</v>
      </c>
      <c r="B42" s="23" t="s">
        <v>38</v>
      </c>
      <c r="C42" s="7"/>
      <c r="D42" s="7"/>
      <c r="E42" s="7"/>
      <c r="F42" s="7"/>
      <c r="G42" s="7"/>
      <c r="H42" s="7"/>
      <c r="I42" s="7"/>
      <c r="J42" s="7"/>
      <c r="K42" s="7"/>
      <c r="L42" s="7"/>
      <c r="N42" s="7"/>
      <c r="O42" s="7"/>
      <c r="Q42"/>
      <c r="R42"/>
      <c r="S42" s="7"/>
      <c r="T42" s="7"/>
      <c r="U42" s="7"/>
    </row>
    <row r="43" spans="1:21">
      <c r="A43" s="23" t="s">
        <v>76</v>
      </c>
      <c r="B43" s="23" t="s">
        <v>26</v>
      </c>
      <c r="C43" s="7"/>
      <c r="D43" s="7"/>
      <c r="E43" s="7"/>
      <c r="F43" s="175" t="s">
        <v>1966</v>
      </c>
      <c r="G43" s="7"/>
      <c r="H43" s="7"/>
      <c r="I43" s="7"/>
      <c r="J43" s="7"/>
      <c r="K43" s="7"/>
      <c r="L43" s="7"/>
      <c r="N43" s="7"/>
      <c r="O43" s="7"/>
      <c r="Q43"/>
      <c r="R43"/>
      <c r="S43" s="7"/>
      <c r="T43" s="7"/>
      <c r="U43" s="7"/>
    </row>
    <row r="44" spans="1:21">
      <c r="A44" s="23" t="s">
        <v>77</v>
      </c>
      <c r="B44" s="23" t="s">
        <v>34</v>
      </c>
      <c r="C44" s="7"/>
      <c r="D44" s="7"/>
      <c r="E44" s="7"/>
      <c r="F44" s="7" t="s">
        <v>1967</v>
      </c>
      <c r="G44" s="7"/>
      <c r="H44" s="7"/>
      <c r="I44" s="7"/>
      <c r="J44" s="7"/>
      <c r="K44" s="7"/>
      <c r="L44" s="7"/>
      <c r="N44" s="7"/>
      <c r="O44" s="7"/>
      <c r="Q44"/>
      <c r="R44"/>
      <c r="S44" s="7"/>
      <c r="T44" s="7"/>
      <c r="U44" s="7"/>
    </row>
    <row r="45" spans="1:21">
      <c r="A45" s="70" t="s">
        <v>1202</v>
      </c>
      <c r="B45" s="23" t="s">
        <v>38</v>
      </c>
      <c r="C45" s="7"/>
      <c r="D45" s="7"/>
      <c r="E45" s="7"/>
      <c r="F45" s="7" t="s">
        <v>1968</v>
      </c>
      <c r="G45" s="7"/>
      <c r="H45" s="7"/>
      <c r="I45" s="7"/>
      <c r="J45" s="7"/>
      <c r="K45" s="7"/>
      <c r="L45" s="7"/>
      <c r="N45" s="7"/>
      <c r="O45" s="7"/>
      <c r="Q45"/>
      <c r="R45"/>
      <c r="S45" s="7"/>
      <c r="T45" s="7"/>
      <c r="U45" s="7"/>
    </row>
    <row r="46" spans="1:21">
      <c r="A46" s="23" t="s">
        <v>78</v>
      </c>
      <c r="B46" s="23" t="s">
        <v>26</v>
      </c>
      <c r="C46" s="7"/>
      <c r="D46" s="7"/>
      <c r="E46" s="7"/>
      <c r="F46" s="7" t="s">
        <v>1969</v>
      </c>
      <c r="G46" s="7"/>
      <c r="H46" s="7"/>
      <c r="I46" s="7"/>
      <c r="J46" s="7"/>
      <c r="K46" s="7"/>
      <c r="L46" s="7"/>
      <c r="N46" s="7"/>
      <c r="O46" s="7"/>
      <c r="Q46"/>
      <c r="R46"/>
      <c r="S46" s="7"/>
      <c r="T46" s="7"/>
      <c r="U46" s="7"/>
    </row>
    <row r="47" spans="1:21">
      <c r="A47" s="23" t="s">
        <v>79</v>
      </c>
      <c r="B47" s="23" t="s">
        <v>26</v>
      </c>
      <c r="C47" s="7"/>
      <c r="D47" s="7"/>
      <c r="E47" s="7"/>
      <c r="F47" s="7" t="s">
        <v>1970</v>
      </c>
      <c r="G47" s="7"/>
      <c r="H47" s="7"/>
      <c r="I47" s="7"/>
      <c r="J47" s="7"/>
      <c r="K47" s="7"/>
      <c r="L47" s="7"/>
      <c r="N47" s="7"/>
      <c r="O47" s="7"/>
      <c r="Q47"/>
      <c r="R47"/>
      <c r="S47" s="7"/>
      <c r="T47" s="7"/>
      <c r="U47" s="7"/>
    </row>
    <row r="48" spans="1:21">
      <c r="A48" s="23" t="s">
        <v>80</v>
      </c>
      <c r="B48" s="23" t="s">
        <v>26</v>
      </c>
      <c r="C48" s="7"/>
      <c r="D48" s="7"/>
      <c r="E48" s="7"/>
      <c r="F48" s="7" t="s">
        <v>1971</v>
      </c>
      <c r="G48" s="7"/>
      <c r="H48" s="7"/>
      <c r="I48" s="7"/>
      <c r="J48" s="7"/>
      <c r="K48" s="7"/>
      <c r="L48" s="7"/>
      <c r="N48" s="7"/>
      <c r="O48" s="7"/>
      <c r="Q48"/>
      <c r="R48"/>
      <c r="S48" s="7"/>
      <c r="T48" s="7"/>
      <c r="U48" s="7"/>
    </row>
    <row r="49" spans="1:21">
      <c r="A49" s="23" t="s">
        <v>81</v>
      </c>
      <c r="B49" s="23" t="s">
        <v>26</v>
      </c>
      <c r="C49" s="7"/>
      <c r="D49" s="7"/>
      <c r="E49" s="7"/>
      <c r="F49" s="7" t="s">
        <v>1972</v>
      </c>
      <c r="G49" s="7"/>
      <c r="H49" s="7"/>
      <c r="I49" s="7"/>
      <c r="J49" s="7"/>
      <c r="K49" s="7"/>
      <c r="L49" s="7"/>
      <c r="N49" s="7"/>
      <c r="O49" s="7"/>
      <c r="Q49"/>
      <c r="R49"/>
      <c r="S49" s="7"/>
      <c r="T49" s="7"/>
      <c r="U49" s="7"/>
    </row>
    <row r="50" spans="1:21">
      <c r="A50" s="23" t="s">
        <v>82</v>
      </c>
      <c r="B50" s="23" t="s">
        <v>67</v>
      </c>
      <c r="C50" s="7"/>
      <c r="D50" s="7"/>
      <c r="E50" s="7"/>
      <c r="F50" s="7" t="s">
        <v>1973</v>
      </c>
      <c r="G50" s="7"/>
      <c r="H50" s="7"/>
      <c r="I50" s="7"/>
      <c r="J50" s="7"/>
      <c r="K50" s="7"/>
      <c r="L50" s="7"/>
      <c r="N50" s="7"/>
      <c r="O50" s="7"/>
      <c r="Q50"/>
      <c r="R50"/>
      <c r="S50" s="7"/>
      <c r="T50" s="7"/>
      <c r="U50" s="7"/>
    </row>
    <row r="51" spans="1:21">
      <c r="A51" s="70" t="s">
        <v>44</v>
      </c>
      <c r="B51" s="70" t="s">
        <v>38</v>
      </c>
      <c r="C51" s="71"/>
      <c r="D51" s="71"/>
      <c r="E51" s="7"/>
      <c r="F51" s="7" t="s">
        <v>1978</v>
      </c>
      <c r="G51" s="7"/>
      <c r="H51" s="7"/>
      <c r="I51" s="7"/>
      <c r="J51" s="7"/>
      <c r="K51" s="7"/>
      <c r="L51" s="7"/>
      <c r="N51" s="7"/>
      <c r="O51" s="7"/>
      <c r="Q51"/>
      <c r="R51"/>
      <c r="S51" s="7"/>
      <c r="T51" s="7"/>
      <c r="U51" s="7"/>
    </row>
    <row r="52" spans="1:21">
      <c r="A52" s="70" t="s">
        <v>1210</v>
      </c>
      <c r="B52" s="70" t="s">
        <v>38</v>
      </c>
      <c r="C52" s="71"/>
      <c r="D52" s="71"/>
      <c r="E52" s="7"/>
      <c r="F52" s="7" t="s">
        <v>1974</v>
      </c>
      <c r="G52" s="7"/>
      <c r="H52" s="7"/>
      <c r="I52" s="7"/>
      <c r="J52" s="7"/>
      <c r="K52" s="7"/>
      <c r="L52" s="7"/>
      <c r="N52" s="7"/>
      <c r="O52" s="7"/>
      <c r="Q52"/>
      <c r="R52"/>
      <c r="S52" s="7"/>
      <c r="T52" s="7"/>
      <c r="U52" s="7"/>
    </row>
    <row r="53" spans="1:21">
      <c r="A53" s="23" t="s">
        <v>83</v>
      </c>
      <c r="B53" s="23" t="s">
        <v>34</v>
      </c>
      <c r="C53" s="7"/>
      <c r="D53" s="7"/>
      <c r="E53" s="7"/>
      <c r="F53" s="7" t="s">
        <v>1975</v>
      </c>
      <c r="G53" s="7"/>
      <c r="H53" s="7"/>
      <c r="I53" s="7"/>
      <c r="J53" s="7"/>
      <c r="K53" s="7"/>
      <c r="L53" s="7"/>
      <c r="N53" s="7"/>
      <c r="O53" s="7"/>
      <c r="Q53"/>
      <c r="R53"/>
      <c r="S53" s="7"/>
      <c r="T53" s="7"/>
      <c r="U53" s="7"/>
    </row>
    <row r="54" spans="1:21">
      <c r="A54" s="23" t="s">
        <v>84</v>
      </c>
      <c r="B54" s="23" t="s">
        <v>26</v>
      </c>
      <c r="C54" s="7"/>
      <c r="D54" s="7"/>
      <c r="E54" s="7"/>
      <c r="F54" s="7" t="s">
        <v>1976</v>
      </c>
      <c r="G54" s="7"/>
      <c r="H54" s="7"/>
      <c r="I54" s="7"/>
      <c r="J54" s="7"/>
      <c r="K54" s="7"/>
      <c r="L54" s="7"/>
      <c r="N54" s="7"/>
      <c r="O54" s="7"/>
      <c r="S54" s="7"/>
      <c r="T54" s="7"/>
      <c r="U54" s="7"/>
    </row>
    <row r="55" spans="1:21">
      <c r="A55" s="23" t="s">
        <v>85</v>
      </c>
      <c r="B55" s="23" t="s">
        <v>26</v>
      </c>
      <c r="C55" s="7"/>
      <c r="D55" s="7"/>
      <c r="E55" s="7"/>
      <c r="F55" s="7" t="s">
        <v>1977</v>
      </c>
      <c r="G55" s="7"/>
      <c r="H55" s="7"/>
      <c r="I55" s="7"/>
      <c r="J55" s="7"/>
      <c r="K55" s="7"/>
      <c r="L55" s="7"/>
      <c r="N55" s="7"/>
      <c r="O55" s="7"/>
      <c r="Q55" s="7"/>
      <c r="R55" s="7"/>
      <c r="S55" s="7"/>
      <c r="T55" s="7"/>
      <c r="U55" s="7"/>
    </row>
    <row r="56" spans="1:21">
      <c r="A56" s="23" t="s">
        <v>42</v>
      </c>
      <c r="B56" s="23" t="s">
        <v>70</v>
      </c>
      <c r="C56" s="7"/>
      <c r="D56" s="7"/>
      <c r="E56" s="7"/>
      <c r="F56" s="7"/>
      <c r="G56" s="7"/>
      <c r="H56" s="7"/>
      <c r="I56" s="7"/>
      <c r="J56" s="7"/>
      <c r="K56" s="7"/>
      <c r="L56" s="7"/>
      <c r="N56" s="7"/>
      <c r="O56" s="7"/>
      <c r="Q56" s="7"/>
      <c r="R56" s="7"/>
      <c r="S56" s="7"/>
      <c r="T56" s="7"/>
      <c r="U56" s="7"/>
    </row>
    <row r="57" spans="1:21">
      <c r="A57" s="70" t="s">
        <v>1154</v>
      </c>
      <c r="B57" s="23" t="s">
        <v>38</v>
      </c>
      <c r="C57" s="71"/>
      <c r="D57" s="71"/>
      <c r="E57" s="7"/>
      <c r="F57" s="7"/>
      <c r="G57" s="7"/>
      <c r="H57" s="7"/>
      <c r="I57" s="7"/>
      <c r="J57" s="7"/>
      <c r="K57" s="7"/>
      <c r="L57" s="7"/>
      <c r="N57" s="7"/>
      <c r="O57" s="7"/>
      <c r="Q57" s="7"/>
      <c r="R57" s="7"/>
      <c r="S57" s="7"/>
      <c r="T57" s="7"/>
      <c r="U57" s="7"/>
    </row>
    <row r="58" spans="1:21">
      <c r="A58" s="23" t="s">
        <v>86</v>
      </c>
      <c r="B58" s="23" t="s">
        <v>26</v>
      </c>
      <c r="C58" s="7"/>
      <c r="D58" s="7"/>
      <c r="E58" s="7"/>
      <c r="F58" s="7"/>
      <c r="G58" s="7"/>
      <c r="H58" s="7"/>
      <c r="I58" s="7"/>
      <c r="J58" s="7"/>
      <c r="K58" s="7"/>
      <c r="L58" s="7"/>
      <c r="N58" s="7"/>
      <c r="O58" s="7"/>
      <c r="Q58" s="7"/>
      <c r="R58" s="7"/>
      <c r="S58" s="7"/>
      <c r="T58" s="7"/>
      <c r="U58" s="7"/>
    </row>
    <row r="59" spans="1:21">
      <c r="A59" s="23" t="s">
        <v>87</v>
      </c>
      <c r="B59" s="23" t="s">
        <v>34</v>
      </c>
      <c r="C59" s="7"/>
      <c r="D59" s="7"/>
      <c r="E59" s="7"/>
      <c r="F59" s="7"/>
      <c r="G59" s="7"/>
      <c r="H59" s="7"/>
      <c r="I59" s="7"/>
      <c r="J59" s="7"/>
      <c r="K59" s="7"/>
      <c r="L59" s="7"/>
      <c r="N59" s="7"/>
      <c r="O59" s="7"/>
      <c r="Q59" s="7"/>
      <c r="R59" s="7"/>
      <c r="S59" s="7"/>
      <c r="T59" s="7"/>
      <c r="U59" s="7"/>
    </row>
    <row r="60" spans="1:21">
      <c r="A60" s="23" t="s">
        <v>88</v>
      </c>
      <c r="B60" s="23" t="s">
        <v>34</v>
      </c>
      <c r="C60" s="7"/>
      <c r="D60" s="7"/>
      <c r="E60" s="7"/>
      <c r="F60" s="7"/>
      <c r="G60" s="7"/>
      <c r="H60" s="7"/>
      <c r="I60" s="7"/>
      <c r="J60" s="7"/>
      <c r="K60" s="7"/>
      <c r="L60" s="7"/>
      <c r="N60" s="7"/>
      <c r="O60" s="7"/>
      <c r="Q60" s="7"/>
      <c r="R60" s="7"/>
      <c r="S60" s="7"/>
      <c r="T60" s="7"/>
      <c r="U60" s="7"/>
    </row>
    <row r="61" spans="1:21">
      <c r="A61" s="23" t="s">
        <v>89</v>
      </c>
      <c r="B61" s="23" t="s">
        <v>26</v>
      </c>
      <c r="C61" s="7"/>
      <c r="D61" s="7"/>
      <c r="E61" s="7"/>
      <c r="F61" s="7"/>
      <c r="G61" s="7"/>
      <c r="H61" s="7"/>
      <c r="I61" s="7"/>
      <c r="J61" s="7"/>
      <c r="K61" s="7"/>
      <c r="L61" s="7"/>
      <c r="N61" s="7"/>
      <c r="O61" s="7"/>
      <c r="Q61" s="7"/>
      <c r="R61" s="7"/>
      <c r="S61" s="7"/>
      <c r="T61" s="7"/>
      <c r="U61" s="7"/>
    </row>
    <row r="62" spans="1:21">
      <c r="A62" s="23" t="s">
        <v>90</v>
      </c>
      <c r="B62" s="23" t="s">
        <v>26</v>
      </c>
      <c r="C62" s="7"/>
      <c r="D62" s="7"/>
      <c r="E62" s="7"/>
      <c r="F62" s="7"/>
      <c r="G62" s="7"/>
      <c r="H62" s="7"/>
      <c r="I62" s="7"/>
      <c r="J62" s="7"/>
      <c r="K62" s="7"/>
      <c r="L62" s="7"/>
      <c r="N62" s="7"/>
      <c r="O62" s="7"/>
      <c r="Q62" s="7"/>
      <c r="R62" s="7"/>
      <c r="S62" s="7"/>
      <c r="T62" s="7"/>
      <c r="U62" s="7"/>
    </row>
    <row r="63" spans="1:21">
      <c r="A63" s="23" t="s">
        <v>91</v>
      </c>
      <c r="B63" s="23" t="s">
        <v>67</v>
      </c>
      <c r="C63" s="7"/>
      <c r="D63" s="7"/>
      <c r="E63" s="7"/>
      <c r="F63" s="7"/>
      <c r="G63" s="7"/>
      <c r="H63" s="7"/>
      <c r="I63" s="7"/>
      <c r="J63" s="7"/>
      <c r="K63" s="7"/>
      <c r="L63" s="7"/>
      <c r="N63" s="7"/>
      <c r="O63" s="7"/>
      <c r="Q63" s="7"/>
      <c r="R63" s="7"/>
      <c r="S63" s="7"/>
      <c r="T63" s="7"/>
      <c r="U63" s="7"/>
    </row>
    <row r="64" spans="1:21">
      <c r="A64" s="23" t="s">
        <v>92</v>
      </c>
      <c r="B64" s="23" t="s">
        <v>26</v>
      </c>
      <c r="C64" s="7"/>
      <c r="D64" s="7"/>
      <c r="E64" s="7"/>
      <c r="F64" s="7"/>
      <c r="G64" s="7"/>
      <c r="H64" s="7"/>
      <c r="I64" s="7"/>
      <c r="J64" s="7"/>
      <c r="K64" s="7"/>
      <c r="L64" s="7"/>
      <c r="N64" s="7"/>
      <c r="O64" s="7"/>
      <c r="Q64" s="7"/>
      <c r="R64" s="7"/>
      <c r="S64" s="7"/>
      <c r="T64" s="7"/>
      <c r="U64" s="7"/>
    </row>
    <row r="65" spans="1:21">
      <c r="A65" s="23" t="s">
        <v>93</v>
      </c>
      <c r="B65" s="23" t="s">
        <v>26</v>
      </c>
      <c r="C65" s="7"/>
      <c r="D65" s="7"/>
      <c r="E65" s="7"/>
      <c r="F65" s="7"/>
      <c r="G65" s="7"/>
      <c r="H65" s="7"/>
      <c r="I65" s="7"/>
      <c r="J65" s="7"/>
      <c r="K65" s="7"/>
      <c r="L65" s="7"/>
      <c r="N65" s="7"/>
      <c r="O65" s="7"/>
      <c r="Q65" s="7"/>
      <c r="R65" s="7"/>
      <c r="S65" s="7"/>
      <c r="T65" s="7"/>
      <c r="U65" s="7"/>
    </row>
    <row r="66" spans="1:21">
      <c r="A66" s="23" t="s">
        <v>94</v>
      </c>
      <c r="B66" s="23" t="s">
        <v>26</v>
      </c>
      <c r="C66" s="7"/>
      <c r="D66" s="7"/>
      <c r="E66" s="7"/>
      <c r="F66" s="7"/>
      <c r="G66" s="7"/>
      <c r="H66" s="7"/>
      <c r="I66" s="7"/>
      <c r="J66" s="7"/>
      <c r="K66" s="7"/>
      <c r="L66" s="7"/>
      <c r="N66" s="7"/>
      <c r="O66" s="7"/>
      <c r="Q66" s="7"/>
      <c r="R66" s="7"/>
      <c r="S66" s="7"/>
      <c r="T66" s="7"/>
      <c r="U66" s="7"/>
    </row>
    <row r="67" spans="1:21">
      <c r="A67" s="23" t="s">
        <v>95</v>
      </c>
      <c r="B67" s="23" t="s">
        <v>26</v>
      </c>
      <c r="C67" s="7"/>
      <c r="D67" s="7"/>
      <c r="E67" s="7"/>
      <c r="F67" s="7"/>
      <c r="G67" s="7"/>
      <c r="H67" s="7"/>
      <c r="I67" s="7"/>
      <c r="J67" s="7"/>
      <c r="K67" s="7"/>
      <c r="L67" s="7"/>
      <c r="N67" s="7"/>
      <c r="O67" s="7"/>
      <c r="Q67" s="7"/>
      <c r="R67" s="7"/>
      <c r="S67" s="7"/>
      <c r="T67" s="7"/>
      <c r="U67" s="7"/>
    </row>
    <row r="68" spans="1:21">
      <c r="A68" s="23" t="s">
        <v>96</v>
      </c>
      <c r="B68" s="23" t="s">
        <v>26</v>
      </c>
      <c r="C68" s="7"/>
      <c r="D68" s="7"/>
      <c r="E68" s="7"/>
      <c r="F68" s="7"/>
      <c r="G68" s="7"/>
      <c r="H68" s="7"/>
      <c r="I68" s="7"/>
      <c r="J68" s="7"/>
      <c r="K68" s="7"/>
      <c r="L68" s="7"/>
      <c r="N68" s="7"/>
      <c r="O68" s="7"/>
      <c r="Q68" s="7"/>
      <c r="R68" s="7"/>
      <c r="S68" s="7"/>
      <c r="T68" s="7"/>
      <c r="U68" s="7"/>
    </row>
    <row r="69" spans="1:21">
      <c r="A69" s="23" t="s">
        <v>97</v>
      </c>
      <c r="B69" s="23" t="s">
        <v>26</v>
      </c>
      <c r="C69" s="7"/>
      <c r="D69" s="7" t="s">
        <v>1198</v>
      </c>
      <c r="E69" s="7"/>
      <c r="F69" s="7"/>
      <c r="G69" s="7"/>
      <c r="H69" s="7"/>
      <c r="I69" s="7"/>
      <c r="J69" s="7"/>
      <c r="K69" s="7"/>
      <c r="L69" s="7"/>
      <c r="N69" s="7"/>
      <c r="O69" s="7"/>
      <c r="Q69" s="7"/>
      <c r="R69" s="7"/>
      <c r="S69" s="7"/>
      <c r="T69" s="7"/>
      <c r="U69" s="7"/>
    </row>
    <row r="70" spans="1:21">
      <c r="A70" s="23" t="s">
        <v>98</v>
      </c>
      <c r="B70" s="23" t="s">
        <v>26</v>
      </c>
      <c r="C70" s="7"/>
      <c r="D70" s="7"/>
      <c r="E70" s="7"/>
      <c r="F70" s="7"/>
      <c r="G70" s="7"/>
      <c r="H70" s="7"/>
      <c r="I70" s="7"/>
      <c r="J70" s="7"/>
      <c r="K70" s="7"/>
      <c r="L70" s="7"/>
      <c r="N70" s="7"/>
      <c r="O70" s="7"/>
      <c r="Q70" s="7"/>
      <c r="R70" s="7"/>
      <c r="S70" s="7"/>
      <c r="T70" s="7"/>
      <c r="U70" s="7"/>
    </row>
    <row r="71" spans="1:21">
      <c r="A71" s="70" t="s">
        <v>1087</v>
      </c>
      <c r="B71" s="23" t="s">
        <v>26</v>
      </c>
      <c r="C71" s="71"/>
      <c r="D71" s="71"/>
      <c r="E71" s="7"/>
      <c r="F71" s="7"/>
      <c r="G71" s="7"/>
      <c r="H71" s="7"/>
      <c r="I71" s="7"/>
      <c r="J71" s="7"/>
      <c r="K71" s="7"/>
      <c r="L71" s="7"/>
      <c r="N71" s="7"/>
      <c r="O71" s="7"/>
      <c r="Q71" s="7"/>
      <c r="R71" s="7"/>
      <c r="S71" s="7"/>
      <c r="T71" s="7"/>
      <c r="U71" s="7"/>
    </row>
    <row r="72" spans="1:21">
      <c r="A72" s="23" t="s">
        <v>99</v>
      </c>
      <c r="B72" s="23" t="s">
        <v>70</v>
      </c>
      <c r="C72" s="7"/>
      <c r="D72" s="7"/>
      <c r="E72" s="7"/>
      <c r="F72" s="7"/>
      <c r="G72" s="7"/>
      <c r="H72" s="7"/>
      <c r="I72" s="7"/>
      <c r="J72" s="7"/>
      <c r="K72" s="7"/>
      <c r="L72" s="7"/>
      <c r="N72" s="7"/>
      <c r="O72" s="7"/>
      <c r="Q72" s="7"/>
      <c r="R72" s="7"/>
      <c r="S72" s="7"/>
      <c r="T72" s="7"/>
      <c r="U72" s="7"/>
    </row>
    <row r="73" spans="1:21">
      <c r="A73" s="23" t="s">
        <v>100</v>
      </c>
      <c r="B73" s="23" t="s">
        <v>26</v>
      </c>
      <c r="C73" s="7"/>
      <c r="D73" s="7"/>
      <c r="E73" s="7"/>
      <c r="F73" s="7"/>
      <c r="G73" s="7"/>
      <c r="H73" s="7"/>
      <c r="I73" s="7"/>
      <c r="J73" s="7"/>
      <c r="K73" s="7"/>
      <c r="L73" s="7"/>
      <c r="N73" s="7"/>
      <c r="O73" s="7"/>
      <c r="Q73" s="7"/>
      <c r="R73" s="7"/>
      <c r="S73" s="7"/>
      <c r="T73" s="7"/>
      <c r="U73" s="7"/>
    </row>
    <row r="74" spans="1:21">
      <c r="A74" s="65" t="s">
        <v>1199</v>
      </c>
      <c r="B74" s="23" t="s">
        <v>34</v>
      </c>
      <c r="C74" s="66"/>
      <c r="D74" s="66" t="s">
        <v>1198</v>
      </c>
      <c r="E74" s="7"/>
      <c r="F74" s="7"/>
      <c r="G74" s="7"/>
      <c r="H74" s="7"/>
      <c r="I74" s="7"/>
      <c r="J74" s="7"/>
      <c r="K74" s="7"/>
      <c r="L74" s="7"/>
      <c r="N74" s="7"/>
      <c r="O74" s="7"/>
      <c r="Q74" s="7"/>
      <c r="R74" s="7"/>
      <c r="S74" s="7"/>
      <c r="T74" s="7"/>
      <c r="U74" s="7"/>
    </row>
    <row r="75" spans="1:21">
      <c r="A75" s="23" t="s">
        <v>101</v>
      </c>
      <c r="B75" s="23" t="s">
        <v>26</v>
      </c>
      <c r="C75" s="7"/>
      <c r="D75" s="7"/>
      <c r="E75" s="7"/>
      <c r="F75" s="7"/>
      <c r="G75" s="7"/>
      <c r="H75" s="7"/>
      <c r="I75" s="7"/>
      <c r="J75" s="7"/>
      <c r="K75" s="7"/>
      <c r="L75" s="7"/>
      <c r="N75" s="7"/>
      <c r="O75" s="7"/>
      <c r="Q75" s="7"/>
      <c r="R75" s="7"/>
      <c r="S75" s="7"/>
      <c r="T75" s="7"/>
      <c r="U75" s="7"/>
    </row>
    <row r="76" spans="1:21">
      <c r="A76" s="23" t="s">
        <v>102</v>
      </c>
      <c r="B76" s="23" t="s">
        <v>26</v>
      </c>
      <c r="C76" s="7"/>
      <c r="D76" s="7"/>
      <c r="E76" s="7"/>
      <c r="F76" s="7"/>
      <c r="G76" s="7"/>
      <c r="H76" s="7"/>
      <c r="I76" s="7"/>
      <c r="J76" s="7"/>
      <c r="K76" s="7"/>
      <c r="L76" s="7"/>
      <c r="N76" s="7"/>
      <c r="O76" s="7"/>
      <c r="Q76" s="7"/>
      <c r="R76" s="7"/>
      <c r="S76" s="7"/>
      <c r="T76" s="7"/>
      <c r="U76" s="7"/>
    </row>
    <row r="77" spans="1:21">
      <c r="A77" s="23" t="s">
        <v>103</v>
      </c>
      <c r="B77" s="23" t="s">
        <v>26</v>
      </c>
      <c r="C77" s="7"/>
      <c r="D77" s="7"/>
      <c r="E77" s="7"/>
      <c r="F77" s="7"/>
      <c r="G77" s="7"/>
      <c r="H77" s="7"/>
      <c r="I77" s="7"/>
      <c r="J77" s="7"/>
      <c r="K77" s="7"/>
      <c r="L77" s="7"/>
      <c r="N77" s="7"/>
      <c r="O77" s="7"/>
      <c r="Q77" s="7"/>
      <c r="R77" s="7"/>
      <c r="S77" s="7"/>
      <c r="T77" s="7"/>
      <c r="U77" s="7"/>
    </row>
    <row r="78" spans="1:21">
      <c r="A78" s="23" t="s">
        <v>104</v>
      </c>
      <c r="B78" s="23" t="s">
        <v>67</v>
      </c>
      <c r="C78" s="7"/>
      <c r="D78" s="7"/>
      <c r="E78" s="7"/>
      <c r="F78" s="7"/>
      <c r="G78" s="7"/>
      <c r="H78" s="7"/>
      <c r="I78" s="7"/>
      <c r="J78" s="7"/>
      <c r="K78" s="7"/>
      <c r="L78" s="7"/>
      <c r="N78" s="7"/>
      <c r="O78" s="7"/>
      <c r="Q78" s="7"/>
      <c r="R78" s="7"/>
      <c r="S78" s="7"/>
      <c r="T78" s="7"/>
      <c r="U78" s="7"/>
    </row>
    <row r="79" spans="1:21">
      <c r="A79" s="23" t="s">
        <v>105</v>
      </c>
      <c r="B79" s="23" t="s">
        <v>67</v>
      </c>
      <c r="C79" s="7"/>
      <c r="D79" s="7"/>
      <c r="E79" s="7"/>
      <c r="F79" s="7"/>
      <c r="G79" s="7"/>
      <c r="H79" s="7"/>
      <c r="I79" s="7"/>
      <c r="J79" s="7"/>
      <c r="K79" s="7"/>
      <c r="L79" s="7"/>
      <c r="N79" s="7"/>
      <c r="O79" s="7"/>
      <c r="Q79" s="7"/>
      <c r="R79" s="7"/>
      <c r="S79" s="7"/>
      <c r="T79" s="7"/>
      <c r="U79" s="7"/>
    </row>
    <row r="80" spans="1:21">
      <c r="A80" s="70" t="s">
        <v>1095</v>
      </c>
      <c r="B80" s="70"/>
      <c r="C80" s="71"/>
      <c r="D80" s="71"/>
      <c r="E80" s="7"/>
      <c r="F80" s="7"/>
      <c r="G80" s="7"/>
      <c r="H80" s="7"/>
      <c r="I80" s="7"/>
      <c r="J80" s="7"/>
      <c r="K80" s="7"/>
      <c r="L80" s="7"/>
      <c r="N80" s="7"/>
      <c r="O80" s="7"/>
      <c r="Q80" s="7"/>
      <c r="R80" s="7"/>
      <c r="S80" s="7"/>
      <c r="T80" s="7"/>
      <c r="U80" s="7"/>
    </row>
    <row r="81" spans="1:21">
      <c r="A81" s="23" t="s">
        <v>106</v>
      </c>
      <c r="B81" s="23" t="s">
        <v>26</v>
      </c>
      <c r="C81" s="7"/>
      <c r="D81" s="7"/>
      <c r="E81" s="7"/>
      <c r="F81" s="7"/>
      <c r="G81" s="7"/>
      <c r="H81" s="7"/>
      <c r="I81" s="7"/>
      <c r="J81" s="7"/>
      <c r="K81" s="7"/>
      <c r="L81" s="7"/>
      <c r="N81" s="7"/>
      <c r="O81" s="7"/>
      <c r="Q81" s="7"/>
      <c r="R81" s="7"/>
      <c r="S81" s="7"/>
      <c r="T81" s="7"/>
      <c r="U81" s="7"/>
    </row>
    <row r="82" spans="1:21">
      <c r="A82" s="23" t="s">
        <v>107</v>
      </c>
      <c r="B82" s="23" t="s">
        <v>70</v>
      </c>
      <c r="C82" s="7"/>
      <c r="D82" s="7"/>
      <c r="E82" s="7"/>
      <c r="F82" s="7"/>
      <c r="G82" s="7"/>
      <c r="H82" s="7"/>
      <c r="I82" s="7"/>
      <c r="J82" s="7"/>
      <c r="K82" s="7"/>
      <c r="L82" s="7"/>
      <c r="N82" s="7"/>
      <c r="O82" s="7"/>
      <c r="Q82" s="7"/>
      <c r="R82" s="7"/>
      <c r="S82" s="7"/>
      <c r="T82" s="7"/>
      <c r="U82" s="7"/>
    </row>
    <row r="83" spans="1:21">
      <c r="A83" s="23" t="s">
        <v>108</v>
      </c>
      <c r="B83" s="23" t="s">
        <v>26</v>
      </c>
      <c r="C83" s="7"/>
      <c r="D83" s="7"/>
      <c r="E83" s="7"/>
      <c r="F83" s="7"/>
      <c r="G83" s="7"/>
      <c r="H83" s="7"/>
      <c r="I83" s="7"/>
      <c r="J83" s="7"/>
      <c r="K83" s="7"/>
      <c r="L83" s="7"/>
      <c r="N83" s="7"/>
      <c r="O83" s="7"/>
      <c r="Q83" s="7"/>
      <c r="R83" s="7"/>
      <c r="S83" s="7"/>
      <c r="T83" s="7"/>
      <c r="U83" s="7"/>
    </row>
    <row r="84" spans="1:21">
      <c r="A84" s="23" t="s">
        <v>109</v>
      </c>
      <c r="B84" s="23" t="s">
        <v>26</v>
      </c>
      <c r="C84" s="7"/>
      <c r="D84" s="7"/>
      <c r="E84" s="7"/>
      <c r="F84" s="7"/>
      <c r="G84" s="7"/>
      <c r="H84" s="7"/>
      <c r="I84" s="7"/>
      <c r="J84" s="7"/>
      <c r="K84" s="7"/>
      <c r="L84" s="7"/>
      <c r="N84" s="7"/>
      <c r="O84" s="7"/>
      <c r="Q84" s="7"/>
      <c r="R84" s="7"/>
      <c r="S84" s="7"/>
      <c r="T84" s="7"/>
      <c r="U84" s="7"/>
    </row>
    <row r="85" spans="1:21">
      <c r="A85" s="23" t="s">
        <v>110</v>
      </c>
      <c r="B85" s="23" t="s">
        <v>26</v>
      </c>
      <c r="C85" s="7"/>
      <c r="D85" s="7"/>
      <c r="E85" s="7"/>
      <c r="F85" s="7"/>
      <c r="G85" s="7"/>
      <c r="H85" s="7"/>
      <c r="I85" s="7"/>
      <c r="J85" s="7"/>
      <c r="K85" s="7"/>
      <c r="L85" s="7"/>
      <c r="N85" s="7"/>
      <c r="O85" s="7"/>
      <c r="Q85" s="7"/>
      <c r="R85" s="7"/>
      <c r="S85" s="7"/>
      <c r="T85" s="7"/>
      <c r="U85" s="7"/>
    </row>
    <row r="86" spans="1:21">
      <c r="A86" s="23" t="s">
        <v>111</v>
      </c>
      <c r="B86" s="23" t="s">
        <v>34</v>
      </c>
      <c r="C86" s="7"/>
      <c r="D86" s="7"/>
      <c r="E86" s="7"/>
      <c r="F86" s="7"/>
      <c r="G86" s="7"/>
      <c r="H86" s="7"/>
      <c r="I86" s="7"/>
      <c r="J86" s="7"/>
      <c r="K86" s="7"/>
      <c r="L86" s="7"/>
      <c r="N86" s="7"/>
      <c r="O86" s="7"/>
      <c r="Q86" s="7"/>
      <c r="R86" s="7"/>
      <c r="S86" s="7"/>
      <c r="T86" s="7"/>
      <c r="U86" s="7"/>
    </row>
    <row r="87" spans="1:21">
      <c r="A87" s="23" t="s">
        <v>112</v>
      </c>
      <c r="B87" s="23" t="s">
        <v>26</v>
      </c>
      <c r="C87" s="7"/>
      <c r="D87" s="7" t="s">
        <v>1198</v>
      </c>
      <c r="E87" s="7"/>
      <c r="F87" s="7"/>
      <c r="G87" s="7"/>
      <c r="H87" s="7"/>
      <c r="I87" s="7"/>
      <c r="J87" s="7"/>
      <c r="K87" s="7"/>
      <c r="L87" s="7"/>
      <c r="N87" s="7"/>
      <c r="O87" s="7"/>
      <c r="Q87" s="7"/>
      <c r="R87" s="7"/>
      <c r="S87" s="7"/>
      <c r="T87" s="7"/>
      <c r="U87" s="7"/>
    </row>
    <row r="88" spans="1:21">
      <c r="A88" s="23" t="s">
        <v>113</v>
      </c>
      <c r="B88" s="23" t="s">
        <v>26</v>
      </c>
      <c r="C88" s="7"/>
      <c r="D88" s="7"/>
      <c r="E88" s="7"/>
      <c r="F88" s="7"/>
      <c r="G88" s="7"/>
      <c r="H88" s="7"/>
      <c r="I88" s="7"/>
      <c r="J88" s="7"/>
      <c r="K88" s="7"/>
      <c r="L88" s="7"/>
      <c r="N88" s="7"/>
      <c r="O88" s="7"/>
      <c r="Q88" s="7"/>
      <c r="R88" s="7"/>
      <c r="S88" s="7"/>
      <c r="T88" s="7"/>
      <c r="U88" s="7"/>
    </row>
    <row r="89" spans="1:21">
      <c r="A89" s="70" t="s">
        <v>1162</v>
      </c>
      <c r="B89" s="23" t="s">
        <v>26</v>
      </c>
      <c r="C89" s="71"/>
      <c r="D89" s="71"/>
      <c r="E89" s="7"/>
      <c r="F89" s="7"/>
      <c r="G89" s="7"/>
      <c r="H89" s="7"/>
      <c r="I89" s="7"/>
      <c r="J89" s="7"/>
      <c r="K89" s="7"/>
      <c r="L89" s="7"/>
      <c r="N89" s="7"/>
      <c r="O89" s="7"/>
      <c r="Q89" s="7"/>
      <c r="R89" s="7"/>
      <c r="S89" s="7"/>
      <c r="T89" s="7"/>
      <c r="U89" s="7"/>
    </row>
    <row r="90" spans="1:21">
      <c r="A90" s="23" t="s">
        <v>114</v>
      </c>
      <c r="B90" s="23" t="s">
        <v>34</v>
      </c>
      <c r="C90" s="7"/>
      <c r="D90" s="7"/>
      <c r="E90" s="7"/>
      <c r="F90" s="7"/>
      <c r="G90" s="7"/>
      <c r="H90" s="7"/>
      <c r="I90" s="7"/>
      <c r="J90" s="7"/>
      <c r="K90" s="7"/>
      <c r="L90" s="7"/>
      <c r="N90" s="7"/>
      <c r="O90" s="7"/>
      <c r="Q90" s="7"/>
      <c r="R90" s="7"/>
      <c r="S90" s="7"/>
      <c r="T90" s="7"/>
      <c r="U90" s="7"/>
    </row>
    <row r="91" spans="1:21">
      <c r="A91" s="23" t="s">
        <v>115</v>
      </c>
      <c r="B91" s="23" t="s">
        <v>26</v>
      </c>
      <c r="C91" s="7"/>
      <c r="D91" s="7"/>
      <c r="E91" s="7"/>
      <c r="F91" s="7"/>
      <c r="G91" s="7"/>
      <c r="H91" s="7"/>
      <c r="I91" s="7"/>
      <c r="J91" s="7"/>
      <c r="K91" s="7"/>
      <c r="L91" s="7"/>
      <c r="N91" s="7"/>
      <c r="O91" s="7"/>
      <c r="Q91" s="7"/>
      <c r="R91" s="7"/>
      <c r="S91" s="7"/>
      <c r="T91" s="7"/>
      <c r="U91" s="7"/>
    </row>
    <row r="92" spans="1:21">
      <c r="A92" s="23" t="s">
        <v>116</v>
      </c>
      <c r="B92" s="23" t="s">
        <v>26</v>
      </c>
      <c r="C92" s="7"/>
      <c r="D92" s="7"/>
      <c r="E92" s="7"/>
      <c r="F92" s="7"/>
      <c r="G92" s="7"/>
      <c r="H92" s="7"/>
      <c r="I92" s="7"/>
      <c r="J92" s="7"/>
      <c r="K92" s="7"/>
      <c r="L92" s="7"/>
      <c r="N92" s="7"/>
      <c r="O92" s="7"/>
      <c r="Q92" s="7"/>
      <c r="R92" s="7"/>
      <c r="S92" s="7"/>
      <c r="T92" s="7"/>
      <c r="U92" s="7"/>
    </row>
    <row r="93" spans="1:21">
      <c r="A93" s="23" t="s">
        <v>117</v>
      </c>
      <c r="B93" s="23" t="s">
        <v>26</v>
      </c>
      <c r="C93" s="7"/>
      <c r="D93" s="7"/>
      <c r="E93" s="7"/>
      <c r="F93" s="7"/>
      <c r="G93" s="7"/>
      <c r="H93" s="7"/>
      <c r="I93" s="7"/>
      <c r="J93" s="7"/>
      <c r="K93" s="7"/>
      <c r="L93" s="7"/>
      <c r="N93" s="7"/>
      <c r="O93" s="7"/>
      <c r="Q93" s="7"/>
      <c r="R93" s="7"/>
      <c r="S93" s="7"/>
      <c r="T93" s="7"/>
      <c r="U93" s="7"/>
    </row>
    <row r="94" spans="1:21">
      <c r="A94" s="23" t="s">
        <v>118</v>
      </c>
      <c r="B94" s="23" t="s">
        <v>38</v>
      </c>
      <c r="C94" s="7"/>
      <c r="D94" s="7"/>
      <c r="E94" s="7"/>
      <c r="F94" s="7"/>
      <c r="G94" s="7"/>
      <c r="H94" s="7"/>
      <c r="I94" s="7"/>
      <c r="J94" s="7"/>
      <c r="K94" s="7"/>
      <c r="L94" s="7"/>
      <c r="N94" s="7"/>
      <c r="O94" s="7"/>
      <c r="Q94" s="7"/>
      <c r="R94" s="7"/>
      <c r="S94" s="7"/>
      <c r="T94" s="7"/>
      <c r="U94" s="7"/>
    </row>
    <row r="95" spans="1:21">
      <c r="A95" s="23" t="s">
        <v>119</v>
      </c>
      <c r="B95" s="23" t="s">
        <v>26</v>
      </c>
      <c r="C95" s="7"/>
      <c r="D95" s="7"/>
      <c r="E95" s="7"/>
      <c r="F95" s="7"/>
      <c r="G95" s="7"/>
      <c r="H95" s="7"/>
      <c r="I95" s="7"/>
      <c r="J95" s="7"/>
      <c r="K95" s="7"/>
      <c r="L95" s="7"/>
      <c r="N95" s="7"/>
      <c r="O95" s="7"/>
      <c r="Q95" s="7"/>
      <c r="R95" s="7"/>
      <c r="S95" s="7"/>
      <c r="T95" s="7"/>
      <c r="U95" s="7"/>
    </row>
    <row r="96" spans="1:21">
      <c r="A96" s="23" t="s">
        <v>120</v>
      </c>
      <c r="B96" s="23" t="s">
        <v>34</v>
      </c>
      <c r="C96" s="7"/>
      <c r="D96" s="7"/>
      <c r="E96" s="7"/>
      <c r="F96" s="7"/>
      <c r="G96" s="7"/>
      <c r="H96" s="7"/>
      <c r="I96" s="7"/>
      <c r="J96" s="7"/>
      <c r="K96" s="7"/>
      <c r="L96" s="7"/>
      <c r="N96" s="7"/>
      <c r="O96" s="7"/>
      <c r="Q96" s="7"/>
      <c r="R96" s="7"/>
      <c r="S96" s="7"/>
      <c r="T96" s="7"/>
      <c r="U96" s="7"/>
    </row>
    <row r="97" spans="1:21">
      <c r="A97" s="23" t="s">
        <v>121</v>
      </c>
      <c r="B97" s="23" t="s">
        <v>38</v>
      </c>
      <c r="C97" s="7"/>
      <c r="D97" s="7"/>
      <c r="E97" s="7"/>
      <c r="F97" s="7"/>
      <c r="G97" s="7"/>
      <c r="H97" s="7"/>
      <c r="I97" s="7"/>
      <c r="J97" s="7"/>
      <c r="K97" s="7"/>
      <c r="L97" s="7"/>
      <c r="N97" s="7"/>
      <c r="O97" s="7"/>
      <c r="Q97" s="7"/>
      <c r="R97" s="7"/>
      <c r="S97" s="7"/>
      <c r="T97" s="7"/>
      <c r="U97" s="7"/>
    </row>
    <row r="98" spans="1:21">
      <c r="A98" s="23" t="s">
        <v>122</v>
      </c>
      <c r="B98" s="23" t="s">
        <v>26</v>
      </c>
      <c r="C98" s="7"/>
      <c r="D98" s="7"/>
      <c r="E98" s="7"/>
      <c r="F98" s="7"/>
      <c r="G98" s="7"/>
      <c r="H98" s="7"/>
      <c r="I98" s="7"/>
      <c r="J98" s="7"/>
      <c r="K98" s="7"/>
      <c r="L98" s="7"/>
      <c r="N98" s="7"/>
      <c r="O98" s="7"/>
      <c r="Q98" s="7"/>
      <c r="R98" s="7"/>
      <c r="S98" s="7"/>
      <c r="T98" s="7"/>
      <c r="U98" s="7"/>
    </row>
    <row r="99" spans="1:21">
      <c r="A99" s="23" t="s">
        <v>123</v>
      </c>
      <c r="B99" s="23" t="s">
        <v>26</v>
      </c>
      <c r="C99" s="7"/>
      <c r="D99" s="7"/>
      <c r="E99" s="7"/>
      <c r="F99" s="7"/>
      <c r="G99" s="7"/>
      <c r="H99" s="7"/>
      <c r="I99" s="7"/>
      <c r="J99" s="7"/>
      <c r="K99" s="7"/>
      <c r="L99" s="7"/>
      <c r="N99" s="7"/>
      <c r="O99" s="7"/>
      <c r="Q99" s="7"/>
      <c r="R99" s="7"/>
      <c r="S99" s="7"/>
      <c r="T99" s="7"/>
      <c r="U99" s="7"/>
    </row>
    <row r="100" spans="1:21">
      <c r="A100" s="70" t="s">
        <v>1163</v>
      </c>
      <c r="B100" s="23" t="s">
        <v>26</v>
      </c>
      <c r="C100" s="71"/>
      <c r="D100" s="71"/>
      <c r="E100" s="7"/>
      <c r="F100" s="7"/>
      <c r="G100" s="7"/>
      <c r="H100" s="7"/>
      <c r="I100" s="7"/>
      <c r="J100" s="7"/>
      <c r="K100" s="7"/>
      <c r="L100" s="7"/>
      <c r="N100" s="7"/>
      <c r="O100" s="7"/>
      <c r="Q100" s="7"/>
      <c r="R100" s="7"/>
      <c r="S100" s="7"/>
      <c r="T100" s="7"/>
      <c r="U100" s="7"/>
    </row>
    <row r="101" spans="1:21">
      <c r="A101" s="23" t="s">
        <v>124</v>
      </c>
      <c r="B101" s="23" t="s">
        <v>26</v>
      </c>
      <c r="C101" s="7"/>
      <c r="D101" s="7"/>
      <c r="E101" s="7"/>
      <c r="F101" s="7"/>
      <c r="G101" s="7"/>
      <c r="H101" s="7"/>
      <c r="I101" s="7"/>
      <c r="J101" s="7"/>
      <c r="K101" s="7"/>
      <c r="L101" s="7"/>
      <c r="N101" s="7"/>
      <c r="O101" s="7"/>
      <c r="Q101" s="7"/>
      <c r="R101" s="7"/>
      <c r="S101" s="7"/>
      <c r="T101" s="7"/>
      <c r="U101" s="7"/>
    </row>
    <row r="102" spans="1:21">
      <c r="A102" s="23" t="s">
        <v>125</v>
      </c>
      <c r="B102" s="23" t="s">
        <v>67</v>
      </c>
      <c r="C102" s="7"/>
      <c r="D102" s="7"/>
      <c r="E102" s="7"/>
      <c r="F102" s="7"/>
      <c r="G102" s="7"/>
      <c r="H102" s="7"/>
      <c r="I102" s="7"/>
      <c r="J102" s="7"/>
      <c r="K102" s="7"/>
      <c r="L102" s="7"/>
      <c r="N102" s="7"/>
      <c r="O102" s="7"/>
      <c r="Q102" s="7"/>
      <c r="R102" s="7"/>
      <c r="S102" s="7"/>
      <c r="T102" s="7"/>
      <c r="U102" s="7"/>
    </row>
    <row r="103" spans="1:21">
      <c r="A103" s="23" t="s">
        <v>126</v>
      </c>
      <c r="B103" s="23" t="s">
        <v>34</v>
      </c>
      <c r="C103" s="7"/>
      <c r="D103" s="7"/>
      <c r="E103" s="7"/>
      <c r="F103" s="7"/>
      <c r="G103" s="7"/>
      <c r="H103" s="7"/>
      <c r="I103" s="7"/>
      <c r="J103" s="7"/>
      <c r="K103" s="7"/>
      <c r="L103" s="7"/>
      <c r="N103" s="7"/>
      <c r="O103" s="7"/>
      <c r="Q103" s="7"/>
      <c r="R103" s="7"/>
      <c r="S103" s="7"/>
      <c r="T103" s="7"/>
      <c r="U103" s="7"/>
    </row>
    <row r="104" spans="1:21">
      <c r="A104" s="23" t="s">
        <v>127</v>
      </c>
      <c r="B104" s="23" t="s">
        <v>70</v>
      </c>
      <c r="C104" s="7"/>
      <c r="D104" s="7"/>
      <c r="E104" s="7"/>
      <c r="F104" s="7"/>
      <c r="G104" s="7"/>
      <c r="H104" s="7"/>
      <c r="I104" s="7"/>
      <c r="J104" s="7"/>
      <c r="K104" s="7"/>
      <c r="L104" s="7"/>
      <c r="N104" s="7"/>
      <c r="O104" s="7"/>
      <c r="Q104" s="7"/>
      <c r="R104" s="7"/>
      <c r="S104" s="7"/>
      <c r="T104" s="7"/>
      <c r="U104" s="7"/>
    </row>
    <row r="105" spans="1:21">
      <c r="A105" s="70" t="s">
        <v>1096</v>
      </c>
      <c r="B105" s="23" t="s">
        <v>26</v>
      </c>
      <c r="C105" s="71"/>
      <c r="D105" s="71"/>
      <c r="E105" s="7"/>
      <c r="F105" s="7"/>
      <c r="G105" s="7"/>
      <c r="H105" s="7"/>
      <c r="I105" s="7"/>
      <c r="J105" s="7"/>
      <c r="K105" s="7"/>
      <c r="L105" s="7"/>
      <c r="N105" s="7"/>
      <c r="O105" s="7"/>
      <c r="Q105" s="7"/>
      <c r="R105" s="7"/>
      <c r="S105" s="7"/>
      <c r="T105" s="7"/>
      <c r="U105" s="7"/>
    </row>
    <row r="106" spans="1:21">
      <c r="A106" s="23" t="s">
        <v>128</v>
      </c>
      <c r="B106" s="23" t="s">
        <v>70</v>
      </c>
      <c r="C106" s="7"/>
      <c r="D106" s="7"/>
      <c r="E106" s="7"/>
      <c r="F106" s="7"/>
      <c r="G106" s="7"/>
      <c r="H106" s="7"/>
      <c r="I106" s="7"/>
      <c r="J106" s="7"/>
      <c r="K106" s="7"/>
      <c r="L106" s="7"/>
      <c r="N106" s="7"/>
      <c r="O106" s="7"/>
      <c r="Q106" s="7"/>
      <c r="R106" s="7"/>
      <c r="S106" s="7"/>
      <c r="T106" s="7"/>
      <c r="U106" s="7"/>
    </row>
    <row r="107" spans="1:21">
      <c r="A107" s="72" t="s">
        <v>1088</v>
      </c>
      <c r="B107" s="23" t="s">
        <v>26</v>
      </c>
      <c r="C107" s="71"/>
      <c r="D107" s="71"/>
      <c r="E107" s="7"/>
      <c r="F107" s="7"/>
      <c r="G107" s="7"/>
      <c r="H107" s="7"/>
      <c r="I107" s="7"/>
      <c r="J107" s="7"/>
      <c r="K107" s="7"/>
      <c r="L107" s="7"/>
      <c r="N107" s="7"/>
      <c r="O107" s="7"/>
      <c r="Q107" s="7"/>
      <c r="R107" s="7"/>
      <c r="S107" s="7"/>
      <c r="T107" s="7"/>
      <c r="U107" s="7"/>
    </row>
    <row r="108" spans="1:21">
      <c r="A108" s="70" t="s">
        <v>1090</v>
      </c>
      <c r="B108" s="23" t="s">
        <v>26</v>
      </c>
      <c r="C108" s="7"/>
      <c r="D108" s="7"/>
      <c r="E108" s="7"/>
      <c r="F108" s="7"/>
      <c r="G108" s="7"/>
      <c r="H108" s="7"/>
      <c r="I108" s="7"/>
      <c r="J108" s="7"/>
      <c r="K108" s="7"/>
      <c r="L108" s="7"/>
      <c r="N108" s="7"/>
      <c r="O108" s="7"/>
      <c r="Q108" s="7"/>
      <c r="R108" s="7"/>
      <c r="S108" s="7"/>
      <c r="T108" s="7"/>
      <c r="U108" s="7"/>
    </row>
    <row r="109" spans="1:21">
      <c r="A109" s="23" t="s">
        <v>129</v>
      </c>
      <c r="B109" s="23" t="s">
        <v>34</v>
      </c>
      <c r="C109" s="7"/>
      <c r="D109" s="7"/>
      <c r="E109" s="7"/>
      <c r="F109" s="7"/>
      <c r="G109" s="7"/>
      <c r="H109" s="7"/>
      <c r="I109" s="7"/>
      <c r="J109" s="7"/>
      <c r="K109" s="7"/>
      <c r="L109" s="7"/>
      <c r="N109" s="7"/>
      <c r="O109" s="7"/>
      <c r="Q109" s="7"/>
      <c r="R109" s="7"/>
      <c r="S109" s="7"/>
      <c r="T109" s="7"/>
      <c r="U109" s="7"/>
    </row>
    <row r="110" spans="1:21">
      <c r="A110" s="7"/>
      <c r="B110" s="7"/>
      <c r="C110" s="7"/>
      <c r="D110" s="7"/>
      <c r="E110" s="7"/>
      <c r="F110" s="7"/>
      <c r="G110" s="7"/>
      <c r="H110" s="7"/>
      <c r="I110" s="7"/>
      <c r="J110" s="7"/>
      <c r="K110" s="7"/>
      <c r="L110" s="7"/>
      <c r="N110" s="7"/>
      <c r="O110" s="7"/>
      <c r="Q110" s="7"/>
      <c r="R110" s="7"/>
      <c r="S110" s="7"/>
      <c r="T110" s="7"/>
      <c r="U110" s="7"/>
    </row>
    <row r="111" spans="1:21">
      <c r="A111" s="7"/>
      <c r="B111" s="7"/>
      <c r="C111" s="7"/>
      <c r="D111" s="7"/>
      <c r="E111" s="7"/>
      <c r="F111" s="7"/>
      <c r="G111" s="7"/>
      <c r="H111" s="7"/>
      <c r="I111" s="7"/>
      <c r="J111" s="7"/>
      <c r="K111" s="7"/>
      <c r="L111" s="7"/>
      <c r="N111" s="7"/>
      <c r="O111" s="7"/>
      <c r="Q111" s="7"/>
      <c r="R111" s="7"/>
      <c r="S111" s="7"/>
      <c r="T111" s="7"/>
      <c r="U111" s="7"/>
    </row>
    <row r="112" spans="1:21">
      <c r="A112" s="7"/>
      <c r="B112" s="7"/>
      <c r="C112" s="7"/>
      <c r="D112" s="7"/>
      <c r="E112" s="7"/>
      <c r="F112" s="7"/>
      <c r="G112" s="7"/>
      <c r="H112" s="7"/>
      <c r="I112" s="7"/>
      <c r="J112" s="7"/>
      <c r="K112" s="7"/>
      <c r="L112" s="7"/>
      <c r="N112" s="7"/>
      <c r="O112" s="7"/>
      <c r="Q112" s="7"/>
      <c r="R112" s="7"/>
      <c r="S112" s="7"/>
      <c r="T112" s="7"/>
      <c r="U112" s="7"/>
    </row>
    <row r="113" spans="1:21">
      <c r="A113" s="7"/>
      <c r="B113" s="7"/>
      <c r="C113" s="7"/>
      <c r="D113" s="7"/>
      <c r="E113" s="7"/>
      <c r="F113" s="7"/>
      <c r="G113" s="7"/>
      <c r="H113" s="7"/>
      <c r="I113" s="7"/>
      <c r="J113" s="7"/>
      <c r="K113" s="7"/>
      <c r="L113" s="7"/>
      <c r="N113" s="7"/>
      <c r="O113" s="7"/>
      <c r="Q113" s="7"/>
      <c r="R113" s="7"/>
      <c r="S113" s="7"/>
      <c r="T113" s="7"/>
      <c r="U113" s="7"/>
    </row>
    <row r="114" spans="1:21">
      <c r="A114" s="7"/>
      <c r="B114" s="7"/>
      <c r="C114" s="7"/>
      <c r="D114" s="7"/>
      <c r="E114" s="7"/>
      <c r="F114" s="7"/>
      <c r="G114" s="7"/>
      <c r="H114" s="7"/>
      <c r="I114" s="7"/>
      <c r="J114" s="7"/>
      <c r="K114" s="7"/>
      <c r="L114" s="7"/>
      <c r="N114" s="7"/>
      <c r="O114" s="7"/>
      <c r="Q114" s="7"/>
      <c r="R114" s="7"/>
      <c r="S114" s="7"/>
      <c r="T114" s="7"/>
      <c r="U114" s="7"/>
    </row>
    <row r="115" spans="1:21">
      <c r="A115" s="7"/>
      <c r="B115" s="7"/>
      <c r="C115" s="7"/>
      <c r="D115" s="7"/>
      <c r="E115" s="7"/>
      <c r="F115" s="7"/>
      <c r="G115" s="7"/>
      <c r="H115" s="7"/>
      <c r="I115" s="7"/>
      <c r="J115" s="7"/>
      <c r="K115" s="7"/>
      <c r="L115" s="7"/>
      <c r="N115" s="7"/>
      <c r="O115" s="7"/>
      <c r="Q115" s="7"/>
      <c r="R115" s="7"/>
      <c r="S115" s="7"/>
      <c r="T115" s="7"/>
      <c r="U115" s="7"/>
    </row>
    <row r="116" spans="1:21">
      <c r="A116" s="7"/>
      <c r="B116" s="7"/>
      <c r="C116" s="7"/>
      <c r="D116" s="7"/>
      <c r="E116" s="7"/>
      <c r="F116" s="7"/>
      <c r="G116" s="7"/>
      <c r="H116" s="7"/>
      <c r="I116" s="7"/>
      <c r="J116" s="7"/>
      <c r="K116" s="7"/>
      <c r="L116" s="7"/>
      <c r="N116" s="7"/>
      <c r="O116" s="7"/>
      <c r="Q116" s="7"/>
      <c r="R116" s="7"/>
      <c r="S116" s="7"/>
      <c r="T116" s="7"/>
      <c r="U116" s="7"/>
    </row>
    <row r="117" spans="1:21">
      <c r="A117" s="7"/>
      <c r="B117" s="7"/>
      <c r="C117" s="7"/>
      <c r="D117" s="7"/>
      <c r="E117" s="7"/>
      <c r="F117" s="7"/>
      <c r="G117" s="7"/>
      <c r="H117" s="7"/>
      <c r="I117" s="7"/>
      <c r="J117" s="7"/>
      <c r="K117" s="7"/>
      <c r="L117" s="7"/>
      <c r="N117" s="7"/>
      <c r="O117" s="7"/>
      <c r="Q117" s="7"/>
      <c r="R117" s="7"/>
      <c r="S117" s="7"/>
      <c r="T117" s="7"/>
      <c r="U117" s="7"/>
    </row>
    <row r="118" spans="1:21">
      <c r="A118" s="7"/>
      <c r="B118" s="7"/>
      <c r="C118" s="7"/>
      <c r="D118" s="7"/>
      <c r="E118" s="7"/>
      <c r="F118" s="7"/>
      <c r="G118" s="7"/>
      <c r="H118" s="7"/>
      <c r="I118" s="7"/>
      <c r="J118" s="7"/>
      <c r="K118" s="7"/>
      <c r="L118" s="7"/>
      <c r="N118" s="7"/>
      <c r="O118" s="7"/>
      <c r="Q118" s="7"/>
      <c r="R118" s="7"/>
      <c r="S118" s="7"/>
      <c r="T118" s="7"/>
      <c r="U118" s="7"/>
    </row>
    <row r="119" spans="1:21">
      <c r="A119" s="7"/>
      <c r="B119" s="7"/>
      <c r="C119" s="7"/>
      <c r="D119" s="7"/>
      <c r="E119" s="7"/>
      <c r="F119" s="7"/>
      <c r="G119" s="7"/>
      <c r="H119" s="7"/>
      <c r="I119" s="7"/>
      <c r="J119" s="7"/>
      <c r="K119" s="7"/>
      <c r="L119" s="7"/>
      <c r="N119" s="7"/>
      <c r="O119" s="7"/>
      <c r="Q119" s="7"/>
      <c r="R119" s="7"/>
      <c r="S119" s="7"/>
      <c r="T119" s="7"/>
      <c r="U119" s="7"/>
    </row>
    <row r="120" spans="1:21">
      <c r="A120" s="7"/>
      <c r="B120" s="7"/>
      <c r="C120" s="7"/>
      <c r="D120" s="7"/>
      <c r="E120" s="7"/>
      <c r="F120" s="7"/>
      <c r="G120" s="7"/>
      <c r="H120" s="7"/>
      <c r="I120" s="7"/>
      <c r="J120" s="7"/>
      <c r="K120" s="7"/>
      <c r="L120" s="7"/>
      <c r="N120" s="7"/>
      <c r="O120" s="7"/>
      <c r="Q120" s="7"/>
      <c r="R120" s="7"/>
      <c r="S120" s="7"/>
      <c r="T120" s="7"/>
      <c r="U120" s="7"/>
    </row>
    <row r="121" spans="1:21">
      <c r="A121" s="7"/>
      <c r="B121" s="7"/>
      <c r="C121" s="7"/>
      <c r="D121" s="7"/>
      <c r="E121" s="7"/>
      <c r="F121" s="7"/>
      <c r="G121" s="7"/>
      <c r="H121" s="7"/>
      <c r="I121" s="7"/>
      <c r="J121" s="7"/>
      <c r="K121" s="7"/>
      <c r="L121" s="7"/>
      <c r="N121" s="7"/>
      <c r="O121" s="7"/>
      <c r="Q121" s="7"/>
      <c r="R121" s="7"/>
      <c r="S121" s="7"/>
      <c r="T121" s="7"/>
      <c r="U121" s="7"/>
    </row>
    <row r="122" spans="1:21">
      <c r="A122" s="7"/>
      <c r="B122" s="7"/>
      <c r="C122" s="7"/>
      <c r="D122" s="7"/>
      <c r="E122" s="7"/>
      <c r="F122" s="7"/>
      <c r="G122" s="7"/>
      <c r="H122" s="7"/>
      <c r="I122" s="7"/>
      <c r="J122" s="7"/>
      <c r="K122" s="7"/>
      <c r="L122" s="7"/>
      <c r="N122" s="7"/>
      <c r="O122" s="7"/>
      <c r="Q122" s="7"/>
      <c r="R122" s="7"/>
      <c r="S122" s="7"/>
      <c r="T122" s="7"/>
      <c r="U122" s="7"/>
    </row>
    <row r="123" spans="1:21">
      <c r="A123" s="7"/>
      <c r="B123" s="7"/>
      <c r="C123" s="7"/>
      <c r="D123" s="7"/>
      <c r="E123" s="7"/>
      <c r="F123" s="7"/>
      <c r="G123" s="7"/>
      <c r="H123" s="7"/>
      <c r="I123" s="7"/>
      <c r="J123" s="7"/>
      <c r="K123" s="7"/>
      <c r="L123" s="7"/>
      <c r="N123" s="7"/>
      <c r="O123" s="7"/>
      <c r="Q123" s="7"/>
      <c r="R123" s="7"/>
      <c r="S123" s="7"/>
      <c r="T123" s="7"/>
      <c r="U123" s="7"/>
    </row>
    <row r="124" spans="1:21">
      <c r="A124" s="7"/>
      <c r="B124" s="7"/>
      <c r="C124" s="7"/>
      <c r="D124" s="7"/>
      <c r="E124" s="7"/>
      <c r="F124" s="7"/>
      <c r="G124" s="7"/>
      <c r="H124" s="7"/>
      <c r="I124" s="7"/>
      <c r="J124" s="7"/>
      <c r="K124" s="7"/>
      <c r="L124" s="7"/>
      <c r="N124" s="7"/>
      <c r="O124" s="7"/>
      <c r="Q124" s="7"/>
      <c r="R124" s="7"/>
      <c r="S124" s="7"/>
      <c r="T124" s="7"/>
      <c r="U124" s="7"/>
    </row>
    <row r="125" spans="1:21">
      <c r="A125" s="7"/>
      <c r="B125" s="7"/>
      <c r="C125" s="7"/>
      <c r="D125" s="7"/>
      <c r="E125" s="7"/>
      <c r="F125" s="7"/>
      <c r="G125" s="7"/>
      <c r="H125" s="7"/>
      <c r="I125" s="7"/>
      <c r="J125" s="7"/>
      <c r="K125" s="7"/>
      <c r="L125" s="7"/>
      <c r="N125" s="7"/>
      <c r="O125" s="7"/>
      <c r="Q125" s="7"/>
      <c r="R125" s="7"/>
      <c r="S125" s="7"/>
      <c r="T125" s="7"/>
      <c r="U125" s="7"/>
    </row>
    <row r="126" spans="1:21">
      <c r="A126" s="7"/>
      <c r="B126" s="7"/>
      <c r="C126" s="7"/>
      <c r="D126" s="7"/>
      <c r="E126" s="7"/>
      <c r="F126" s="7"/>
      <c r="G126" s="7"/>
      <c r="H126" s="7"/>
      <c r="I126" s="7"/>
      <c r="J126" s="7"/>
      <c r="K126" s="7"/>
      <c r="L126" s="7"/>
      <c r="N126" s="7"/>
      <c r="O126" s="7"/>
      <c r="Q126" s="7"/>
      <c r="R126" s="7"/>
      <c r="S126" s="7"/>
      <c r="T126" s="7"/>
      <c r="U126" s="7"/>
    </row>
    <row r="127" spans="1:21">
      <c r="A127" s="7"/>
      <c r="B127" s="7"/>
      <c r="C127" s="7"/>
      <c r="D127" s="7"/>
      <c r="E127" s="7"/>
      <c r="F127" s="7"/>
      <c r="G127" s="7"/>
      <c r="H127" s="7"/>
      <c r="I127" s="7"/>
      <c r="J127" s="7"/>
      <c r="K127" s="7"/>
      <c r="L127" s="7"/>
      <c r="N127" s="7"/>
      <c r="O127" s="7"/>
      <c r="Q127" s="7"/>
      <c r="R127" s="7"/>
      <c r="S127" s="7"/>
      <c r="T127" s="7"/>
      <c r="U127" s="7"/>
    </row>
    <row r="128" spans="1:21">
      <c r="A128" s="7"/>
      <c r="B128" s="7"/>
      <c r="C128" s="7"/>
      <c r="D128" s="7"/>
      <c r="E128" s="7"/>
      <c r="F128" s="7"/>
      <c r="G128" s="7"/>
      <c r="H128" s="7"/>
      <c r="I128" s="7"/>
      <c r="J128" s="7"/>
      <c r="K128" s="7"/>
      <c r="L128" s="7"/>
      <c r="N128" s="7"/>
      <c r="O128" s="7"/>
      <c r="Q128" s="7"/>
      <c r="R128" s="7"/>
      <c r="S128" s="7"/>
      <c r="T128" s="7"/>
      <c r="U128" s="7"/>
    </row>
    <row r="129" spans="1:21">
      <c r="A129" s="7"/>
      <c r="B129" s="7"/>
      <c r="C129" s="7"/>
      <c r="D129" s="7"/>
      <c r="E129" s="7"/>
      <c r="F129" s="7"/>
      <c r="G129" s="7"/>
      <c r="H129" s="7"/>
      <c r="I129" s="7"/>
      <c r="J129" s="7"/>
      <c r="K129" s="7"/>
      <c r="L129" s="7"/>
      <c r="N129" s="7"/>
      <c r="O129" s="7"/>
      <c r="Q129" s="7"/>
      <c r="R129" s="7"/>
      <c r="S129" s="7"/>
      <c r="T129" s="7"/>
      <c r="U129" s="7"/>
    </row>
    <row r="130" spans="1:21">
      <c r="A130" s="7"/>
      <c r="B130" s="7"/>
      <c r="C130" s="7"/>
      <c r="D130" s="7"/>
      <c r="E130" s="7"/>
      <c r="F130" s="7"/>
      <c r="G130" s="7"/>
      <c r="H130" s="7"/>
      <c r="I130" s="7"/>
      <c r="J130" s="7"/>
      <c r="K130" s="7"/>
      <c r="L130" s="7"/>
      <c r="N130" s="7"/>
      <c r="O130" s="7"/>
      <c r="Q130" s="7"/>
      <c r="R130" s="7"/>
      <c r="S130" s="7"/>
      <c r="T130" s="7"/>
      <c r="U130" s="7"/>
    </row>
    <row r="131" spans="1:21">
      <c r="A131" s="7"/>
      <c r="B131" s="7"/>
      <c r="C131" s="7"/>
      <c r="D131" s="7"/>
      <c r="E131" s="7"/>
      <c r="F131" s="7"/>
      <c r="G131" s="7"/>
      <c r="H131" s="7"/>
      <c r="I131" s="7"/>
      <c r="J131" s="7"/>
      <c r="K131" s="7"/>
      <c r="L131" s="7"/>
      <c r="N131" s="7"/>
      <c r="O131" s="7"/>
      <c r="Q131" s="7"/>
      <c r="R131" s="7"/>
      <c r="S131" s="7"/>
      <c r="T131" s="7"/>
      <c r="U131" s="7"/>
    </row>
    <row r="132" spans="1:21">
      <c r="A132" s="7"/>
      <c r="B132" s="7"/>
      <c r="C132" s="7"/>
      <c r="D132" s="7"/>
      <c r="E132" s="7"/>
      <c r="F132" s="7"/>
      <c r="G132" s="7"/>
      <c r="H132" s="7"/>
      <c r="I132" s="7"/>
      <c r="J132" s="7"/>
      <c r="K132" s="7"/>
      <c r="L132" s="7"/>
      <c r="N132" s="7"/>
      <c r="O132" s="7"/>
      <c r="Q132" s="7"/>
      <c r="R132" s="7"/>
      <c r="S132" s="7"/>
      <c r="T132" s="7"/>
      <c r="U132" s="7"/>
    </row>
    <row r="133" spans="1:21">
      <c r="A133" s="7"/>
      <c r="B133" s="7"/>
      <c r="C133" s="7"/>
      <c r="D133" s="7"/>
      <c r="E133" s="7"/>
      <c r="F133" s="7"/>
      <c r="G133" s="7"/>
      <c r="H133" s="7"/>
      <c r="I133" s="7"/>
      <c r="J133" s="7"/>
      <c r="K133" s="7"/>
      <c r="L133" s="7"/>
      <c r="N133" s="7"/>
      <c r="O133" s="7"/>
      <c r="Q133" s="7"/>
      <c r="R133" s="7"/>
      <c r="S133" s="7"/>
      <c r="T133" s="7"/>
      <c r="U133" s="7"/>
    </row>
    <row r="134" spans="1:21">
      <c r="A134" s="7"/>
      <c r="B134" s="7"/>
      <c r="C134" s="7"/>
      <c r="D134" s="7"/>
      <c r="E134" s="7"/>
      <c r="F134" s="7"/>
      <c r="G134" s="7"/>
      <c r="H134" s="7"/>
      <c r="I134" s="7"/>
      <c r="J134" s="7"/>
      <c r="K134" s="7"/>
      <c r="L134" s="7"/>
      <c r="N134" s="7"/>
      <c r="O134" s="7"/>
      <c r="Q134" s="7"/>
      <c r="R134" s="7"/>
      <c r="S134" s="7"/>
      <c r="T134" s="7"/>
      <c r="U134" s="7"/>
    </row>
    <row r="135" spans="1:21">
      <c r="A135" s="7"/>
      <c r="B135" s="7"/>
      <c r="C135" s="7"/>
      <c r="D135" s="7"/>
      <c r="E135" s="7"/>
      <c r="F135" s="7"/>
      <c r="G135" s="7"/>
      <c r="H135" s="7"/>
      <c r="I135" s="7"/>
      <c r="J135" s="7"/>
      <c r="K135" s="7"/>
      <c r="L135" s="7"/>
      <c r="N135" s="7"/>
      <c r="O135" s="7"/>
      <c r="Q135" s="7"/>
      <c r="R135" s="7"/>
      <c r="S135" s="7"/>
      <c r="T135" s="7"/>
      <c r="U135" s="7"/>
    </row>
    <row r="136" spans="1:21">
      <c r="A136" s="7"/>
      <c r="B136" s="7"/>
      <c r="C136" s="7"/>
      <c r="D136" s="7"/>
      <c r="E136" s="7"/>
      <c r="F136" s="7"/>
      <c r="G136" s="7"/>
      <c r="H136" s="7"/>
      <c r="I136" s="7"/>
      <c r="J136" s="7"/>
      <c r="K136" s="7"/>
      <c r="L136" s="7"/>
      <c r="N136" s="7"/>
      <c r="O136" s="7"/>
      <c r="Q136" s="7"/>
      <c r="R136" s="7"/>
      <c r="S136" s="7"/>
      <c r="T136" s="7"/>
      <c r="U136" s="7"/>
    </row>
    <row r="137" spans="1:21">
      <c r="A137" s="7"/>
      <c r="B137" s="7"/>
      <c r="C137" s="7"/>
      <c r="D137" s="7"/>
      <c r="E137" s="7"/>
      <c r="F137" s="7"/>
      <c r="G137" s="7"/>
      <c r="H137" s="7"/>
      <c r="I137" s="7"/>
      <c r="J137" s="7"/>
      <c r="K137" s="7"/>
      <c r="L137" s="7"/>
      <c r="N137" s="7"/>
      <c r="O137" s="7"/>
      <c r="Q137" s="7"/>
      <c r="R137" s="7"/>
      <c r="S137" s="7"/>
      <c r="T137" s="7"/>
      <c r="U137" s="7"/>
    </row>
    <row r="138" spans="1:21">
      <c r="A138" s="7"/>
      <c r="B138" s="7"/>
      <c r="C138" s="7"/>
      <c r="D138" s="7"/>
      <c r="E138" s="7"/>
      <c r="F138" s="7"/>
      <c r="G138" s="7"/>
      <c r="H138" s="7"/>
      <c r="I138" s="7"/>
      <c r="J138" s="7"/>
      <c r="K138" s="7"/>
      <c r="L138" s="7"/>
      <c r="N138" s="7"/>
      <c r="O138" s="7"/>
      <c r="Q138" s="7"/>
      <c r="R138" s="7"/>
      <c r="S138" s="7"/>
      <c r="T138" s="7"/>
      <c r="U138" s="7"/>
    </row>
    <row r="139" spans="1:21">
      <c r="A139" s="7"/>
      <c r="B139" s="7"/>
      <c r="C139" s="7"/>
      <c r="D139" s="7"/>
      <c r="E139" s="7"/>
      <c r="F139" s="7"/>
      <c r="G139" s="7"/>
      <c r="H139" s="7"/>
      <c r="I139" s="7"/>
      <c r="J139" s="7"/>
      <c r="K139" s="7"/>
      <c r="L139" s="7"/>
      <c r="N139" s="7"/>
      <c r="O139" s="7"/>
      <c r="Q139" s="7"/>
      <c r="R139" s="7"/>
      <c r="S139" s="7"/>
      <c r="T139" s="7"/>
      <c r="U139" s="7"/>
    </row>
    <row r="140" spans="1:21">
      <c r="A140" s="7"/>
      <c r="B140" s="7"/>
      <c r="C140" s="7"/>
      <c r="D140" s="7"/>
      <c r="E140" s="7"/>
      <c r="F140" s="7"/>
      <c r="G140" s="7"/>
      <c r="H140" s="7"/>
      <c r="I140" s="7"/>
      <c r="J140" s="7"/>
      <c r="K140" s="7"/>
      <c r="L140" s="7"/>
      <c r="N140" s="7"/>
      <c r="O140" s="7"/>
      <c r="Q140" s="7"/>
      <c r="R140" s="7"/>
      <c r="S140" s="7"/>
      <c r="T140" s="7"/>
      <c r="U140" s="7"/>
    </row>
    <row r="141" spans="1:21">
      <c r="A141" s="7"/>
      <c r="B141" s="7"/>
      <c r="C141" s="7"/>
      <c r="D141" s="7"/>
      <c r="E141" s="7"/>
      <c r="F141" s="7"/>
      <c r="G141" s="7"/>
      <c r="H141" s="7"/>
      <c r="I141" s="7"/>
      <c r="J141" s="7"/>
      <c r="K141" s="7"/>
      <c r="L141" s="7"/>
      <c r="N141" s="7"/>
      <c r="O141" s="7"/>
      <c r="Q141" s="7"/>
      <c r="R141" s="7"/>
      <c r="S141" s="7"/>
      <c r="T141" s="7"/>
      <c r="U141" s="7"/>
    </row>
    <row r="142" spans="1:21">
      <c r="A142" s="7"/>
      <c r="B142" s="7"/>
      <c r="C142" s="7"/>
      <c r="D142" s="7"/>
      <c r="E142" s="7"/>
      <c r="F142" s="7"/>
      <c r="G142" s="7"/>
      <c r="H142" s="7"/>
      <c r="I142" s="7"/>
      <c r="J142" s="7"/>
      <c r="K142" s="7"/>
      <c r="L142" s="7"/>
      <c r="N142" s="7"/>
      <c r="O142" s="7"/>
      <c r="Q142" s="7"/>
      <c r="R142" s="7"/>
      <c r="S142" s="7"/>
      <c r="T142" s="7"/>
      <c r="U142" s="7"/>
    </row>
    <row r="143" spans="1:21">
      <c r="A143" s="7"/>
      <c r="B143" s="7"/>
      <c r="C143" s="7"/>
      <c r="D143" s="7"/>
      <c r="E143" s="7"/>
      <c r="F143" s="7"/>
      <c r="G143" s="7"/>
      <c r="H143" s="7"/>
      <c r="I143" s="7"/>
      <c r="J143" s="7"/>
      <c r="K143" s="7"/>
      <c r="L143" s="7"/>
      <c r="N143" s="7"/>
      <c r="O143" s="7"/>
      <c r="Q143" s="7"/>
      <c r="R143" s="7"/>
      <c r="S143" s="7"/>
      <c r="T143" s="7"/>
      <c r="U143" s="7"/>
    </row>
    <row r="144" spans="1:21">
      <c r="A144" s="7"/>
      <c r="B144" s="7"/>
      <c r="C144" s="7"/>
      <c r="D144" s="7"/>
      <c r="E144" s="7"/>
      <c r="F144" s="7"/>
      <c r="G144" s="7"/>
      <c r="H144" s="7"/>
      <c r="I144" s="7"/>
      <c r="J144" s="7"/>
      <c r="K144" s="7"/>
      <c r="L144" s="7"/>
      <c r="N144" s="7"/>
      <c r="O144" s="7"/>
      <c r="Q144" s="7"/>
      <c r="R144" s="7"/>
      <c r="S144" s="7"/>
      <c r="T144" s="7"/>
      <c r="U144" s="7"/>
    </row>
    <row r="145" spans="1:21">
      <c r="A145" s="7"/>
      <c r="B145" s="7"/>
      <c r="C145" s="7"/>
      <c r="D145" s="7"/>
      <c r="E145" s="7"/>
      <c r="F145" s="7"/>
      <c r="G145" s="7"/>
      <c r="H145" s="7"/>
      <c r="I145" s="7"/>
      <c r="J145" s="7"/>
      <c r="K145" s="7"/>
      <c r="L145" s="7"/>
      <c r="N145" s="7"/>
      <c r="O145" s="7"/>
      <c r="Q145" s="7"/>
      <c r="R145" s="7"/>
      <c r="S145" s="7"/>
      <c r="T145" s="7"/>
      <c r="U145" s="7"/>
    </row>
    <row r="146" spans="1:21">
      <c r="A146" s="7"/>
      <c r="B146" s="7"/>
      <c r="C146" s="7"/>
      <c r="D146" s="7"/>
      <c r="E146" s="7"/>
      <c r="F146" s="7"/>
      <c r="G146" s="7"/>
      <c r="H146" s="7"/>
      <c r="I146" s="7"/>
      <c r="J146" s="7"/>
      <c r="K146" s="7"/>
      <c r="L146" s="7"/>
      <c r="N146" s="7"/>
      <c r="O146" s="7"/>
      <c r="Q146" s="7"/>
      <c r="R146" s="7"/>
      <c r="S146" s="7"/>
      <c r="T146" s="7"/>
      <c r="U146" s="7"/>
    </row>
    <row r="147" spans="1:21">
      <c r="A147" s="7"/>
      <c r="B147" s="7"/>
      <c r="C147" s="7"/>
      <c r="D147" s="7"/>
      <c r="E147" s="7"/>
      <c r="F147" s="7"/>
      <c r="G147" s="7"/>
      <c r="H147" s="7"/>
      <c r="I147" s="7"/>
      <c r="J147" s="7"/>
      <c r="K147" s="7"/>
      <c r="L147" s="7"/>
      <c r="N147" s="7"/>
      <c r="O147" s="7"/>
      <c r="Q147" s="7"/>
      <c r="R147" s="7"/>
      <c r="S147" s="7"/>
      <c r="T147" s="7"/>
      <c r="U147" s="7"/>
    </row>
    <row r="148" spans="1:21">
      <c r="A148" s="7"/>
      <c r="B148" s="7"/>
      <c r="C148" s="7"/>
      <c r="D148" s="7"/>
      <c r="E148" s="7"/>
      <c r="F148" s="7"/>
      <c r="G148" s="7"/>
      <c r="H148" s="7"/>
      <c r="I148" s="7"/>
      <c r="J148" s="7"/>
      <c r="K148" s="7"/>
      <c r="L148" s="7"/>
      <c r="N148" s="7"/>
      <c r="O148" s="7"/>
      <c r="Q148" s="7"/>
      <c r="R148" s="7"/>
      <c r="S148" s="7"/>
      <c r="T148" s="7"/>
      <c r="U148" s="7"/>
    </row>
    <row r="149" spans="1:21">
      <c r="A149" s="7"/>
      <c r="B149" s="7"/>
      <c r="C149" s="7"/>
      <c r="D149" s="7"/>
      <c r="E149" s="7"/>
      <c r="F149" s="7"/>
      <c r="G149" s="7"/>
      <c r="H149" s="7"/>
      <c r="I149" s="7"/>
      <c r="J149" s="7"/>
      <c r="K149" s="7"/>
      <c r="L149" s="7"/>
      <c r="N149" s="7"/>
      <c r="O149" s="7"/>
      <c r="Q149" s="7"/>
      <c r="R149" s="7"/>
      <c r="S149" s="7"/>
      <c r="T149" s="7"/>
      <c r="U149" s="7"/>
    </row>
    <row r="150" spans="1:21">
      <c r="A150" s="7"/>
      <c r="B150" s="7"/>
      <c r="C150" s="7"/>
      <c r="D150" s="7"/>
      <c r="E150" s="7"/>
      <c r="F150" s="7"/>
      <c r="G150" s="7"/>
      <c r="H150" s="7"/>
      <c r="I150" s="7"/>
      <c r="J150" s="7"/>
      <c r="K150" s="7"/>
      <c r="L150" s="7"/>
      <c r="N150" s="7"/>
      <c r="O150" s="7"/>
      <c r="Q150" s="7"/>
      <c r="R150" s="7"/>
      <c r="S150" s="7"/>
      <c r="T150" s="7"/>
      <c r="U150" s="7"/>
    </row>
    <row r="151" spans="1:21">
      <c r="A151" s="7"/>
      <c r="B151" s="7"/>
      <c r="C151" s="7"/>
      <c r="D151" s="7"/>
      <c r="E151" s="7"/>
      <c r="F151" s="7"/>
      <c r="G151" s="7"/>
      <c r="H151" s="7"/>
      <c r="I151" s="7"/>
      <c r="J151" s="7"/>
      <c r="K151" s="7"/>
      <c r="L151" s="7"/>
      <c r="N151" s="7"/>
      <c r="O151" s="7"/>
      <c r="Q151" s="7"/>
      <c r="R151" s="7"/>
      <c r="S151" s="7"/>
      <c r="T151" s="7"/>
      <c r="U151" s="7"/>
    </row>
    <row r="152" spans="1:21">
      <c r="A152" s="7"/>
      <c r="B152" s="7"/>
      <c r="C152" s="7"/>
      <c r="D152" s="7"/>
      <c r="E152" s="7"/>
      <c r="F152" s="7"/>
      <c r="G152" s="7"/>
      <c r="H152" s="7"/>
      <c r="I152" s="7"/>
      <c r="J152" s="7"/>
      <c r="K152" s="7"/>
      <c r="L152" s="7"/>
      <c r="N152" s="7"/>
      <c r="O152" s="7"/>
      <c r="Q152" s="7"/>
      <c r="R152" s="7"/>
      <c r="S152" s="7"/>
      <c r="T152" s="7"/>
      <c r="U152" s="7"/>
    </row>
    <row r="153" spans="1:21">
      <c r="A153" s="7"/>
      <c r="B153" s="7"/>
      <c r="C153" s="7"/>
      <c r="D153" s="7"/>
      <c r="E153" s="7"/>
      <c r="F153" s="7"/>
      <c r="G153" s="7"/>
      <c r="H153" s="7"/>
      <c r="I153" s="7"/>
      <c r="J153" s="7"/>
      <c r="K153" s="7"/>
      <c r="L153" s="7"/>
      <c r="N153" s="7"/>
      <c r="O153" s="7"/>
      <c r="Q153" s="7"/>
      <c r="R153" s="7"/>
      <c r="S153" s="7"/>
      <c r="T153" s="7"/>
      <c r="U153" s="7"/>
    </row>
    <row r="154" spans="1:21">
      <c r="A154" s="7"/>
      <c r="B154" s="7"/>
      <c r="C154" s="7"/>
      <c r="D154" s="7"/>
      <c r="E154" s="7"/>
      <c r="F154" s="7"/>
      <c r="G154" s="7"/>
      <c r="H154" s="7"/>
      <c r="I154" s="7"/>
      <c r="J154" s="7"/>
      <c r="K154" s="7"/>
      <c r="L154" s="7"/>
      <c r="N154" s="7"/>
      <c r="O154" s="7"/>
      <c r="Q154" s="7"/>
      <c r="R154" s="7"/>
      <c r="S154" s="7"/>
      <c r="T154" s="7"/>
      <c r="U154" s="7"/>
    </row>
    <row r="155" spans="1:21">
      <c r="A155" s="7"/>
      <c r="B155" s="7"/>
      <c r="C155" s="7"/>
      <c r="D155" s="7"/>
      <c r="E155" s="7"/>
      <c r="F155" s="7"/>
      <c r="G155" s="7"/>
      <c r="H155" s="7"/>
      <c r="I155" s="7"/>
      <c r="J155" s="7"/>
      <c r="K155" s="7"/>
      <c r="L155" s="7"/>
      <c r="N155" s="7"/>
      <c r="O155" s="7"/>
      <c r="Q155" s="7"/>
      <c r="R155" s="7"/>
      <c r="S155" s="7"/>
      <c r="T155" s="7"/>
      <c r="U155" s="7"/>
    </row>
    <row r="156" spans="1:21">
      <c r="A156" s="7"/>
      <c r="B156" s="7"/>
      <c r="C156" s="7"/>
      <c r="D156" s="7"/>
      <c r="E156" s="7"/>
      <c r="F156" s="7"/>
      <c r="G156" s="7"/>
      <c r="H156" s="7"/>
      <c r="I156" s="7"/>
      <c r="J156" s="7"/>
      <c r="K156" s="7"/>
      <c r="L156" s="7"/>
      <c r="N156" s="7"/>
      <c r="O156" s="7"/>
      <c r="Q156" s="7"/>
      <c r="R156" s="7"/>
      <c r="S156" s="7"/>
      <c r="T156" s="7"/>
      <c r="U156" s="7"/>
    </row>
    <row r="157" spans="1:21">
      <c r="A157" s="7"/>
      <c r="B157" s="7"/>
      <c r="C157" s="7"/>
      <c r="D157" s="7"/>
      <c r="E157" s="7"/>
      <c r="F157" s="7"/>
      <c r="G157" s="7"/>
      <c r="H157" s="7"/>
      <c r="I157" s="7"/>
      <c r="J157" s="7"/>
      <c r="K157" s="7"/>
      <c r="L157" s="7"/>
      <c r="N157" s="7"/>
      <c r="O157" s="7"/>
      <c r="Q157" s="7"/>
      <c r="R157" s="7"/>
      <c r="S157" s="7"/>
      <c r="T157" s="7"/>
      <c r="U157" s="7"/>
    </row>
    <row r="158" spans="1:21">
      <c r="A158" s="7"/>
      <c r="B158" s="7"/>
      <c r="C158" s="7"/>
      <c r="D158" s="7"/>
      <c r="E158" s="7"/>
      <c r="F158" s="7"/>
      <c r="G158" s="7"/>
      <c r="H158" s="7"/>
      <c r="I158" s="7"/>
      <c r="J158" s="7"/>
      <c r="K158" s="7"/>
      <c r="L158" s="7"/>
      <c r="N158" s="7"/>
      <c r="O158" s="7"/>
      <c r="Q158" s="7"/>
      <c r="R158" s="7"/>
      <c r="S158" s="7"/>
      <c r="T158" s="7"/>
      <c r="U158" s="7"/>
    </row>
    <row r="159" spans="1:21">
      <c r="A159" s="7"/>
      <c r="B159" s="7"/>
      <c r="C159" s="7"/>
      <c r="D159" s="7"/>
      <c r="E159" s="7"/>
      <c r="F159" s="7"/>
      <c r="G159" s="7"/>
      <c r="H159" s="7"/>
      <c r="I159" s="7"/>
      <c r="J159" s="7"/>
      <c r="K159" s="7"/>
      <c r="L159" s="7"/>
      <c r="N159" s="7"/>
      <c r="O159" s="7"/>
      <c r="Q159" s="7"/>
      <c r="R159" s="7"/>
      <c r="S159" s="7"/>
      <c r="T159" s="7"/>
      <c r="U159" s="7"/>
    </row>
    <row r="160" spans="1:21">
      <c r="A160" s="7"/>
      <c r="B160" s="7"/>
      <c r="C160" s="7"/>
      <c r="D160" s="7"/>
      <c r="E160" s="7"/>
      <c r="F160" s="7"/>
      <c r="G160" s="7"/>
      <c r="H160" s="7"/>
      <c r="I160" s="7"/>
      <c r="J160" s="7"/>
      <c r="K160" s="7"/>
      <c r="L160" s="7"/>
      <c r="N160" s="7"/>
      <c r="O160" s="7"/>
      <c r="Q160" s="7"/>
      <c r="R160" s="7"/>
      <c r="S160" s="7"/>
      <c r="T160" s="7"/>
      <c r="U160" s="7"/>
    </row>
    <row r="161" spans="1:21">
      <c r="A161" s="7"/>
      <c r="B161" s="7"/>
      <c r="C161" s="7"/>
      <c r="D161" s="7"/>
      <c r="E161" s="7"/>
      <c r="F161" s="7"/>
      <c r="G161" s="7"/>
      <c r="H161" s="7"/>
      <c r="I161" s="7"/>
      <c r="J161" s="7"/>
      <c r="K161" s="7"/>
      <c r="L161" s="7"/>
      <c r="N161" s="7"/>
      <c r="O161" s="7"/>
      <c r="Q161" s="7"/>
      <c r="R161" s="7"/>
      <c r="S161" s="7"/>
      <c r="T161" s="7"/>
      <c r="U161" s="7"/>
    </row>
    <row r="162" spans="1:21">
      <c r="A162" s="7"/>
      <c r="B162" s="7"/>
      <c r="C162" s="7"/>
      <c r="D162" s="7"/>
      <c r="E162" s="7"/>
      <c r="F162" s="7"/>
      <c r="G162" s="7"/>
      <c r="H162" s="7"/>
      <c r="I162" s="7"/>
      <c r="J162" s="7"/>
      <c r="K162" s="7"/>
      <c r="L162" s="7"/>
      <c r="N162" s="7"/>
      <c r="O162" s="7"/>
      <c r="Q162" s="7"/>
      <c r="R162" s="7"/>
      <c r="S162" s="7"/>
      <c r="T162" s="7"/>
      <c r="U162" s="7"/>
    </row>
    <row r="163" spans="1:21">
      <c r="A163" s="7"/>
      <c r="B163" s="7"/>
      <c r="C163" s="7"/>
      <c r="D163" s="7"/>
      <c r="E163" s="7"/>
      <c r="F163" s="7"/>
      <c r="G163" s="7"/>
      <c r="H163" s="7"/>
      <c r="I163" s="7"/>
      <c r="J163" s="7"/>
      <c r="K163" s="7"/>
      <c r="L163" s="7"/>
      <c r="N163" s="7"/>
      <c r="O163" s="7"/>
      <c r="Q163" s="7"/>
      <c r="R163" s="7"/>
      <c r="S163" s="7"/>
      <c r="T163" s="7"/>
      <c r="U163" s="7"/>
    </row>
    <row r="164" spans="1:21">
      <c r="A164" s="7"/>
      <c r="B164" s="7"/>
      <c r="C164" s="7"/>
      <c r="D164" s="7"/>
      <c r="E164" s="7"/>
      <c r="F164" s="7"/>
      <c r="G164" s="7"/>
      <c r="H164" s="7"/>
      <c r="I164" s="7"/>
      <c r="J164" s="7"/>
      <c r="K164" s="7"/>
      <c r="L164" s="7"/>
      <c r="N164" s="7"/>
      <c r="O164" s="7"/>
      <c r="Q164" s="7"/>
      <c r="R164" s="7"/>
      <c r="S164" s="7"/>
      <c r="T164" s="7"/>
      <c r="U164" s="7"/>
    </row>
    <row r="165" spans="1:21">
      <c r="A165" s="7"/>
      <c r="B165" s="7"/>
      <c r="C165" s="7"/>
      <c r="D165" s="7"/>
      <c r="E165" s="7"/>
      <c r="F165" s="7"/>
      <c r="G165" s="7"/>
      <c r="H165" s="7"/>
      <c r="I165" s="7"/>
      <c r="J165" s="7"/>
      <c r="K165" s="7"/>
      <c r="L165" s="7"/>
      <c r="N165" s="7"/>
      <c r="O165" s="7"/>
      <c r="Q165" s="7"/>
      <c r="R165" s="7"/>
      <c r="S165" s="7"/>
      <c r="T165" s="7"/>
      <c r="U165" s="7"/>
    </row>
    <row r="166" spans="1:21">
      <c r="A166" s="7"/>
      <c r="B166" s="7"/>
      <c r="C166" s="7"/>
      <c r="D166" s="7"/>
      <c r="E166" s="7"/>
      <c r="F166" s="7"/>
      <c r="G166" s="7"/>
      <c r="H166" s="7"/>
      <c r="I166" s="7"/>
      <c r="J166" s="7"/>
      <c r="K166" s="7"/>
      <c r="L166" s="7"/>
      <c r="N166" s="7"/>
      <c r="O166" s="7"/>
      <c r="Q166" s="7"/>
      <c r="R166" s="7"/>
      <c r="S166" s="7"/>
      <c r="T166" s="7"/>
      <c r="U166" s="7"/>
    </row>
    <row r="167" spans="1:21">
      <c r="A167" s="7"/>
      <c r="B167" s="7"/>
      <c r="C167" s="7"/>
      <c r="D167" s="7"/>
      <c r="E167" s="7"/>
      <c r="F167" s="7"/>
      <c r="G167" s="7"/>
      <c r="H167" s="7"/>
      <c r="I167" s="7"/>
      <c r="J167" s="7"/>
      <c r="K167" s="7"/>
      <c r="L167" s="7"/>
      <c r="N167" s="7"/>
      <c r="O167" s="7"/>
      <c r="Q167" s="7"/>
      <c r="R167" s="7"/>
      <c r="S167" s="7"/>
      <c r="T167" s="7"/>
      <c r="U167" s="7"/>
    </row>
    <row r="168" spans="1:21">
      <c r="A168" s="7"/>
      <c r="B168" s="7"/>
      <c r="C168" s="7"/>
      <c r="D168" s="7"/>
      <c r="E168" s="7"/>
      <c r="F168" s="7"/>
      <c r="G168" s="7"/>
      <c r="H168" s="7"/>
      <c r="I168" s="7"/>
      <c r="J168" s="7"/>
      <c r="K168" s="7"/>
      <c r="L168" s="7"/>
      <c r="N168" s="7"/>
      <c r="O168" s="7"/>
      <c r="Q168" s="7"/>
      <c r="R168" s="7"/>
      <c r="S168" s="7"/>
      <c r="T168" s="7"/>
      <c r="U168" s="7"/>
    </row>
    <row r="169" spans="1:21">
      <c r="A169" s="7"/>
      <c r="B169" s="7"/>
      <c r="C169" s="7"/>
      <c r="D169" s="7"/>
      <c r="E169" s="7"/>
      <c r="F169" s="7"/>
      <c r="G169" s="7"/>
      <c r="H169" s="7"/>
      <c r="I169" s="7"/>
      <c r="J169" s="7"/>
      <c r="K169" s="7"/>
      <c r="L169" s="7"/>
      <c r="N169" s="7"/>
      <c r="O169" s="7"/>
      <c r="Q169" s="7"/>
      <c r="R169" s="7"/>
      <c r="S169" s="7"/>
      <c r="T169" s="7"/>
      <c r="U169" s="7"/>
    </row>
    <row r="170" spans="1:21">
      <c r="A170" s="7"/>
      <c r="B170" s="7"/>
      <c r="C170" s="7"/>
      <c r="D170" s="7"/>
      <c r="E170" s="7"/>
      <c r="F170" s="7"/>
      <c r="G170" s="7"/>
      <c r="H170" s="7"/>
      <c r="I170" s="7"/>
      <c r="J170" s="7"/>
      <c r="K170" s="7"/>
      <c r="L170" s="7"/>
      <c r="N170" s="7"/>
      <c r="O170" s="7"/>
      <c r="Q170" s="7"/>
      <c r="R170" s="7"/>
      <c r="S170" s="7"/>
      <c r="T170" s="7"/>
      <c r="U170" s="7"/>
    </row>
    <row r="171" spans="1:21">
      <c r="A171" s="7"/>
      <c r="B171" s="7"/>
      <c r="C171" s="7"/>
      <c r="D171" s="7"/>
      <c r="E171" s="7"/>
      <c r="F171" s="7"/>
      <c r="G171" s="7"/>
      <c r="H171" s="7"/>
      <c r="I171" s="7"/>
      <c r="J171" s="7"/>
      <c r="K171" s="7"/>
      <c r="L171" s="7"/>
      <c r="N171" s="7"/>
      <c r="O171" s="7"/>
      <c r="Q171" s="7"/>
      <c r="R171" s="7"/>
      <c r="S171" s="7"/>
      <c r="T171" s="7"/>
      <c r="U171" s="7"/>
    </row>
    <row r="172" spans="1:21">
      <c r="A172" s="7"/>
      <c r="B172" s="7"/>
      <c r="C172" s="7"/>
      <c r="D172" s="7"/>
      <c r="E172" s="7"/>
      <c r="F172" s="7"/>
      <c r="G172" s="7"/>
      <c r="H172" s="7"/>
      <c r="I172" s="7"/>
      <c r="J172" s="7"/>
      <c r="K172" s="7"/>
      <c r="L172" s="7"/>
      <c r="N172" s="7"/>
      <c r="O172" s="7"/>
      <c r="Q172" s="7"/>
      <c r="R172" s="7"/>
      <c r="S172" s="7"/>
      <c r="T172" s="7"/>
      <c r="U172" s="7"/>
    </row>
    <row r="173" spans="1:21">
      <c r="A173" s="7"/>
      <c r="B173" s="7"/>
      <c r="C173" s="7"/>
      <c r="D173" s="7"/>
      <c r="E173" s="7"/>
      <c r="F173" s="7"/>
      <c r="G173" s="7"/>
      <c r="H173" s="7"/>
      <c r="I173" s="7"/>
      <c r="J173" s="7"/>
      <c r="K173" s="7"/>
      <c r="L173" s="7"/>
      <c r="N173" s="7"/>
      <c r="O173" s="7"/>
      <c r="Q173" s="7"/>
      <c r="R173" s="7"/>
      <c r="S173" s="7"/>
      <c r="T173" s="7"/>
      <c r="U173" s="7"/>
    </row>
    <row r="174" spans="1:21">
      <c r="A174" s="7"/>
      <c r="B174" s="7"/>
      <c r="C174" s="7"/>
      <c r="D174" s="7"/>
      <c r="E174" s="7"/>
      <c r="F174" s="7"/>
      <c r="G174" s="7"/>
      <c r="H174" s="7"/>
      <c r="I174" s="7"/>
      <c r="J174" s="7"/>
      <c r="K174" s="7"/>
      <c r="L174" s="7"/>
      <c r="N174" s="7"/>
      <c r="O174" s="7"/>
      <c r="Q174" s="7"/>
      <c r="R174" s="7"/>
      <c r="S174" s="7"/>
      <c r="T174" s="7"/>
      <c r="U174" s="7"/>
    </row>
    <row r="175" spans="1:21">
      <c r="A175" s="7"/>
      <c r="B175" s="7"/>
      <c r="C175" s="7"/>
      <c r="D175" s="7"/>
      <c r="E175" s="7"/>
      <c r="F175" s="7"/>
      <c r="G175" s="7"/>
      <c r="H175" s="7"/>
      <c r="I175" s="7"/>
      <c r="J175" s="7"/>
      <c r="K175" s="7"/>
      <c r="L175" s="7"/>
      <c r="N175" s="7"/>
      <c r="O175" s="7"/>
      <c r="Q175" s="7"/>
      <c r="R175" s="7"/>
      <c r="S175" s="7"/>
      <c r="T175" s="7"/>
      <c r="U175" s="7"/>
    </row>
    <row r="176" spans="1:21">
      <c r="A176" s="7"/>
      <c r="B176" s="7"/>
      <c r="C176" s="7"/>
      <c r="D176" s="7"/>
      <c r="E176" s="7"/>
      <c r="F176" s="7"/>
      <c r="G176" s="7"/>
      <c r="H176" s="7"/>
      <c r="I176" s="7"/>
      <c r="J176" s="7"/>
      <c r="K176" s="7"/>
      <c r="L176" s="7"/>
      <c r="N176" s="7"/>
      <c r="O176" s="7"/>
      <c r="Q176" s="7"/>
      <c r="R176" s="7"/>
      <c r="S176" s="7"/>
      <c r="T176" s="7"/>
      <c r="U176" s="7"/>
    </row>
    <row r="177" spans="1:21">
      <c r="A177" s="7"/>
      <c r="B177" s="7"/>
      <c r="C177" s="7"/>
      <c r="D177" s="7"/>
      <c r="E177" s="7"/>
      <c r="F177" s="7"/>
      <c r="G177" s="7"/>
      <c r="H177" s="7"/>
      <c r="I177" s="7"/>
      <c r="J177" s="7"/>
      <c r="K177" s="7"/>
      <c r="L177" s="7"/>
      <c r="N177" s="7"/>
      <c r="O177" s="7"/>
      <c r="Q177" s="7"/>
      <c r="R177" s="7"/>
      <c r="S177" s="7"/>
      <c r="T177" s="7"/>
      <c r="U177" s="7"/>
    </row>
    <row r="178" spans="1:21">
      <c r="A178" s="7"/>
      <c r="B178" s="7"/>
      <c r="C178" s="7"/>
      <c r="D178" s="7"/>
      <c r="E178" s="7"/>
      <c r="F178" s="7"/>
      <c r="G178" s="7"/>
      <c r="H178" s="7"/>
      <c r="I178" s="7"/>
      <c r="J178" s="7"/>
      <c r="K178" s="7"/>
      <c r="L178" s="7"/>
      <c r="N178" s="7"/>
      <c r="O178" s="7"/>
      <c r="Q178" s="7"/>
      <c r="R178" s="7"/>
      <c r="S178" s="7"/>
      <c r="T178" s="7"/>
      <c r="U178" s="7"/>
    </row>
    <row r="179" spans="1:21">
      <c r="A179" s="7"/>
      <c r="B179" s="7"/>
      <c r="C179" s="7"/>
      <c r="D179" s="7"/>
      <c r="E179" s="7"/>
      <c r="F179" s="7"/>
      <c r="G179" s="7"/>
      <c r="H179" s="7"/>
      <c r="I179" s="7"/>
      <c r="J179" s="7"/>
      <c r="K179" s="7"/>
      <c r="L179" s="7"/>
      <c r="N179" s="7"/>
      <c r="O179" s="7"/>
      <c r="Q179" s="7"/>
      <c r="R179" s="7"/>
      <c r="S179" s="7"/>
      <c r="T179" s="7"/>
      <c r="U179" s="7"/>
    </row>
    <row r="180" spans="1:21">
      <c r="A180" s="7"/>
      <c r="B180" s="7"/>
      <c r="C180" s="7"/>
      <c r="D180" s="7"/>
      <c r="E180" s="7"/>
      <c r="F180" s="7"/>
      <c r="G180" s="7"/>
      <c r="H180" s="7"/>
      <c r="I180" s="7"/>
      <c r="J180" s="7"/>
      <c r="K180" s="7"/>
      <c r="L180" s="7"/>
      <c r="N180" s="7"/>
      <c r="O180" s="7"/>
      <c r="Q180" s="7"/>
      <c r="R180" s="7"/>
      <c r="S180" s="7"/>
      <c r="T180" s="7"/>
      <c r="U180" s="7"/>
    </row>
    <row r="181" spans="1:21">
      <c r="A181" s="7"/>
      <c r="B181" s="7"/>
      <c r="C181" s="7"/>
      <c r="D181" s="7"/>
      <c r="E181" s="7"/>
      <c r="F181" s="7"/>
      <c r="G181" s="7"/>
      <c r="H181" s="7"/>
      <c r="I181" s="7"/>
      <c r="J181" s="7"/>
      <c r="K181" s="7"/>
      <c r="L181" s="7"/>
      <c r="N181" s="7"/>
      <c r="O181" s="7"/>
      <c r="Q181" s="7"/>
      <c r="R181" s="7"/>
      <c r="S181" s="7"/>
      <c r="T181" s="7"/>
      <c r="U181" s="7"/>
    </row>
    <row r="182" spans="1:21">
      <c r="A182" s="7"/>
      <c r="B182" s="7"/>
      <c r="C182" s="7"/>
      <c r="D182" s="7"/>
      <c r="E182" s="7"/>
      <c r="F182" s="7"/>
      <c r="G182" s="7"/>
      <c r="H182" s="7"/>
      <c r="I182" s="7"/>
      <c r="J182" s="7"/>
      <c r="K182" s="7"/>
      <c r="L182" s="7"/>
      <c r="N182" s="7"/>
      <c r="O182" s="7"/>
      <c r="Q182" s="7"/>
      <c r="R182" s="7"/>
      <c r="S182" s="7"/>
      <c r="T182" s="7"/>
      <c r="U182" s="7"/>
    </row>
    <row r="183" spans="1:21">
      <c r="A183" s="7"/>
      <c r="B183" s="7"/>
      <c r="C183" s="7"/>
      <c r="D183" s="7"/>
      <c r="E183" s="7"/>
      <c r="F183" s="7"/>
      <c r="G183" s="7"/>
      <c r="H183" s="7"/>
      <c r="I183" s="7"/>
      <c r="J183" s="7"/>
      <c r="K183" s="7"/>
      <c r="L183" s="7"/>
      <c r="N183" s="7"/>
      <c r="O183" s="7"/>
      <c r="Q183" s="7"/>
      <c r="R183" s="7"/>
      <c r="S183" s="7"/>
      <c r="T183" s="7"/>
      <c r="U183" s="7"/>
    </row>
    <row r="184" spans="1:21">
      <c r="A184" s="7"/>
      <c r="B184" s="7"/>
      <c r="C184" s="7"/>
      <c r="D184" s="7"/>
      <c r="E184" s="7"/>
      <c r="F184" s="7"/>
      <c r="G184" s="7"/>
      <c r="H184" s="7"/>
      <c r="I184" s="7"/>
      <c r="J184" s="7"/>
      <c r="K184" s="7"/>
      <c r="L184" s="7"/>
      <c r="N184" s="7"/>
      <c r="O184" s="7"/>
      <c r="Q184" s="7"/>
      <c r="R184" s="7"/>
      <c r="S184" s="7"/>
      <c r="T184" s="7"/>
      <c r="U184" s="7"/>
    </row>
    <row r="185" spans="1:21">
      <c r="A185" s="7"/>
      <c r="B185" s="7"/>
      <c r="C185" s="7"/>
      <c r="D185" s="7"/>
      <c r="E185" s="7"/>
      <c r="F185" s="7"/>
      <c r="G185" s="7"/>
      <c r="H185" s="7"/>
      <c r="I185" s="7"/>
      <c r="J185" s="7"/>
      <c r="K185" s="7"/>
      <c r="L185" s="7"/>
      <c r="N185" s="7"/>
      <c r="O185" s="7"/>
      <c r="Q185" s="7"/>
      <c r="R185" s="7"/>
      <c r="S185" s="7"/>
      <c r="T185" s="7"/>
      <c r="U185" s="7"/>
    </row>
    <row r="186" spans="1:21">
      <c r="A186" s="7"/>
      <c r="B186" s="7"/>
      <c r="C186" s="7"/>
      <c r="D186" s="7"/>
      <c r="E186" s="7"/>
      <c r="F186" s="7"/>
      <c r="G186" s="7"/>
      <c r="H186" s="7"/>
      <c r="I186" s="7"/>
      <c r="J186" s="7"/>
      <c r="K186" s="7"/>
      <c r="L186" s="7"/>
      <c r="N186" s="7"/>
      <c r="O186" s="7"/>
      <c r="Q186" s="7"/>
      <c r="R186" s="7"/>
      <c r="S186" s="7"/>
      <c r="T186" s="7"/>
      <c r="U186" s="7"/>
    </row>
    <row r="187" spans="1:21">
      <c r="A187" s="7"/>
      <c r="B187" s="7"/>
      <c r="C187" s="7"/>
      <c r="D187" s="7"/>
      <c r="E187" s="7"/>
      <c r="F187" s="7"/>
      <c r="G187" s="7"/>
      <c r="H187" s="7"/>
      <c r="I187" s="7"/>
      <c r="J187" s="7"/>
      <c r="K187" s="7"/>
      <c r="L187" s="7"/>
      <c r="N187" s="7"/>
      <c r="O187" s="7"/>
      <c r="Q187" s="7"/>
      <c r="R187" s="7"/>
      <c r="S187" s="7"/>
      <c r="T187" s="7"/>
      <c r="U187" s="7"/>
    </row>
    <row r="188" spans="1:21">
      <c r="A188" s="7"/>
      <c r="B188" s="7"/>
      <c r="C188" s="7"/>
      <c r="D188" s="7"/>
      <c r="E188" s="7"/>
      <c r="F188" s="7"/>
      <c r="G188" s="7"/>
      <c r="H188" s="7"/>
      <c r="I188" s="7"/>
      <c r="J188" s="7"/>
      <c r="K188" s="7"/>
      <c r="L188" s="7"/>
      <c r="N188" s="7"/>
      <c r="O188" s="7"/>
      <c r="Q188" s="7"/>
      <c r="R188" s="7"/>
      <c r="S188" s="7"/>
      <c r="T188" s="7"/>
      <c r="U188" s="7"/>
    </row>
    <row r="189" spans="1:21">
      <c r="A189" s="7"/>
      <c r="B189" s="7"/>
      <c r="C189" s="7"/>
      <c r="D189" s="7"/>
      <c r="E189" s="7"/>
      <c r="F189" s="7"/>
      <c r="G189" s="7"/>
      <c r="H189" s="7"/>
      <c r="I189" s="7"/>
      <c r="J189" s="7"/>
      <c r="K189" s="7"/>
      <c r="L189" s="7"/>
      <c r="N189" s="7"/>
      <c r="O189" s="7"/>
      <c r="Q189" s="7"/>
      <c r="R189" s="7"/>
      <c r="S189" s="7"/>
      <c r="T189" s="7"/>
      <c r="U189" s="7"/>
    </row>
    <row r="190" spans="1:21">
      <c r="A190" s="7"/>
      <c r="B190" s="7"/>
      <c r="C190" s="7"/>
      <c r="D190" s="7"/>
      <c r="E190" s="7"/>
      <c r="F190" s="7"/>
      <c r="G190" s="7"/>
      <c r="H190" s="7"/>
      <c r="I190" s="7"/>
      <c r="J190" s="7"/>
      <c r="K190" s="7"/>
      <c r="L190" s="7"/>
      <c r="N190" s="7"/>
      <c r="O190" s="7"/>
      <c r="Q190" s="7"/>
      <c r="R190" s="7"/>
      <c r="S190" s="7"/>
      <c r="T190" s="7"/>
      <c r="U190" s="7"/>
    </row>
    <row r="191" spans="1:21">
      <c r="A191" s="7"/>
      <c r="B191" s="7"/>
      <c r="C191" s="7"/>
      <c r="D191" s="7"/>
      <c r="E191" s="7"/>
      <c r="F191" s="7"/>
      <c r="G191" s="7"/>
      <c r="H191" s="7"/>
      <c r="I191" s="7"/>
      <c r="J191" s="7"/>
      <c r="K191" s="7"/>
      <c r="L191" s="7"/>
      <c r="N191" s="7"/>
      <c r="O191" s="7"/>
      <c r="Q191" s="7"/>
      <c r="R191" s="7"/>
      <c r="S191" s="7"/>
      <c r="T191" s="7"/>
      <c r="U191" s="7"/>
    </row>
    <row r="192" spans="1:21">
      <c r="A192" s="7"/>
      <c r="B192" s="7"/>
      <c r="C192" s="7"/>
      <c r="D192" s="7"/>
      <c r="E192" s="7"/>
      <c r="F192" s="7"/>
      <c r="G192" s="7"/>
      <c r="H192" s="7"/>
      <c r="I192" s="7"/>
      <c r="J192" s="7"/>
      <c r="K192" s="7"/>
      <c r="L192" s="7"/>
      <c r="N192" s="7"/>
      <c r="O192" s="7"/>
      <c r="Q192" s="7"/>
      <c r="R192" s="7"/>
      <c r="S192" s="7"/>
      <c r="T192" s="7"/>
      <c r="U192" s="7"/>
    </row>
    <row r="193" spans="1:21">
      <c r="A193" s="7"/>
      <c r="B193" s="7"/>
      <c r="C193" s="7"/>
      <c r="D193" s="7"/>
      <c r="E193" s="7"/>
      <c r="F193" s="7"/>
      <c r="G193" s="7"/>
      <c r="H193" s="7"/>
      <c r="I193" s="7"/>
      <c r="J193" s="7"/>
      <c r="K193" s="7"/>
      <c r="L193" s="7"/>
      <c r="N193" s="7"/>
      <c r="O193" s="7"/>
      <c r="Q193" s="7"/>
      <c r="R193" s="7"/>
      <c r="S193" s="7"/>
      <c r="T193" s="7"/>
      <c r="U193" s="7"/>
    </row>
    <row r="194" spans="1:21">
      <c r="A194" s="7"/>
      <c r="B194" s="7"/>
      <c r="C194" s="7"/>
      <c r="D194" s="7"/>
      <c r="E194" s="7"/>
      <c r="F194" s="7"/>
      <c r="G194" s="7"/>
      <c r="H194" s="7"/>
      <c r="I194" s="7"/>
      <c r="J194" s="7"/>
      <c r="K194" s="7"/>
      <c r="L194" s="7"/>
      <c r="N194" s="7"/>
      <c r="O194" s="7"/>
      <c r="Q194" s="7"/>
      <c r="R194" s="7"/>
      <c r="S194" s="7"/>
      <c r="T194" s="7"/>
      <c r="U194" s="7"/>
    </row>
    <row r="195" spans="1:21">
      <c r="A195" s="7"/>
      <c r="B195" s="7"/>
      <c r="C195" s="7"/>
      <c r="D195" s="7"/>
      <c r="E195" s="7"/>
      <c r="F195" s="7"/>
      <c r="G195" s="7"/>
      <c r="H195" s="7"/>
      <c r="I195" s="7"/>
      <c r="J195" s="7"/>
      <c r="K195" s="7"/>
      <c r="L195" s="7"/>
      <c r="N195" s="7"/>
      <c r="O195" s="7"/>
      <c r="Q195" s="7"/>
      <c r="R195" s="7"/>
      <c r="S195" s="7"/>
      <c r="T195" s="7"/>
      <c r="U195" s="7"/>
    </row>
    <row r="196" spans="1:21">
      <c r="A196" s="7"/>
      <c r="B196" s="7"/>
      <c r="C196" s="7"/>
      <c r="D196" s="7"/>
      <c r="E196" s="7"/>
      <c r="F196" s="7"/>
      <c r="G196" s="7"/>
      <c r="H196" s="7"/>
      <c r="I196" s="7"/>
      <c r="J196" s="7"/>
      <c r="K196" s="7"/>
      <c r="L196" s="7"/>
      <c r="N196" s="7"/>
      <c r="O196" s="7"/>
      <c r="Q196" s="7"/>
      <c r="R196" s="7"/>
      <c r="S196" s="7"/>
      <c r="T196" s="7"/>
      <c r="U196" s="7"/>
    </row>
    <row r="197" spans="1:21">
      <c r="A197" s="7"/>
      <c r="B197" s="7"/>
      <c r="C197" s="7"/>
      <c r="D197" s="7"/>
      <c r="E197" s="7"/>
      <c r="F197" s="7"/>
      <c r="G197" s="7"/>
      <c r="H197" s="7"/>
      <c r="I197" s="7"/>
      <c r="J197" s="7"/>
      <c r="K197" s="7"/>
      <c r="L197" s="7"/>
      <c r="N197" s="7"/>
      <c r="O197" s="7"/>
      <c r="Q197" s="7"/>
      <c r="R197" s="7"/>
      <c r="S197" s="7"/>
      <c r="T197" s="7"/>
      <c r="U197" s="7"/>
    </row>
    <row r="198" spans="1:21">
      <c r="A198" s="7"/>
      <c r="B198" s="7"/>
      <c r="C198" s="7"/>
      <c r="D198" s="7"/>
      <c r="E198" s="7"/>
      <c r="F198" s="7"/>
      <c r="G198" s="7"/>
      <c r="H198" s="7"/>
      <c r="I198" s="7"/>
      <c r="J198" s="7"/>
      <c r="K198" s="7"/>
      <c r="L198" s="7"/>
      <c r="N198" s="7"/>
      <c r="O198" s="7"/>
      <c r="Q198" s="7"/>
      <c r="R198" s="7"/>
      <c r="S198" s="7"/>
      <c r="T198" s="7"/>
      <c r="U198" s="7"/>
    </row>
    <row r="199" spans="1:21">
      <c r="A199" s="7"/>
      <c r="B199" s="7"/>
      <c r="C199" s="7"/>
      <c r="D199" s="7"/>
      <c r="E199" s="7"/>
      <c r="F199" s="7"/>
      <c r="G199" s="7"/>
      <c r="H199" s="7"/>
      <c r="I199" s="7"/>
      <c r="J199" s="7"/>
      <c r="K199" s="7"/>
      <c r="L199" s="7"/>
      <c r="N199" s="7"/>
      <c r="O199" s="7"/>
      <c r="Q199" s="7"/>
      <c r="R199" s="7"/>
      <c r="S199" s="7"/>
      <c r="T199" s="7"/>
      <c r="U199" s="7"/>
    </row>
    <row r="200" spans="1:21">
      <c r="A200" s="7"/>
      <c r="B200" s="7"/>
      <c r="C200" s="7"/>
      <c r="D200" s="7"/>
      <c r="E200" s="7"/>
      <c r="F200" s="7"/>
      <c r="G200" s="7"/>
      <c r="H200" s="7"/>
      <c r="I200" s="7"/>
      <c r="J200" s="7"/>
      <c r="K200" s="7"/>
      <c r="L200" s="7"/>
      <c r="N200" s="7"/>
      <c r="O200" s="7"/>
      <c r="Q200" s="7"/>
      <c r="R200" s="7"/>
      <c r="S200" s="7"/>
      <c r="T200" s="7"/>
      <c r="U200" s="7"/>
    </row>
    <row r="201" spans="1:21">
      <c r="A201" s="7"/>
      <c r="B201" s="7"/>
      <c r="C201" s="7"/>
      <c r="D201" s="7"/>
      <c r="E201" s="7"/>
      <c r="F201" s="7"/>
      <c r="G201" s="7"/>
      <c r="H201" s="7"/>
      <c r="I201" s="7"/>
      <c r="J201" s="7"/>
      <c r="K201" s="7"/>
      <c r="L201" s="7"/>
      <c r="N201" s="7"/>
      <c r="O201" s="7"/>
      <c r="Q201" s="7"/>
      <c r="R201" s="7"/>
      <c r="S201" s="7"/>
      <c r="T201" s="7"/>
      <c r="U201" s="7"/>
    </row>
    <row r="202" spans="1:21">
      <c r="A202" s="7"/>
      <c r="B202" s="7"/>
      <c r="C202" s="7"/>
      <c r="D202" s="7"/>
      <c r="E202" s="7"/>
      <c r="F202" s="7"/>
      <c r="G202" s="7"/>
      <c r="H202" s="7"/>
      <c r="I202" s="7"/>
      <c r="J202" s="7"/>
      <c r="K202" s="7"/>
      <c r="L202" s="7"/>
      <c r="N202" s="7"/>
      <c r="O202" s="7"/>
      <c r="Q202" s="7"/>
      <c r="R202" s="7"/>
      <c r="S202" s="7"/>
      <c r="T202" s="7"/>
      <c r="U202" s="7"/>
    </row>
    <row r="203" spans="1:21">
      <c r="A203" s="7"/>
      <c r="B203" s="7"/>
      <c r="C203" s="7"/>
      <c r="D203" s="7"/>
      <c r="E203" s="7"/>
      <c r="F203" s="7"/>
      <c r="G203" s="7"/>
      <c r="H203" s="7"/>
      <c r="I203" s="7"/>
      <c r="J203" s="7"/>
      <c r="K203" s="7"/>
      <c r="L203" s="7"/>
      <c r="N203" s="7"/>
      <c r="O203" s="7"/>
      <c r="Q203" s="7"/>
      <c r="R203" s="7"/>
      <c r="S203" s="7"/>
      <c r="T203" s="7"/>
      <c r="U203" s="7"/>
    </row>
    <row r="204" spans="1:21">
      <c r="A204" s="7"/>
      <c r="B204" s="7"/>
      <c r="C204" s="7"/>
      <c r="D204" s="7"/>
      <c r="E204" s="7"/>
      <c r="F204" s="7"/>
      <c r="G204" s="7"/>
      <c r="H204" s="7"/>
      <c r="I204" s="7"/>
      <c r="J204" s="7"/>
      <c r="K204" s="7"/>
      <c r="L204" s="7"/>
      <c r="N204" s="7"/>
      <c r="O204" s="7"/>
      <c r="Q204" s="7"/>
      <c r="R204" s="7"/>
      <c r="S204" s="7"/>
      <c r="T204" s="7"/>
      <c r="U204" s="7"/>
    </row>
    <row r="205" spans="1:21">
      <c r="A205" s="7"/>
      <c r="B205" s="7"/>
      <c r="C205" s="7"/>
      <c r="D205" s="7"/>
      <c r="E205" s="7"/>
      <c r="F205" s="7"/>
      <c r="G205" s="7"/>
      <c r="H205" s="7"/>
      <c r="I205" s="7"/>
      <c r="J205" s="7"/>
      <c r="K205" s="7"/>
      <c r="L205" s="7"/>
      <c r="N205" s="7"/>
      <c r="O205" s="7"/>
      <c r="Q205" s="7"/>
      <c r="R205" s="7"/>
      <c r="S205" s="7"/>
      <c r="T205" s="7"/>
      <c r="U205" s="7"/>
    </row>
    <row r="206" spans="1:21">
      <c r="A206" s="7"/>
      <c r="B206" s="7"/>
      <c r="C206" s="7"/>
      <c r="D206" s="7"/>
      <c r="E206" s="7"/>
      <c r="F206" s="7"/>
      <c r="G206" s="7"/>
      <c r="H206" s="7"/>
      <c r="I206" s="7"/>
      <c r="J206" s="7"/>
      <c r="K206" s="7"/>
      <c r="L206" s="7"/>
      <c r="N206" s="7"/>
      <c r="O206" s="7"/>
      <c r="Q206" s="7"/>
      <c r="R206" s="7"/>
      <c r="S206" s="7"/>
      <c r="T206" s="7"/>
      <c r="U206" s="7"/>
    </row>
    <row r="207" spans="1:21">
      <c r="A207" s="7"/>
      <c r="B207" s="7"/>
      <c r="C207" s="7"/>
      <c r="D207" s="7"/>
      <c r="E207" s="7"/>
      <c r="F207" s="7"/>
      <c r="G207" s="7"/>
      <c r="H207" s="7"/>
      <c r="I207" s="7"/>
      <c r="J207" s="7"/>
      <c r="K207" s="7"/>
      <c r="L207" s="7"/>
      <c r="N207" s="7"/>
      <c r="O207" s="7"/>
      <c r="Q207" s="7"/>
      <c r="R207" s="7"/>
      <c r="S207" s="7"/>
      <c r="T207" s="7"/>
      <c r="U207" s="7"/>
    </row>
    <row r="208" spans="1:21">
      <c r="A208" s="7"/>
      <c r="B208" s="7"/>
      <c r="C208" s="7"/>
      <c r="D208" s="7"/>
      <c r="E208" s="7"/>
      <c r="F208" s="7"/>
      <c r="G208" s="7"/>
      <c r="H208" s="7"/>
      <c r="I208" s="7"/>
      <c r="J208" s="7"/>
      <c r="K208" s="7"/>
      <c r="L208" s="7"/>
      <c r="N208" s="7"/>
      <c r="O208" s="7"/>
      <c r="Q208" s="7"/>
      <c r="R208" s="7"/>
      <c r="S208" s="7"/>
      <c r="T208" s="7"/>
      <c r="U208" s="7"/>
    </row>
    <row r="209" spans="1:21">
      <c r="A209" s="7"/>
      <c r="B209" s="7"/>
      <c r="C209" s="7"/>
      <c r="D209" s="7"/>
      <c r="E209" s="7"/>
      <c r="F209" s="7"/>
      <c r="G209" s="7"/>
      <c r="H209" s="7"/>
      <c r="I209" s="7"/>
      <c r="J209" s="7"/>
      <c r="K209" s="7"/>
      <c r="L209" s="7"/>
      <c r="N209" s="7"/>
      <c r="O209" s="7"/>
      <c r="Q209" s="7"/>
      <c r="R209" s="7"/>
      <c r="S209" s="7"/>
      <c r="T209" s="7"/>
      <c r="U209" s="7"/>
    </row>
    <row r="210" spans="1:21">
      <c r="A210" s="7"/>
      <c r="B210" s="7"/>
      <c r="C210" s="7"/>
      <c r="D210" s="7"/>
      <c r="E210" s="7"/>
      <c r="F210" s="7"/>
      <c r="G210" s="7"/>
      <c r="H210" s="7"/>
      <c r="I210" s="7"/>
      <c r="J210" s="7"/>
      <c r="K210" s="7"/>
      <c r="L210" s="7"/>
      <c r="N210" s="7"/>
      <c r="O210" s="7"/>
      <c r="Q210" s="7"/>
      <c r="R210" s="7"/>
      <c r="S210" s="7"/>
      <c r="T210" s="7"/>
      <c r="U210" s="7"/>
    </row>
    <row r="211" spans="1:21">
      <c r="A211" s="7"/>
      <c r="B211" s="7"/>
      <c r="C211" s="7"/>
      <c r="D211" s="7"/>
      <c r="E211" s="7"/>
      <c r="F211" s="7"/>
      <c r="G211" s="7"/>
      <c r="H211" s="7"/>
      <c r="I211" s="7"/>
      <c r="J211" s="7"/>
      <c r="K211" s="7"/>
      <c r="L211" s="7"/>
      <c r="N211" s="7"/>
      <c r="O211" s="7"/>
      <c r="Q211" s="7"/>
      <c r="R211" s="7"/>
      <c r="S211" s="7"/>
      <c r="T211" s="7"/>
      <c r="U211" s="7"/>
    </row>
    <row r="212" spans="1:21">
      <c r="A212" s="7"/>
      <c r="B212" s="7"/>
      <c r="C212" s="7"/>
      <c r="D212" s="7"/>
      <c r="E212" s="7"/>
      <c r="F212" s="7"/>
      <c r="G212" s="7"/>
      <c r="H212" s="7"/>
      <c r="I212" s="7"/>
      <c r="J212" s="7"/>
      <c r="K212" s="7"/>
      <c r="L212" s="7"/>
      <c r="N212" s="7"/>
      <c r="O212" s="7"/>
      <c r="Q212" s="7"/>
      <c r="R212" s="7"/>
      <c r="S212" s="7"/>
      <c r="T212" s="7"/>
      <c r="U212" s="7"/>
    </row>
    <row r="213" spans="1:21">
      <c r="A213" s="7"/>
      <c r="B213" s="7"/>
      <c r="C213" s="7"/>
      <c r="D213" s="7"/>
      <c r="E213" s="7"/>
      <c r="F213" s="7"/>
      <c r="G213" s="7"/>
      <c r="H213" s="7"/>
      <c r="I213" s="7"/>
      <c r="J213" s="7"/>
      <c r="K213" s="7"/>
      <c r="L213" s="7"/>
      <c r="N213" s="7"/>
      <c r="O213" s="7"/>
      <c r="Q213" s="7"/>
      <c r="R213" s="7"/>
      <c r="S213" s="7"/>
      <c r="T213" s="7"/>
      <c r="U213" s="7"/>
    </row>
    <row r="214" spans="1:21">
      <c r="A214" s="7"/>
      <c r="B214" s="7"/>
      <c r="C214" s="7"/>
      <c r="D214" s="7"/>
      <c r="E214" s="7"/>
      <c r="F214" s="7"/>
      <c r="G214" s="7"/>
      <c r="H214" s="7"/>
      <c r="I214" s="7"/>
      <c r="J214" s="7"/>
      <c r="K214" s="7"/>
      <c r="L214" s="7"/>
      <c r="N214" s="7"/>
      <c r="O214" s="7"/>
      <c r="Q214" s="7"/>
      <c r="R214" s="7"/>
      <c r="S214" s="7"/>
      <c r="T214" s="7"/>
      <c r="U214" s="7"/>
    </row>
    <row r="215" spans="1:21">
      <c r="A215" s="7"/>
      <c r="B215" s="7"/>
      <c r="C215" s="7"/>
      <c r="D215" s="7"/>
      <c r="E215" s="7"/>
      <c r="F215" s="7"/>
      <c r="G215" s="7"/>
      <c r="H215" s="7"/>
      <c r="I215" s="7"/>
      <c r="J215" s="7"/>
      <c r="K215" s="7"/>
      <c r="L215" s="7"/>
      <c r="N215" s="7"/>
      <c r="O215" s="7"/>
      <c r="Q215" s="7"/>
      <c r="R215" s="7"/>
      <c r="S215" s="7"/>
      <c r="T215" s="7"/>
      <c r="U215" s="7"/>
    </row>
    <row r="216" spans="1:21">
      <c r="A216" s="7"/>
      <c r="B216" s="7"/>
      <c r="C216" s="7"/>
      <c r="D216" s="7"/>
      <c r="E216" s="7"/>
      <c r="F216" s="7"/>
      <c r="G216" s="7"/>
      <c r="H216" s="7"/>
      <c r="I216" s="7"/>
      <c r="J216" s="7"/>
      <c r="K216" s="7"/>
      <c r="L216" s="7"/>
      <c r="N216" s="7"/>
      <c r="O216" s="7"/>
      <c r="Q216" s="7"/>
      <c r="R216" s="7"/>
      <c r="S216" s="7"/>
      <c r="T216" s="7"/>
      <c r="U216" s="7"/>
    </row>
    <row r="217" spans="1:21">
      <c r="A217" s="7"/>
      <c r="B217" s="7"/>
      <c r="C217" s="7"/>
      <c r="D217" s="7"/>
      <c r="E217" s="7"/>
      <c r="F217" s="7"/>
      <c r="G217" s="7"/>
      <c r="H217" s="7"/>
      <c r="I217" s="7"/>
      <c r="J217" s="7"/>
      <c r="K217" s="7"/>
      <c r="L217" s="7"/>
      <c r="N217" s="7"/>
      <c r="O217" s="7"/>
      <c r="Q217" s="7"/>
      <c r="R217" s="7"/>
      <c r="S217" s="7"/>
      <c r="T217" s="7"/>
      <c r="U217" s="7"/>
    </row>
    <row r="218" spans="1:21">
      <c r="A218" s="7"/>
      <c r="B218" s="7"/>
      <c r="C218" s="7"/>
      <c r="D218" s="7"/>
      <c r="E218" s="7"/>
      <c r="F218" s="7"/>
      <c r="G218" s="7"/>
      <c r="H218" s="7"/>
      <c r="I218" s="7"/>
      <c r="J218" s="7"/>
      <c r="K218" s="7"/>
      <c r="L218" s="7"/>
      <c r="N218" s="7"/>
      <c r="O218" s="7"/>
      <c r="Q218" s="7"/>
      <c r="R218" s="7"/>
      <c r="S218" s="7"/>
      <c r="T218" s="7"/>
      <c r="U218" s="7"/>
    </row>
    <row r="219" spans="1:21">
      <c r="A219" s="7"/>
      <c r="B219" s="7"/>
      <c r="C219" s="7"/>
      <c r="D219" s="7"/>
      <c r="E219" s="7"/>
      <c r="F219" s="7"/>
      <c r="G219" s="7"/>
      <c r="H219" s="7"/>
      <c r="I219" s="7"/>
      <c r="J219" s="7"/>
      <c r="K219" s="7"/>
      <c r="L219" s="7"/>
      <c r="N219" s="7"/>
      <c r="O219" s="7"/>
      <c r="Q219" s="7"/>
      <c r="R219" s="7"/>
      <c r="S219" s="7"/>
      <c r="T219" s="7"/>
      <c r="U219" s="7"/>
    </row>
    <row r="220" spans="1:21">
      <c r="A220" s="7"/>
      <c r="B220" s="7"/>
      <c r="C220" s="7"/>
      <c r="D220" s="7"/>
      <c r="E220" s="7"/>
      <c r="F220" s="7"/>
      <c r="G220" s="7"/>
      <c r="H220" s="7"/>
      <c r="I220" s="7"/>
      <c r="J220" s="7"/>
      <c r="K220" s="7"/>
      <c r="L220" s="7"/>
      <c r="N220" s="7"/>
      <c r="O220" s="7"/>
      <c r="Q220" s="7"/>
      <c r="R220" s="7"/>
      <c r="S220" s="7"/>
      <c r="T220" s="7"/>
      <c r="U220" s="7"/>
    </row>
    <row r="221" spans="1:21">
      <c r="A221" s="7"/>
      <c r="B221" s="7"/>
      <c r="C221" s="7"/>
      <c r="D221" s="7"/>
      <c r="E221" s="7"/>
      <c r="F221" s="7"/>
      <c r="G221" s="7"/>
      <c r="H221" s="7"/>
      <c r="I221" s="7"/>
      <c r="J221" s="7"/>
      <c r="K221" s="7"/>
      <c r="L221" s="7"/>
      <c r="N221" s="7"/>
      <c r="O221" s="7"/>
      <c r="Q221" s="7"/>
      <c r="R221" s="7"/>
      <c r="S221" s="7"/>
      <c r="T221" s="7"/>
      <c r="U221" s="7"/>
    </row>
    <row r="222" spans="1:21">
      <c r="A222" s="7"/>
      <c r="B222" s="7"/>
      <c r="C222" s="7"/>
      <c r="D222" s="7"/>
      <c r="E222" s="7"/>
      <c r="F222" s="7"/>
      <c r="G222" s="7"/>
      <c r="H222" s="7"/>
      <c r="I222" s="7"/>
      <c r="J222" s="7"/>
      <c r="K222" s="7"/>
      <c r="L222" s="7"/>
      <c r="N222" s="7"/>
      <c r="O222" s="7"/>
      <c r="Q222" s="7"/>
      <c r="R222" s="7"/>
      <c r="S222" s="7"/>
      <c r="T222" s="7"/>
      <c r="U222" s="7"/>
    </row>
    <row r="223" spans="1:21">
      <c r="A223" s="7"/>
      <c r="B223" s="7"/>
      <c r="C223" s="7"/>
      <c r="D223" s="7"/>
      <c r="E223" s="7"/>
      <c r="F223" s="7"/>
      <c r="G223" s="7"/>
      <c r="H223" s="7"/>
      <c r="I223" s="7"/>
      <c r="J223" s="7"/>
      <c r="K223" s="7"/>
      <c r="L223" s="7"/>
      <c r="N223" s="7"/>
      <c r="O223" s="7"/>
      <c r="Q223" s="7"/>
      <c r="R223" s="7"/>
      <c r="S223" s="7"/>
      <c r="T223" s="7"/>
      <c r="U223" s="7"/>
    </row>
    <row r="224" spans="1:21">
      <c r="A224" s="7"/>
      <c r="B224" s="7"/>
      <c r="C224" s="7"/>
      <c r="D224" s="7"/>
      <c r="E224" s="7"/>
      <c r="F224" s="7"/>
      <c r="G224" s="7"/>
      <c r="H224" s="7"/>
      <c r="I224" s="7"/>
      <c r="J224" s="7"/>
      <c r="K224" s="7"/>
      <c r="L224" s="7"/>
      <c r="N224" s="7"/>
      <c r="O224" s="7"/>
      <c r="Q224" s="7"/>
      <c r="R224" s="7"/>
      <c r="S224" s="7"/>
      <c r="T224" s="7"/>
      <c r="U224" s="7"/>
    </row>
    <row r="225" spans="1:21">
      <c r="A225" s="7"/>
      <c r="B225" s="7"/>
      <c r="C225" s="7"/>
      <c r="D225" s="7"/>
      <c r="E225" s="7"/>
      <c r="F225" s="7"/>
      <c r="G225" s="7"/>
      <c r="H225" s="7"/>
      <c r="I225" s="7"/>
      <c r="J225" s="7"/>
      <c r="K225" s="7"/>
      <c r="L225" s="7"/>
      <c r="N225" s="7"/>
      <c r="O225" s="7"/>
      <c r="Q225" s="7"/>
      <c r="R225" s="7"/>
      <c r="S225" s="7"/>
      <c r="T225" s="7"/>
      <c r="U225" s="7"/>
    </row>
    <row r="226" spans="1:21">
      <c r="A226" s="7"/>
      <c r="B226" s="7"/>
      <c r="C226" s="7"/>
      <c r="D226" s="7"/>
      <c r="E226" s="7"/>
      <c r="F226" s="7"/>
      <c r="G226" s="7"/>
      <c r="H226" s="7"/>
      <c r="I226" s="7"/>
      <c r="J226" s="7"/>
      <c r="K226" s="7"/>
      <c r="L226" s="7"/>
      <c r="N226" s="7"/>
      <c r="O226" s="7"/>
      <c r="Q226" s="7"/>
      <c r="R226" s="7"/>
      <c r="S226" s="7"/>
      <c r="T226" s="7"/>
      <c r="U226" s="7"/>
    </row>
    <row r="227" spans="1:21">
      <c r="A227" s="7"/>
      <c r="B227" s="7"/>
      <c r="C227" s="7"/>
      <c r="D227" s="7"/>
      <c r="E227" s="7"/>
      <c r="F227" s="7"/>
      <c r="G227" s="7"/>
      <c r="H227" s="7"/>
      <c r="I227" s="7"/>
      <c r="J227" s="7"/>
      <c r="K227" s="7"/>
      <c r="L227" s="7"/>
      <c r="N227" s="7"/>
      <c r="O227" s="7"/>
      <c r="Q227" s="7"/>
      <c r="R227" s="7"/>
      <c r="S227" s="7"/>
      <c r="T227" s="7"/>
      <c r="U227" s="7"/>
    </row>
    <row r="228" spans="1:21">
      <c r="A228" s="7"/>
      <c r="B228" s="7"/>
      <c r="C228" s="7"/>
      <c r="D228" s="7"/>
      <c r="E228" s="7"/>
      <c r="F228" s="7"/>
      <c r="G228" s="7"/>
      <c r="H228" s="7"/>
      <c r="I228" s="7"/>
      <c r="J228" s="7"/>
      <c r="K228" s="7"/>
      <c r="L228" s="7"/>
      <c r="N228" s="7"/>
      <c r="O228" s="7"/>
      <c r="Q228" s="7"/>
      <c r="R228" s="7"/>
      <c r="S228" s="7"/>
      <c r="T228" s="7"/>
      <c r="U228" s="7"/>
    </row>
    <row r="229" spans="1:21">
      <c r="A229" s="7"/>
      <c r="B229" s="7"/>
      <c r="C229" s="7"/>
      <c r="D229" s="7"/>
      <c r="E229" s="7"/>
      <c r="F229" s="7"/>
      <c r="G229" s="7"/>
      <c r="H229" s="7"/>
      <c r="I229" s="7"/>
      <c r="J229" s="7"/>
      <c r="K229" s="7"/>
      <c r="L229" s="7"/>
      <c r="N229" s="7"/>
      <c r="O229" s="7"/>
      <c r="Q229" s="7"/>
      <c r="R229" s="7"/>
      <c r="S229" s="7"/>
      <c r="T229" s="7"/>
      <c r="U229" s="7"/>
    </row>
    <row r="230" spans="1:21">
      <c r="A230" s="7"/>
      <c r="B230" s="7"/>
      <c r="C230" s="7"/>
      <c r="D230" s="7"/>
      <c r="E230" s="7"/>
      <c r="F230" s="7"/>
      <c r="G230" s="7"/>
      <c r="H230" s="7"/>
      <c r="I230" s="7"/>
      <c r="J230" s="7"/>
      <c r="K230" s="7"/>
      <c r="L230" s="7"/>
      <c r="N230" s="7"/>
      <c r="O230" s="7"/>
      <c r="Q230" s="7"/>
      <c r="R230" s="7"/>
      <c r="S230" s="7"/>
      <c r="T230" s="7"/>
      <c r="U230" s="7"/>
    </row>
    <row r="231" spans="1:21">
      <c r="A231" s="7"/>
      <c r="B231" s="7"/>
      <c r="C231" s="7"/>
      <c r="D231" s="7"/>
      <c r="E231" s="7"/>
      <c r="F231" s="7"/>
      <c r="G231" s="7"/>
      <c r="H231" s="7"/>
      <c r="I231" s="7"/>
      <c r="J231" s="7"/>
      <c r="K231" s="7"/>
      <c r="L231" s="7"/>
      <c r="N231" s="7"/>
      <c r="O231" s="7"/>
      <c r="Q231" s="7"/>
      <c r="R231" s="7"/>
      <c r="S231" s="7"/>
      <c r="T231" s="7"/>
      <c r="U231" s="7"/>
    </row>
    <row r="232" spans="1:21">
      <c r="A232" s="7"/>
      <c r="B232" s="7"/>
      <c r="C232" s="7"/>
      <c r="D232" s="7"/>
      <c r="E232" s="7"/>
      <c r="F232" s="7"/>
      <c r="G232" s="7"/>
      <c r="H232" s="7"/>
      <c r="I232" s="7"/>
      <c r="J232" s="7"/>
      <c r="K232" s="7"/>
      <c r="L232" s="7"/>
      <c r="N232" s="7"/>
      <c r="O232" s="7"/>
      <c r="Q232" s="7"/>
      <c r="R232" s="7"/>
      <c r="S232" s="7"/>
      <c r="T232" s="7"/>
      <c r="U232" s="7"/>
    </row>
    <row r="233" spans="1:21">
      <c r="A233" s="7"/>
      <c r="B233" s="7"/>
      <c r="C233" s="7"/>
      <c r="D233" s="7"/>
      <c r="E233" s="7"/>
      <c r="F233" s="7"/>
      <c r="G233" s="7"/>
      <c r="H233" s="7"/>
      <c r="I233" s="7"/>
      <c r="J233" s="7"/>
      <c r="K233" s="7"/>
      <c r="L233" s="7"/>
      <c r="N233" s="7"/>
      <c r="O233" s="7"/>
      <c r="Q233" s="7"/>
      <c r="R233" s="7"/>
      <c r="S233" s="7"/>
      <c r="T233" s="7"/>
      <c r="U233" s="7"/>
    </row>
    <row r="234" spans="1:21">
      <c r="A234" s="7"/>
      <c r="B234" s="7"/>
      <c r="C234" s="7"/>
      <c r="D234" s="7"/>
      <c r="E234" s="7"/>
      <c r="F234" s="7"/>
      <c r="G234" s="7"/>
      <c r="H234" s="7"/>
      <c r="I234" s="7"/>
      <c r="J234" s="7"/>
      <c r="K234" s="7"/>
      <c r="L234" s="7"/>
      <c r="N234" s="7"/>
      <c r="O234" s="7"/>
      <c r="Q234" s="7"/>
      <c r="R234" s="7"/>
      <c r="S234" s="7"/>
      <c r="T234" s="7"/>
      <c r="U234" s="7"/>
    </row>
    <row r="235" spans="1:21">
      <c r="A235" s="7"/>
      <c r="B235" s="7"/>
      <c r="C235" s="7"/>
      <c r="D235" s="7"/>
      <c r="E235" s="7"/>
      <c r="F235" s="7"/>
      <c r="G235" s="7"/>
      <c r="H235" s="7"/>
      <c r="I235" s="7"/>
      <c r="J235" s="7"/>
      <c r="K235" s="7"/>
      <c r="L235" s="7"/>
      <c r="N235" s="7"/>
      <c r="O235" s="7"/>
      <c r="Q235" s="7"/>
      <c r="R235" s="7"/>
      <c r="S235" s="7"/>
      <c r="T235" s="7"/>
      <c r="U235" s="7"/>
    </row>
    <row r="236" spans="1:21">
      <c r="A236" s="7"/>
      <c r="B236" s="7"/>
      <c r="C236" s="7"/>
      <c r="D236" s="7"/>
      <c r="E236" s="7"/>
      <c r="F236" s="7"/>
      <c r="G236" s="7"/>
      <c r="H236" s="7"/>
      <c r="I236" s="7"/>
      <c r="J236" s="7"/>
      <c r="K236" s="7"/>
      <c r="L236" s="7"/>
      <c r="N236" s="7"/>
      <c r="O236" s="7"/>
      <c r="Q236" s="7"/>
      <c r="R236" s="7"/>
      <c r="S236" s="7"/>
      <c r="T236" s="7"/>
      <c r="U236" s="7"/>
    </row>
    <row r="237" spans="1:21">
      <c r="A237" s="7"/>
      <c r="B237" s="7"/>
      <c r="C237" s="7"/>
      <c r="D237" s="7"/>
      <c r="E237" s="7"/>
      <c r="F237" s="7"/>
      <c r="G237" s="7"/>
      <c r="H237" s="7"/>
      <c r="I237" s="7"/>
      <c r="J237" s="7"/>
      <c r="K237" s="7"/>
      <c r="L237" s="7"/>
      <c r="N237" s="7"/>
      <c r="O237" s="7"/>
      <c r="Q237" s="7"/>
      <c r="R237" s="7"/>
      <c r="S237" s="7"/>
      <c r="T237" s="7"/>
      <c r="U237" s="7"/>
    </row>
    <row r="238" spans="1:21">
      <c r="A238" s="7"/>
      <c r="B238" s="7"/>
      <c r="C238" s="7"/>
      <c r="D238" s="7"/>
      <c r="E238" s="7"/>
      <c r="F238" s="7"/>
      <c r="G238" s="7"/>
      <c r="H238" s="7"/>
      <c r="I238" s="7"/>
      <c r="J238" s="7"/>
      <c r="K238" s="7"/>
      <c r="L238" s="7"/>
      <c r="N238" s="7"/>
      <c r="O238" s="7"/>
      <c r="Q238" s="7"/>
      <c r="R238" s="7"/>
      <c r="S238" s="7"/>
      <c r="T238" s="7"/>
      <c r="U238" s="7"/>
    </row>
    <row r="239" spans="1:21">
      <c r="A239" s="7"/>
      <c r="B239" s="7"/>
      <c r="C239" s="7"/>
      <c r="D239" s="7"/>
      <c r="E239" s="7"/>
      <c r="F239" s="7"/>
      <c r="G239" s="7"/>
      <c r="H239" s="7"/>
      <c r="I239" s="7"/>
      <c r="J239" s="7"/>
      <c r="K239" s="7"/>
      <c r="L239" s="7"/>
      <c r="N239" s="7"/>
      <c r="O239" s="7"/>
      <c r="Q239" s="7"/>
      <c r="R239" s="7"/>
      <c r="S239" s="7"/>
      <c r="T239" s="7"/>
      <c r="U239" s="7"/>
    </row>
    <row r="240" spans="1:21">
      <c r="A240" s="7"/>
      <c r="B240" s="7"/>
      <c r="C240" s="7"/>
      <c r="D240" s="7"/>
      <c r="E240" s="7"/>
      <c r="F240" s="7"/>
      <c r="G240" s="7"/>
      <c r="H240" s="7"/>
      <c r="I240" s="7"/>
      <c r="J240" s="7"/>
      <c r="K240" s="7"/>
      <c r="L240" s="7"/>
      <c r="N240" s="7"/>
      <c r="O240" s="7"/>
      <c r="Q240" s="7"/>
      <c r="R240" s="7"/>
      <c r="S240" s="7"/>
      <c r="T240" s="7"/>
      <c r="U240" s="7"/>
    </row>
    <row r="241" spans="1:21">
      <c r="A241" s="7"/>
      <c r="B241" s="7"/>
      <c r="C241" s="7"/>
      <c r="D241" s="7"/>
      <c r="E241" s="7"/>
      <c r="F241" s="7"/>
      <c r="G241" s="7"/>
      <c r="H241" s="7"/>
      <c r="I241" s="7"/>
      <c r="J241" s="7"/>
      <c r="K241" s="7"/>
      <c r="L241" s="7"/>
      <c r="N241" s="7"/>
      <c r="O241" s="7"/>
      <c r="Q241" s="7"/>
      <c r="R241" s="7"/>
      <c r="S241" s="7"/>
      <c r="T241" s="7"/>
      <c r="U241" s="7"/>
    </row>
    <row r="242" spans="1:21">
      <c r="A242" s="7"/>
      <c r="B242" s="7"/>
      <c r="C242" s="7"/>
      <c r="D242" s="7"/>
      <c r="E242" s="7"/>
      <c r="F242" s="7"/>
      <c r="G242" s="7"/>
      <c r="H242" s="7"/>
      <c r="I242" s="7"/>
      <c r="J242" s="7"/>
      <c r="K242" s="7"/>
      <c r="L242" s="7"/>
      <c r="N242" s="7"/>
      <c r="O242" s="7"/>
      <c r="Q242" s="7"/>
      <c r="R242" s="7"/>
      <c r="S242" s="7"/>
      <c r="T242" s="7"/>
      <c r="U242" s="7"/>
    </row>
    <row r="243" spans="1:21">
      <c r="A243" s="7"/>
      <c r="B243" s="7"/>
      <c r="C243" s="7"/>
      <c r="D243" s="7"/>
      <c r="E243" s="7"/>
      <c r="F243" s="7"/>
      <c r="G243" s="7"/>
      <c r="H243" s="7"/>
      <c r="I243" s="7"/>
      <c r="J243" s="7"/>
      <c r="K243" s="7"/>
      <c r="L243" s="7"/>
      <c r="N243" s="7"/>
      <c r="O243" s="7"/>
      <c r="Q243" s="7"/>
      <c r="R243" s="7"/>
      <c r="S243" s="7"/>
      <c r="T243" s="7"/>
      <c r="U243" s="7"/>
    </row>
    <row r="244" spans="1:21">
      <c r="A244" s="7"/>
      <c r="B244" s="7"/>
      <c r="C244" s="7"/>
      <c r="D244" s="7"/>
      <c r="E244" s="7"/>
      <c r="F244" s="7"/>
      <c r="G244" s="7"/>
      <c r="H244" s="7"/>
      <c r="I244" s="7"/>
      <c r="J244" s="7"/>
      <c r="K244" s="7"/>
      <c r="L244" s="7"/>
      <c r="N244" s="7"/>
      <c r="O244" s="7"/>
      <c r="Q244" s="7"/>
      <c r="R244" s="7"/>
      <c r="S244" s="7"/>
      <c r="T244" s="7"/>
      <c r="U244" s="7"/>
    </row>
    <row r="245" spans="1:21">
      <c r="A245" s="7"/>
      <c r="B245" s="7"/>
      <c r="C245" s="7"/>
      <c r="D245" s="7"/>
      <c r="E245" s="7"/>
      <c r="F245" s="7"/>
      <c r="G245" s="7"/>
      <c r="H245" s="7"/>
      <c r="I245" s="7"/>
      <c r="J245" s="7"/>
      <c r="K245" s="7"/>
      <c r="L245" s="7"/>
      <c r="N245" s="7"/>
      <c r="O245" s="7"/>
      <c r="Q245" s="7"/>
      <c r="R245" s="7"/>
      <c r="S245" s="7"/>
      <c r="T245" s="7"/>
      <c r="U245" s="7"/>
    </row>
    <row r="246" spans="1:21">
      <c r="A246" s="7"/>
      <c r="B246" s="7"/>
      <c r="C246" s="7"/>
      <c r="D246" s="7"/>
      <c r="E246" s="7"/>
      <c r="F246" s="7"/>
      <c r="G246" s="7"/>
      <c r="H246" s="7"/>
      <c r="I246" s="7"/>
      <c r="J246" s="7"/>
      <c r="K246" s="7"/>
      <c r="L246" s="7"/>
      <c r="N246" s="7"/>
      <c r="O246" s="7"/>
      <c r="Q246" s="7"/>
      <c r="R246" s="7"/>
      <c r="S246" s="7"/>
      <c r="T246" s="7"/>
      <c r="U246" s="7"/>
    </row>
    <row r="247" spans="1:21">
      <c r="A247" s="7"/>
      <c r="B247" s="7"/>
      <c r="C247" s="7"/>
      <c r="D247" s="7"/>
      <c r="E247" s="7"/>
      <c r="F247" s="7"/>
      <c r="G247" s="7"/>
      <c r="H247" s="7"/>
      <c r="I247" s="7"/>
      <c r="J247" s="7"/>
      <c r="K247" s="7"/>
      <c r="L247" s="7"/>
      <c r="N247" s="7"/>
      <c r="O247" s="7"/>
      <c r="Q247" s="7"/>
      <c r="R247" s="7"/>
      <c r="S247" s="7"/>
      <c r="T247" s="7"/>
      <c r="U247" s="7"/>
    </row>
    <row r="248" spans="1:21">
      <c r="A248" s="7"/>
      <c r="B248" s="7"/>
      <c r="C248" s="7"/>
      <c r="D248" s="7"/>
      <c r="E248" s="7"/>
      <c r="F248" s="7"/>
      <c r="G248" s="7"/>
      <c r="H248" s="7"/>
      <c r="I248" s="7"/>
      <c r="J248" s="7"/>
      <c r="K248" s="7"/>
      <c r="L248" s="7"/>
      <c r="N248" s="7"/>
      <c r="O248" s="7"/>
      <c r="Q248" s="7"/>
      <c r="R248" s="7"/>
      <c r="S248" s="7"/>
      <c r="T248" s="7"/>
      <c r="U248" s="7"/>
    </row>
    <row r="249" spans="1:21">
      <c r="A249" s="7"/>
      <c r="B249" s="7"/>
      <c r="C249" s="7"/>
      <c r="D249" s="7"/>
      <c r="E249" s="7"/>
      <c r="F249" s="7"/>
      <c r="G249" s="7"/>
      <c r="H249" s="7"/>
      <c r="I249" s="7"/>
      <c r="J249" s="7"/>
      <c r="K249" s="7"/>
      <c r="L249" s="7"/>
      <c r="N249" s="7"/>
      <c r="O249" s="7"/>
      <c r="Q249" s="7"/>
      <c r="R249" s="7"/>
      <c r="S249" s="7"/>
      <c r="T249" s="7"/>
      <c r="U249" s="7"/>
    </row>
    <row r="250" spans="1:21">
      <c r="A250" s="7"/>
      <c r="B250" s="7"/>
      <c r="C250" s="7"/>
      <c r="D250" s="7"/>
      <c r="E250" s="7"/>
      <c r="F250" s="7"/>
      <c r="G250" s="7"/>
      <c r="H250" s="7"/>
      <c r="I250" s="7"/>
      <c r="J250" s="7"/>
      <c r="K250" s="7"/>
      <c r="L250" s="7"/>
      <c r="N250" s="7"/>
      <c r="O250" s="7"/>
      <c r="Q250" s="7"/>
      <c r="R250" s="7"/>
      <c r="S250" s="7"/>
      <c r="T250" s="7"/>
      <c r="U250" s="7"/>
    </row>
    <row r="251" spans="1:21">
      <c r="A251" s="7"/>
      <c r="B251" s="7"/>
      <c r="C251" s="7"/>
      <c r="D251" s="7"/>
      <c r="E251" s="7"/>
      <c r="F251" s="7"/>
      <c r="G251" s="7"/>
      <c r="H251" s="7"/>
      <c r="I251" s="7"/>
      <c r="J251" s="7"/>
      <c r="K251" s="7"/>
      <c r="L251" s="7"/>
      <c r="N251" s="7"/>
      <c r="O251" s="7"/>
      <c r="Q251" s="7"/>
      <c r="R251" s="7"/>
      <c r="S251" s="7"/>
      <c r="T251" s="7"/>
      <c r="U251" s="7"/>
    </row>
    <row r="252" spans="1:21">
      <c r="A252" s="7"/>
      <c r="B252" s="7"/>
      <c r="C252" s="7"/>
      <c r="D252" s="7"/>
      <c r="E252" s="7"/>
      <c r="F252" s="7"/>
      <c r="G252" s="7"/>
      <c r="H252" s="7"/>
      <c r="I252" s="7"/>
      <c r="J252" s="7"/>
      <c r="K252" s="7"/>
      <c r="L252" s="7"/>
      <c r="N252" s="7"/>
      <c r="O252" s="7"/>
      <c r="Q252" s="7"/>
      <c r="R252" s="7"/>
      <c r="S252" s="7"/>
      <c r="T252" s="7"/>
      <c r="U252" s="7"/>
    </row>
    <row r="253" spans="1:21">
      <c r="A253" s="7"/>
      <c r="B253" s="7"/>
      <c r="C253" s="7"/>
      <c r="D253" s="7"/>
      <c r="E253" s="7"/>
      <c r="F253" s="7"/>
      <c r="G253" s="7"/>
      <c r="H253" s="7"/>
      <c r="I253" s="7"/>
      <c r="J253" s="7"/>
      <c r="K253" s="7"/>
      <c r="L253" s="7"/>
      <c r="N253" s="7"/>
      <c r="O253" s="7"/>
      <c r="Q253" s="7"/>
      <c r="R253" s="7"/>
      <c r="S253" s="7"/>
      <c r="T253" s="7"/>
      <c r="U253" s="7"/>
    </row>
    <row r="254" spans="1:21">
      <c r="A254" s="7"/>
      <c r="B254" s="7"/>
      <c r="C254" s="7"/>
      <c r="D254" s="7"/>
      <c r="E254" s="7"/>
      <c r="F254" s="7"/>
      <c r="G254" s="7"/>
      <c r="H254" s="7"/>
      <c r="I254" s="7"/>
      <c r="J254" s="7"/>
      <c r="K254" s="7"/>
      <c r="L254" s="7"/>
      <c r="N254" s="7"/>
      <c r="O254" s="7"/>
      <c r="Q254" s="7"/>
      <c r="R254" s="7"/>
      <c r="S254" s="7"/>
      <c r="T254" s="7"/>
      <c r="U254" s="7"/>
    </row>
    <row r="255" spans="1:21">
      <c r="A255" s="7"/>
      <c r="B255" s="7"/>
      <c r="C255" s="7"/>
      <c r="D255" s="7"/>
      <c r="E255" s="7"/>
      <c r="F255" s="7"/>
      <c r="G255" s="7"/>
      <c r="H255" s="7"/>
      <c r="I255" s="7"/>
      <c r="J255" s="7"/>
      <c r="K255" s="7"/>
      <c r="L255" s="7"/>
      <c r="N255" s="7"/>
      <c r="O255" s="7"/>
      <c r="Q255" s="7"/>
      <c r="R255" s="7"/>
      <c r="S255" s="7"/>
      <c r="T255" s="7"/>
      <c r="U255" s="7"/>
    </row>
    <row r="256" spans="1:21">
      <c r="A256" s="7"/>
      <c r="B256" s="7"/>
      <c r="C256" s="7"/>
      <c r="D256" s="7"/>
      <c r="E256" s="7"/>
      <c r="F256" s="7"/>
      <c r="G256" s="7"/>
      <c r="H256" s="7"/>
      <c r="I256" s="7"/>
      <c r="J256" s="7"/>
      <c r="K256" s="7"/>
      <c r="L256" s="7"/>
      <c r="N256" s="7"/>
      <c r="O256" s="7"/>
      <c r="Q256" s="7"/>
      <c r="R256" s="7"/>
      <c r="S256" s="7"/>
      <c r="T256" s="7"/>
      <c r="U256" s="7"/>
    </row>
    <row r="257" spans="1:21">
      <c r="A257" s="7"/>
      <c r="B257" s="7"/>
      <c r="C257" s="7"/>
      <c r="D257" s="7"/>
      <c r="E257" s="7"/>
      <c r="F257" s="7"/>
      <c r="G257" s="7"/>
      <c r="H257" s="7"/>
      <c r="I257" s="7"/>
      <c r="J257" s="7"/>
      <c r="K257" s="7"/>
      <c r="L257" s="7"/>
      <c r="N257" s="7"/>
      <c r="O257" s="7"/>
      <c r="Q257" s="7"/>
      <c r="R257" s="7"/>
      <c r="S257" s="7"/>
      <c r="T257" s="7"/>
      <c r="U257" s="7"/>
    </row>
    <row r="258" spans="1:21">
      <c r="A258" s="7"/>
      <c r="B258" s="7"/>
      <c r="C258" s="7"/>
      <c r="D258" s="7"/>
      <c r="E258" s="7"/>
      <c r="F258" s="7"/>
      <c r="G258" s="7"/>
      <c r="H258" s="7"/>
      <c r="I258" s="7"/>
      <c r="J258" s="7"/>
      <c r="K258" s="7"/>
      <c r="L258" s="7"/>
      <c r="N258" s="7"/>
      <c r="O258" s="7"/>
      <c r="Q258" s="7"/>
      <c r="R258" s="7"/>
      <c r="S258" s="7"/>
      <c r="T258" s="7"/>
      <c r="U258" s="7"/>
    </row>
    <row r="259" spans="1:21">
      <c r="A259" s="7"/>
      <c r="B259" s="7"/>
      <c r="C259" s="7"/>
      <c r="D259" s="7"/>
      <c r="E259" s="7"/>
      <c r="F259" s="7"/>
      <c r="G259" s="7"/>
      <c r="H259" s="7"/>
      <c r="I259" s="7"/>
      <c r="J259" s="7"/>
      <c r="K259" s="7"/>
      <c r="L259" s="7"/>
      <c r="N259" s="7"/>
      <c r="O259" s="7"/>
      <c r="Q259" s="7"/>
      <c r="R259" s="7"/>
      <c r="S259" s="7"/>
      <c r="T259" s="7"/>
      <c r="U259" s="7"/>
    </row>
    <row r="260" spans="1:21">
      <c r="A260" s="7"/>
      <c r="B260" s="7"/>
      <c r="C260" s="7"/>
      <c r="D260" s="7"/>
      <c r="E260" s="7"/>
      <c r="F260" s="7"/>
      <c r="G260" s="7"/>
      <c r="H260" s="7"/>
      <c r="I260" s="7"/>
      <c r="J260" s="7"/>
      <c r="K260" s="7"/>
      <c r="L260" s="7"/>
      <c r="N260" s="7"/>
      <c r="O260" s="7"/>
      <c r="Q260" s="7"/>
      <c r="R260" s="7"/>
      <c r="S260" s="7"/>
      <c r="T260" s="7"/>
      <c r="U260" s="7"/>
    </row>
    <row r="261" spans="1:21">
      <c r="A261" s="7"/>
      <c r="B261" s="7"/>
      <c r="C261" s="7"/>
      <c r="D261" s="7"/>
      <c r="E261" s="7"/>
      <c r="F261" s="7"/>
      <c r="G261" s="7"/>
      <c r="H261" s="7"/>
      <c r="I261" s="7"/>
      <c r="J261" s="7"/>
      <c r="K261" s="7"/>
      <c r="L261" s="7"/>
      <c r="N261" s="7"/>
      <c r="O261" s="7"/>
      <c r="Q261" s="7"/>
      <c r="R261" s="7"/>
      <c r="S261" s="7"/>
      <c r="T261" s="7"/>
      <c r="U261" s="7"/>
    </row>
    <row r="262" spans="1:21">
      <c r="A262" s="7"/>
      <c r="B262" s="7"/>
      <c r="C262" s="7"/>
      <c r="D262" s="7"/>
      <c r="E262" s="7"/>
      <c r="F262" s="7"/>
      <c r="G262" s="7"/>
      <c r="H262" s="7"/>
      <c r="I262" s="7"/>
      <c r="J262" s="7"/>
      <c r="K262" s="7"/>
      <c r="L262" s="7"/>
      <c r="N262" s="7"/>
      <c r="O262" s="7"/>
      <c r="Q262" s="7"/>
      <c r="R262" s="7"/>
      <c r="S262" s="7"/>
      <c r="T262" s="7"/>
      <c r="U262" s="7"/>
    </row>
    <row r="263" spans="1:21">
      <c r="A263" s="7"/>
      <c r="B263" s="7"/>
      <c r="C263" s="7"/>
      <c r="D263" s="7"/>
      <c r="E263" s="7"/>
      <c r="F263" s="7"/>
      <c r="G263" s="7"/>
      <c r="H263" s="7"/>
      <c r="I263" s="7"/>
      <c r="J263" s="7"/>
      <c r="K263" s="7"/>
      <c r="L263" s="7"/>
      <c r="N263" s="7"/>
      <c r="O263" s="7"/>
      <c r="Q263" s="7"/>
      <c r="R263" s="7"/>
      <c r="S263" s="7"/>
      <c r="T263" s="7"/>
      <c r="U263" s="7"/>
    </row>
    <row r="264" spans="1:21">
      <c r="A264" s="7"/>
      <c r="B264" s="7"/>
      <c r="C264" s="7"/>
      <c r="D264" s="7"/>
      <c r="E264" s="7"/>
      <c r="F264" s="7"/>
      <c r="G264" s="7"/>
      <c r="H264" s="7"/>
      <c r="I264" s="7"/>
      <c r="J264" s="7"/>
      <c r="K264" s="7"/>
      <c r="L264" s="7"/>
      <c r="N264" s="7"/>
      <c r="O264" s="7"/>
      <c r="Q264" s="7"/>
      <c r="R264" s="7"/>
      <c r="S264" s="7"/>
      <c r="T264" s="7"/>
      <c r="U264" s="7"/>
    </row>
    <row r="265" spans="1:21">
      <c r="A265" s="7"/>
      <c r="B265" s="7"/>
      <c r="C265" s="7"/>
      <c r="D265" s="7"/>
      <c r="E265" s="7"/>
      <c r="F265" s="7"/>
      <c r="G265" s="7"/>
      <c r="H265" s="7"/>
      <c r="I265" s="7"/>
      <c r="J265" s="7"/>
      <c r="K265" s="7"/>
      <c r="L265" s="7"/>
      <c r="N265" s="7"/>
      <c r="O265" s="7"/>
      <c r="Q265" s="7"/>
      <c r="R265" s="7"/>
      <c r="S265" s="7"/>
      <c r="T265" s="7"/>
      <c r="U265" s="7"/>
    </row>
    <row r="266" spans="1:21">
      <c r="A266" s="7"/>
      <c r="B266" s="7"/>
      <c r="C266" s="7"/>
      <c r="D266" s="7"/>
      <c r="E266" s="7"/>
      <c r="F266" s="7"/>
      <c r="G266" s="7"/>
      <c r="H266" s="7"/>
      <c r="I266" s="7"/>
      <c r="J266" s="7"/>
      <c r="K266" s="7"/>
      <c r="L266" s="7"/>
      <c r="N266" s="7"/>
      <c r="O266" s="7"/>
      <c r="Q266" s="7"/>
      <c r="R266" s="7"/>
      <c r="S266" s="7"/>
      <c r="T266" s="7"/>
      <c r="U266" s="7"/>
    </row>
    <row r="267" spans="1:21">
      <c r="A267" s="7"/>
      <c r="B267" s="7"/>
      <c r="C267" s="7"/>
      <c r="D267" s="7"/>
      <c r="E267" s="7"/>
      <c r="F267" s="7"/>
      <c r="G267" s="7"/>
      <c r="H267" s="7"/>
      <c r="I267" s="7"/>
      <c r="J267" s="7"/>
      <c r="K267" s="7"/>
      <c r="L267" s="7"/>
      <c r="N267" s="7"/>
      <c r="O267" s="7"/>
      <c r="Q267" s="7"/>
      <c r="R267" s="7"/>
      <c r="S267" s="7"/>
      <c r="T267" s="7"/>
      <c r="U267" s="7"/>
    </row>
    <row r="268" spans="1:21">
      <c r="A268" s="7"/>
      <c r="B268" s="7"/>
      <c r="C268" s="7"/>
      <c r="D268" s="7"/>
      <c r="E268" s="7"/>
      <c r="F268" s="7"/>
      <c r="G268" s="7"/>
      <c r="H268" s="7"/>
      <c r="I268" s="7"/>
      <c r="J268" s="7"/>
      <c r="K268" s="7"/>
      <c r="L268" s="7"/>
      <c r="N268" s="7"/>
      <c r="O268" s="7"/>
      <c r="Q268" s="7"/>
      <c r="R268" s="7"/>
      <c r="S268" s="7"/>
      <c r="T268" s="7"/>
      <c r="U268" s="7"/>
    </row>
    <row r="269" spans="1:21">
      <c r="A269" s="7"/>
      <c r="B269" s="7"/>
      <c r="C269" s="7"/>
      <c r="D269" s="7"/>
      <c r="E269" s="7"/>
      <c r="F269" s="7"/>
      <c r="G269" s="7"/>
      <c r="H269" s="7"/>
      <c r="I269" s="7"/>
      <c r="J269" s="7"/>
      <c r="K269" s="7"/>
      <c r="L269" s="7"/>
      <c r="N269" s="7"/>
      <c r="O269" s="7"/>
      <c r="Q269" s="7"/>
      <c r="R269" s="7"/>
      <c r="S269" s="7"/>
      <c r="T269" s="7"/>
      <c r="U269" s="7"/>
    </row>
    <row r="270" spans="1:21">
      <c r="A270" s="7"/>
      <c r="B270" s="7"/>
      <c r="C270" s="7"/>
      <c r="D270" s="7"/>
      <c r="E270" s="7"/>
      <c r="F270" s="7"/>
      <c r="G270" s="7"/>
      <c r="H270" s="7"/>
      <c r="I270" s="7"/>
      <c r="J270" s="7"/>
      <c r="K270" s="7"/>
      <c r="L270" s="7"/>
      <c r="N270" s="7"/>
      <c r="O270" s="7"/>
      <c r="Q270" s="7"/>
      <c r="R270" s="7"/>
      <c r="S270" s="7"/>
      <c r="T270" s="7"/>
      <c r="U270" s="7"/>
    </row>
    <row r="271" spans="1:21">
      <c r="A271" s="7"/>
      <c r="B271" s="7"/>
      <c r="C271" s="7"/>
      <c r="D271" s="7"/>
      <c r="E271" s="7"/>
      <c r="F271" s="7"/>
      <c r="G271" s="7"/>
      <c r="H271" s="7"/>
      <c r="I271" s="7"/>
      <c r="J271" s="7"/>
      <c r="K271" s="7"/>
      <c r="L271" s="7"/>
      <c r="N271" s="7"/>
      <c r="O271" s="7"/>
      <c r="Q271" s="7"/>
      <c r="R271" s="7"/>
      <c r="S271" s="7"/>
      <c r="T271" s="7"/>
      <c r="U271" s="7"/>
    </row>
    <row r="272" spans="1:21">
      <c r="A272" s="7"/>
      <c r="B272" s="7"/>
      <c r="C272" s="7"/>
      <c r="D272" s="7"/>
      <c r="E272" s="7"/>
      <c r="F272" s="7"/>
      <c r="G272" s="7"/>
      <c r="H272" s="7"/>
      <c r="I272" s="7"/>
      <c r="J272" s="7"/>
      <c r="K272" s="7"/>
      <c r="L272" s="7"/>
      <c r="N272" s="7"/>
      <c r="O272" s="7"/>
      <c r="Q272" s="7"/>
      <c r="R272" s="7"/>
      <c r="S272" s="7"/>
      <c r="T272" s="7"/>
      <c r="U272" s="7"/>
    </row>
    <row r="273" spans="1:21">
      <c r="A273" s="7"/>
      <c r="B273" s="7"/>
      <c r="C273" s="7"/>
      <c r="D273" s="7"/>
      <c r="E273" s="7"/>
      <c r="F273" s="7"/>
      <c r="G273" s="7"/>
      <c r="H273" s="7"/>
      <c r="I273" s="7"/>
      <c r="J273" s="7"/>
      <c r="K273" s="7"/>
      <c r="L273" s="7"/>
      <c r="N273" s="7"/>
      <c r="O273" s="7"/>
      <c r="Q273" s="7"/>
      <c r="R273" s="7"/>
      <c r="S273" s="7"/>
      <c r="T273" s="7"/>
      <c r="U273" s="7"/>
    </row>
    <row r="274" spans="1:21">
      <c r="A274" s="7"/>
      <c r="B274" s="7"/>
      <c r="C274" s="7"/>
      <c r="D274" s="7"/>
      <c r="E274" s="7"/>
      <c r="F274" s="7"/>
      <c r="G274" s="7"/>
      <c r="H274" s="7"/>
      <c r="I274" s="7"/>
      <c r="J274" s="7"/>
      <c r="K274" s="7"/>
      <c r="L274" s="7"/>
      <c r="N274" s="7"/>
      <c r="O274" s="7"/>
      <c r="Q274" s="7"/>
      <c r="R274" s="7"/>
      <c r="S274" s="7"/>
      <c r="T274" s="7"/>
      <c r="U274" s="7"/>
    </row>
    <row r="275" spans="1:21">
      <c r="A275" s="7"/>
      <c r="B275" s="7"/>
      <c r="C275" s="7"/>
      <c r="D275" s="7"/>
      <c r="E275" s="7"/>
      <c r="F275" s="7"/>
      <c r="G275" s="7"/>
      <c r="H275" s="7"/>
      <c r="I275" s="7"/>
      <c r="J275" s="7"/>
      <c r="K275" s="7"/>
      <c r="L275" s="7"/>
      <c r="N275" s="7"/>
      <c r="O275" s="7"/>
      <c r="Q275" s="7"/>
      <c r="R275" s="7"/>
      <c r="S275" s="7"/>
      <c r="T275" s="7"/>
      <c r="U275" s="7"/>
    </row>
    <row r="276" spans="1:21">
      <c r="A276" s="7"/>
      <c r="B276" s="7"/>
      <c r="C276" s="7"/>
      <c r="D276" s="7"/>
      <c r="E276" s="7"/>
      <c r="F276" s="7"/>
      <c r="G276" s="7"/>
      <c r="H276" s="7"/>
      <c r="I276" s="7"/>
      <c r="J276" s="7"/>
      <c r="K276" s="7"/>
      <c r="L276" s="7"/>
      <c r="N276" s="7"/>
      <c r="O276" s="7"/>
      <c r="Q276" s="7"/>
      <c r="R276" s="7"/>
      <c r="S276" s="7"/>
      <c r="T276" s="7"/>
      <c r="U276" s="7"/>
    </row>
    <row r="277" spans="1:21">
      <c r="A277" s="7"/>
      <c r="B277" s="7"/>
      <c r="C277" s="7"/>
      <c r="D277" s="7"/>
      <c r="E277" s="7"/>
      <c r="F277" s="7"/>
      <c r="G277" s="7"/>
      <c r="H277" s="7"/>
      <c r="I277" s="7"/>
      <c r="J277" s="7"/>
      <c r="K277" s="7"/>
      <c r="L277" s="7"/>
      <c r="N277" s="7"/>
      <c r="O277" s="7"/>
      <c r="Q277" s="7"/>
      <c r="R277" s="7"/>
      <c r="S277" s="7"/>
      <c r="T277" s="7"/>
      <c r="U277" s="7"/>
    </row>
    <row r="278" spans="1:21">
      <c r="A278" s="7"/>
      <c r="B278" s="7"/>
      <c r="C278" s="7"/>
      <c r="D278" s="7"/>
      <c r="E278" s="7"/>
      <c r="F278" s="7"/>
      <c r="G278" s="7"/>
      <c r="H278" s="7"/>
      <c r="I278" s="7"/>
      <c r="J278" s="7"/>
      <c r="K278" s="7"/>
      <c r="L278" s="7"/>
      <c r="N278" s="7"/>
      <c r="O278" s="7"/>
      <c r="Q278" s="7"/>
      <c r="R278" s="7"/>
      <c r="S278" s="7"/>
      <c r="T278" s="7"/>
      <c r="U278" s="7"/>
    </row>
    <row r="279" spans="1:21">
      <c r="A279" s="7"/>
      <c r="B279" s="7"/>
      <c r="C279" s="7"/>
      <c r="D279" s="7"/>
      <c r="E279" s="7"/>
      <c r="F279" s="7"/>
      <c r="G279" s="7"/>
      <c r="H279" s="7"/>
      <c r="I279" s="7"/>
      <c r="J279" s="7"/>
      <c r="K279" s="7"/>
      <c r="L279" s="7"/>
      <c r="N279" s="7"/>
      <c r="O279" s="7"/>
      <c r="Q279" s="7"/>
      <c r="R279" s="7"/>
      <c r="S279" s="7"/>
      <c r="T279" s="7"/>
      <c r="U279" s="7"/>
    </row>
    <row r="280" spans="1:21">
      <c r="A280" s="7"/>
      <c r="B280" s="7"/>
      <c r="C280" s="7"/>
      <c r="D280" s="7"/>
      <c r="E280" s="7"/>
      <c r="F280" s="7"/>
      <c r="G280" s="7"/>
      <c r="H280" s="7"/>
      <c r="I280" s="7"/>
      <c r="J280" s="7"/>
      <c r="K280" s="7"/>
      <c r="L280" s="7"/>
      <c r="N280" s="7"/>
      <c r="O280" s="7"/>
      <c r="Q280" s="7"/>
      <c r="R280" s="7"/>
      <c r="S280" s="7"/>
      <c r="T280" s="7"/>
      <c r="U280" s="7"/>
    </row>
    <row r="281" spans="1:21">
      <c r="A281" s="7"/>
      <c r="B281" s="7"/>
      <c r="C281" s="7"/>
      <c r="D281" s="7"/>
      <c r="E281" s="7"/>
      <c r="F281" s="7"/>
      <c r="G281" s="7"/>
      <c r="H281" s="7"/>
      <c r="I281" s="7"/>
      <c r="J281" s="7"/>
      <c r="K281" s="7"/>
      <c r="L281" s="7"/>
      <c r="N281" s="7"/>
      <c r="O281" s="7"/>
      <c r="Q281" s="7"/>
      <c r="R281" s="7"/>
      <c r="S281" s="7"/>
      <c r="T281" s="7"/>
      <c r="U281" s="7"/>
    </row>
    <row r="282" spans="1:21">
      <c r="A282" s="7"/>
      <c r="B282" s="7"/>
      <c r="C282" s="7"/>
      <c r="D282" s="7"/>
      <c r="E282" s="7"/>
      <c r="F282" s="7"/>
      <c r="G282" s="7"/>
      <c r="H282" s="7"/>
      <c r="I282" s="7"/>
      <c r="J282" s="7"/>
      <c r="K282" s="7"/>
      <c r="L282" s="7"/>
      <c r="N282" s="7"/>
      <c r="O282" s="7"/>
      <c r="Q282" s="7"/>
      <c r="R282" s="7"/>
      <c r="S282" s="7"/>
      <c r="T282" s="7"/>
      <c r="U282" s="7"/>
    </row>
    <row r="283" spans="1:21">
      <c r="A283" s="7"/>
      <c r="B283" s="7"/>
      <c r="C283" s="7"/>
      <c r="D283" s="7"/>
      <c r="E283" s="7"/>
      <c r="F283" s="7"/>
      <c r="G283" s="7"/>
      <c r="H283" s="7"/>
      <c r="I283" s="7"/>
      <c r="J283" s="7"/>
      <c r="K283" s="7"/>
      <c r="L283" s="7"/>
      <c r="N283" s="7"/>
      <c r="O283" s="7"/>
      <c r="Q283" s="7"/>
      <c r="R283" s="7"/>
      <c r="S283" s="7"/>
      <c r="T283" s="7"/>
      <c r="U283" s="7"/>
    </row>
    <row r="284" spans="1:21">
      <c r="A284" s="7"/>
      <c r="B284" s="7"/>
      <c r="C284" s="7"/>
      <c r="D284" s="7"/>
      <c r="E284" s="7"/>
      <c r="F284" s="7"/>
      <c r="G284" s="7"/>
      <c r="H284" s="7"/>
      <c r="I284" s="7"/>
      <c r="J284" s="7"/>
      <c r="K284" s="7"/>
      <c r="L284" s="7"/>
      <c r="N284" s="7"/>
      <c r="O284" s="7"/>
      <c r="Q284" s="7"/>
      <c r="R284" s="7"/>
      <c r="S284" s="7"/>
      <c r="T284" s="7"/>
      <c r="U284" s="7"/>
    </row>
    <row r="285" spans="1:21">
      <c r="A285" s="7"/>
      <c r="B285" s="7"/>
      <c r="C285" s="7"/>
      <c r="D285" s="7"/>
      <c r="E285" s="7"/>
      <c r="F285" s="7"/>
      <c r="G285" s="7"/>
      <c r="H285" s="7"/>
      <c r="I285" s="7"/>
      <c r="J285" s="7"/>
      <c r="K285" s="7"/>
      <c r="L285" s="7"/>
      <c r="N285" s="7"/>
      <c r="O285" s="7"/>
      <c r="Q285" s="7"/>
      <c r="R285" s="7"/>
      <c r="S285" s="7"/>
      <c r="T285" s="7"/>
      <c r="U285" s="7"/>
    </row>
    <row r="286" spans="1:21">
      <c r="A286" s="7"/>
      <c r="B286" s="7"/>
      <c r="C286" s="7"/>
      <c r="D286" s="7"/>
      <c r="E286" s="7"/>
      <c r="F286" s="7"/>
      <c r="G286" s="7"/>
      <c r="H286" s="7"/>
      <c r="I286" s="7"/>
      <c r="J286" s="7"/>
      <c r="K286" s="7"/>
      <c r="L286" s="7"/>
      <c r="N286" s="7"/>
      <c r="O286" s="7"/>
      <c r="Q286" s="7"/>
      <c r="R286" s="7"/>
      <c r="S286" s="7"/>
      <c r="T286" s="7"/>
      <c r="U286" s="7"/>
    </row>
    <row r="287" spans="1:21">
      <c r="A287" s="7"/>
      <c r="B287" s="7"/>
      <c r="C287" s="7"/>
      <c r="D287" s="7"/>
      <c r="E287" s="7"/>
      <c r="F287" s="7"/>
      <c r="G287" s="7"/>
      <c r="H287" s="7"/>
      <c r="I287" s="7"/>
      <c r="J287" s="7"/>
      <c r="K287" s="7"/>
      <c r="L287" s="7"/>
      <c r="N287" s="7"/>
      <c r="O287" s="7"/>
      <c r="Q287" s="7"/>
      <c r="R287" s="7"/>
      <c r="S287" s="7"/>
      <c r="T287" s="7"/>
      <c r="U287" s="7"/>
    </row>
    <row r="288" spans="1:21">
      <c r="A288" s="7"/>
      <c r="B288" s="7"/>
      <c r="C288" s="7"/>
      <c r="D288" s="7"/>
      <c r="E288" s="7"/>
      <c r="F288" s="7"/>
      <c r="G288" s="7"/>
      <c r="H288" s="7"/>
      <c r="I288" s="7"/>
      <c r="J288" s="7"/>
      <c r="K288" s="7"/>
      <c r="L288" s="7"/>
      <c r="N288" s="7"/>
      <c r="O288" s="7"/>
      <c r="Q288" s="7"/>
      <c r="R288" s="7"/>
      <c r="S288" s="7"/>
      <c r="T288" s="7"/>
      <c r="U288" s="7"/>
    </row>
    <row r="289" spans="1:21">
      <c r="A289" s="7"/>
      <c r="B289" s="7"/>
      <c r="C289" s="7"/>
      <c r="D289" s="7"/>
      <c r="E289" s="7"/>
      <c r="F289" s="7"/>
      <c r="G289" s="7"/>
      <c r="H289" s="7"/>
      <c r="I289" s="7"/>
      <c r="J289" s="7"/>
      <c r="K289" s="7"/>
      <c r="L289" s="7"/>
      <c r="N289" s="7"/>
      <c r="O289" s="7"/>
      <c r="Q289" s="7"/>
      <c r="R289" s="7"/>
      <c r="S289" s="7"/>
      <c r="T289" s="7"/>
      <c r="U289" s="7"/>
    </row>
    <row r="290" spans="1:21">
      <c r="A290" s="7"/>
      <c r="B290" s="7"/>
      <c r="C290" s="7"/>
      <c r="D290" s="7"/>
      <c r="E290" s="7"/>
      <c r="F290" s="7"/>
      <c r="G290" s="7"/>
      <c r="H290" s="7"/>
      <c r="I290" s="7"/>
      <c r="J290" s="7"/>
      <c r="K290" s="7"/>
      <c r="L290" s="7"/>
      <c r="N290" s="7"/>
      <c r="O290" s="7"/>
      <c r="Q290" s="7"/>
      <c r="R290" s="7"/>
      <c r="S290" s="7"/>
      <c r="T290" s="7"/>
      <c r="U290" s="7"/>
    </row>
    <row r="291" spans="1:21">
      <c r="A291" s="7"/>
      <c r="B291" s="7"/>
      <c r="C291" s="7"/>
      <c r="D291" s="7"/>
      <c r="E291" s="7"/>
      <c r="F291" s="7"/>
      <c r="G291" s="7"/>
      <c r="H291" s="7"/>
      <c r="I291" s="7"/>
      <c r="J291" s="7"/>
      <c r="K291" s="7"/>
      <c r="L291" s="7"/>
      <c r="N291" s="7"/>
      <c r="O291" s="7"/>
      <c r="Q291" s="7"/>
      <c r="R291" s="7"/>
      <c r="S291" s="7"/>
      <c r="T291" s="7"/>
      <c r="U291" s="7"/>
    </row>
    <row r="292" spans="1:21">
      <c r="A292" s="7"/>
      <c r="B292" s="7"/>
      <c r="C292" s="7"/>
      <c r="D292" s="7"/>
      <c r="E292" s="7"/>
      <c r="F292" s="7"/>
      <c r="G292" s="7"/>
      <c r="H292" s="7"/>
      <c r="I292" s="7"/>
      <c r="J292" s="7"/>
      <c r="K292" s="7"/>
      <c r="L292" s="7"/>
      <c r="N292" s="7"/>
      <c r="O292" s="7"/>
      <c r="Q292" s="7"/>
      <c r="R292" s="7"/>
      <c r="S292" s="7"/>
      <c r="T292" s="7"/>
      <c r="U292" s="7"/>
    </row>
    <row r="293" spans="1:21">
      <c r="A293" s="7"/>
      <c r="B293" s="7"/>
      <c r="C293" s="7"/>
      <c r="D293" s="7"/>
      <c r="E293" s="7"/>
      <c r="F293" s="7"/>
      <c r="G293" s="7"/>
      <c r="H293" s="7"/>
      <c r="I293" s="7"/>
      <c r="J293" s="7"/>
      <c r="K293" s="7"/>
      <c r="L293" s="7"/>
      <c r="N293" s="7"/>
      <c r="O293" s="7"/>
      <c r="Q293" s="7"/>
      <c r="R293" s="7"/>
      <c r="S293" s="7"/>
      <c r="T293" s="7"/>
      <c r="U293" s="7"/>
    </row>
    <row r="294" spans="1:21">
      <c r="A294" s="7"/>
      <c r="B294" s="7"/>
      <c r="C294" s="7"/>
      <c r="D294" s="7"/>
      <c r="E294" s="7"/>
      <c r="F294" s="7"/>
      <c r="G294" s="7"/>
      <c r="H294" s="7"/>
      <c r="I294" s="7"/>
      <c r="J294" s="7"/>
      <c r="K294" s="7"/>
      <c r="L294" s="7"/>
      <c r="N294" s="7"/>
      <c r="O294" s="7"/>
      <c r="Q294" s="7"/>
      <c r="R294" s="7"/>
      <c r="S294" s="7"/>
      <c r="T294" s="7"/>
      <c r="U294" s="7"/>
    </row>
    <row r="295" spans="1:21">
      <c r="A295" s="7"/>
      <c r="B295" s="7"/>
      <c r="C295" s="7"/>
      <c r="D295" s="7"/>
      <c r="E295" s="7"/>
      <c r="F295" s="7"/>
      <c r="G295" s="7"/>
      <c r="H295" s="7"/>
      <c r="I295" s="7"/>
      <c r="J295" s="7"/>
      <c r="K295" s="7"/>
      <c r="L295" s="7"/>
      <c r="N295" s="7"/>
      <c r="O295" s="7"/>
      <c r="Q295" s="7"/>
      <c r="R295" s="7"/>
      <c r="S295" s="7"/>
      <c r="T295" s="7"/>
      <c r="U295" s="7"/>
    </row>
    <row r="296" spans="1:21">
      <c r="A296" s="7"/>
      <c r="B296" s="7"/>
      <c r="C296" s="7"/>
      <c r="D296" s="7"/>
      <c r="E296" s="7"/>
      <c r="F296" s="7"/>
      <c r="G296" s="7"/>
      <c r="H296" s="7"/>
      <c r="I296" s="7"/>
      <c r="J296" s="7"/>
      <c r="K296" s="7"/>
      <c r="L296" s="7"/>
      <c r="N296" s="7"/>
      <c r="O296" s="7"/>
      <c r="Q296" s="7"/>
      <c r="R296" s="7"/>
      <c r="S296" s="7"/>
      <c r="T296" s="7"/>
      <c r="U296" s="7"/>
    </row>
    <row r="297" spans="1:21">
      <c r="A297" s="7"/>
      <c r="B297" s="7"/>
      <c r="C297" s="7"/>
      <c r="D297" s="7"/>
      <c r="E297" s="7"/>
      <c r="F297" s="7"/>
      <c r="G297" s="7"/>
      <c r="H297" s="7"/>
      <c r="I297" s="7"/>
      <c r="J297" s="7"/>
      <c r="K297" s="7"/>
      <c r="L297" s="7"/>
      <c r="N297" s="7"/>
      <c r="O297" s="7"/>
      <c r="Q297" s="7"/>
      <c r="R297" s="7"/>
      <c r="S297" s="7"/>
      <c r="T297" s="7"/>
      <c r="U297" s="7"/>
    </row>
    <row r="298" spans="1:21">
      <c r="A298" s="7"/>
      <c r="B298" s="7"/>
      <c r="C298" s="7"/>
      <c r="D298" s="7"/>
      <c r="E298" s="7"/>
      <c r="F298" s="7"/>
      <c r="G298" s="7"/>
      <c r="H298" s="7"/>
      <c r="I298" s="7"/>
      <c r="J298" s="7"/>
      <c r="K298" s="7"/>
      <c r="L298" s="7"/>
      <c r="N298" s="7"/>
      <c r="O298" s="7"/>
      <c r="Q298" s="7"/>
      <c r="R298" s="7"/>
      <c r="S298" s="7"/>
      <c r="T298" s="7"/>
      <c r="U298" s="7"/>
    </row>
    <row r="299" spans="1:21">
      <c r="A299" s="7"/>
      <c r="B299" s="7"/>
      <c r="C299" s="7"/>
      <c r="D299" s="7"/>
      <c r="E299" s="7"/>
      <c r="F299" s="7"/>
      <c r="G299" s="7"/>
      <c r="H299" s="7"/>
      <c r="I299" s="7"/>
      <c r="J299" s="7"/>
      <c r="K299" s="7"/>
      <c r="L299" s="7"/>
      <c r="N299" s="7"/>
      <c r="O299" s="7"/>
      <c r="Q299" s="7"/>
      <c r="R299" s="7"/>
      <c r="S299" s="7"/>
      <c r="T299" s="7"/>
      <c r="U299" s="7"/>
    </row>
    <row r="300" spans="1:21">
      <c r="A300" s="7"/>
      <c r="B300" s="7"/>
      <c r="C300" s="7"/>
      <c r="D300" s="7"/>
      <c r="E300" s="7"/>
      <c r="F300" s="7"/>
      <c r="G300" s="7"/>
      <c r="H300" s="7"/>
      <c r="I300" s="7"/>
      <c r="J300" s="7"/>
      <c r="K300" s="7"/>
      <c r="L300" s="7"/>
      <c r="N300" s="7"/>
      <c r="O300" s="7"/>
      <c r="Q300" s="7"/>
      <c r="R300" s="7"/>
      <c r="S300" s="7"/>
      <c r="T300" s="7"/>
      <c r="U300" s="7"/>
    </row>
    <row r="301" spans="1:21">
      <c r="A301" s="7"/>
      <c r="B301" s="7"/>
      <c r="C301" s="7"/>
      <c r="D301" s="7"/>
      <c r="E301" s="7"/>
      <c r="F301" s="7"/>
      <c r="G301" s="7"/>
      <c r="H301" s="7"/>
      <c r="I301" s="7"/>
      <c r="J301" s="7"/>
      <c r="K301" s="7"/>
      <c r="L301" s="7"/>
      <c r="N301" s="7"/>
      <c r="O301" s="7"/>
      <c r="Q301" s="7"/>
      <c r="R301" s="7"/>
      <c r="S301" s="7"/>
      <c r="T301" s="7"/>
      <c r="U301" s="7"/>
    </row>
    <row r="302" spans="1:21">
      <c r="A302" s="7"/>
      <c r="B302" s="7"/>
      <c r="C302" s="7"/>
      <c r="D302" s="7"/>
      <c r="E302" s="7"/>
      <c r="F302" s="7"/>
      <c r="G302" s="7"/>
      <c r="H302" s="7"/>
      <c r="I302" s="7"/>
      <c r="J302" s="7"/>
      <c r="K302" s="7"/>
      <c r="L302" s="7"/>
      <c r="N302" s="7"/>
      <c r="O302" s="7"/>
      <c r="Q302" s="7"/>
      <c r="R302" s="7"/>
      <c r="S302" s="7"/>
      <c r="T302" s="7"/>
      <c r="U302" s="7"/>
    </row>
    <row r="303" spans="1:21">
      <c r="A303" s="7"/>
      <c r="B303" s="7"/>
      <c r="C303" s="7"/>
      <c r="D303" s="7"/>
      <c r="E303" s="7"/>
      <c r="F303" s="7"/>
      <c r="G303" s="7"/>
      <c r="H303" s="7"/>
      <c r="I303" s="7"/>
      <c r="J303" s="7"/>
      <c r="K303" s="7"/>
      <c r="L303" s="7"/>
      <c r="N303" s="7"/>
      <c r="O303" s="7"/>
      <c r="Q303" s="7"/>
      <c r="R303" s="7"/>
      <c r="S303" s="7"/>
      <c r="T303" s="7"/>
      <c r="U303" s="7"/>
    </row>
    <row r="304" spans="1:21">
      <c r="A304" s="7"/>
      <c r="B304" s="7"/>
      <c r="C304" s="7"/>
      <c r="D304" s="7"/>
      <c r="E304" s="7"/>
      <c r="F304" s="7"/>
      <c r="G304" s="7"/>
      <c r="H304" s="7"/>
      <c r="I304" s="7"/>
      <c r="J304" s="7"/>
      <c r="K304" s="7"/>
      <c r="L304" s="7"/>
      <c r="N304" s="7"/>
      <c r="O304" s="7"/>
      <c r="Q304" s="7"/>
      <c r="R304" s="7"/>
      <c r="S304" s="7"/>
      <c r="T304" s="7"/>
      <c r="U304" s="7"/>
    </row>
    <row r="305" spans="1:21">
      <c r="A305" s="7"/>
      <c r="B305" s="7"/>
      <c r="C305" s="7"/>
      <c r="D305" s="7"/>
      <c r="E305" s="7"/>
      <c r="F305" s="7"/>
      <c r="G305" s="7"/>
      <c r="H305" s="7"/>
      <c r="I305" s="7"/>
      <c r="J305" s="7"/>
      <c r="K305" s="7"/>
      <c r="L305" s="7"/>
      <c r="N305" s="7"/>
      <c r="O305" s="7"/>
      <c r="Q305" s="7"/>
      <c r="R305" s="7"/>
      <c r="S305" s="7"/>
      <c r="T305" s="7"/>
      <c r="U305" s="7"/>
    </row>
    <row r="306" spans="1:21">
      <c r="A306" s="7"/>
      <c r="B306" s="7"/>
      <c r="C306" s="7"/>
      <c r="D306" s="7"/>
      <c r="E306" s="7"/>
      <c r="F306" s="7"/>
      <c r="G306" s="7"/>
      <c r="H306" s="7"/>
      <c r="I306" s="7"/>
      <c r="J306" s="7"/>
      <c r="K306" s="7"/>
      <c r="L306" s="7"/>
      <c r="N306" s="7"/>
      <c r="O306" s="7"/>
      <c r="Q306" s="7"/>
      <c r="R306" s="7"/>
      <c r="S306" s="7"/>
      <c r="T306" s="7"/>
      <c r="U306" s="7"/>
    </row>
    <row r="307" spans="1:21">
      <c r="A307" s="7"/>
      <c r="B307" s="7"/>
      <c r="C307" s="7"/>
      <c r="D307" s="7"/>
      <c r="E307" s="7"/>
      <c r="F307" s="7"/>
      <c r="G307" s="7"/>
      <c r="H307" s="7"/>
      <c r="I307" s="7"/>
      <c r="J307" s="7"/>
      <c r="K307" s="7"/>
      <c r="L307" s="7"/>
      <c r="N307" s="7"/>
      <c r="O307" s="7"/>
      <c r="Q307" s="7"/>
      <c r="R307" s="7"/>
      <c r="S307" s="7"/>
      <c r="T307" s="7"/>
      <c r="U307" s="7"/>
    </row>
    <row r="308" spans="1:21">
      <c r="A308" s="7"/>
      <c r="B308" s="7"/>
      <c r="C308" s="7"/>
      <c r="D308" s="7"/>
      <c r="E308" s="7"/>
      <c r="F308" s="7"/>
      <c r="G308" s="7"/>
      <c r="H308" s="7"/>
      <c r="I308" s="7"/>
      <c r="J308" s="7"/>
      <c r="K308" s="7"/>
      <c r="L308" s="7"/>
      <c r="N308" s="7"/>
      <c r="O308" s="7"/>
      <c r="Q308" s="7"/>
      <c r="R308" s="7"/>
      <c r="S308" s="7"/>
      <c r="T308" s="7"/>
      <c r="U308" s="7"/>
    </row>
    <row r="309" spans="1:21">
      <c r="A309" s="7"/>
      <c r="B309" s="7"/>
      <c r="C309" s="7"/>
      <c r="D309" s="7"/>
      <c r="E309" s="7"/>
      <c r="F309" s="7"/>
      <c r="G309" s="7"/>
      <c r="H309" s="7"/>
      <c r="I309" s="7"/>
      <c r="J309" s="7"/>
      <c r="K309" s="7"/>
      <c r="L309" s="7"/>
      <c r="N309" s="7"/>
      <c r="O309" s="7"/>
      <c r="Q309" s="7"/>
      <c r="R309" s="7"/>
      <c r="S309" s="7"/>
      <c r="T309" s="7"/>
      <c r="U309" s="7"/>
    </row>
    <row r="310" spans="1:21">
      <c r="A310" s="7"/>
      <c r="B310" s="7"/>
      <c r="C310" s="7"/>
      <c r="D310" s="7"/>
      <c r="E310" s="7"/>
      <c r="F310" s="7"/>
      <c r="G310" s="7"/>
      <c r="H310" s="7"/>
      <c r="I310" s="7"/>
      <c r="J310" s="7"/>
      <c r="K310" s="7"/>
      <c r="L310" s="7"/>
      <c r="N310" s="7"/>
      <c r="O310" s="7"/>
      <c r="Q310" s="7"/>
      <c r="R310" s="7"/>
      <c r="S310" s="7"/>
      <c r="T310" s="7"/>
      <c r="U310" s="7"/>
    </row>
    <row r="311" spans="1:21">
      <c r="A311" s="7"/>
      <c r="B311" s="7"/>
      <c r="C311" s="7"/>
      <c r="D311" s="7"/>
      <c r="E311" s="7"/>
      <c r="F311" s="7"/>
      <c r="G311" s="7"/>
      <c r="H311" s="7"/>
      <c r="I311" s="7"/>
      <c r="J311" s="7"/>
      <c r="K311" s="7"/>
      <c r="L311" s="7"/>
      <c r="N311" s="7"/>
      <c r="O311" s="7"/>
      <c r="Q311" s="7"/>
      <c r="R311" s="7"/>
      <c r="S311" s="7"/>
      <c r="T311" s="7"/>
      <c r="U311" s="7"/>
    </row>
    <row r="312" spans="1:21">
      <c r="A312" s="7"/>
      <c r="B312" s="7"/>
      <c r="C312" s="7"/>
      <c r="D312" s="7"/>
      <c r="E312" s="7"/>
      <c r="F312" s="7"/>
      <c r="G312" s="7"/>
      <c r="H312" s="7"/>
      <c r="I312" s="7"/>
      <c r="J312" s="7"/>
      <c r="K312" s="7"/>
      <c r="L312" s="7"/>
      <c r="N312" s="7"/>
      <c r="O312" s="7"/>
      <c r="Q312" s="7"/>
      <c r="R312" s="7"/>
      <c r="S312" s="7"/>
      <c r="T312" s="7"/>
      <c r="U312" s="7"/>
    </row>
    <row r="313" spans="1:21">
      <c r="A313" s="7"/>
      <c r="B313" s="7"/>
      <c r="C313" s="7"/>
      <c r="D313" s="7"/>
      <c r="E313" s="7"/>
      <c r="F313" s="7"/>
      <c r="G313" s="7"/>
      <c r="H313" s="7"/>
      <c r="I313" s="7"/>
      <c r="J313" s="7"/>
      <c r="K313" s="7"/>
      <c r="L313" s="7"/>
      <c r="N313" s="7"/>
      <c r="O313" s="7"/>
      <c r="Q313" s="7"/>
      <c r="R313" s="7"/>
      <c r="S313" s="7"/>
      <c r="T313" s="7"/>
      <c r="U313" s="7"/>
    </row>
    <row r="314" spans="1:21">
      <c r="A314" s="7"/>
      <c r="B314" s="7"/>
      <c r="C314" s="7"/>
      <c r="D314" s="7"/>
      <c r="E314" s="7"/>
      <c r="F314" s="7"/>
      <c r="G314" s="7"/>
      <c r="H314" s="7"/>
      <c r="I314" s="7"/>
      <c r="J314" s="7"/>
      <c r="K314" s="7"/>
      <c r="L314" s="7"/>
      <c r="N314" s="7"/>
      <c r="O314" s="7"/>
      <c r="Q314" s="7"/>
      <c r="R314" s="7"/>
      <c r="S314" s="7"/>
      <c r="T314" s="7"/>
      <c r="U314" s="7"/>
    </row>
    <row r="315" spans="1:21">
      <c r="A315" s="7"/>
      <c r="B315" s="7"/>
      <c r="C315" s="7"/>
      <c r="D315" s="7"/>
      <c r="E315" s="7"/>
      <c r="F315" s="7"/>
      <c r="G315" s="7"/>
      <c r="H315" s="7"/>
      <c r="I315" s="7"/>
      <c r="J315" s="7"/>
      <c r="K315" s="7"/>
      <c r="L315" s="7"/>
      <c r="N315" s="7"/>
      <c r="O315" s="7"/>
      <c r="Q315" s="7"/>
      <c r="R315" s="7"/>
      <c r="S315" s="7"/>
      <c r="T315" s="7"/>
      <c r="U315" s="7"/>
    </row>
    <row r="316" spans="1:21">
      <c r="A316" s="7"/>
      <c r="B316" s="7"/>
      <c r="C316" s="7"/>
      <c r="D316" s="7"/>
      <c r="E316" s="7"/>
      <c r="F316" s="7"/>
      <c r="G316" s="7"/>
      <c r="H316" s="7"/>
      <c r="I316" s="7"/>
      <c r="J316" s="7"/>
      <c r="K316" s="7"/>
      <c r="L316" s="7"/>
      <c r="N316" s="7"/>
      <c r="O316" s="7"/>
      <c r="Q316" s="7"/>
      <c r="R316" s="7"/>
      <c r="S316" s="7"/>
      <c r="T316" s="7"/>
      <c r="U316" s="7"/>
    </row>
    <row r="317" spans="1:21">
      <c r="A317" s="7"/>
      <c r="B317" s="7"/>
      <c r="C317" s="7"/>
      <c r="D317" s="7"/>
      <c r="E317" s="7"/>
      <c r="F317" s="7"/>
      <c r="G317" s="7"/>
      <c r="H317" s="7"/>
      <c r="I317" s="7"/>
      <c r="J317" s="7"/>
      <c r="K317" s="7"/>
      <c r="L317" s="7"/>
      <c r="N317" s="7"/>
      <c r="O317" s="7"/>
      <c r="Q317" s="7"/>
      <c r="R317" s="7"/>
      <c r="S317" s="7"/>
      <c r="T317" s="7"/>
      <c r="U317" s="7"/>
    </row>
    <row r="318" spans="1:21">
      <c r="A318" s="7"/>
      <c r="B318" s="7"/>
      <c r="C318" s="7"/>
      <c r="D318" s="7"/>
      <c r="E318" s="7"/>
      <c r="F318" s="7"/>
      <c r="G318" s="7"/>
      <c r="H318" s="7"/>
      <c r="I318" s="7"/>
      <c r="J318" s="7"/>
      <c r="K318" s="7"/>
      <c r="L318" s="7"/>
      <c r="N318" s="7"/>
      <c r="O318" s="7"/>
      <c r="Q318" s="7"/>
      <c r="R318" s="7"/>
      <c r="S318" s="7"/>
      <c r="T318" s="7"/>
      <c r="U318" s="7"/>
    </row>
    <row r="319" spans="1:21">
      <c r="A319" s="7"/>
      <c r="B319" s="7"/>
      <c r="C319" s="7"/>
      <c r="D319" s="7"/>
      <c r="E319" s="7"/>
      <c r="F319" s="7"/>
      <c r="G319" s="7"/>
      <c r="H319" s="7"/>
      <c r="I319" s="7"/>
      <c r="J319" s="7"/>
      <c r="K319" s="7"/>
      <c r="L319" s="7"/>
      <c r="N319" s="7"/>
      <c r="O319" s="7"/>
      <c r="Q319" s="7"/>
      <c r="R319" s="7"/>
      <c r="S319" s="7"/>
      <c r="T319" s="7"/>
      <c r="U319" s="7"/>
    </row>
    <row r="320" spans="1:21">
      <c r="A320" s="7"/>
      <c r="B320" s="7"/>
      <c r="C320" s="7"/>
      <c r="D320" s="7"/>
      <c r="E320" s="7"/>
      <c r="F320" s="7"/>
      <c r="G320" s="7"/>
      <c r="H320" s="7"/>
      <c r="I320" s="7"/>
      <c r="J320" s="7"/>
      <c r="K320" s="7"/>
      <c r="L320" s="7"/>
      <c r="N320" s="7"/>
      <c r="O320" s="7"/>
      <c r="Q320" s="7"/>
      <c r="R320" s="7"/>
      <c r="S320" s="7"/>
      <c r="T320" s="7"/>
      <c r="U320" s="7"/>
    </row>
    <row r="321" spans="1:21">
      <c r="A321" s="7"/>
      <c r="B321" s="7"/>
      <c r="C321" s="7"/>
      <c r="D321" s="7"/>
      <c r="E321" s="7"/>
      <c r="F321" s="7"/>
      <c r="G321" s="7"/>
      <c r="H321" s="7"/>
      <c r="I321" s="7"/>
      <c r="J321" s="7"/>
      <c r="K321" s="7"/>
      <c r="L321" s="7"/>
      <c r="N321" s="7"/>
      <c r="O321" s="7"/>
      <c r="Q321" s="7"/>
      <c r="R321" s="7"/>
      <c r="S321" s="7"/>
      <c r="T321" s="7"/>
      <c r="U321" s="7"/>
    </row>
    <row r="322" spans="1:21">
      <c r="A322" s="7"/>
      <c r="B322" s="7"/>
      <c r="C322" s="7"/>
      <c r="D322" s="7"/>
      <c r="E322" s="7"/>
      <c r="F322" s="7"/>
      <c r="G322" s="7"/>
      <c r="H322" s="7"/>
      <c r="I322" s="7"/>
      <c r="J322" s="7"/>
      <c r="K322" s="7"/>
      <c r="L322" s="7"/>
      <c r="N322" s="7"/>
      <c r="O322" s="7"/>
      <c r="Q322" s="7"/>
      <c r="R322" s="7"/>
      <c r="S322" s="7"/>
      <c r="T322" s="7"/>
      <c r="U322" s="7"/>
    </row>
    <row r="323" spans="1:21">
      <c r="A323" s="7"/>
      <c r="B323" s="7"/>
      <c r="C323" s="7"/>
      <c r="D323" s="7"/>
      <c r="E323" s="7"/>
      <c r="F323" s="7"/>
      <c r="G323" s="7"/>
      <c r="H323" s="7"/>
      <c r="I323" s="7"/>
      <c r="J323" s="7"/>
      <c r="K323" s="7"/>
      <c r="L323" s="7"/>
      <c r="N323" s="7"/>
      <c r="O323" s="7"/>
      <c r="Q323" s="7"/>
      <c r="R323" s="7"/>
      <c r="S323" s="7"/>
      <c r="T323" s="7"/>
      <c r="U323" s="7"/>
    </row>
    <row r="324" spans="1:21">
      <c r="A324" s="7"/>
      <c r="B324" s="7"/>
      <c r="C324" s="7"/>
      <c r="D324" s="7"/>
      <c r="E324" s="7"/>
      <c r="F324" s="7"/>
      <c r="G324" s="7"/>
      <c r="H324" s="7"/>
      <c r="I324" s="7"/>
      <c r="J324" s="7"/>
      <c r="K324" s="7"/>
      <c r="L324" s="7"/>
      <c r="N324" s="7"/>
      <c r="O324" s="7"/>
      <c r="Q324" s="7"/>
      <c r="R324" s="7"/>
      <c r="S324" s="7"/>
      <c r="T324" s="7"/>
      <c r="U324" s="7"/>
    </row>
    <row r="325" spans="1:21">
      <c r="A325" s="7"/>
      <c r="B325" s="7"/>
      <c r="C325" s="7"/>
      <c r="D325" s="7"/>
      <c r="E325" s="7"/>
      <c r="F325" s="7"/>
      <c r="G325" s="7"/>
      <c r="H325" s="7"/>
      <c r="I325" s="7"/>
      <c r="J325" s="7"/>
      <c r="K325" s="7"/>
      <c r="L325" s="7"/>
      <c r="N325" s="7"/>
      <c r="O325" s="7"/>
      <c r="Q325" s="7"/>
      <c r="R325" s="7"/>
      <c r="S325" s="7"/>
      <c r="T325" s="7"/>
      <c r="U325" s="7"/>
    </row>
    <row r="326" spans="1:21">
      <c r="A326" s="7"/>
      <c r="B326" s="7"/>
      <c r="C326" s="7"/>
      <c r="D326" s="7"/>
      <c r="E326" s="7"/>
      <c r="F326" s="7"/>
      <c r="G326" s="7"/>
      <c r="H326" s="7"/>
      <c r="I326" s="7"/>
      <c r="J326" s="7"/>
      <c r="K326" s="7"/>
      <c r="L326" s="7"/>
      <c r="N326" s="7"/>
      <c r="O326" s="7"/>
      <c r="Q326" s="7"/>
      <c r="R326" s="7"/>
      <c r="S326" s="7"/>
      <c r="T326" s="7"/>
      <c r="U326" s="7"/>
    </row>
    <row r="327" spans="1:21">
      <c r="A327" s="7"/>
      <c r="B327" s="7"/>
      <c r="C327" s="7"/>
      <c r="D327" s="7"/>
      <c r="E327" s="7"/>
      <c r="F327" s="7"/>
      <c r="G327" s="7"/>
      <c r="H327" s="7"/>
      <c r="I327" s="7"/>
      <c r="J327" s="7"/>
      <c r="K327" s="7"/>
      <c r="L327" s="7"/>
      <c r="N327" s="7"/>
      <c r="O327" s="7"/>
      <c r="Q327" s="7"/>
      <c r="R327" s="7"/>
      <c r="S327" s="7"/>
      <c r="T327" s="7"/>
      <c r="U327" s="7"/>
    </row>
    <row r="328" spans="1:21">
      <c r="A328" s="7"/>
      <c r="B328" s="7"/>
      <c r="C328" s="7"/>
      <c r="D328" s="7"/>
      <c r="E328" s="7"/>
      <c r="F328" s="7"/>
      <c r="G328" s="7"/>
      <c r="H328" s="7"/>
      <c r="I328" s="7"/>
      <c r="J328" s="7"/>
      <c r="K328" s="7"/>
      <c r="L328" s="7"/>
      <c r="N328" s="7"/>
      <c r="O328" s="7"/>
      <c r="Q328" s="7"/>
      <c r="R328" s="7"/>
      <c r="S328" s="7"/>
      <c r="T328" s="7"/>
      <c r="U328" s="7"/>
    </row>
    <row r="329" spans="1:21">
      <c r="A329" s="7"/>
      <c r="B329" s="7"/>
      <c r="C329" s="7"/>
      <c r="D329" s="7"/>
      <c r="E329" s="7"/>
      <c r="F329" s="7"/>
      <c r="G329" s="7"/>
      <c r="H329" s="7"/>
      <c r="I329" s="7"/>
      <c r="J329" s="7"/>
      <c r="K329" s="7"/>
      <c r="L329" s="7"/>
      <c r="N329" s="7"/>
      <c r="O329" s="7"/>
      <c r="Q329" s="7"/>
      <c r="R329" s="7"/>
      <c r="S329" s="7"/>
      <c r="T329" s="7"/>
      <c r="U329" s="7"/>
    </row>
    <row r="330" spans="1:21">
      <c r="A330" s="7"/>
      <c r="B330" s="7"/>
      <c r="C330" s="7"/>
      <c r="D330" s="7"/>
      <c r="E330" s="7"/>
      <c r="F330" s="7"/>
      <c r="G330" s="7"/>
      <c r="H330" s="7"/>
      <c r="I330" s="7"/>
      <c r="J330" s="7"/>
      <c r="K330" s="7"/>
      <c r="L330" s="7"/>
      <c r="N330" s="7"/>
      <c r="O330" s="7"/>
      <c r="Q330" s="7"/>
      <c r="R330" s="7"/>
      <c r="S330" s="7"/>
      <c r="T330" s="7"/>
      <c r="U330" s="7"/>
    </row>
    <row r="331" spans="1:21">
      <c r="A331" s="7"/>
      <c r="B331" s="7"/>
      <c r="C331" s="7"/>
      <c r="D331" s="7"/>
      <c r="E331" s="7"/>
      <c r="F331" s="7"/>
      <c r="G331" s="7"/>
      <c r="H331" s="7"/>
      <c r="I331" s="7"/>
      <c r="J331" s="7"/>
      <c r="K331" s="7"/>
      <c r="L331" s="7"/>
      <c r="N331" s="7"/>
      <c r="O331" s="7"/>
      <c r="Q331" s="7"/>
      <c r="R331" s="7"/>
      <c r="S331" s="7"/>
      <c r="T331" s="7"/>
      <c r="U331" s="7"/>
    </row>
    <row r="332" spans="1:21">
      <c r="A332" s="7"/>
      <c r="B332" s="7"/>
      <c r="C332" s="7"/>
      <c r="D332" s="7"/>
      <c r="E332" s="7"/>
      <c r="F332" s="7"/>
      <c r="G332" s="7"/>
      <c r="H332" s="7"/>
      <c r="I332" s="7"/>
      <c r="J332" s="7"/>
      <c r="K332" s="7"/>
      <c r="L332" s="7"/>
      <c r="N332" s="7"/>
      <c r="O332" s="7"/>
      <c r="Q332" s="7"/>
      <c r="R332" s="7"/>
      <c r="S332" s="7"/>
      <c r="T332" s="7"/>
      <c r="U332" s="7"/>
    </row>
    <row r="333" spans="1:21">
      <c r="A333" s="7"/>
      <c r="B333" s="7"/>
      <c r="C333" s="7"/>
      <c r="D333" s="7"/>
      <c r="E333" s="7"/>
      <c r="F333" s="7"/>
      <c r="G333" s="7"/>
      <c r="H333" s="7"/>
      <c r="I333" s="7"/>
      <c r="J333" s="7"/>
      <c r="K333" s="7"/>
      <c r="L333" s="7"/>
      <c r="N333" s="7"/>
      <c r="O333" s="7"/>
      <c r="Q333" s="7"/>
      <c r="R333" s="7"/>
      <c r="S333" s="7"/>
      <c r="T333" s="7"/>
      <c r="U333" s="7"/>
    </row>
    <row r="334" spans="1:21">
      <c r="A334" s="7"/>
      <c r="B334" s="7"/>
      <c r="C334" s="7"/>
      <c r="D334" s="7"/>
      <c r="E334" s="7"/>
      <c r="F334" s="7"/>
      <c r="G334" s="7"/>
      <c r="H334" s="7"/>
      <c r="I334" s="7"/>
      <c r="J334" s="7"/>
      <c r="K334" s="7"/>
      <c r="L334" s="7"/>
      <c r="N334" s="7"/>
      <c r="O334" s="7"/>
      <c r="Q334" s="7"/>
      <c r="R334" s="7"/>
      <c r="S334" s="7"/>
      <c r="T334" s="7"/>
      <c r="U334" s="7"/>
    </row>
    <row r="335" spans="1:21">
      <c r="A335" s="7"/>
      <c r="B335" s="7"/>
      <c r="C335" s="7"/>
      <c r="D335" s="7"/>
      <c r="E335" s="7"/>
      <c r="F335" s="7"/>
      <c r="G335" s="7"/>
      <c r="H335" s="7"/>
      <c r="I335" s="7"/>
      <c r="J335" s="7"/>
      <c r="K335" s="7"/>
      <c r="L335" s="7"/>
      <c r="N335" s="7"/>
      <c r="O335" s="7"/>
      <c r="Q335" s="7"/>
      <c r="R335" s="7"/>
      <c r="S335" s="7"/>
      <c r="T335" s="7"/>
      <c r="U335" s="7"/>
    </row>
    <row r="336" spans="1:21">
      <c r="A336" s="7"/>
      <c r="B336" s="7"/>
      <c r="C336" s="7"/>
      <c r="D336" s="7"/>
      <c r="E336" s="7"/>
      <c r="F336" s="7"/>
      <c r="G336" s="7"/>
      <c r="H336" s="7"/>
      <c r="I336" s="7"/>
      <c r="J336" s="7"/>
      <c r="K336" s="7"/>
      <c r="L336" s="7"/>
      <c r="N336" s="7"/>
      <c r="O336" s="7"/>
      <c r="Q336" s="7"/>
      <c r="R336" s="7"/>
      <c r="S336" s="7"/>
      <c r="T336" s="7"/>
      <c r="U336" s="7"/>
    </row>
    <row r="337" spans="1:21">
      <c r="A337" s="7"/>
      <c r="B337" s="7"/>
      <c r="C337" s="7"/>
      <c r="D337" s="7"/>
      <c r="E337" s="7"/>
      <c r="F337" s="7"/>
      <c r="G337" s="7"/>
      <c r="H337" s="7"/>
      <c r="I337" s="7"/>
      <c r="J337" s="7"/>
      <c r="K337" s="7"/>
      <c r="L337" s="7"/>
      <c r="N337" s="7"/>
      <c r="O337" s="7"/>
      <c r="Q337" s="7"/>
      <c r="R337" s="7"/>
      <c r="S337" s="7"/>
      <c r="T337" s="7"/>
      <c r="U337" s="7"/>
    </row>
    <row r="338" spans="1:21">
      <c r="A338" s="7"/>
      <c r="B338" s="7"/>
      <c r="C338" s="7"/>
      <c r="D338" s="7"/>
      <c r="E338" s="7"/>
      <c r="F338" s="7"/>
      <c r="G338" s="7"/>
      <c r="H338" s="7"/>
      <c r="I338" s="7"/>
      <c r="J338" s="7"/>
      <c r="K338" s="7"/>
      <c r="L338" s="7"/>
      <c r="N338" s="7"/>
      <c r="O338" s="7"/>
      <c r="Q338" s="7"/>
      <c r="R338" s="7"/>
      <c r="S338" s="7"/>
      <c r="T338" s="7"/>
      <c r="U338" s="7"/>
    </row>
    <row r="339" spans="1:21">
      <c r="A339" s="7"/>
      <c r="B339" s="7"/>
      <c r="C339" s="7"/>
      <c r="D339" s="7"/>
      <c r="E339" s="7"/>
      <c r="F339" s="7"/>
      <c r="G339" s="7"/>
      <c r="H339" s="7"/>
      <c r="I339" s="7"/>
      <c r="J339" s="7"/>
      <c r="K339" s="7"/>
      <c r="L339" s="7"/>
      <c r="N339" s="7"/>
      <c r="O339" s="7"/>
      <c r="Q339" s="7"/>
      <c r="R339" s="7"/>
      <c r="S339" s="7"/>
      <c r="T339" s="7"/>
      <c r="U339" s="7"/>
    </row>
    <row r="340" spans="1:21">
      <c r="A340" s="7"/>
      <c r="B340" s="7"/>
      <c r="C340" s="7"/>
      <c r="D340" s="7"/>
      <c r="E340" s="7"/>
      <c r="F340" s="7"/>
      <c r="G340" s="7"/>
      <c r="H340" s="7"/>
      <c r="I340" s="7"/>
      <c r="J340" s="7"/>
      <c r="K340" s="7"/>
      <c r="L340" s="7"/>
      <c r="N340" s="7"/>
      <c r="O340" s="7"/>
      <c r="Q340" s="7"/>
      <c r="R340" s="7"/>
      <c r="S340" s="7"/>
      <c r="T340" s="7"/>
      <c r="U340" s="7"/>
    </row>
    <row r="341" spans="1:21">
      <c r="A341" s="7"/>
      <c r="B341" s="7"/>
      <c r="C341" s="7"/>
      <c r="D341" s="7"/>
      <c r="E341" s="7"/>
      <c r="F341" s="7"/>
      <c r="G341" s="7"/>
      <c r="H341" s="7"/>
      <c r="I341" s="7"/>
      <c r="J341" s="7"/>
      <c r="K341" s="7"/>
      <c r="L341" s="7"/>
      <c r="N341" s="7"/>
      <c r="O341" s="7"/>
      <c r="Q341" s="7"/>
      <c r="R341" s="7"/>
      <c r="S341" s="7"/>
      <c r="T341" s="7"/>
      <c r="U341" s="7"/>
    </row>
    <row r="342" spans="1:21">
      <c r="A342" s="7"/>
      <c r="B342" s="7"/>
      <c r="C342" s="7"/>
      <c r="D342" s="7"/>
      <c r="E342" s="7"/>
      <c r="F342" s="7"/>
      <c r="G342" s="7"/>
      <c r="H342" s="7"/>
      <c r="I342" s="7"/>
      <c r="J342" s="7"/>
      <c r="K342" s="7"/>
      <c r="L342" s="7"/>
      <c r="N342" s="7"/>
      <c r="O342" s="7"/>
      <c r="Q342" s="7"/>
      <c r="R342" s="7"/>
      <c r="S342" s="7"/>
      <c r="T342" s="7"/>
      <c r="U342" s="7"/>
    </row>
    <row r="343" spans="1:21">
      <c r="A343" s="7"/>
      <c r="B343" s="7"/>
      <c r="C343" s="7"/>
      <c r="D343" s="7"/>
      <c r="E343" s="7"/>
      <c r="F343" s="7"/>
      <c r="G343" s="7"/>
      <c r="H343" s="7"/>
      <c r="I343" s="7"/>
      <c r="J343" s="7"/>
      <c r="K343" s="7"/>
      <c r="L343" s="7"/>
      <c r="N343" s="7"/>
      <c r="O343" s="7"/>
      <c r="Q343" s="7"/>
      <c r="R343" s="7"/>
      <c r="S343" s="7"/>
      <c r="T343" s="7"/>
      <c r="U343" s="7"/>
    </row>
    <row r="344" spans="1:21">
      <c r="A344" s="7"/>
      <c r="B344" s="7"/>
      <c r="C344" s="7"/>
      <c r="D344" s="7"/>
      <c r="E344" s="7"/>
      <c r="F344" s="7"/>
      <c r="G344" s="7"/>
      <c r="H344" s="7"/>
      <c r="I344" s="7"/>
      <c r="J344" s="7"/>
      <c r="K344" s="7"/>
      <c r="L344" s="7"/>
      <c r="N344" s="7"/>
      <c r="O344" s="7"/>
      <c r="Q344" s="7"/>
      <c r="R344" s="7"/>
      <c r="S344" s="7"/>
      <c r="T344" s="7"/>
      <c r="U344" s="7"/>
    </row>
    <row r="345" spans="1:21">
      <c r="A345" s="7"/>
      <c r="B345" s="7"/>
      <c r="C345" s="7"/>
      <c r="D345" s="7"/>
      <c r="E345" s="7"/>
      <c r="F345" s="7"/>
      <c r="G345" s="7"/>
      <c r="H345" s="7"/>
      <c r="I345" s="7"/>
      <c r="J345" s="7"/>
      <c r="K345" s="7"/>
      <c r="L345" s="7"/>
      <c r="N345" s="7"/>
      <c r="O345" s="7"/>
      <c r="Q345" s="7"/>
      <c r="R345" s="7"/>
      <c r="S345" s="7"/>
      <c r="T345" s="7"/>
      <c r="U345" s="7"/>
    </row>
    <row r="346" spans="1:21">
      <c r="A346" s="7"/>
      <c r="B346" s="7"/>
      <c r="C346" s="7"/>
      <c r="D346" s="7"/>
      <c r="E346" s="7"/>
      <c r="F346" s="7"/>
      <c r="G346" s="7"/>
      <c r="H346" s="7"/>
      <c r="I346" s="7"/>
      <c r="J346" s="7"/>
      <c r="K346" s="7"/>
      <c r="L346" s="7"/>
      <c r="N346" s="7"/>
      <c r="O346" s="7"/>
      <c r="Q346" s="7"/>
      <c r="R346" s="7"/>
      <c r="S346" s="7"/>
      <c r="T346" s="7"/>
      <c r="U346" s="7"/>
    </row>
    <row r="347" spans="1:21">
      <c r="A347" s="7"/>
      <c r="B347" s="7"/>
      <c r="C347" s="7"/>
      <c r="D347" s="7"/>
      <c r="E347" s="7"/>
      <c r="F347" s="7"/>
      <c r="G347" s="7"/>
      <c r="H347" s="7"/>
      <c r="I347" s="7"/>
      <c r="J347" s="7"/>
      <c r="K347" s="7"/>
      <c r="L347" s="7"/>
      <c r="N347" s="7"/>
      <c r="O347" s="7"/>
      <c r="Q347" s="7"/>
      <c r="R347" s="7"/>
      <c r="S347" s="7"/>
      <c r="T347" s="7"/>
      <c r="U347" s="7"/>
    </row>
    <row r="348" spans="1:21">
      <c r="A348" s="7"/>
      <c r="B348" s="7"/>
      <c r="C348" s="7"/>
      <c r="D348" s="7"/>
      <c r="E348" s="7"/>
      <c r="F348" s="7"/>
      <c r="G348" s="7"/>
      <c r="H348" s="7"/>
      <c r="I348" s="7"/>
      <c r="J348" s="7"/>
      <c r="K348" s="7"/>
      <c r="L348" s="7"/>
      <c r="N348" s="7"/>
      <c r="O348" s="7"/>
      <c r="Q348" s="7"/>
      <c r="R348" s="7"/>
      <c r="S348" s="7"/>
      <c r="T348" s="7"/>
      <c r="U348" s="7"/>
    </row>
    <row r="349" spans="1:21">
      <c r="A349" s="7"/>
      <c r="B349" s="7"/>
      <c r="C349" s="7"/>
      <c r="D349" s="7"/>
      <c r="E349" s="7"/>
      <c r="F349" s="7"/>
      <c r="G349" s="7"/>
      <c r="H349" s="7"/>
      <c r="I349" s="7"/>
      <c r="J349" s="7"/>
      <c r="K349" s="7"/>
      <c r="L349" s="7"/>
      <c r="N349" s="7"/>
      <c r="O349" s="7"/>
      <c r="Q349" s="7"/>
      <c r="R349" s="7"/>
      <c r="S349" s="7"/>
      <c r="T349" s="7"/>
      <c r="U349" s="7"/>
    </row>
    <row r="350" spans="1:21">
      <c r="A350" s="7"/>
      <c r="B350" s="7"/>
      <c r="C350" s="7"/>
      <c r="D350" s="7"/>
      <c r="E350" s="7"/>
      <c r="F350" s="7"/>
      <c r="G350" s="7"/>
      <c r="H350" s="7"/>
      <c r="I350" s="7"/>
      <c r="J350" s="7"/>
      <c r="K350" s="7"/>
      <c r="L350" s="7"/>
      <c r="N350" s="7"/>
      <c r="O350" s="7"/>
      <c r="Q350" s="7"/>
      <c r="R350" s="7"/>
      <c r="S350" s="7"/>
      <c r="T350" s="7"/>
      <c r="U350" s="7"/>
    </row>
    <row r="351" spans="1:21">
      <c r="A351" s="7"/>
      <c r="B351" s="7"/>
      <c r="C351" s="7"/>
      <c r="D351" s="7"/>
      <c r="E351" s="7"/>
      <c r="F351" s="7"/>
      <c r="G351" s="7"/>
      <c r="H351" s="7"/>
      <c r="I351" s="7"/>
      <c r="J351" s="7"/>
      <c r="K351" s="7"/>
      <c r="L351" s="7"/>
      <c r="N351" s="7"/>
      <c r="O351" s="7"/>
      <c r="Q351" s="7"/>
      <c r="R351" s="7"/>
      <c r="S351" s="7"/>
      <c r="T351" s="7"/>
      <c r="U351" s="7"/>
    </row>
    <row r="352" spans="1:21">
      <c r="A352" s="7"/>
      <c r="B352" s="7"/>
      <c r="C352" s="7"/>
      <c r="D352" s="7"/>
      <c r="E352" s="7"/>
      <c r="F352" s="7"/>
      <c r="G352" s="7"/>
      <c r="H352" s="7"/>
      <c r="I352" s="7"/>
      <c r="J352" s="7"/>
      <c r="K352" s="7"/>
      <c r="L352" s="7"/>
      <c r="N352" s="7"/>
      <c r="O352" s="7"/>
      <c r="Q352" s="7"/>
      <c r="R352" s="7"/>
      <c r="S352" s="7"/>
      <c r="T352" s="7"/>
      <c r="U352" s="7"/>
    </row>
    <row r="353" spans="1:21">
      <c r="A353" s="7"/>
      <c r="B353" s="7"/>
      <c r="C353" s="7"/>
      <c r="D353" s="7"/>
      <c r="E353" s="7"/>
      <c r="F353" s="7"/>
      <c r="G353" s="7"/>
      <c r="H353" s="7"/>
      <c r="I353" s="7"/>
      <c r="J353" s="7"/>
      <c r="K353" s="7"/>
      <c r="L353" s="7"/>
      <c r="N353" s="7"/>
      <c r="O353" s="7"/>
      <c r="Q353" s="7"/>
      <c r="R353" s="7"/>
      <c r="S353" s="7"/>
      <c r="T353" s="7"/>
      <c r="U353" s="7"/>
    </row>
    <row r="354" spans="1:21">
      <c r="A354" s="7"/>
      <c r="B354" s="7"/>
      <c r="C354" s="7"/>
      <c r="D354" s="7"/>
      <c r="E354" s="7"/>
      <c r="F354" s="7"/>
      <c r="G354" s="7"/>
      <c r="H354" s="7"/>
      <c r="I354" s="7"/>
      <c r="J354" s="7"/>
      <c r="K354" s="7"/>
      <c r="L354" s="7"/>
      <c r="N354" s="7"/>
      <c r="O354" s="7"/>
      <c r="Q354" s="7"/>
      <c r="R354" s="7"/>
      <c r="S354" s="7"/>
      <c r="T354" s="7"/>
      <c r="U354" s="7"/>
    </row>
    <row r="355" spans="1:21">
      <c r="A355" s="7"/>
      <c r="B355" s="7"/>
      <c r="C355" s="7"/>
      <c r="D355" s="7"/>
      <c r="E355" s="7"/>
      <c r="F355" s="7"/>
      <c r="G355" s="7"/>
      <c r="H355" s="7"/>
      <c r="I355" s="7"/>
      <c r="J355" s="7"/>
      <c r="K355" s="7"/>
      <c r="L355" s="7"/>
      <c r="N355" s="7"/>
      <c r="O355" s="7"/>
      <c r="Q355" s="7"/>
      <c r="R355" s="7"/>
      <c r="S355" s="7"/>
      <c r="T355" s="7"/>
      <c r="U355" s="7"/>
    </row>
    <row r="356" spans="1:21">
      <c r="A356" s="7"/>
      <c r="B356" s="7"/>
      <c r="C356" s="7"/>
      <c r="D356" s="7"/>
      <c r="E356" s="7"/>
      <c r="F356" s="7"/>
      <c r="G356" s="7"/>
      <c r="H356" s="7"/>
      <c r="I356" s="7"/>
      <c r="J356" s="7"/>
      <c r="K356" s="7"/>
      <c r="L356" s="7"/>
      <c r="N356" s="7"/>
      <c r="O356" s="7"/>
      <c r="Q356" s="7"/>
      <c r="R356" s="7"/>
      <c r="S356" s="7"/>
      <c r="T356" s="7"/>
      <c r="U356" s="7"/>
    </row>
    <row r="357" spans="1:21">
      <c r="A357" s="7"/>
      <c r="B357" s="7"/>
      <c r="C357" s="7"/>
      <c r="D357" s="7"/>
      <c r="E357" s="7"/>
      <c r="F357" s="7"/>
      <c r="G357" s="7"/>
      <c r="H357" s="7"/>
      <c r="I357" s="7"/>
      <c r="J357" s="7"/>
      <c r="K357" s="7"/>
      <c r="L357" s="7"/>
      <c r="N357" s="7"/>
      <c r="O357" s="7"/>
      <c r="Q357" s="7"/>
      <c r="R357" s="7"/>
      <c r="S357" s="7"/>
      <c r="T357" s="7"/>
      <c r="U357" s="7"/>
    </row>
    <row r="358" spans="1:21">
      <c r="A358" s="7"/>
      <c r="B358" s="7"/>
      <c r="C358" s="7"/>
      <c r="D358" s="7"/>
      <c r="E358" s="7"/>
      <c r="F358" s="7"/>
      <c r="G358" s="7"/>
      <c r="H358" s="7"/>
      <c r="I358" s="7"/>
      <c r="J358" s="7"/>
      <c r="K358" s="7"/>
      <c r="L358" s="7"/>
      <c r="N358" s="7"/>
      <c r="O358" s="7"/>
      <c r="Q358" s="7"/>
      <c r="R358" s="7"/>
      <c r="S358" s="7"/>
      <c r="T358" s="7"/>
      <c r="U358" s="7"/>
    </row>
    <row r="359" spans="1:21">
      <c r="A359" s="7"/>
      <c r="B359" s="7"/>
      <c r="C359" s="7"/>
      <c r="D359" s="7"/>
      <c r="E359" s="7"/>
      <c r="F359" s="7"/>
      <c r="G359" s="7"/>
      <c r="H359" s="7"/>
      <c r="I359" s="7"/>
      <c r="J359" s="7"/>
      <c r="K359" s="7"/>
      <c r="L359" s="7"/>
      <c r="N359" s="7"/>
      <c r="O359" s="7"/>
      <c r="Q359" s="7"/>
      <c r="R359" s="7"/>
      <c r="S359" s="7"/>
      <c r="T359" s="7"/>
      <c r="U359" s="7"/>
    </row>
    <row r="360" spans="1:21">
      <c r="A360" s="7"/>
      <c r="B360" s="7"/>
      <c r="C360" s="7"/>
      <c r="D360" s="7"/>
      <c r="E360" s="7"/>
      <c r="F360" s="7"/>
      <c r="G360" s="7"/>
      <c r="H360" s="7"/>
      <c r="I360" s="7"/>
      <c r="J360" s="7"/>
      <c r="K360" s="7"/>
      <c r="L360" s="7"/>
      <c r="N360" s="7"/>
      <c r="O360" s="7"/>
      <c r="Q360" s="7"/>
      <c r="R360" s="7"/>
      <c r="S360" s="7"/>
      <c r="T360" s="7"/>
      <c r="U360" s="7"/>
    </row>
    <row r="361" spans="1:21">
      <c r="A361" s="7"/>
      <c r="B361" s="7"/>
      <c r="C361" s="7"/>
      <c r="D361" s="7"/>
      <c r="E361" s="7"/>
      <c r="F361" s="7"/>
      <c r="G361" s="7"/>
      <c r="H361" s="7"/>
      <c r="I361" s="7"/>
      <c r="J361" s="7"/>
      <c r="K361" s="7"/>
      <c r="L361" s="7"/>
      <c r="N361" s="7"/>
      <c r="O361" s="7"/>
      <c r="Q361" s="7"/>
      <c r="R361" s="7"/>
      <c r="S361" s="7"/>
      <c r="T361" s="7"/>
      <c r="U361" s="7"/>
    </row>
    <row r="362" spans="1:21">
      <c r="A362" s="7"/>
      <c r="B362" s="7"/>
      <c r="C362" s="7"/>
      <c r="D362" s="7"/>
      <c r="E362" s="7"/>
      <c r="F362" s="7"/>
      <c r="G362" s="7"/>
      <c r="H362" s="7"/>
      <c r="I362" s="7"/>
      <c r="J362" s="7"/>
      <c r="K362" s="7"/>
      <c r="L362" s="7"/>
      <c r="N362" s="7"/>
      <c r="O362" s="7"/>
      <c r="Q362" s="7"/>
      <c r="R362" s="7"/>
      <c r="S362" s="7"/>
      <c r="T362" s="7"/>
      <c r="U362" s="7"/>
    </row>
    <row r="363" spans="1:21">
      <c r="A363" s="7"/>
      <c r="B363" s="7"/>
      <c r="C363" s="7"/>
      <c r="D363" s="7"/>
      <c r="E363" s="7"/>
      <c r="F363" s="7"/>
      <c r="G363" s="7"/>
      <c r="H363" s="7"/>
      <c r="I363" s="7"/>
      <c r="J363" s="7"/>
      <c r="K363" s="7"/>
      <c r="L363" s="7"/>
      <c r="N363" s="7"/>
      <c r="O363" s="7"/>
      <c r="Q363" s="7"/>
      <c r="R363" s="7"/>
      <c r="S363" s="7"/>
      <c r="T363" s="7"/>
      <c r="U363" s="7"/>
    </row>
    <row r="364" spans="1:21">
      <c r="A364" s="7"/>
      <c r="B364" s="7"/>
      <c r="C364" s="7"/>
      <c r="D364" s="7"/>
      <c r="E364" s="7"/>
      <c r="F364" s="7"/>
      <c r="G364" s="7"/>
      <c r="H364" s="7"/>
      <c r="I364" s="7"/>
      <c r="J364" s="7"/>
      <c r="K364" s="7"/>
      <c r="L364" s="7"/>
      <c r="N364" s="7"/>
      <c r="O364" s="7"/>
      <c r="Q364" s="7"/>
      <c r="R364" s="7"/>
      <c r="S364" s="7"/>
      <c r="T364" s="7"/>
      <c r="U364" s="7"/>
    </row>
    <row r="365" spans="1:21">
      <c r="A365" s="7"/>
      <c r="B365" s="7"/>
      <c r="C365" s="7"/>
      <c r="D365" s="7"/>
      <c r="E365" s="7"/>
      <c r="F365" s="7"/>
      <c r="G365" s="7"/>
      <c r="H365" s="7"/>
      <c r="I365" s="7"/>
      <c r="J365" s="7"/>
      <c r="K365" s="7"/>
      <c r="L365" s="7"/>
      <c r="N365" s="7"/>
      <c r="O365" s="7"/>
      <c r="Q365" s="7"/>
      <c r="R365" s="7"/>
      <c r="S365" s="7"/>
      <c r="T365" s="7"/>
      <c r="U365" s="7"/>
    </row>
    <row r="366" spans="1:21">
      <c r="A366" s="7"/>
      <c r="B366" s="7"/>
      <c r="C366" s="7"/>
      <c r="D366" s="7"/>
      <c r="E366" s="7"/>
      <c r="F366" s="7"/>
      <c r="G366" s="7"/>
      <c r="H366" s="7"/>
      <c r="I366" s="7"/>
      <c r="J366" s="7"/>
      <c r="K366" s="7"/>
      <c r="L366" s="7"/>
      <c r="N366" s="7"/>
      <c r="O366" s="7"/>
      <c r="Q366" s="7"/>
      <c r="R366" s="7"/>
      <c r="S366" s="7"/>
      <c r="T366" s="7"/>
      <c r="U366" s="7"/>
    </row>
    <row r="367" spans="1:21">
      <c r="A367" s="7"/>
      <c r="B367" s="7"/>
      <c r="C367" s="7"/>
      <c r="D367" s="7"/>
      <c r="E367" s="7"/>
      <c r="F367" s="7"/>
      <c r="G367" s="7"/>
      <c r="H367" s="7"/>
      <c r="I367" s="7"/>
      <c r="J367" s="7"/>
      <c r="K367" s="7"/>
      <c r="L367" s="7"/>
      <c r="N367" s="7"/>
      <c r="O367" s="7"/>
      <c r="Q367" s="7"/>
      <c r="R367" s="7"/>
      <c r="S367" s="7"/>
      <c r="T367" s="7"/>
      <c r="U367" s="7"/>
    </row>
    <row r="368" spans="1:21">
      <c r="A368" s="7"/>
      <c r="B368" s="7"/>
      <c r="C368" s="7"/>
      <c r="D368" s="7"/>
      <c r="E368" s="7"/>
      <c r="F368" s="7"/>
      <c r="G368" s="7"/>
      <c r="H368" s="7"/>
      <c r="I368" s="7"/>
      <c r="J368" s="7"/>
      <c r="K368" s="7"/>
      <c r="L368" s="7"/>
      <c r="N368" s="7"/>
      <c r="O368" s="7"/>
      <c r="Q368" s="7"/>
      <c r="R368" s="7"/>
      <c r="S368" s="7"/>
      <c r="T368" s="7"/>
      <c r="U368" s="7"/>
    </row>
    <row r="369" spans="1:21">
      <c r="A369" s="7"/>
      <c r="B369" s="7"/>
      <c r="C369" s="7"/>
      <c r="D369" s="7"/>
      <c r="E369" s="7"/>
      <c r="F369" s="7"/>
      <c r="G369" s="7"/>
      <c r="H369" s="7"/>
      <c r="I369" s="7"/>
      <c r="J369" s="7"/>
      <c r="K369" s="7"/>
      <c r="L369" s="7"/>
      <c r="N369" s="7"/>
      <c r="O369" s="7"/>
      <c r="Q369" s="7"/>
      <c r="R369" s="7"/>
      <c r="S369" s="7"/>
      <c r="T369" s="7"/>
      <c r="U369" s="7"/>
    </row>
    <row r="370" spans="1:21">
      <c r="A370" s="7"/>
      <c r="B370" s="7"/>
      <c r="C370" s="7"/>
      <c r="D370" s="7"/>
      <c r="E370" s="7"/>
      <c r="F370" s="7"/>
      <c r="G370" s="7"/>
      <c r="H370" s="7"/>
      <c r="I370" s="7"/>
      <c r="J370" s="7"/>
      <c r="K370" s="7"/>
      <c r="L370" s="7"/>
      <c r="N370" s="7"/>
      <c r="O370" s="7"/>
      <c r="Q370" s="7"/>
      <c r="R370" s="7"/>
      <c r="S370" s="7"/>
      <c r="T370" s="7"/>
      <c r="U370" s="7"/>
    </row>
    <row r="371" spans="1:21">
      <c r="A371" s="7"/>
      <c r="B371" s="7"/>
      <c r="C371" s="7"/>
      <c r="D371" s="7"/>
      <c r="E371" s="7"/>
      <c r="F371" s="7"/>
      <c r="G371" s="7"/>
      <c r="H371" s="7"/>
      <c r="I371" s="7"/>
      <c r="J371" s="7"/>
      <c r="K371" s="7"/>
      <c r="L371" s="7"/>
      <c r="N371" s="7"/>
      <c r="O371" s="7"/>
      <c r="Q371" s="7"/>
      <c r="R371" s="7"/>
      <c r="S371" s="7"/>
      <c r="T371" s="7"/>
      <c r="U371" s="7"/>
    </row>
    <row r="372" spans="1:21">
      <c r="A372" s="7"/>
      <c r="B372" s="7"/>
      <c r="C372" s="7"/>
      <c r="D372" s="7"/>
      <c r="E372" s="7"/>
      <c r="F372" s="7"/>
      <c r="G372" s="7"/>
      <c r="H372" s="7"/>
      <c r="I372" s="7"/>
      <c r="J372" s="7"/>
      <c r="K372" s="7"/>
      <c r="L372" s="7"/>
      <c r="N372" s="7"/>
      <c r="O372" s="7"/>
      <c r="Q372" s="7"/>
      <c r="R372" s="7"/>
      <c r="S372" s="7"/>
      <c r="T372" s="7"/>
      <c r="U372" s="7"/>
    </row>
    <row r="373" spans="1:21">
      <c r="A373" s="7"/>
      <c r="B373" s="7"/>
      <c r="C373" s="7"/>
      <c r="D373" s="7"/>
      <c r="E373" s="7"/>
      <c r="F373" s="7"/>
      <c r="G373" s="7"/>
      <c r="H373" s="7"/>
      <c r="I373" s="7"/>
      <c r="J373" s="7"/>
      <c r="K373" s="7"/>
      <c r="L373" s="7"/>
      <c r="N373" s="7"/>
      <c r="O373" s="7"/>
      <c r="Q373" s="7"/>
      <c r="R373" s="7"/>
      <c r="S373" s="7"/>
      <c r="T373" s="7"/>
      <c r="U373" s="7"/>
    </row>
    <row r="374" spans="1:21">
      <c r="A374" s="7"/>
      <c r="B374" s="7"/>
      <c r="C374" s="7"/>
      <c r="D374" s="7"/>
      <c r="E374" s="7"/>
      <c r="F374" s="7"/>
      <c r="G374" s="7"/>
      <c r="H374" s="7"/>
      <c r="I374" s="7"/>
      <c r="J374" s="7"/>
      <c r="K374" s="7"/>
      <c r="L374" s="7"/>
      <c r="N374" s="7"/>
      <c r="O374" s="7"/>
      <c r="Q374" s="7"/>
      <c r="R374" s="7"/>
      <c r="S374" s="7"/>
      <c r="T374" s="7"/>
      <c r="U374" s="7"/>
    </row>
    <row r="375" spans="1:21">
      <c r="A375" s="7"/>
      <c r="B375" s="7"/>
      <c r="C375" s="7"/>
      <c r="D375" s="7"/>
      <c r="E375" s="7"/>
      <c r="F375" s="7"/>
      <c r="G375" s="7"/>
      <c r="H375" s="7"/>
      <c r="I375" s="7"/>
      <c r="J375" s="7"/>
      <c r="K375" s="7"/>
      <c r="L375" s="7"/>
      <c r="N375" s="7"/>
      <c r="O375" s="7"/>
      <c r="Q375" s="7"/>
      <c r="R375" s="7"/>
      <c r="S375" s="7"/>
      <c r="T375" s="7"/>
      <c r="U375" s="7"/>
    </row>
    <row r="376" spans="1:21">
      <c r="A376" s="7"/>
      <c r="B376" s="7"/>
      <c r="C376" s="7"/>
      <c r="D376" s="7"/>
      <c r="E376" s="7"/>
      <c r="F376" s="7"/>
      <c r="G376" s="7"/>
      <c r="H376" s="7"/>
      <c r="I376" s="7"/>
      <c r="J376" s="7"/>
      <c r="K376" s="7"/>
      <c r="L376" s="7"/>
      <c r="N376" s="7"/>
      <c r="O376" s="7"/>
      <c r="Q376" s="7"/>
      <c r="R376" s="7"/>
      <c r="S376" s="7"/>
      <c r="T376" s="7"/>
      <c r="U376" s="7"/>
    </row>
    <row r="377" spans="1:21">
      <c r="A377" s="7"/>
      <c r="B377" s="7"/>
      <c r="C377" s="7"/>
      <c r="D377" s="7"/>
      <c r="E377" s="7"/>
      <c r="F377" s="7"/>
      <c r="G377" s="7"/>
      <c r="H377" s="7"/>
      <c r="I377" s="7"/>
      <c r="J377" s="7"/>
      <c r="K377" s="7"/>
      <c r="L377" s="7"/>
      <c r="N377" s="7"/>
      <c r="O377" s="7"/>
      <c r="Q377" s="7"/>
      <c r="R377" s="7"/>
      <c r="S377" s="7"/>
      <c r="T377" s="7"/>
      <c r="U377" s="7"/>
    </row>
    <row r="378" spans="1:21">
      <c r="A378" s="7"/>
      <c r="B378" s="7"/>
      <c r="C378" s="7"/>
      <c r="D378" s="7"/>
      <c r="E378" s="7"/>
      <c r="F378" s="7"/>
      <c r="G378" s="7"/>
      <c r="H378" s="7"/>
      <c r="I378" s="7"/>
      <c r="J378" s="7"/>
      <c r="K378" s="7"/>
      <c r="L378" s="7"/>
      <c r="N378" s="7"/>
      <c r="O378" s="7"/>
      <c r="Q378" s="7"/>
      <c r="R378" s="7"/>
      <c r="S378" s="7"/>
      <c r="T378" s="7"/>
      <c r="U378" s="7"/>
    </row>
    <row r="379" spans="1:21">
      <c r="A379" s="7"/>
      <c r="B379" s="7"/>
      <c r="C379" s="7"/>
      <c r="D379" s="7"/>
      <c r="E379" s="7"/>
      <c r="F379" s="7"/>
      <c r="G379" s="7"/>
      <c r="H379" s="7"/>
      <c r="I379" s="7"/>
      <c r="J379" s="7"/>
      <c r="K379" s="7"/>
      <c r="L379" s="7"/>
      <c r="N379" s="7"/>
      <c r="O379" s="7"/>
      <c r="Q379" s="7"/>
      <c r="R379" s="7"/>
      <c r="S379" s="7"/>
      <c r="T379" s="7"/>
      <c r="U379" s="7"/>
    </row>
    <row r="380" spans="1:21">
      <c r="A380" s="7"/>
      <c r="B380" s="7"/>
      <c r="C380" s="7"/>
      <c r="D380" s="7"/>
      <c r="E380" s="7"/>
      <c r="F380" s="7"/>
      <c r="G380" s="7"/>
      <c r="H380" s="7"/>
      <c r="I380" s="7"/>
      <c r="J380" s="7"/>
      <c r="K380" s="7"/>
      <c r="L380" s="7"/>
      <c r="N380" s="7"/>
      <c r="O380" s="7"/>
      <c r="Q380" s="7"/>
      <c r="R380" s="7"/>
      <c r="S380" s="7"/>
      <c r="T380" s="7"/>
      <c r="U380" s="7"/>
    </row>
    <row r="381" spans="1:21">
      <c r="A381" s="7"/>
      <c r="B381" s="7"/>
      <c r="C381" s="7"/>
      <c r="D381" s="7"/>
      <c r="E381" s="7"/>
      <c r="F381" s="7"/>
      <c r="G381" s="7"/>
      <c r="H381" s="7"/>
      <c r="I381" s="7"/>
      <c r="J381" s="7"/>
      <c r="K381" s="7"/>
      <c r="L381" s="7"/>
      <c r="N381" s="7"/>
      <c r="O381" s="7"/>
      <c r="Q381" s="7"/>
      <c r="R381" s="7"/>
      <c r="S381" s="7"/>
      <c r="T381" s="7"/>
      <c r="U381" s="7"/>
    </row>
    <row r="382" spans="1:21">
      <c r="A382" s="7"/>
      <c r="B382" s="7"/>
      <c r="C382" s="7"/>
      <c r="D382" s="7"/>
      <c r="E382" s="7"/>
      <c r="F382" s="7"/>
      <c r="G382" s="7"/>
      <c r="H382" s="7"/>
      <c r="I382" s="7"/>
      <c r="J382" s="7"/>
      <c r="K382" s="7"/>
      <c r="L382" s="7"/>
      <c r="N382" s="7"/>
      <c r="O382" s="7"/>
      <c r="Q382" s="7"/>
      <c r="R382" s="7"/>
      <c r="S382" s="7"/>
      <c r="T382" s="7"/>
      <c r="U382" s="7"/>
    </row>
    <row r="383" spans="1:21">
      <c r="A383" s="7"/>
      <c r="B383" s="7"/>
      <c r="C383" s="7"/>
      <c r="D383" s="7"/>
      <c r="E383" s="7"/>
      <c r="F383" s="7"/>
      <c r="G383" s="7"/>
      <c r="H383" s="7"/>
      <c r="I383" s="7"/>
      <c r="J383" s="7"/>
      <c r="K383" s="7"/>
      <c r="L383" s="7"/>
      <c r="N383" s="7"/>
      <c r="O383" s="7"/>
      <c r="Q383" s="7"/>
      <c r="R383" s="7"/>
      <c r="S383" s="7"/>
      <c r="T383" s="7"/>
      <c r="U383" s="7"/>
    </row>
    <row r="384" spans="1:21">
      <c r="A384" s="7"/>
      <c r="B384" s="7"/>
      <c r="C384" s="7"/>
      <c r="D384" s="7"/>
      <c r="E384" s="7"/>
      <c r="F384" s="7"/>
      <c r="G384" s="7"/>
      <c r="H384" s="7"/>
      <c r="I384" s="7"/>
      <c r="J384" s="7"/>
      <c r="K384" s="7"/>
      <c r="L384" s="7"/>
      <c r="N384" s="7"/>
      <c r="O384" s="7"/>
      <c r="Q384" s="7"/>
      <c r="R384" s="7"/>
      <c r="S384" s="7"/>
      <c r="T384" s="7"/>
      <c r="U384" s="7"/>
    </row>
    <row r="385" spans="1:21">
      <c r="A385" s="7"/>
      <c r="B385" s="7"/>
      <c r="C385" s="7"/>
      <c r="D385" s="7"/>
      <c r="E385" s="7"/>
      <c r="F385" s="7"/>
      <c r="G385" s="7"/>
      <c r="H385" s="7"/>
      <c r="I385" s="7"/>
      <c r="J385" s="7"/>
      <c r="K385" s="7"/>
      <c r="L385" s="7"/>
      <c r="N385" s="7"/>
      <c r="O385" s="7"/>
      <c r="Q385" s="7"/>
      <c r="R385" s="7"/>
      <c r="S385" s="7"/>
      <c r="T385" s="7"/>
      <c r="U385" s="7"/>
    </row>
    <row r="386" spans="1:21">
      <c r="A386" s="7"/>
      <c r="B386" s="7"/>
      <c r="C386" s="7"/>
      <c r="D386" s="7"/>
      <c r="E386" s="7"/>
      <c r="F386" s="7"/>
      <c r="G386" s="7"/>
      <c r="H386" s="7"/>
      <c r="I386" s="7"/>
      <c r="J386" s="7"/>
      <c r="K386" s="7"/>
      <c r="L386" s="7"/>
      <c r="N386" s="7"/>
      <c r="O386" s="7"/>
      <c r="Q386" s="7"/>
      <c r="R386" s="7"/>
      <c r="S386" s="7"/>
      <c r="T386" s="7"/>
      <c r="U386" s="7"/>
    </row>
    <row r="387" spans="1:21">
      <c r="A387" s="7"/>
      <c r="B387" s="7"/>
      <c r="C387" s="7"/>
      <c r="D387" s="7"/>
      <c r="E387" s="7"/>
      <c r="F387" s="7"/>
      <c r="G387" s="7"/>
      <c r="H387" s="7"/>
      <c r="I387" s="7"/>
      <c r="J387" s="7"/>
      <c r="K387" s="7"/>
      <c r="L387" s="7"/>
      <c r="N387" s="7"/>
      <c r="O387" s="7"/>
      <c r="Q387" s="7"/>
      <c r="R387" s="7"/>
      <c r="S387" s="7"/>
      <c r="T387" s="7"/>
      <c r="U387" s="7"/>
    </row>
    <row r="388" spans="1:21">
      <c r="A388" s="7"/>
      <c r="B388" s="7"/>
      <c r="C388" s="7"/>
      <c r="D388" s="7"/>
      <c r="E388" s="7"/>
      <c r="F388" s="7"/>
      <c r="G388" s="7"/>
      <c r="H388" s="7"/>
      <c r="I388" s="7"/>
      <c r="J388" s="7"/>
      <c r="K388" s="7"/>
      <c r="L388" s="7"/>
      <c r="N388" s="7"/>
      <c r="O388" s="7"/>
      <c r="Q388" s="7"/>
      <c r="R388" s="7"/>
      <c r="S388" s="7"/>
      <c r="T388" s="7"/>
      <c r="U388" s="7"/>
    </row>
    <row r="389" spans="1:21">
      <c r="A389" s="7"/>
      <c r="B389" s="7"/>
      <c r="C389" s="7"/>
      <c r="D389" s="7"/>
      <c r="E389" s="7"/>
      <c r="F389" s="7"/>
      <c r="G389" s="7"/>
      <c r="H389" s="7"/>
      <c r="I389" s="7"/>
      <c r="J389" s="7"/>
      <c r="K389" s="7"/>
      <c r="L389" s="7"/>
      <c r="N389" s="7"/>
      <c r="O389" s="7"/>
      <c r="Q389" s="7"/>
      <c r="R389" s="7"/>
      <c r="S389" s="7"/>
      <c r="T389" s="7"/>
      <c r="U389" s="7"/>
    </row>
    <row r="390" spans="1:21">
      <c r="A390" s="7"/>
      <c r="B390" s="7"/>
      <c r="C390" s="7"/>
      <c r="D390" s="7"/>
      <c r="E390" s="7"/>
      <c r="F390" s="7"/>
      <c r="G390" s="7"/>
      <c r="H390" s="7"/>
      <c r="I390" s="7"/>
      <c r="J390" s="7"/>
      <c r="K390" s="7"/>
      <c r="L390" s="7"/>
      <c r="N390" s="7"/>
      <c r="O390" s="7"/>
      <c r="Q390" s="7"/>
      <c r="R390" s="7"/>
      <c r="S390" s="7"/>
      <c r="T390" s="7"/>
      <c r="U390" s="7"/>
    </row>
    <row r="391" spans="1:21">
      <c r="A391" s="7"/>
      <c r="B391" s="7"/>
      <c r="C391" s="7"/>
      <c r="D391" s="7"/>
      <c r="E391" s="7"/>
      <c r="F391" s="7"/>
      <c r="G391" s="7"/>
      <c r="H391" s="7"/>
      <c r="I391" s="7"/>
      <c r="J391" s="7"/>
      <c r="K391" s="7"/>
      <c r="L391" s="7"/>
      <c r="N391" s="7"/>
      <c r="O391" s="7"/>
      <c r="Q391" s="7"/>
      <c r="R391" s="7"/>
      <c r="S391" s="7"/>
      <c r="T391" s="7"/>
      <c r="U391" s="7"/>
    </row>
    <row r="392" spans="1:21">
      <c r="A392" s="7"/>
      <c r="B392" s="7"/>
      <c r="C392" s="7"/>
      <c r="D392" s="7"/>
      <c r="E392" s="7"/>
      <c r="F392" s="7"/>
      <c r="G392" s="7"/>
      <c r="H392" s="7"/>
      <c r="I392" s="7"/>
      <c r="J392" s="7"/>
      <c r="K392" s="7"/>
      <c r="L392" s="7"/>
      <c r="N392" s="7"/>
      <c r="O392" s="7"/>
      <c r="Q392" s="7"/>
      <c r="R392" s="7"/>
      <c r="S392" s="7"/>
      <c r="T392" s="7"/>
      <c r="U392" s="7"/>
    </row>
    <row r="393" spans="1:21">
      <c r="A393" s="7"/>
      <c r="B393" s="7"/>
      <c r="C393" s="7"/>
      <c r="D393" s="7"/>
      <c r="E393" s="7"/>
      <c r="F393" s="7"/>
      <c r="G393" s="7"/>
      <c r="H393" s="7"/>
      <c r="I393" s="7"/>
      <c r="J393" s="7"/>
      <c r="K393" s="7"/>
      <c r="L393" s="7"/>
      <c r="N393" s="7"/>
      <c r="O393" s="7"/>
      <c r="Q393" s="7"/>
      <c r="R393" s="7"/>
      <c r="S393" s="7"/>
      <c r="T393" s="7"/>
      <c r="U393" s="7"/>
    </row>
    <row r="394" spans="1:21">
      <c r="A394" s="7"/>
      <c r="B394" s="7"/>
      <c r="C394" s="7"/>
      <c r="D394" s="7"/>
      <c r="E394" s="7"/>
      <c r="F394" s="7"/>
      <c r="G394" s="7"/>
      <c r="H394" s="7"/>
      <c r="I394" s="7"/>
      <c r="J394" s="7"/>
      <c r="K394" s="7"/>
      <c r="L394" s="7"/>
      <c r="N394" s="7"/>
      <c r="O394" s="7"/>
      <c r="Q394" s="7"/>
      <c r="R394" s="7"/>
      <c r="S394" s="7"/>
      <c r="T394" s="7"/>
      <c r="U394" s="7"/>
    </row>
    <row r="395" spans="1:21">
      <c r="A395" s="7"/>
      <c r="B395" s="7"/>
      <c r="C395" s="7"/>
      <c r="D395" s="7"/>
      <c r="E395" s="7"/>
      <c r="F395" s="7"/>
      <c r="G395" s="7"/>
      <c r="H395" s="7"/>
      <c r="I395" s="7"/>
      <c r="J395" s="7"/>
      <c r="K395" s="7"/>
      <c r="L395" s="7"/>
      <c r="N395" s="7"/>
      <c r="O395" s="7"/>
      <c r="Q395" s="7"/>
      <c r="R395" s="7"/>
      <c r="S395" s="7"/>
      <c r="T395" s="7"/>
      <c r="U395" s="7"/>
    </row>
    <row r="396" spans="1:21">
      <c r="A396" s="7"/>
      <c r="B396" s="7"/>
      <c r="C396" s="7"/>
      <c r="D396" s="7"/>
      <c r="E396" s="7"/>
      <c r="F396" s="7"/>
      <c r="G396" s="7"/>
      <c r="H396" s="7"/>
      <c r="I396" s="7"/>
      <c r="J396" s="7"/>
      <c r="K396" s="7"/>
      <c r="L396" s="7"/>
      <c r="N396" s="7"/>
      <c r="O396" s="7"/>
      <c r="Q396" s="7"/>
      <c r="R396" s="7"/>
      <c r="S396" s="7"/>
      <c r="T396" s="7"/>
      <c r="U396" s="7"/>
    </row>
    <row r="397" spans="1:21">
      <c r="A397" s="7"/>
      <c r="B397" s="7"/>
      <c r="C397" s="7"/>
      <c r="D397" s="7"/>
      <c r="E397" s="7"/>
      <c r="F397" s="7"/>
      <c r="G397" s="7"/>
      <c r="H397" s="7"/>
      <c r="I397" s="7"/>
      <c r="J397" s="7"/>
      <c r="K397" s="7"/>
      <c r="L397" s="7"/>
      <c r="N397" s="7"/>
      <c r="O397" s="7"/>
      <c r="Q397" s="7"/>
      <c r="R397" s="7"/>
      <c r="S397" s="7"/>
      <c r="T397" s="7"/>
      <c r="U397" s="7"/>
    </row>
    <row r="398" spans="1:21">
      <c r="A398" s="7"/>
      <c r="B398" s="7"/>
      <c r="C398" s="7"/>
      <c r="D398" s="7"/>
      <c r="E398" s="7"/>
      <c r="F398" s="7"/>
      <c r="G398" s="7"/>
      <c r="H398" s="7"/>
      <c r="I398" s="7"/>
      <c r="J398" s="7"/>
      <c r="K398" s="7"/>
      <c r="L398" s="7"/>
      <c r="N398" s="7"/>
      <c r="O398" s="7"/>
      <c r="Q398" s="7"/>
      <c r="R398" s="7"/>
      <c r="S398" s="7"/>
      <c r="T398" s="7"/>
      <c r="U398" s="7"/>
    </row>
    <row r="399" spans="1:21">
      <c r="A399" s="7"/>
      <c r="B399" s="7"/>
      <c r="C399" s="7"/>
      <c r="D399" s="7"/>
      <c r="E399" s="7"/>
      <c r="F399" s="7"/>
      <c r="G399" s="7"/>
      <c r="H399" s="7"/>
      <c r="I399" s="7"/>
      <c r="J399" s="7"/>
      <c r="K399" s="7"/>
      <c r="L399" s="7"/>
      <c r="N399" s="7"/>
      <c r="O399" s="7"/>
      <c r="Q399" s="7"/>
      <c r="R399" s="7"/>
      <c r="S399" s="7"/>
      <c r="T399" s="7"/>
      <c r="U399" s="7"/>
    </row>
    <row r="400" spans="1:21">
      <c r="A400" s="7"/>
      <c r="B400" s="7"/>
      <c r="C400" s="7"/>
      <c r="D400" s="7"/>
      <c r="E400" s="7"/>
      <c r="F400" s="7"/>
      <c r="G400" s="7"/>
      <c r="H400" s="7"/>
      <c r="I400" s="7"/>
      <c r="J400" s="7"/>
      <c r="K400" s="7"/>
      <c r="L400" s="7"/>
      <c r="N400" s="7"/>
      <c r="O400" s="7"/>
      <c r="Q400" s="7"/>
      <c r="R400" s="7"/>
      <c r="S400" s="7"/>
      <c r="T400" s="7"/>
      <c r="U400" s="7"/>
    </row>
    <row r="401" spans="1:21">
      <c r="A401" s="7"/>
      <c r="B401" s="7"/>
      <c r="C401" s="7"/>
      <c r="D401" s="7"/>
      <c r="E401" s="7"/>
      <c r="F401" s="7"/>
      <c r="G401" s="7"/>
      <c r="H401" s="7"/>
      <c r="I401" s="7"/>
      <c r="J401" s="7"/>
      <c r="K401" s="7"/>
      <c r="L401" s="7"/>
      <c r="N401" s="7"/>
      <c r="O401" s="7"/>
      <c r="Q401" s="7"/>
      <c r="R401" s="7"/>
      <c r="S401" s="7"/>
      <c r="T401" s="7"/>
      <c r="U401" s="7"/>
    </row>
    <row r="402" spans="1:21">
      <c r="A402" s="7"/>
      <c r="B402" s="7"/>
      <c r="C402" s="7"/>
      <c r="D402" s="7"/>
      <c r="E402" s="7"/>
      <c r="F402" s="7"/>
      <c r="G402" s="7"/>
      <c r="H402" s="7"/>
      <c r="I402" s="7"/>
      <c r="J402" s="7"/>
      <c r="K402" s="7"/>
      <c r="L402" s="7"/>
      <c r="N402" s="7"/>
      <c r="O402" s="7"/>
      <c r="Q402" s="7"/>
      <c r="R402" s="7"/>
      <c r="S402" s="7"/>
      <c r="T402" s="7"/>
      <c r="U402" s="7"/>
    </row>
    <row r="403" spans="1:21">
      <c r="A403" s="7"/>
      <c r="B403" s="7"/>
      <c r="C403" s="7"/>
      <c r="D403" s="7"/>
      <c r="E403" s="7"/>
      <c r="F403" s="7"/>
      <c r="G403" s="7"/>
      <c r="H403" s="7"/>
      <c r="I403" s="7"/>
      <c r="J403" s="7"/>
      <c r="K403" s="7"/>
      <c r="L403" s="7"/>
      <c r="N403" s="7"/>
      <c r="O403" s="7"/>
      <c r="Q403" s="7"/>
      <c r="R403" s="7"/>
      <c r="S403" s="7"/>
      <c r="T403" s="7"/>
      <c r="U403" s="7"/>
    </row>
    <row r="404" spans="1:21">
      <c r="A404" s="7"/>
      <c r="B404" s="7"/>
      <c r="C404" s="7"/>
      <c r="D404" s="7"/>
      <c r="E404" s="7"/>
      <c r="F404" s="7"/>
      <c r="G404" s="7"/>
      <c r="H404" s="7"/>
      <c r="I404" s="7"/>
      <c r="J404" s="7"/>
      <c r="K404" s="7"/>
      <c r="L404" s="7"/>
      <c r="N404" s="7"/>
      <c r="O404" s="7"/>
      <c r="Q404" s="7"/>
      <c r="R404" s="7"/>
      <c r="S404" s="7"/>
      <c r="T404" s="7"/>
      <c r="U404" s="7"/>
    </row>
    <row r="405" spans="1:21">
      <c r="A405" s="7"/>
      <c r="B405" s="7"/>
      <c r="C405" s="7"/>
      <c r="D405" s="7"/>
      <c r="E405" s="7"/>
      <c r="F405" s="7"/>
      <c r="G405" s="7"/>
      <c r="H405" s="7"/>
      <c r="I405" s="7"/>
      <c r="J405" s="7"/>
      <c r="K405" s="7"/>
      <c r="L405" s="7"/>
      <c r="N405" s="7"/>
      <c r="O405" s="7"/>
      <c r="Q405" s="7"/>
      <c r="R405" s="7"/>
      <c r="S405" s="7"/>
      <c r="T405" s="7"/>
      <c r="U405" s="7"/>
    </row>
    <row r="406" spans="1:21">
      <c r="A406" s="7"/>
      <c r="B406" s="7"/>
      <c r="C406" s="7"/>
      <c r="D406" s="7"/>
      <c r="E406" s="7"/>
      <c r="F406" s="7"/>
      <c r="G406" s="7"/>
      <c r="H406" s="7"/>
      <c r="I406" s="7"/>
      <c r="J406" s="7"/>
      <c r="K406" s="7"/>
      <c r="L406" s="7"/>
      <c r="N406" s="7"/>
      <c r="O406" s="7"/>
      <c r="Q406" s="7"/>
      <c r="R406" s="7"/>
      <c r="S406" s="7"/>
      <c r="T406" s="7"/>
      <c r="U406" s="7"/>
    </row>
    <row r="407" spans="1:21">
      <c r="A407" s="7"/>
      <c r="B407" s="7"/>
      <c r="C407" s="7"/>
      <c r="D407" s="7"/>
      <c r="E407" s="7"/>
      <c r="F407" s="7"/>
      <c r="G407" s="7"/>
      <c r="H407" s="7"/>
      <c r="I407" s="7"/>
      <c r="J407" s="7"/>
      <c r="K407" s="7"/>
      <c r="L407" s="7"/>
      <c r="N407" s="7"/>
      <c r="O407" s="7"/>
      <c r="Q407" s="7"/>
      <c r="R407" s="7"/>
      <c r="S407" s="7"/>
      <c r="T407" s="7"/>
      <c r="U407" s="7"/>
    </row>
    <row r="408" spans="1:21">
      <c r="A408" s="7"/>
      <c r="B408" s="7"/>
      <c r="C408" s="7"/>
      <c r="D408" s="7"/>
      <c r="E408" s="7"/>
      <c r="F408" s="7"/>
      <c r="G408" s="7"/>
      <c r="H408" s="7"/>
      <c r="I408" s="7"/>
      <c r="J408" s="7"/>
      <c r="K408" s="7"/>
      <c r="L408" s="7"/>
      <c r="N408" s="7"/>
      <c r="O408" s="7"/>
      <c r="Q408" s="7"/>
      <c r="R408" s="7"/>
      <c r="S408" s="7"/>
      <c r="T408" s="7"/>
      <c r="U408" s="7"/>
    </row>
    <row r="409" spans="1:21">
      <c r="A409" s="7"/>
      <c r="B409" s="7"/>
      <c r="C409" s="7"/>
      <c r="D409" s="7"/>
      <c r="E409" s="7"/>
      <c r="F409" s="7"/>
      <c r="G409" s="7"/>
      <c r="H409" s="7"/>
      <c r="I409" s="7"/>
      <c r="J409" s="7"/>
      <c r="K409" s="7"/>
      <c r="L409" s="7"/>
      <c r="N409" s="7"/>
      <c r="O409" s="7"/>
      <c r="Q409" s="7"/>
      <c r="R409" s="7"/>
      <c r="S409" s="7"/>
      <c r="T409" s="7"/>
      <c r="U409" s="7"/>
    </row>
    <row r="410" spans="1:21">
      <c r="A410" s="7"/>
      <c r="B410" s="7"/>
      <c r="C410" s="7"/>
      <c r="D410" s="7"/>
      <c r="E410" s="7"/>
      <c r="F410" s="7"/>
      <c r="G410" s="7"/>
      <c r="H410" s="7"/>
      <c r="I410" s="7"/>
      <c r="J410" s="7"/>
      <c r="K410" s="7"/>
      <c r="L410" s="7"/>
      <c r="N410" s="7"/>
      <c r="O410" s="7"/>
      <c r="Q410" s="7"/>
      <c r="R410" s="7"/>
      <c r="S410" s="7"/>
      <c r="T410" s="7"/>
      <c r="U410" s="7"/>
    </row>
    <row r="411" spans="1:21">
      <c r="A411" s="7"/>
      <c r="B411" s="7"/>
      <c r="C411" s="7"/>
      <c r="D411" s="7"/>
      <c r="E411" s="7"/>
      <c r="F411" s="7"/>
      <c r="G411" s="7"/>
      <c r="H411" s="7"/>
      <c r="I411" s="7"/>
      <c r="J411" s="7"/>
      <c r="K411" s="7"/>
      <c r="L411" s="7"/>
      <c r="N411" s="7"/>
      <c r="O411" s="7"/>
      <c r="Q411" s="7"/>
      <c r="R411" s="7"/>
      <c r="S411" s="7"/>
      <c r="T411" s="7"/>
      <c r="U411" s="7"/>
    </row>
    <row r="412" spans="1:21">
      <c r="A412" s="7"/>
      <c r="B412" s="7"/>
      <c r="C412" s="7"/>
      <c r="D412" s="7"/>
      <c r="E412" s="7"/>
      <c r="F412" s="7"/>
      <c r="G412" s="7"/>
      <c r="H412" s="7"/>
      <c r="I412" s="7"/>
      <c r="J412" s="7"/>
      <c r="K412" s="7"/>
      <c r="L412" s="7"/>
      <c r="N412" s="7"/>
      <c r="O412" s="7"/>
      <c r="Q412" s="7"/>
      <c r="R412" s="7"/>
      <c r="S412" s="7"/>
      <c r="T412" s="7"/>
      <c r="U412" s="7"/>
    </row>
    <row r="413" spans="1:21">
      <c r="A413" s="7"/>
      <c r="B413" s="7"/>
      <c r="C413" s="7"/>
      <c r="D413" s="7"/>
      <c r="E413" s="7"/>
      <c r="F413" s="7"/>
      <c r="G413" s="7"/>
      <c r="H413" s="7"/>
      <c r="I413" s="7"/>
      <c r="J413" s="7"/>
      <c r="K413" s="7"/>
      <c r="L413" s="7"/>
      <c r="N413" s="7"/>
      <c r="O413" s="7"/>
      <c r="Q413" s="7"/>
      <c r="R413" s="7"/>
      <c r="S413" s="7"/>
      <c r="T413" s="7"/>
      <c r="U413" s="7"/>
    </row>
    <row r="414" spans="1:21">
      <c r="A414" s="7"/>
      <c r="B414" s="7"/>
      <c r="C414" s="7"/>
      <c r="D414" s="7"/>
      <c r="E414" s="7"/>
      <c r="F414" s="7"/>
      <c r="G414" s="7"/>
      <c r="H414" s="7"/>
      <c r="I414" s="7"/>
      <c r="J414" s="7"/>
      <c r="K414" s="7"/>
      <c r="L414" s="7"/>
      <c r="N414" s="7"/>
      <c r="O414" s="7"/>
      <c r="Q414" s="7"/>
      <c r="R414" s="7"/>
      <c r="S414" s="7"/>
      <c r="T414" s="7"/>
      <c r="U414" s="7"/>
    </row>
    <row r="415" spans="1:21">
      <c r="A415" s="7"/>
      <c r="B415" s="7"/>
      <c r="C415" s="7"/>
      <c r="D415" s="7"/>
      <c r="E415" s="7"/>
      <c r="F415" s="7"/>
      <c r="G415" s="7"/>
      <c r="H415" s="7"/>
      <c r="I415" s="7"/>
      <c r="J415" s="7"/>
      <c r="K415" s="7"/>
      <c r="L415" s="7"/>
      <c r="N415" s="7"/>
      <c r="O415" s="7"/>
      <c r="Q415" s="7"/>
      <c r="R415" s="7"/>
      <c r="S415" s="7"/>
      <c r="T415" s="7"/>
      <c r="U415" s="7"/>
    </row>
    <row r="416" spans="1:21">
      <c r="A416" s="7"/>
      <c r="B416" s="7"/>
      <c r="C416" s="7"/>
      <c r="D416" s="7"/>
      <c r="E416" s="7"/>
      <c r="F416" s="7"/>
      <c r="G416" s="7"/>
      <c r="H416" s="7"/>
      <c r="I416" s="7"/>
      <c r="J416" s="7"/>
      <c r="K416" s="7"/>
      <c r="L416" s="7"/>
      <c r="N416" s="7"/>
      <c r="O416" s="7"/>
      <c r="Q416" s="7"/>
      <c r="R416" s="7"/>
      <c r="S416" s="7"/>
      <c r="T416" s="7"/>
      <c r="U416" s="7"/>
    </row>
    <row r="417" spans="1:21">
      <c r="A417" s="7"/>
      <c r="B417" s="7"/>
      <c r="C417" s="7"/>
      <c r="D417" s="7"/>
      <c r="E417" s="7"/>
      <c r="F417" s="7"/>
      <c r="G417" s="7"/>
      <c r="H417" s="7"/>
      <c r="I417" s="7"/>
      <c r="J417" s="7"/>
      <c r="K417" s="7"/>
      <c r="L417" s="7"/>
      <c r="N417" s="7"/>
      <c r="O417" s="7"/>
      <c r="Q417" s="7"/>
      <c r="R417" s="7"/>
      <c r="S417" s="7"/>
      <c r="T417" s="7"/>
      <c r="U417" s="7"/>
    </row>
    <row r="418" spans="1:21">
      <c r="A418" s="7"/>
      <c r="B418" s="7"/>
      <c r="C418" s="7"/>
      <c r="D418" s="7"/>
      <c r="E418" s="7"/>
      <c r="F418" s="7"/>
      <c r="G418" s="7"/>
      <c r="H418" s="7"/>
      <c r="I418" s="7"/>
      <c r="J418" s="7"/>
      <c r="K418" s="7"/>
      <c r="L418" s="7"/>
      <c r="N418" s="7"/>
      <c r="O418" s="7"/>
      <c r="Q418" s="7"/>
      <c r="R418" s="7"/>
      <c r="S418" s="7"/>
      <c r="T418" s="7"/>
      <c r="U418" s="7"/>
    </row>
    <row r="419" spans="1:21">
      <c r="A419" s="7"/>
      <c r="B419" s="7"/>
      <c r="C419" s="7"/>
      <c r="D419" s="7"/>
      <c r="E419" s="7"/>
      <c r="F419" s="7"/>
      <c r="G419" s="7"/>
      <c r="H419" s="7"/>
      <c r="I419" s="7"/>
      <c r="J419" s="7"/>
      <c r="K419" s="7"/>
      <c r="L419" s="7"/>
      <c r="N419" s="7"/>
      <c r="O419" s="7"/>
      <c r="Q419" s="7"/>
      <c r="R419" s="7"/>
      <c r="S419" s="7"/>
      <c r="T419" s="7"/>
      <c r="U419" s="7"/>
    </row>
    <row r="420" spans="1:21">
      <c r="A420" s="7"/>
      <c r="B420" s="7"/>
      <c r="C420" s="7"/>
      <c r="D420" s="7"/>
      <c r="E420" s="7"/>
      <c r="F420" s="7"/>
      <c r="G420" s="7"/>
      <c r="H420" s="7"/>
      <c r="I420" s="7"/>
      <c r="J420" s="7"/>
      <c r="K420" s="7"/>
      <c r="L420" s="7"/>
      <c r="N420" s="7"/>
      <c r="O420" s="7"/>
      <c r="Q420" s="7"/>
      <c r="R420" s="7"/>
      <c r="S420" s="7"/>
      <c r="T420" s="7"/>
      <c r="U420" s="7"/>
    </row>
    <row r="421" spans="1:21">
      <c r="A421" s="7"/>
      <c r="B421" s="7"/>
      <c r="C421" s="7"/>
      <c r="D421" s="7"/>
      <c r="E421" s="7"/>
      <c r="F421" s="7"/>
      <c r="G421" s="7"/>
      <c r="H421" s="7"/>
      <c r="I421" s="7"/>
      <c r="J421" s="7"/>
      <c r="K421" s="7"/>
      <c r="L421" s="7"/>
      <c r="N421" s="7"/>
      <c r="O421" s="7"/>
      <c r="Q421" s="7"/>
      <c r="R421" s="7"/>
      <c r="S421" s="7"/>
      <c r="T421" s="7"/>
      <c r="U421" s="7"/>
    </row>
    <row r="422" spans="1:21">
      <c r="A422" s="7"/>
      <c r="B422" s="7"/>
      <c r="C422" s="7"/>
      <c r="D422" s="7"/>
      <c r="E422" s="7"/>
      <c r="F422" s="7"/>
      <c r="G422" s="7"/>
      <c r="H422" s="7"/>
      <c r="I422" s="7"/>
      <c r="J422" s="7"/>
      <c r="K422" s="7"/>
      <c r="L422" s="7"/>
      <c r="N422" s="7"/>
      <c r="O422" s="7"/>
      <c r="Q422" s="7"/>
      <c r="R422" s="7"/>
      <c r="S422" s="7"/>
      <c r="T422" s="7"/>
      <c r="U422" s="7"/>
    </row>
    <row r="423" spans="1:21">
      <c r="A423" s="7"/>
      <c r="B423" s="7"/>
      <c r="C423" s="7"/>
      <c r="D423" s="7"/>
      <c r="E423" s="7"/>
      <c r="F423" s="7"/>
      <c r="G423" s="7"/>
      <c r="H423" s="7"/>
      <c r="I423" s="7"/>
      <c r="J423" s="7"/>
      <c r="K423" s="7"/>
      <c r="L423" s="7"/>
      <c r="N423" s="7"/>
      <c r="O423" s="7"/>
      <c r="Q423" s="7"/>
      <c r="R423" s="7"/>
      <c r="S423" s="7"/>
      <c r="T423" s="7"/>
      <c r="U423" s="7"/>
    </row>
    <row r="424" spans="1:21">
      <c r="A424" s="7"/>
      <c r="B424" s="7"/>
      <c r="C424" s="7"/>
      <c r="D424" s="7"/>
      <c r="E424" s="7"/>
      <c r="F424" s="7"/>
      <c r="G424" s="7"/>
      <c r="H424" s="7"/>
      <c r="I424" s="7"/>
      <c r="J424" s="7"/>
      <c r="K424" s="7"/>
      <c r="L424" s="7"/>
      <c r="N424" s="7"/>
      <c r="O424" s="7"/>
      <c r="Q424" s="7"/>
      <c r="R424" s="7"/>
      <c r="S424" s="7"/>
      <c r="T424" s="7"/>
      <c r="U424" s="7"/>
    </row>
    <row r="425" spans="1:21">
      <c r="A425" s="7"/>
      <c r="B425" s="7"/>
      <c r="C425" s="7"/>
      <c r="D425" s="7"/>
      <c r="E425" s="7"/>
      <c r="F425" s="7"/>
      <c r="G425" s="7"/>
      <c r="H425" s="7"/>
      <c r="I425" s="7"/>
      <c r="J425" s="7"/>
      <c r="K425" s="7"/>
      <c r="L425" s="7"/>
      <c r="N425" s="7"/>
      <c r="O425" s="7"/>
      <c r="Q425" s="7"/>
      <c r="R425" s="7"/>
      <c r="S425" s="7"/>
      <c r="T425" s="7"/>
      <c r="U425" s="7"/>
    </row>
    <row r="426" spans="1:21">
      <c r="A426" s="7"/>
      <c r="B426" s="7"/>
      <c r="C426" s="7"/>
      <c r="D426" s="7"/>
      <c r="E426" s="7"/>
      <c r="F426" s="7"/>
      <c r="G426" s="7"/>
      <c r="H426" s="7"/>
      <c r="I426" s="7"/>
      <c r="J426" s="7"/>
      <c r="K426" s="7"/>
      <c r="L426" s="7"/>
      <c r="N426" s="7"/>
      <c r="O426" s="7"/>
      <c r="Q426" s="7"/>
      <c r="R426" s="7"/>
      <c r="S426" s="7"/>
      <c r="T426" s="7"/>
      <c r="U426" s="7"/>
    </row>
    <row r="427" spans="1:21">
      <c r="A427" s="7"/>
      <c r="B427" s="7"/>
      <c r="C427" s="7"/>
      <c r="D427" s="7"/>
      <c r="E427" s="7"/>
      <c r="F427" s="7"/>
      <c r="G427" s="7"/>
      <c r="H427" s="7"/>
      <c r="I427" s="7"/>
      <c r="J427" s="7"/>
      <c r="K427" s="7"/>
      <c r="L427" s="7"/>
      <c r="N427" s="7"/>
      <c r="O427" s="7"/>
      <c r="Q427" s="7"/>
      <c r="R427" s="7"/>
      <c r="S427" s="7"/>
      <c r="T427" s="7"/>
      <c r="U427" s="7"/>
    </row>
    <row r="428" spans="1:21">
      <c r="A428" s="7"/>
      <c r="B428" s="7"/>
      <c r="C428" s="7"/>
      <c r="D428" s="7"/>
      <c r="E428" s="7"/>
      <c r="F428" s="7"/>
      <c r="G428" s="7"/>
      <c r="H428" s="7"/>
      <c r="I428" s="7"/>
      <c r="J428" s="7"/>
      <c r="K428" s="7"/>
      <c r="L428" s="7"/>
      <c r="N428" s="7"/>
      <c r="O428" s="7"/>
      <c r="Q428" s="7"/>
      <c r="R428" s="7"/>
      <c r="S428" s="7"/>
      <c r="T428" s="7"/>
      <c r="U428" s="7"/>
    </row>
    <row r="429" spans="1:21">
      <c r="A429" s="7"/>
      <c r="B429" s="7"/>
      <c r="C429" s="7"/>
      <c r="D429" s="7"/>
      <c r="E429" s="7"/>
      <c r="F429" s="7"/>
      <c r="G429" s="7"/>
      <c r="H429" s="7"/>
      <c r="I429" s="7"/>
      <c r="J429" s="7"/>
      <c r="K429" s="7"/>
      <c r="L429" s="7"/>
      <c r="N429" s="7"/>
      <c r="O429" s="7"/>
      <c r="Q429" s="7"/>
      <c r="R429" s="7"/>
      <c r="S429" s="7"/>
      <c r="T429" s="7"/>
      <c r="U429" s="7"/>
    </row>
    <row r="430" spans="1:21">
      <c r="A430" s="7"/>
      <c r="B430" s="7"/>
      <c r="C430" s="7"/>
      <c r="D430" s="7"/>
      <c r="E430" s="7"/>
      <c r="F430" s="7"/>
      <c r="G430" s="7"/>
      <c r="H430" s="7"/>
      <c r="I430" s="7"/>
      <c r="J430" s="7"/>
      <c r="K430" s="7"/>
      <c r="L430" s="7"/>
      <c r="N430" s="7"/>
      <c r="O430" s="7"/>
      <c r="Q430" s="7"/>
      <c r="R430" s="7"/>
      <c r="S430" s="7"/>
      <c r="T430" s="7"/>
      <c r="U430" s="7"/>
    </row>
    <row r="431" spans="1:21">
      <c r="A431" s="7"/>
      <c r="B431" s="7"/>
      <c r="C431" s="7"/>
      <c r="D431" s="7"/>
      <c r="E431" s="7"/>
      <c r="F431" s="7"/>
      <c r="G431" s="7"/>
      <c r="H431" s="7"/>
      <c r="I431" s="7"/>
      <c r="J431" s="7"/>
      <c r="K431" s="7"/>
      <c r="L431" s="7"/>
      <c r="N431" s="7"/>
      <c r="O431" s="7"/>
      <c r="Q431" s="7"/>
      <c r="R431" s="7"/>
      <c r="S431" s="7"/>
      <c r="T431" s="7"/>
      <c r="U431" s="7"/>
    </row>
    <row r="432" spans="1:21">
      <c r="A432" s="7"/>
      <c r="B432" s="7"/>
      <c r="C432" s="7"/>
      <c r="D432" s="7"/>
      <c r="E432" s="7"/>
      <c r="F432" s="7"/>
      <c r="G432" s="7"/>
      <c r="H432" s="7"/>
      <c r="I432" s="7"/>
      <c r="J432" s="7"/>
      <c r="K432" s="7"/>
      <c r="L432" s="7"/>
      <c r="N432" s="7"/>
      <c r="O432" s="7"/>
      <c r="Q432" s="7"/>
      <c r="R432" s="7"/>
      <c r="S432" s="7"/>
      <c r="T432" s="7"/>
      <c r="U432" s="7"/>
    </row>
    <row r="433" spans="1:21">
      <c r="A433" s="7"/>
      <c r="B433" s="7"/>
      <c r="C433" s="7"/>
      <c r="D433" s="7"/>
      <c r="E433" s="7"/>
      <c r="F433" s="7"/>
      <c r="G433" s="7"/>
      <c r="H433" s="7"/>
      <c r="I433" s="7"/>
      <c r="J433" s="7"/>
      <c r="K433" s="7"/>
      <c r="L433" s="7"/>
      <c r="N433" s="7"/>
      <c r="O433" s="7"/>
      <c r="Q433" s="7"/>
      <c r="R433" s="7"/>
      <c r="S433" s="7"/>
      <c r="T433" s="7"/>
      <c r="U433" s="7"/>
    </row>
    <row r="434" spans="1:21">
      <c r="A434" s="7"/>
      <c r="B434" s="7"/>
      <c r="C434" s="7"/>
      <c r="D434" s="7"/>
      <c r="E434" s="7"/>
      <c r="F434" s="7"/>
      <c r="G434" s="7"/>
      <c r="H434" s="7"/>
      <c r="I434" s="7"/>
      <c r="J434" s="7"/>
      <c r="K434" s="7"/>
      <c r="L434" s="7"/>
      <c r="N434" s="7"/>
      <c r="O434" s="7"/>
      <c r="Q434" s="7"/>
      <c r="R434" s="7"/>
      <c r="S434" s="7"/>
      <c r="T434" s="7"/>
      <c r="U434" s="7"/>
    </row>
    <row r="435" spans="1:21">
      <c r="A435" s="7"/>
      <c r="B435" s="7"/>
      <c r="C435" s="7"/>
      <c r="D435" s="7"/>
      <c r="E435" s="7"/>
      <c r="F435" s="7"/>
      <c r="G435" s="7"/>
      <c r="H435" s="7"/>
      <c r="I435" s="7"/>
      <c r="J435" s="7"/>
      <c r="K435" s="7"/>
      <c r="L435" s="7"/>
      <c r="N435" s="7"/>
      <c r="O435" s="7"/>
      <c r="Q435" s="7"/>
      <c r="R435" s="7"/>
      <c r="S435" s="7"/>
      <c r="T435" s="7"/>
      <c r="U435" s="7"/>
    </row>
    <row r="436" spans="1:21">
      <c r="A436" s="7"/>
      <c r="B436" s="7"/>
      <c r="C436" s="7"/>
      <c r="D436" s="7"/>
      <c r="E436" s="7"/>
      <c r="F436" s="7"/>
      <c r="G436" s="7"/>
      <c r="H436" s="7"/>
      <c r="I436" s="7"/>
      <c r="J436" s="7"/>
      <c r="K436" s="7"/>
      <c r="L436" s="7"/>
      <c r="N436" s="7"/>
      <c r="O436" s="7"/>
      <c r="Q436" s="7"/>
      <c r="R436" s="7"/>
      <c r="S436" s="7"/>
      <c r="T436" s="7"/>
      <c r="U436" s="7"/>
    </row>
    <row r="437" spans="1:21">
      <c r="A437" s="7"/>
      <c r="B437" s="7"/>
      <c r="C437" s="7"/>
      <c r="D437" s="7"/>
      <c r="E437" s="7"/>
      <c r="F437" s="7"/>
      <c r="G437" s="7"/>
      <c r="H437" s="7"/>
      <c r="I437" s="7"/>
      <c r="J437" s="7"/>
      <c r="K437" s="7"/>
      <c r="L437" s="7"/>
      <c r="N437" s="7"/>
      <c r="O437" s="7"/>
      <c r="Q437" s="7"/>
      <c r="R437" s="7"/>
      <c r="S437" s="7"/>
      <c r="T437" s="7"/>
      <c r="U437" s="7"/>
    </row>
    <row r="438" spans="1:21">
      <c r="A438" s="7"/>
      <c r="B438" s="7"/>
      <c r="C438" s="7"/>
      <c r="D438" s="7"/>
      <c r="E438" s="7"/>
      <c r="F438" s="7"/>
      <c r="G438" s="7"/>
      <c r="H438" s="7"/>
      <c r="I438" s="7"/>
      <c r="J438" s="7"/>
      <c r="K438" s="7"/>
      <c r="L438" s="7"/>
      <c r="N438" s="7"/>
      <c r="O438" s="7"/>
      <c r="Q438" s="7"/>
      <c r="R438" s="7"/>
      <c r="S438" s="7"/>
      <c r="T438" s="7"/>
      <c r="U438" s="7"/>
    </row>
    <row r="439" spans="1:21">
      <c r="A439" s="7"/>
      <c r="B439" s="7"/>
      <c r="C439" s="7"/>
      <c r="D439" s="7"/>
      <c r="E439" s="7"/>
      <c r="F439" s="7"/>
      <c r="G439" s="7"/>
      <c r="H439" s="7"/>
      <c r="I439" s="7"/>
      <c r="J439" s="7"/>
      <c r="K439" s="7"/>
      <c r="L439" s="7"/>
      <c r="N439" s="7"/>
      <c r="O439" s="7"/>
      <c r="Q439" s="7"/>
      <c r="R439" s="7"/>
      <c r="S439" s="7"/>
      <c r="T439" s="7"/>
      <c r="U439" s="7"/>
    </row>
    <row r="440" spans="1:21">
      <c r="A440" s="7"/>
      <c r="B440" s="7"/>
      <c r="C440" s="7"/>
      <c r="D440" s="7"/>
      <c r="E440" s="7"/>
      <c r="F440" s="7"/>
      <c r="G440" s="7"/>
      <c r="H440" s="7"/>
      <c r="I440" s="7"/>
      <c r="J440" s="7"/>
      <c r="K440" s="7"/>
      <c r="L440" s="7"/>
      <c r="N440" s="7"/>
      <c r="O440" s="7"/>
      <c r="Q440" s="7"/>
      <c r="R440" s="7"/>
      <c r="S440" s="7"/>
      <c r="T440" s="7"/>
      <c r="U440" s="7"/>
    </row>
    <row r="441" spans="1:21">
      <c r="A441" s="7"/>
      <c r="B441" s="7"/>
      <c r="C441" s="7"/>
      <c r="D441" s="7"/>
      <c r="E441" s="7"/>
      <c r="F441" s="7"/>
      <c r="G441" s="7"/>
      <c r="H441" s="7"/>
      <c r="I441" s="7"/>
      <c r="J441" s="7"/>
      <c r="K441" s="7"/>
      <c r="L441" s="7"/>
      <c r="N441" s="7"/>
      <c r="O441" s="7"/>
      <c r="Q441" s="7"/>
      <c r="R441" s="7"/>
      <c r="S441" s="7"/>
      <c r="T441" s="7"/>
      <c r="U441" s="7"/>
    </row>
    <row r="442" spans="1:21">
      <c r="A442" s="7"/>
      <c r="B442" s="7"/>
      <c r="C442" s="7"/>
      <c r="D442" s="7"/>
      <c r="E442" s="7"/>
      <c r="F442" s="7"/>
      <c r="G442" s="7"/>
      <c r="H442" s="7"/>
      <c r="I442" s="7"/>
      <c r="J442" s="7"/>
      <c r="K442" s="7"/>
      <c r="L442" s="7"/>
      <c r="N442" s="7"/>
      <c r="O442" s="7"/>
      <c r="Q442" s="7"/>
      <c r="R442" s="7"/>
      <c r="S442" s="7"/>
      <c r="T442" s="7"/>
      <c r="U442" s="7"/>
    </row>
    <row r="443" spans="1:21">
      <c r="A443" s="7"/>
      <c r="B443" s="7"/>
      <c r="C443" s="7"/>
      <c r="D443" s="7"/>
      <c r="E443" s="7"/>
      <c r="F443" s="7"/>
      <c r="G443" s="7"/>
      <c r="H443" s="7"/>
      <c r="I443" s="7"/>
      <c r="J443" s="7"/>
      <c r="K443" s="7"/>
      <c r="L443" s="7"/>
      <c r="N443" s="7"/>
      <c r="O443" s="7"/>
      <c r="Q443" s="7"/>
      <c r="R443" s="7"/>
      <c r="S443" s="7"/>
      <c r="T443" s="7"/>
      <c r="U443" s="7"/>
    </row>
    <row r="444" spans="1:21">
      <c r="A444" s="7"/>
      <c r="B444" s="7"/>
      <c r="C444" s="7"/>
      <c r="D444" s="7"/>
      <c r="E444" s="7"/>
      <c r="F444" s="7"/>
      <c r="G444" s="7"/>
      <c r="H444" s="7"/>
      <c r="I444" s="7"/>
      <c r="J444" s="7"/>
      <c r="K444" s="7"/>
      <c r="L444" s="7"/>
      <c r="N444" s="7"/>
      <c r="O444" s="7"/>
      <c r="Q444" s="7"/>
      <c r="R444" s="7"/>
      <c r="S444" s="7"/>
      <c r="T444" s="7"/>
      <c r="U444" s="7"/>
    </row>
    <row r="445" spans="1:21">
      <c r="A445" s="7"/>
      <c r="B445" s="7"/>
      <c r="C445" s="7"/>
      <c r="D445" s="7"/>
      <c r="E445" s="7"/>
      <c r="F445" s="7"/>
      <c r="G445" s="7"/>
      <c r="H445" s="7"/>
      <c r="I445" s="7"/>
      <c r="J445" s="7"/>
      <c r="K445" s="7"/>
      <c r="L445" s="7"/>
      <c r="N445" s="7"/>
      <c r="O445" s="7"/>
      <c r="Q445" s="7"/>
      <c r="R445" s="7"/>
      <c r="S445" s="7"/>
      <c r="T445" s="7"/>
      <c r="U445" s="7"/>
    </row>
    <row r="446" spans="1:21">
      <c r="A446" s="7"/>
      <c r="B446" s="7"/>
      <c r="C446" s="7"/>
      <c r="D446" s="7"/>
      <c r="E446" s="7"/>
      <c r="F446" s="7"/>
      <c r="G446" s="7"/>
      <c r="H446" s="7"/>
      <c r="I446" s="7"/>
      <c r="J446" s="7"/>
      <c r="K446" s="7"/>
      <c r="L446" s="7"/>
      <c r="N446" s="7"/>
      <c r="O446" s="7"/>
      <c r="Q446" s="7"/>
      <c r="R446" s="7"/>
      <c r="S446" s="7"/>
      <c r="T446" s="7"/>
      <c r="U446" s="7"/>
    </row>
    <row r="447" spans="1:21">
      <c r="A447" s="7"/>
      <c r="B447" s="7"/>
      <c r="C447" s="7"/>
      <c r="D447" s="7"/>
      <c r="E447" s="7"/>
      <c r="F447" s="7"/>
      <c r="G447" s="7"/>
      <c r="H447" s="7"/>
      <c r="I447" s="7"/>
      <c r="J447" s="7"/>
      <c r="K447" s="7"/>
      <c r="L447" s="7"/>
      <c r="N447" s="7"/>
      <c r="O447" s="7"/>
      <c r="Q447" s="7"/>
      <c r="R447" s="7"/>
      <c r="S447" s="7"/>
      <c r="T447" s="7"/>
      <c r="U447" s="7"/>
    </row>
    <row r="448" spans="1:21">
      <c r="A448" s="7"/>
      <c r="B448" s="7"/>
      <c r="C448" s="7"/>
      <c r="D448" s="7"/>
      <c r="E448" s="7"/>
      <c r="F448" s="7"/>
      <c r="G448" s="7"/>
      <c r="H448" s="7"/>
      <c r="I448" s="7"/>
      <c r="J448" s="7"/>
      <c r="K448" s="7"/>
      <c r="L448" s="7"/>
      <c r="N448" s="7"/>
      <c r="O448" s="7"/>
      <c r="Q448" s="7"/>
      <c r="R448" s="7"/>
      <c r="S448" s="7"/>
      <c r="T448" s="7"/>
      <c r="U448" s="7"/>
    </row>
    <row r="449" spans="1:21">
      <c r="A449" s="7"/>
      <c r="B449" s="7"/>
      <c r="C449" s="7"/>
      <c r="D449" s="7"/>
      <c r="E449" s="7"/>
      <c r="F449" s="7"/>
      <c r="G449" s="7"/>
      <c r="H449" s="7"/>
      <c r="I449" s="7"/>
      <c r="J449" s="7"/>
      <c r="K449" s="7"/>
      <c r="L449" s="7"/>
      <c r="N449" s="7"/>
      <c r="O449" s="7"/>
      <c r="Q449" s="7"/>
      <c r="R449" s="7"/>
      <c r="S449" s="7"/>
      <c r="T449" s="7"/>
      <c r="U449" s="7"/>
    </row>
    <row r="450" spans="1:21">
      <c r="A450" s="7"/>
      <c r="B450" s="7"/>
      <c r="C450" s="7"/>
      <c r="D450" s="7"/>
      <c r="E450" s="7"/>
      <c r="F450" s="7"/>
      <c r="G450" s="7"/>
      <c r="H450" s="7"/>
      <c r="I450" s="7"/>
      <c r="J450" s="7"/>
      <c r="K450" s="7"/>
      <c r="L450" s="7"/>
      <c r="N450" s="7"/>
      <c r="O450" s="7"/>
      <c r="Q450" s="7"/>
      <c r="R450" s="7"/>
      <c r="S450" s="7"/>
      <c r="T450" s="7"/>
      <c r="U450" s="7"/>
    </row>
    <row r="451" spans="1:21">
      <c r="A451" s="7"/>
      <c r="B451" s="7"/>
      <c r="C451" s="7"/>
      <c r="D451" s="7"/>
      <c r="E451" s="7"/>
      <c r="F451" s="7"/>
      <c r="G451" s="7"/>
      <c r="H451" s="7"/>
      <c r="I451" s="7"/>
      <c r="J451" s="7"/>
      <c r="K451" s="7"/>
      <c r="L451" s="7"/>
      <c r="N451" s="7"/>
      <c r="O451" s="7"/>
      <c r="Q451" s="7"/>
      <c r="R451" s="7"/>
      <c r="S451" s="7"/>
      <c r="T451" s="7"/>
      <c r="U451" s="7"/>
    </row>
    <row r="452" spans="1:21">
      <c r="A452" s="7"/>
      <c r="B452" s="7"/>
      <c r="C452" s="7"/>
      <c r="D452" s="7"/>
      <c r="E452" s="7"/>
      <c r="F452" s="7"/>
      <c r="G452" s="7"/>
      <c r="H452" s="7"/>
      <c r="I452" s="7"/>
      <c r="J452" s="7"/>
      <c r="K452" s="7"/>
      <c r="L452" s="7"/>
      <c r="N452" s="7"/>
      <c r="O452" s="7"/>
      <c r="Q452" s="7"/>
      <c r="R452" s="7"/>
      <c r="S452" s="7"/>
      <c r="T452" s="7"/>
      <c r="U452" s="7"/>
    </row>
    <row r="453" spans="1:21">
      <c r="A453" s="7"/>
      <c r="B453" s="7"/>
      <c r="C453" s="7"/>
      <c r="D453" s="7"/>
      <c r="E453" s="7"/>
      <c r="F453" s="7"/>
      <c r="G453" s="7"/>
      <c r="H453" s="7"/>
      <c r="I453" s="7"/>
      <c r="J453" s="7"/>
      <c r="K453" s="7"/>
      <c r="L453" s="7"/>
      <c r="N453" s="7"/>
      <c r="O453" s="7"/>
      <c r="Q453" s="7"/>
      <c r="R453" s="7"/>
      <c r="S453" s="7"/>
      <c r="T453" s="7"/>
      <c r="U453" s="7"/>
    </row>
    <row r="454" spans="1:21">
      <c r="A454" s="7"/>
      <c r="B454" s="7"/>
      <c r="C454" s="7"/>
      <c r="D454" s="7"/>
      <c r="E454" s="7"/>
      <c r="F454" s="7"/>
      <c r="G454" s="7"/>
      <c r="H454" s="7"/>
      <c r="I454" s="7"/>
      <c r="J454" s="7"/>
      <c r="K454" s="7"/>
      <c r="L454" s="7"/>
      <c r="N454" s="7"/>
      <c r="O454" s="7"/>
      <c r="Q454" s="7"/>
      <c r="R454" s="7"/>
      <c r="S454" s="7"/>
      <c r="T454" s="7"/>
      <c r="U454" s="7"/>
    </row>
    <row r="455" spans="1:21">
      <c r="A455" s="7"/>
      <c r="B455" s="7"/>
      <c r="C455" s="7"/>
      <c r="D455" s="7"/>
      <c r="E455" s="7"/>
      <c r="F455" s="7"/>
      <c r="G455" s="7"/>
      <c r="H455" s="7"/>
      <c r="I455" s="7"/>
      <c r="J455" s="7"/>
      <c r="K455" s="7"/>
      <c r="L455" s="7"/>
      <c r="N455" s="7"/>
      <c r="O455" s="7"/>
      <c r="Q455" s="7"/>
      <c r="R455" s="7"/>
      <c r="S455" s="7"/>
      <c r="T455" s="7"/>
      <c r="U455" s="7"/>
    </row>
    <row r="456" spans="1:21">
      <c r="A456" s="7"/>
      <c r="B456" s="7"/>
      <c r="C456" s="7"/>
      <c r="D456" s="7"/>
      <c r="E456" s="7"/>
      <c r="F456" s="7"/>
      <c r="G456" s="7"/>
      <c r="H456" s="7"/>
      <c r="I456" s="7"/>
      <c r="J456" s="7"/>
      <c r="K456" s="7"/>
      <c r="L456" s="7"/>
      <c r="N456" s="7"/>
      <c r="O456" s="7"/>
      <c r="Q456" s="7"/>
      <c r="R456" s="7"/>
      <c r="S456" s="7"/>
      <c r="T456" s="7"/>
      <c r="U456" s="7"/>
    </row>
    <row r="457" spans="1:21">
      <c r="A457" s="7"/>
      <c r="B457" s="7"/>
      <c r="C457" s="7"/>
      <c r="D457" s="7"/>
      <c r="E457" s="7"/>
      <c r="F457" s="7"/>
      <c r="G457" s="7"/>
      <c r="H457" s="7"/>
      <c r="I457" s="7"/>
      <c r="J457" s="7"/>
      <c r="K457" s="7"/>
      <c r="L457" s="7"/>
      <c r="N457" s="7"/>
      <c r="O457" s="7"/>
      <c r="Q457" s="7"/>
      <c r="R457" s="7"/>
      <c r="S457" s="7"/>
      <c r="T457" s="7"/>
      <c r="U457" s="7"/>
    </row>
    <row r="458" spans="1:21">
      <c r="A458" s="7"/>
      <c r="B458" s="7"/>
      <c r="C458" s="7"/>
      <c r="D458" s="7"/>
      <c r="E458" s="7"/>
      <c r="F458" s="7"/>
      <c r="G458" s="7"/>
      <c r="H458" s="7"/>
      <c r="I458" s="7"/>
      <c r="J458" s="7"/>
      <c r="K458" s="7"/>
      <c r="L458" s="7"/>
      <c r="N458" s="7"/>
      <c r="O458" s="7"/>
      <c r="Q458" s="7"/>
      <c r="R458" s="7"/>
      <c r="S458" s="7"/>
      <c r="T458" s="7"/>
      <c r="U458" s="7"/>
    </row>
    <row r="459" spans="1:21">
      <c r="A459" s="7"/>
      <c r="B459" s="7"/>
      <c r="C459" s="7"/>
      <c r="D459" s="7"/>
      <c r="E459" s="7"/>
      <c r="F459" s="7"/>
      <c r="G459" s="7"/>
      <c r="H459" s="7"/>
      <c r="I459" s="7"/>
      <c r="J459" s="7"/>
      <c r="K459" s="7"/>
      <c r="L459" s="7"/>
      <c r="N459" s="7"/>
      <c r="O459" s="7"/>
      <c r="Q459" s="7"/>
      <c r="R459" s="7"/>
      <c r="S459" s="7"/>
      <c r="T459" s="7"/>
      <c r="U459" s="7"/>
    </row>
    <row r="460" spans="1:21">
      <c r="A460" s="7"/>
      <c r="B460" s="7"/>
      <c r="C460" s="7"/>
      <c r="D460" s="7"/>
      <c r="E460" s="7"/>
      <c r="F460" s="7"/>
      <c r="G460" s="7"/>
      <c r="H460" s="7"/>
      <c r="I460" s="7"/>
      <c r="J460" s="7"/>
      <c r="K460" s="7"/>
      <c r="L460" s="7"/>
      <c r="N460" s="7"/>
      <c r="O460" s="7"/>
      <c r="Q460" s="7"/>
      <c r="R460" s="7"/>
      <c r="S460" s="7"/>
      <c r="T460" s="7"/>
      <c r="U460" s="7"/>
    </row>
    <row r="461" spans="1:21">
      <c r="A461" s="7"/>
      <c r="B461" s="7"/>
      <c r="C461" s="7"/>
      <c r="D461" s="7"/>
      <c r="E461" s="7"/>
      <c r="F461" s="7"/>
      <c r="G461" s="7"/>
      <c r="H461" s="7"/>
      <c r="I461" s="7"/>
      <c r="J461" s="7"/>
      <c r="K461" s="7"/>
      <c r="L461" s="7"/>
      <c r="N461" s="7"/>
      <c r="O461" s="7"/>
      <c r="Q461" s="7"/>
      <c r="R461" s="7"/>
      <c r="S461" s="7"/>
      <c r="T461" s="7"/>
      <c r="U461" s="7"/>
    </row>
    <row r="462" spans="1:21">
      <c r="A462" s="7"/>
      <c r="B462" s="7"/>
      <c r="C462" s="7"/>
      <c r="D462" s="7"/>
      <c r="E462" s="7"/>
      <c r="F462" s="7"/>
      <c r="G462" s="7"/>
      <c r="H462" s="7"/>
      <c r="I462" s="7"/>
      <c r="J462" s="7"/>
      <c r="K462" s="7"/>
      <c r="L462" s="7"/>
      <c r="N462" s="7"/>
      <c r="O462" s="7"/>
      <c r="Q462" s="7"/>
      <c r="R462" s="7"/>
      <c r="S462" s="7"/>
      <c r="T462" s="7"/>
      <c r="U462" s="7"/>
    </row>
    <row r="463" spans="1:21">
      <c r="A463" s="7"/>
      <c r="B463" s="7"/>
      <c r="C463" s="7"/>
      <c r="D463" s="7"/>
      <c r="E463" s="7"/>
      <c r="F463" s="7"/>
      <c r="G463" s="7"/>
      <c r="H463" s="7"/>
      <c r="I463" s="7"/>
      <c r="J463" s="7"/>
      <c r="K463" s="7"/>
      <c r="L463" s="7"/>
      <c r="N463" s="7"/>
      <c r="O463" s="7"/>
      <c r="Q463" s="7"/>
      <c r="R463" s="7"/>
      <c r="S463" s="7"/>
      <c r="T463" s="7"/>
      <c r="U463" s="7"/>
    </row>
    <row r="464" spans="1:21">
      <c r="A464" s="7"/>
      <c r="B464" s="7"/>
      <c r="C464" s="7"/>
      <c r="D464" s="7"/>
      <c r="E464" s="7"/>
      <c r="F464" s="7"/>
      <c r="G464" s="7"/>
      <c r="H464" s="7"/>
      <c r="I464" s="7"/>
      <c r="J464" s="7"/>
      <c r="K464" s="7"/>
      <c r="L464" s="7"/>
      <c r="N464" s="7"/>
      <c r="O464" s="7"/>
      <c r="Q464" s="7"/>
      <c r="R464" s="7"/>
      <c r="S464" s="7"/>
      <c r="T464" s="7"/>
      <c r="U464" s="7"/>
    </row>
    <row r="465" spans="1:21">
      <c r="A465" s="7"/>
      <c r="B465" s="7"/>
      <c r="C465" s="7"/>
      <c r="D465" s="7"/>
      <c r="E465" s="7"/>
      <c r="F465" s="7"/>
      <c r="G465" s="7"/>
      <c r="H465" s="7"/>
      <c r="I465" s="7"/>
      <c r="J465" s="7"/>
      <c r="K465" s="7"/>
      <c r="L465" s="7"/>
      <c r="N465" s="7"/>
      <c r="O465" s="7"/>
      <c r="Q465" s="7"/>
      <c r="R465" s="7"/>
      <c r="S465" s="7"/>
      <c r="T465" s="7"/>
      <c r="U465" s="7"/>
    </row>
    <row r="466" spans="1:21">
      <c r="A466" s="7"/>
      <c r="B466" s="7"/>
      <c r="C466" s="7"/>
      <c r="D466" s="7"/>
      <c r="E466" s="7"/>
      <c r="F466" s="7"/>
      <c r="G466" s="7"/>
      <c r="H466" s="7"/>
      <c r="I466" s="7"/>
      <c r="J466" s="7"/>
      <c r="K466" s="7"/>
      <c r="L466" s="7"/>
      <c r="N466" s="7"/>
      <c r="O466" s="7"/>
      <c r="Q466" s="7"/>
      <c r="R466" s="7"/>
      <c r="S466" s="7"/>
      <c r="T466" s="7"/>
      <c r="U466" s="7"/>
    </row>
    <row r="467" spans="1:21">
      <c r="A467" s="7"/>
      <c r="B467" s="7"/>
      <c r="C467" s="7"/>
      <c r="D467" s="7"/>
      <c r="E467" s="7"/>
      <c r="F467" s="7"/>
      <c r="G467" s="7"/>
      <c r="H467" s="7"/>
      <c r="I467" s="7"/>
      <c r="J467" s="7"/>
      <c r="K467" s="7"/>
      <c r="L467" s="7"/>
      <c r="N467" s="7"/>
      <c r="O467" s="7"/>
      <c r="Q467" s="7"/>
      <c r="R467" s="7"/>
      <c r="S467" s="7"/>
      <c r="T467" s="7"/>
      <c r="U467" s="7"/>
    </row>
    <row r="468" spans="1:21">
      <c r="A468" s="7"/>
      <c r="B468" s="7"/>
      <c r="C468" s="7"/>
      <c r="D468" s="7"/>
      <c r="E468" s="7"/>
      <c r="F468" s="7"/>
      <c r="G468" s="7"/>
      <c r="H468" s="7"/>
      <c r="I468" s="7"/>
      <c r="J468" s="7"/>
      <c r="K468" s="7"/>
      <c r="L468" s="7"/>
      <c r="N468" s="7"/>
      <c r="O468" s="7"/>
      <c r="Q468" s="7"/>
      <c r="R468" s="7"/>
      <c r="S468" s="7"/>
      <c r="T468" s="7"/>
      <c r="U468" s="7"/>
    </row>
    <row r="469" spans="1:21">
      <c r="A469" s="7"/>
      <c r="B469" s="7"/>
      <c r="C469" s="7"/>
      <c r="D469" s="7"/>
      <c r="E469" s="7"/>
      <c r="F469" s="7"/>
      <c r="G469" s="7"/>
      <c r="H469" s="7"/>
      <c r="I469" s="7"/>
      <c r="J469" s="7"/>
      <c r="K469" s="7"/>
      <c r="L469" s="7"/>
      <c r="N469" s="7"/>
      <c r="O469" s="7"/>
      <c r="Q469" s="7"/>
      <c r="R469" s="7"/>
      <c r="S469" s="7"/>
      <c r="T469" s="7"/>
      <c r="U469" s="7"/>
    </row>
    <row r="470" spans="1:21">
      <c r="A470" s="7"/>
      <c r="B470" s="7"/>
      <c r="C470" s="7"/>
      <c r="D470" s="7"/>
      <c r="E470" s="7"/>
      <c r="F470" s="7"/>
      <c r="G470" s="7"/>
      <c r="H470" s="7"/>
      <c r="I470" s="7"/>
      <c r="J470" s="7"/>
      <c r="K470" s="7"/>
      <c r="L470" s="7"/>
      <c r="N470" s="7"/>
      <c r="O470" s="7"/>
      <c r="Q470" s="7"/>
      <c r="R470" s="7"/>
      <c r="S470" s="7"/>
      <c r="T470" s="7"/>
      <c r="U470" s="7"/>
    </row>
    <row r="471" spans="1:21">
      <c r="A471" s="7"/>
      <c r="B471" s="7"/>
      <c r="C471" s="7"/>
      <c r="D471" s="7"/>
      <c r="E471" s="7"/>
      <c r="F471" s="7"/>
      <c r="G471" s="7"/>
      <c r="H471" s="7"/>
      <c r="I471" s="7"/>
      <c r="J471" s="7"/>
      <c r="K471" s="7"/>
      <c r="L471" s="7"/>
      <c r="N471" s="7"/>
      <c r="O471" s="7"/>
      <c r="Q471" s="7"/>
      <c r="R471" s="7"/>
      <c r="S471" s="7"/>
      <c r="T471" s="7"/>
      <c r="U471" s="7"/>
    </row>
    <row r="472" spans="1:21">
      <c r="A472" s="7"/>
      <c r="B472" s="7"/>
      <c r="C472" s="7"/>
      <c r="D472" s="7"/>
      <c r="E472" s="7"/>
      <c r="F472" s="7"/>
      <c r="G472" s="7"/>
      <c r="H472" s="7"/>
      <c r="I472" s="7"/>
      <c r="J472" s="7"/>
      <c r="K472" s="7"/>
      <c r="L472" s="7"/>
      <c r="N472" s="7"/>
      <c r="O472" s="7"/>
      <c r="Q472" s="7"/>
      <c r="R472" s="7"/>
      <c r="S472" s="7"/>
      <c r="T472" s="7"/>
      <c r="U472" s="7"/>
    </row>
    <row r="473" spans="1:21">
      <c r="A473" s="7"/>
      <c r="B473" s="7"/>
      <c r="C473" s="7"/>
      <c r="D473" s="7"/>
      <c r="E473" s="7"/>
      <c r="F473" s="7"/>
      <c r="G473" s="7"/>
      <c r="H473" s="7"/>
      <c r="I473" s="7"/>
      <c r="J473" s="7"/>
      <c r="K473" s="7"/>
      <c r="L473" s="7"/>
      <c r="N473" s="7"/>
      <c r="O473" s="7"/>
      <c r="Q473" s="7"/>
      <c r="R473" s="7"/>
      <c r="S473" s="7"/>
      <c r="T473" s="7"/>
      <c r="U473" s="7"/>
    </row>
    <row r="474" spans="1:21">
      <c r="A474" s="7"/>
      <c r="B474" s="7"/>
      <c r="C474" s="7"/>
      <c r="D474" s="7"/>
      <c r="E474" s="7"/>
      <c r="F474" s="7"/>
      <c r="G474" s="7"/>
      <c r="H474" s="7"/>
      <c r="I474" s="7"/>
      <c r="J474" s="7"/>
      <c r="K474" s="7"/>
      <c r="L474" s="7"/>
      <c r="N474" s="7"/>
      <c r="O474" s="7"/>
      <c r="Q474" s="7"/>
      <c r="R474" s="7"/>
      <c r="S474" s="7"/>
      <c r="T474" s="7"/>
      <c r="U474" s="7"/>
    </row>
    <row r="475" spans="1:21">
      <c r="A475" s="7"/>
      <c r="B475" s="7"/>
      <c r="C475" s="7"/>
      <c r="D475" s="7"/>
      <c r="E475" s="7"/>
      <c r="F475" s="7"/>
      <c r="G475" s="7"/>
      <c r="H475" s="7"/>
      <c r="I475" s="7"/>
      <c r="J475" s="7"/>
      <c r="K475" s="7"/>
      <c r="L475" s="7"/>
      <c r="N475" s="7"/>
      <c r="O475" s="7"/>
      <c r="Q475" s="7"/>
      <c r="R475" s="7"/>
      <c r="S475" s="7"/>
      <c r="T475" s="7"/>
      <c r="U475" s="7"/>
    </row>
    <row r="476" spans="1:21">
      <c r="A476" s="7"/>
      <c r="B476" s="7"/>
      <c r="C476" s="7"/>
      <c r="D476" s="7"/>
      <c r="E476" s="7"/>
      <c r="F476" s="7"/>
      <c r="G476" s="7"/>
      <c r="H476" s="7"/>
      <c r="I476" s="7"/>
      <c r="J476" s="7"/>
      <c r="K476" s="7"/>
      <c r="L476" s="7"/>
      <c r="N476" s="7"/>
      <c r="O476" s="7"/>
      <c r="Q476" s="7"/>
      <c r="R476" s="7"/>
      <c r="S476" s="7"/>
      <c r="T476" s="7"/>
      <c r="U476" s="7"/>
    </row>
    <row r="477" spans="1:21">
      <c r="A477" s="7"/>
      <c r="B477" s="7"/>
      <c r="C477" s="7"/>
      <c r="D477" s="7"/>
      <c r="E477" s="7"/>
      <c r="F477" s="7"/>
      <c r="G477" s="7"/>
      <c r="H477" s="7"/>
      <c r="I477" s="7"/>
      <c r="J477" s="7"/>
      <c r="K477" s="7"/>
      <c r="L477" s="7"/>
      <c r="N477" s="7"/>
      <c r="O477" s="7"/>
      <c r="Q477" s="7"/>
      <c r="R477" s="7"/>
      <c r="S477" s="7"/>
      <c r="T477" s="7"/>
      <c r="U477" s="7"/>
    </row>
    <row r="478" spans="1:21">
      <c r="A478" s="7"/>
      <c r="B478" s="7"/>
      <c r="C478" s="7"/>
      <c r="D478" s="7"/>
      <c r="E478" s="7"/>
      <c r="F478" s="7"/>
      <c r="G478" s="7"/>
      <c r="H478" s="7"/>
      <c r="I478" s="7"/>
      <c r="J478" s="7"/>
      <c r="K478" s="7"/>
      <c r="L478" s="7"/>
      <c r="N478" s="7"/>
      <c r="O478" s="7"/>
      <c r="Q478" s="7"/>
      <c r="R478" s="7"/>
      <c r="S478" s="7"/>
      <c r="T478" s="7"/>
      <c r="U478" s="7"/>
    </row>
    <row r="479" spans="1:21">
      <c r="A479" s="7"/>
      <c r="B479" s="7"/>
      <c r="C479" s="7"/>
      <c r="D479" s="7"/>
      <c r="E479" s="7"/>
      <c r="F479" s="7"/>
      <c r="G479" s="7"/>
      <c r="H479" s="7"/>
      <c r="I479" s="7"/>
      <c r="J479" s="7"/>
      <c r="K479" s="7"/>
      <c r="L479" s="7"/>
      <c r="N479" s="7"/>
      <c r="O479" s="7"/>
      <c r="Q479" s="7"/>
      <c r="R479" s="7"/>
      <c r="S479" s="7"/>
      <c r="T479" s="7"/>
      <c r="U479" s="7"/>
    </row>
    <row r="480" spans="1:21">
      <c r="A480" s="7"/>
      <c r="B480" s="7"/>
      <c r="C480" s="7"/>
      <c r="D480" s="7"/>
      <c r="E480" s="7"/>
      <c r="F480" s="7"/>
      <c r="G480" s="7"/>
      <c r="H480" s="7"/>
      <c r="I480" s="7"/>
      <c r="J480" s="7"/>
      <c r="K480" s="7"/>
      <c r="L480" s="7"/>
      <c r="N480" s="7"/>
      <c r="O480" s="7"/>
      <c r="Q480" s="7"/>
      <c r="R480" s="7"/>
      <c r="S480" s="7"/>
      <c r="T480" s="7"/>
      <c r="U480" s="7"/>
    </row>
    <row r="481" spans="1:21">
      <c r="A481" s="7"/>
      <c r="B481" s="7"/>
      <c r="C481" s="7"/>
      <c r="D481" s="7"/>
      <c r="E481" s="7"/>
      <c r="F481" s="7"/>
      <c r="G481" s="7"/>
      <c r="H481" s="7"/>
      <c r="I481" s="7"/>
      <c r="J481" s="7"/>
      <c r="K481" s="7"/>
      <c r="L481" s="7"/>
      <c r="N481" s="7"/>
      <c r="O481" s="7"/>
      <c r="Q481" s="7"/>
      <c r="R481" s="7"/>
      <c r="S481" s="7"/>
      <c r="T481" s="7"/>
      <c r="U481" s="7"/>
    </row>
    <row r="482" spans="1:21">
      <c r="A482" s="7"/>
      <c r="B482" s="7"/>
      <c r="C482" s="7"/>
      <c r="D482" s="7"/>
      <c r="E482" s="7"/>
      <c r="F482" s="7"/>
      <c r="G482" s="7"/>
      <c r="H482" s="7"/>
      <c r="I482" s="7"/>
      <c r="J482" s="7"/>
      <c r="K482" s="7"/>
      <c r="L482" s="7"/>
      <c r="N482" s="7"/>
      <c r="O482" s="7"/>
      <c r="Q482" s="7"/>
      <c r="R482" s="7"/>
      <c r="S482" s="7"/>
      <c r="T482" s="7"/>
      <c r="U482" s="7"/>
    </row>
    <row r="483" spans="1:21">
      <c r="A483" s="7"/>
      <c r="B483" s="7"/>
      <c r="C483" s="7"/>
      <c r="D483" s="7"/>
      <c r="E483" s="7"/>
      <c r="F483" s="7"/>
      <c r="G483" s="7"/>
      <c r="H483" s="7"/>
      <c r="I483" s="7"/>
      <c r="J483" s="7"/>
      <c r="K483" s="7"/>
      <c r="L483" s="7"/>
      <c r="N483" s="7"/>
      <c r="O483" s="7"/>
      <c r="Q483" s="7"/>
      <c r="R483" s="7"/>
      <c r="S483" s="7"/>
      <c r="T483" s="7"/>
      <c r="U483" s="7"/>
    </row>
    <row r="484" spans="1:21">
      <c r="A484" s="7"/>
      <c r="B484" s="7"/>
      <c r="C484" s="7"/>
      <c r="D484" s="7"/>
      <c r="E484" s="7"/>
      <c r="F484" s="7"/>
      <c r="G484" s="7"/>
      <c r="H484" s="7"/>
      <c r="I484" s="7"/>
      <c r="J484" s="7"/>
      <c r="K484" s="7"/>
      <c r="L484" s="7"/>
      <c r="N484" s="7"/>
      <c r="O484" s="7"/>
      <c r="Q484" s="7"/>
      <c r="R484" s="7"/>
      <c r="S484" s="7"/>
      <c r="T484" s="7"/>
      <c r="U484" s="7"/>
    </row>
    <row r="485" spans="1:21">
      <c r="A485" s="7"/>
      <c r="B485" s="7"/>
      <c r="C485" s="7"/>
      <c r="D485" s="7"/>
      <c r="E485" s="7"/>
      <c r="F485" s="7"/>
      <c r="G485" s="7"/>
      <c r="H485" s="7"/>
      <c r="I485" s="7"/>
      <c r="J485" s="7"/>
      <c r="K485" s="7"/>
      <c r="L485" s="7"/>
      <c r="N485" s="7"/>
      <c r="O485" s="7"/>
      <c r="Q485" s="7"/>
      <c r="R485" s="7"/>
      <c r="S485" s="7"/>
      <c r="T485" s="7"/>
      <c r="U485" s="7"/>
    </row>
    <row r="486" spans="1:21">
      <c r="A486" s="7"/>
      <c r="B486" s="7"/>
      <c r="C486" s="7"/>
      <c r="D486" s="7"/>
      <c r="E486" s="7"/>
      <c r="F486" s="7"/>
      <c r="G486" s="7"/>
      <c r="H486" s="7"/>
      <c r="I486" s="7"/>
      <c r="J486" s="7"/>
      <c r="K486" s="7"/>
      <c r="L486" s="7"/>
      <c r="N486" s="7"/>
      <c r="O486" s="7"/>
      <c r="Q486" s="7"/>
      <c r="R486" s="7"/>
      <c r="S486" s="7"/>
      <c r="T486" s="7"/>
      <c r="U486" s="7"/>
    </row>
    <row r="487" spans="1:21">
      <c r="A487" s="7"/>
      <c r="B487" s="7"/>
      <c r="C487" s="7"/>
      <c r="D487" s="7"/>
      <c r="E487" s="7"/>
      <c r="F487" s="7"/>
      <c r="G487" s="7"/>
      <c r="H487" s="7"/>
      <c r="I487" s="7"/>
      <c r="J487" s="7"/>
      <c r="K487" s="7"/>
      <c r="L487" s="7"/>
      <c r="N487" s="7"/>
      <c r="O487" s="7"/>
      <c r="Q487" s="7"/>
      <c r="R487" s="7"/>
      <c r="S487" s="7"/>
      <c r="T487" s="7"/>
      <c r="U487" s="7"/>
    </row>
    <row r="488" spans="1:21">
      <c r="A488" s="7"/>
      <c r="B488" s="7"/>
      <c r="C488" s="7"/>
      <c r="D488" s="7"/>
      <c r="E488" s="7"/>
      <c r="F488" s="7"/>
      <c r="G488" s="7"/>
      <c r="H488" s="7"/>
      <c r="I488" s="7"/>
      <c r="J488" s="7"/>
      <c r="K488" s="7"/>
      <c r="L488" s="7"/>
      <c r="N488" s="7"/>
      <c r="O488" s="7"/>
      <c r="Q488" s="7"/>
      <c r="R488" s="7"/>
      <c r="S488" s="7"/>
      <c r="T488" s="7"/>
      <c r="U488" s="7"/>
    </row>
    <row r="489" spans="1:21">
      <c r="A489" s="7"/>
      <c r="B489" s="7"/>
      <c r="C489" s="7"/>
      <c r="D489" s="7"/>
      <c r="E489" s="7"/>
      <c r="F489" s="7"/>
      <c r="G489" s="7"/>
      <c r="H489" s="7"/>
      <c r="I489" s="7"/>
      <c r="J489" s="7"/>
      <c r="K489" s="7"/>
      <c r="L489" s="7"/>
      <c r="N489" s="7"/>
      <c r="O489" s="7"/>
      <c r="Q489" s="7"/>
      <c r="R489" s="7"/>
      <c r="S489" s="7"/>
      <c r="T489" s="7"/>
      <c r="U489" s="7"/>
    </row>
    <row r="490" spans="1:21">
      <c r="A490" s="7"/>
      <c r="B490" s="7"/>
      <c r="C490" s="7"/>
      <c r="D490" s="7"/>
      <c r="E490" s="7"/>
      <c r="F490" s="7"/>
      <c r="G490" s="7"/>
      <c r="H490" s="7"/>
      <c r="I490" s="7"/>
      <c r="J490" s="7"/>
      <c r="K490" s="7"/>
      <c r="L490" s="7"/>
      <c r="N490" s="7"/>
      <c r="O490" s="7"/>
      <c r="Q490" s="7"/>
      <c r="R490" s="7"/>
      <c r="S490" s="7"/>
      <c r="T490" s="7"/>
      <c r="U490" s="7"/>
    </row>
    <row r="491" spans="1:21">
      <c r="A491" s="7"/>
      <c r="B491" s="7"/>
      <c r="C491" s="7"/>
      <c r="D491" s="7"/>
      <c r="E491" s="7"/>
      <c r="F491" s="7"/>
      <c r="G491" s="7"/>
      <c r="H491" s="7"/>
      <c r="I491" s="7"/>
      <c r="J491" s="7"/>
      <c r="K491" s="7"/>
      <c r="L491" s="7"/>
      <c r="N491" s="7"/>
      <c r="O491" s="7"/>
      <c r="Q491" s="7"/>
      <c r="R491" s="7"/>
      <c r="S491" s="7"/>
      <c r="T491" s="7"/>
      <c r="U491" s="7"/>
    </row>
    <row r="492" spans="1:21">
      <c r="A492" s="7"/>
      <c r="B492" s="7"/>
      <c r="C492" s="7"/>
      <c r="D492" s="7"/>
      <c r="E492" s="7"/>
      <c r="F492" s="7"/>
      <c r="G492" s="7"/>
      <c r="H492" s="7"/>
      <c r="I492" s="7"/>
      <c r="J492" s="7"/>
      <c r="K492" s="7"/>
      <c r="L492" s="7"/>
      <c r="N492" s="7"/>
      <c r="O492" s="7"/>
      <c r="Q492" s="7"/>
      <c r="R492" s="7"/>
      <c r="S492" s="7"/>
      <c r="T492" s="7"/>
      <c r="U492" s="7"/>
    </row>
    <row r="493" spans="1:21">
      <c r="A493" s="7"/>
      <c r="B493" s="7"/>
      <c r="C493" s="7"/>
      <c r="D493" s="7"/>
      <c r="E493" s="7"/>
      <c r="F493" s="7"/>
      <c r="G493" s="7"/>
      <c r="H493" s="7"/>
      <c r="I493" s="7"/>
      <c r="J493" s="7"/>
      <c r="K493" s="7"/>
      <c r="L493" s="7"/>
      <c r="N493" s="7"/>
      <c r="O493" s="7"/>
      <c r="Q493" s="7"/>
      <c r="R493" s="7"/>
      <c r="S493" s="7"/>
      <c r="T493" s="7"/>
      <c r="U493" s="7"/>
    </row>
    <row r="494" spans="1:21">
      <c r="A494" s="7"/>
      <c r="B494" s="7"/>
      <c r="C494" s="7"/>
      <c r="D494" s="7"/>
      <c r="E494" s="7"/>
      <c r="F494" s="7"/>
      <c r="G494" s="7"/>
      <c r="H494" s="7"/>
      <c r="I494" s="7"/>
      <c r="J494" s="7"/>
      <c r="K494" s="7"/>
      <c r="L494" s="7"/>
      <c r="N494" s="7"/>
      <c r="O494" s="7"/>
      <c r="Q494" s="7"/>
      <c r="R494" s="7"/>
      <c r="S494" s="7"/>
      <c r="T494" s="7"/>
      <c r="U494" s="7"/>
    </row>
    <row r="495" spans="1:21">
      <c r="A495" s="7"/>
      <c r="B495" s="7"/>
      <c r="C495" s="7"/>
      <c r="D495" s="7"/>
      <c r="E495" s="7"/>
      <c r="F495" s="7"/>
      <c r="G495" s="7"/>
      <c r="H495" s="7"/>
      <c r="I495" s="7"/>
      <c r="J495" s="7"/>
      <c r="K495" s="7"/>
      <c r="L495" s="7"/>
      <c r="N495" s="7"/>
      <c r="O495" s="7"/>
      <c r="Q495" s="7"/>
      <c r="R495" s="7"/>
      <c r="S495" s="7"/>
      <c r="T495" s="7"/>
      <c r="U495" s="7"/>
    </row>
    <row r="496" spans="1:21">
      <c r="A496" s="7"/>
      <c r="B496" s="7"/>
      <c r="C496" s="7"/>
      <c r="D496" s="7"/>
      <c r="E496" s="7"/>
      <c r="F496" s="7"/>
      <c r="G496" s="7"/>
      <c r="H496" s="7"/>
      <c r="I496" s="7"/>
      <c r="J496" s="7"/>
      <c r="K496" s="7"/>
      <c r="L496" s="7"/>
      <c r="N496" s="7"/>
      <c r="O496" s="7"/>
      <c r="Q496" s="7"/>
      <c r="R496" s="7"/>
      <c r="S496" s="7"/>
      <c r="T496" s="7"/>
      <c r="U496" s="7"/>
    </row>
    <row r="497" spans="1:21">
      <c r="A497" s="7"/>
      <c r="B497" s="7"/>
      <c r="C497" s="7"/>
      <c r="D497" s="7"/>
      <c r="E497" s="7"/>
      <c r="F497" s="7"/>
      <c r="G497" s="7"/>
      <c r="H497" s="7"/>
      <c r="I497" s="7"/>
      <c r="J497" s="7"/>
      <c r="K497" s="7"/>
      <c r="L497" s="7"/>
      <c r="N497" s="7"/>
      <c r="O497" s="7"/>
      <c r="Q497" s="7"/>
      <c r="R497" s="7"/>
      <c r="S497" s="7"/>
      <c r="T497" s="7"/>
      <c r="U497" s="7"/>
    </row>
    <row r="498" spans="1:21">
      <c r="A498" s="7"/>
      <c r="B498" s="7"/>
      <c r="C498" s="7"/>
      <c r="D498" s="7"/>
      <c r="E498" s="7"/>
      <c r="F498" s="7"/>
      <c r="G498" s="7"/>
      <c r="H498" s="7"/>
      <c r="I498" s="7"/>
      <c r="J498" s="7"/>
      <c r="K498" s="7"/>
      <c r="L498" s="7"/>
      <c r="N498" s="7"/>
      <c r="O498" s="7"/>
      <c r="Q498" s="7"/>
      <c r="R498" s="7"/>
      <c r="S498" s="7"/>
      <c r="T498" s="7"/>
      <c r="U498" s="7"/>
    </row>
    <row r="499" spans="1:21">
      <c r="A499" s="7"/>
      <c r="B499" s="7"/>
      <c r="C499" s="7"/>
      <c r="D499" s="7"/>
      <c r="E499" s="7"/>
      <c r="F499" s="7"/>
      <c r="G499" s="7"/>
      <c r="H499" s="7"/>
      <c r="I499" s="7"/>
      <c r="J499" s="7"/>
      <c r="K499" s="7"/>
      <c r="L499" s="7"/>
      <c r="N499" s="7"/>
      <c r="O499" s="7"/>
      <c r="Q499" s="7"/>
      <c r="R499" s="7"/>
      <c r="S499" s="7"/>
      <c r="T499" s="7"/>
      <c r="U499" s="7"/>
    </row>
    <row r="500" spans="1:21">
      <c r="A500" s="7"/>
      <c r="B500" s="7"/>
      <c r="C500" s="7"/>
      <c r="D500" s="7"/>
      <c r="E500" s="7"/>
      <c r="F500" s="7"/>
      <c r="G500" s="7"/>
      <c r="H500" s="7"/>
      <c r="I500" s="7"/>
      <c r="J500" s="7"/>
      <c r="K500" s="7"/>
      <c r="L500" s="7"/>
      <c r="N500" s="7"/>
      <c r="O500" s="7"/>
      <c r="Q500" s="7"/>
      <c r="R500" s="7"/>
      <c r="S500" s="7"/>
      <c r="T500" s="7"/>
      <c r="U500" s="7"/>
    </row>
    <row r="501" spans="1:21">
      <c r="A501" s="7"/>
      <c r="B501" s="7"/>
      <c r="C501" s="7"/>
      <c r="D501" s="7"/>
      <c r="E501" s="7"/>
      <c r="F501" s="7"/>
      <c r="G501" s="7"/>
      <c r="H501" s="7"/>
      <c r="I501" s="7"/>
      <c r="J501" s="7"/>
      <c r="K501" s="7"/>
      <c r="L501" s="7"/>
      <c r="N501" s="7"/>
      <c r="O501" s="7"/>
      <c r="Q501" s="7"/>
      <c r="R501" s="7"/>
      <c r="S501" s="7"/>
      <c r="T501" s="7"/>
      <c r="U501" s="7"/>
    </row>
    <row r="502" spans="1:21">
      <c r="A502" s="7"/>
      <c r="B502" s="7"/>
      <c r="C502" s="7"/>
      <c r="D502" s="7"/>
      <c r="E502" s="7"/>
      <c r="F502" s="7"/>
      <c r="G502" s="7"/>
      <c r="H502" s="7"/>
      <c r="I502" s="7"/>
      <c r="J502" s="7"/>
      <c r="K502" s="7"/>
      <c r="L502" s="7"/>
      <c r="N502" s="7"/>
      <c r="O502" s="7"/>
      <c r="Q502" s="7"/>
      <c r="R502" s="7"/>
      <c r="S502" s="7"/>
      <c r="T502" s="7"/>
      <c r="U502" s="7"/>
    </row>
    <row r="503" spans="1:21">
      <c r="A503" s="7"/>
      <c r="B503" s="7"/>
      <c r="C503" s="7"/>
      <c r="D503" s="7"/>
      <c r="E503" s="7"/>
      <c r="F503" s="7"/>
      <c r="G503" s="7"/>
      <c r="H503" s="7"/>
      <c r="I503" s="7"/>
      <c r="J503" s="7"/>
      <c r="K503" s="7"/>
      <c r="L503" s="7"/>
      <c r="N503" s="7"/>
      <c r="O503" s="7"/>
      <c r="Q503" s="7"/>
      <c r="R503" s="7"/>
      <c r="S503" s="7"/>
      <c r="T503" s="7"/>
      <c r="U503" s="7"/>
    </row>
    <row r="504" spans="1:21">
      <c r="A504" s="7"/>
      <c r="B504" s="7"/>
      <c r="C504" s="7"/>
      <c r="D504" s="7"/>
      <c r="E504" s="7"/>
      <c r="F504" s="7"/>
      <c r="G504" s="7"/>
      <c r="H504" s="7"/>
      <c r="I504" s="7"/>
      <c r="J504" s="7"/>
      <c r="K504" s="7"/>
      <c r="L504" s="7"/>
      <c r="N504" s="7"/>
      <c r="O504" s="7"/>
      <c r="Q504" s="7"/>
      <c r="R504" s="7"/>
      <c r="S504" s="7"/>
      <c r="T504" s="7"/>
      <c r="U504" s="7"/>
    </row>
    <row r="505" spans="1:21">
      <c r="A505" s="7"/>
      <c r="B505" s="7"/>
      <c r="C505" s="7"/>
      <c r="D505" s="7"/>
      <c r="E505" s="7"/>
      <c r="F505" s="7"/>
      <c r="G505" s="7"/>
      <c r="H505" s="7"/>
      <c r="I505" s="7"/>
      <c r="J505" s="7"/>
      <c r="K505" s="7"/>
      <c r="L505" s="7"/>
      <c r="N505" s="7"/>
      <c r="O505" s="7"/>
      <c r="Q505" s="7"/>
      <c r="R505" s="7"/>
      <c r="S505" s="7"/>
      <c r="T505" s="7"/>
      <c r="U505" s="7"/>
    </row>
    <row r="506" spans="1:21">
      <c r="A506" s="7"/>
      <c r="B506" s="7"/>
      <c r="C506" s="7"/>
      <c r="D506" s="7"/>
      <c r="E506" s="7"/>
      <c r="F506" s="7"/>
      <c r="G506" s="7"/>
      <c r="H506" s="7"/>
      <c r="I506" s="7"/>
      <c r="J506" s="7"/>
      <c r="K506" s="7"/>
      <c r="L506" s="7"/>
      <c r="N506" s="7"/>
      <c r="O506" s="7"/>
      <c r="Q506" s="7"/>
      <c r="R506" s="7"/>
      <c r="S506" s="7"/>
      <c r="T506" s="7"/>
      <c r="U506" s="7"/>
    </row>
    <row r="507" spans="1:21">
      <c r="A507" s="7"/>
      <c r="B507" s="7"/>
      <c r="C507" s="7"/>
      <c r="D507" s="7"/>
      <c r="E507" s="7"/>
      <c r="F507" s="7"/>
      <c r="G507" s="7"/>
      <c r="H507" s="7"/>
      <c r="I507" s="7"/>
      <c r="J507" s="7"/>
      <c r="K507" s="7"/>
      <c r="L507" s="7"/>
      <c r="N507" s="7"/>
      <c r="O507" s="7"/>
      <c r="Q507" s="7"/>
      <c r="R507" s="7"/>
      <c r="S507" s="7"/>
      <c r="T507" s="7"/>
      <c r="U507" s="7"/>
    </row>
    <row r="508" spans="1:21">
      <c r="A508" s="7"/>
      <c r="B508" s="7"/>
      <c r="C508" s="7"/>
      <c r="D508" s="7"/>
      <c r="E508" s="7"/>
      <c r="F508" s="7"/>
      <c r="G508" s="7"/>
      <c r="H508" s="7"/>
      <c r="I508" s="7"/>
      <c r="J508" s="7"/>
      <c r="K508" s="7"/>
      <c r="L508" s="7"/>
      <c r="N508" s="7"/>
      <c r="O508" s="7"/>
      <c r="Q508" s="7"/>
      <c r="R508" s="7"/>
      <c r="S508" s="7"/>
      <c r="T508" s="7"/>
      <c r="U508" s="7"/>
    </row>
    <row r="509" spans="1:21">
      <c r="A509" s="7"/>
      <c r="B509" s="7"/>
      <c r="C509" s="7"/>
      <c r="D509" s="7"/>
      <c r="E509" s="7"/>
      <c r="F509" s="7"/>
      <c r="G509" s="7"/>
      <c r="H509" s="7"/>
      <c r="I509" s="7"/>
      <c r="J509" s="7"/>
      <c r="K509" s="7"/>
      <c r="L509" s="7"/>
      <c r="N509" s="7"/>
      <c r="O509" s="7"/>
      <c r="Q509" s="7"/>
      <c r="R509" s="7"/>
      <c r="S509" s="7"/>
      <c r="T509" s="7"/>
      <c r="U509" s="7"/>
    </row>
    <row r="510" spans="1:21">
      <c r="A510" s="7"/>
      <c r="B510" s="7"/>
      <c r="C510" s="7"/>
      <c r="D510" s="7"/>
      <c r="E510" s="7"/>
      <c r="F510" s="7"/>
      <c r="G510" s="7"/>
      <c r="H510" s="7"/>
      <c r="I510" s="7"/>
      <c r="J510" s="7"/>
      <c r="K510" s="7"/>
      <c r="L510" s="7"/>
      <c r="N510" s="7"/>
      <c r="O510" s="7"/>
      <c r="Q510" s="7"/>
      <c r="R510" s="7"/>
      <c r="S510" s="7"/>
      <c r="T510" s="7"/>
      <c r="U510" s="7"/>
    </row>
    <row r="511" spans="1:21">
      <c r="A511" s="7"/>
      <c r="B511" s="7"/>
      <c r="C511" s="7"/>
      <c r="D511" s="7"/>
      <c r="E511" s="7"/>
      <c r="F511" s="7"/>
      <c r="G511" s="7"/>
      <c r="H511" s="7"/>
      <c r="I511" s="7"/>
      <c r="J511" s="7"/>
      <c r="K511" s="7"/>
      <c r="L511" s="7"/>
      <c r="N511" s="7"/>
      <c r="O511" s="7"/>
      <c r="Q511" s="7"/>
      <c r="R511" s="7"/>
      <c r="S511" s="7"/>
      <c r="T511" s="7"/>
      <c r="U511" s="7"/>
    </row>
    <row r="512" spans="1:21">
      <c r="A512" s="7"/>
      <c r="B512" s="7"/>
      <c r="C512" s="7"/>
      <c r="D512" s="7"/>
      <c r="E512" s="7"/>
      <c r="F512" s="7"/>
      <c r="G512" s="7"/>
      <c r="H512" s="7"/>
      <c r="I512" s="7"/>
      <c r="J512" s="7"/>
      <c r="K512" s="7"/>
      <c r="L512" s="7"/>
      <c r="N512" s="7"/>
      <c r="O512" s="7"/>
      <c r="Q512" s="7"/>
      <c r="R512" s="7"/>
      <c r="S512" s="7"/>
      <c r="T512" s="7"/>
      <c r="U512" s="7"/>
    </row>
    <row r="513" spans="1:21">
      <c r="A513" s="7"/>
      <c r="B513" s="7"/>
      <c r="C513" s="7"/>
      <c r="D513" s="7"/>
      <c r="E513" s="7"/>
      <c r="F513" s="7"/>
      <c r="G513" s="7"/>
      <c r="H513" s="7"/>
      <c r="I513" s="7"/>
      <c r="J513" s="7"/>
      <c r="K513" s="7"/>
      <c r="L513" s="7"/>
      <c r="N513" s="7"/>
      <c r="O513" s="7"/>
      <c r="Q513" s="7"/>
      <c r="R513" s="7"/>
      <c r="S513" s="7"/>
      <c r="T513" s="7"/>
      <c r="U513" s="7"/>
    </row>
    <row r="514" spans="1:21">
      <c r="A514" s="7"/>
      <c r="B514" s="7"/>
      <c r="C514" s="7"/>
      <c r="D514" s="7"/>
      <c r="E514" s="7"/>
      <c r="F514" s="7"/>
      <c r="G514" s="7"/>
      <c r="H514" s="7"/>
      <c r="I514" s="7"/>
      <c r="J514" s="7"/>
      <c r="K514" s="7"/>
      <c r="L514" s="7"/>
      <c r="N514" s="7"/>
      <c r="O514" s="7"/>
      <c r="Q514" s="7"/>
      <c r="R514" s="7"/>
      <c r="S514" s="7"/>
      <c r="T514" s="7"/>
      <c r="U514" s="7"/>
    </row>
    <row r="515" spans="1:21">
      <c r="A515" s="7"/>
      <c r="B515" s="7"/>
      <c r="C515" s="7"/>
      <c r="D515" s="7"/>
      <c r="E515" s="7"/>
      <c r="F515" s="7"/>
      <c r="G515" s="7"/>
      <c r="H515" s="7"/>
      <c r="I515" s="7"/>
      <c r="J515" s="7"/>
      <c r="K515" s="7"/>
      <c r="L515" s="7"/>
      <c r="N515" s="7"/>
      <c r="O515" s="7"/>
      <c r="Q515" s="7"/>
      <c r="R515" s="7"/>
      <c r="S515" s="7"/>
      <c r="T515" s="7"/>
      <c r="U515" s="7"/>
    </row>
    <row r="516" spans="1:21">
      <c r="A516" s="7"/>
      <c r="B516" s="7"/>
      <c r="C516" s="7"/>
      <c r="D516" s="7"/>
      <c r="E516" s="7"/>
      <c r="F516" s="7"/>
      <c r="G516" s="7"/>
      <c r="H516" s="7"/>
      <c r="I516" s="7"/>
      <c r="J516" s="7"/>
      <c r="K516" s="7"/>
      <c r="L516" s="7"/>
      <c r="N516" s="7"/>
      <c r="O516" s="7"/>
      <c r="Q516" s="7"/>
      <c r="R516" s="7"/>
      <c r="S516" s="7"/>
      <c r="T516" s="7"/>
      <c r="U516" s="7"/>
    </row>
    <row r="517" spans="1:21">
      <c r="A517" s="7"/>
      <c r="B517" s="7"/>
      <c r="C517" s="7"/>
      <c r="D517" s="7"/>
      <c r="E517" s="7"/>
      <c r="F517" s="7"/>
      <c r="G517" s="7"/>
      <c r="H517" s="7"/>
      <c r="I517" s="7"/>
      <c r="J517" s="7"/>
      <c r="K517" s="7"/>
      <c r="L517" s="7"/>
      <c r="N517" s="7"/>
      <c r="O517" s="7"/>
      <c r="Q517" s="7"/>
      <c r="R517" s="7"/>
      <c r="S517" s="7"/>
      <c r="T517" s="7"/>
      <c r="U517" s="7"/>
    </row>
    <row r="518" spans="1:21">
      <c r="A518" s="7"/>
      <c r="B518" s="7"/>
      <c r="C518" s="7"/>
      <c r="D518" s="7"/>
      <c r="E518" s="7"/>
      <c r="F518" s="7"/>
      <c r="G518" s="7"/>
      <c r="H518" s="7"/>
      <c r="I518" s="7"/>
      <c r="J518" s="7"/>
      <c r="K518" s="7"/>
      <c r="L518" s="7"/>
      <c r="N518" s="7"/>
      <c r="O518" s="7"/>
      <c r="Q518" s="7"/>
      <c r="R518" s="7"/>
      <c r="S518" s="7"/>
      <c r="T518" s="7"/>
      <c r="U518" s="7"/>
    </row>
    <row r="519" spans="1:21">
      <c r="A519" s="7"/>
      <c r="B519" s="7"/>
      <c r="C519" s="7"/>
      <c r="D519" s="7"/>
      <c r="E519" s="7"/>
      <c r="F519" s="7"/>
      <c r="G519" s="7"/>
      <c r="H519" s="7"/>
      <c r="I519" s="7"/>
      <c r="J519" s="7"/>
      <c r="K519" s="7"/>
      <c r="L519" s="7"/>
      <c r="N519" s="7"/>
      <c r="O519" s="7"/>
      <c r="Q519" s="7"/>
      <c r="R519" s="7"/>
      <c r="S519" s="7"/>
      <c r="T519" s="7"/>
      <c r="U519" s="7"/>
    </row>
    <row r="520" spans="1:21">
      <c r="A520" s="7"/>
      <c r="B520" s="7"/>
      <c r="C520" s="7"/>
      <c r="D520" s="7"/>
      <c r="E520" s="7"/>
      <c r="F520" s="7"/>
      <c r="G520" s="7"/>
      <c r="H520" s="7"/>
      <c r="I520" s="7"/>
      <c r="J520" s="7"/>
      <c r="K520" s="7"/>
      <c r="L520" s="7"/>
      <c r="N520" s="7"/>
      <c r="O520" s="7"/>
      <c r="Q520" s="7"/>
      <c r="R520" s="7"/>
      <c r="S520" s="7"/>
      <c r="T520" s="7"/>
      <c r="U520" s="7"/>
    </row>
    <row r="521" spans="1:21">
      <c r="A521" s="7"/>
      <c r="B521" s="7"/>
      <c r="C521" s="7"/>
      <c r="D521" s="7"/>
      <c r="E521" s="7"/>
      <c r="F521" s="7"/>
      <c r="G521" s="7"/>
      <c r="H521" s="7"/>
      <c r="I521" s="7"/>
      <c r="J521" s="7"/>
      <c r="K521" s="7"/>
      <c r="L521" s="7"/>
      <c r="N521" s="7"/>
      <c r="O521" s="7"/>
      <c r="Q521" s="7"/>
      <c r="R521" s="7"/>
      <c r="S521" s="7"/>
      <c r="T521" s="7"/>
      <c r="U521" s="7"/>
    </row>
    <row r="522" spans="1:21">
      <c r="A522" s="7"/>
      <c r="B522" s="7"/>
      <c r="C522" s="7"/>
      <c r="D522" s="7"/>
      <c r="E522" s="7"/>
      <c r="F522" s="7"/>
      <c r="G522" s="7"/>
      <c r="H522" s="7"/>
      <c r="I522" s="7"/>
      <c r="J522" s="7"/>
      <c r="K522" s="7"/>
      <c r="L522" s="7"/>
      <c r="N522" s="7"/>
      <c r="O522" s="7"/>
      <c r="Q522" s="7"/>
      <c r="R522" s="7"/>
      <c r="S522" s="7"/>
      <c r="T522" s="7"/>
      <c r="U522" s="7"/>
    </row>
    <row r="523" spans="1:21">
      <c r="A523" s="7"/>
      <c r="B523" s="7"/>
      <c r="C523" s="7"/>
      <c r="D523" s="7"/>
      <c r="E523" s="7"/>
      <c r="F523" s="7"/>
      <c r="G523" s="7"/>
      <c r="H523" s="7"/>
      <c r="I523" s="7"/>
      <c r="J523" s="7"/>
      <c r="K523" s="7"/>
      <c r="L523" s="7"/>
      <c r="N523" s="7"/>
      <c r="O523" s="7"/>
      <c r="Q523" s="7"/>
      <c r="R523" s="7"/>
      <c r="S523" s="7"/>
      <c r="T523" s="7"/>
      <c r="U523" s="7"/>
    </row>
    <row r="524" spans="1:21">
      <c r="A524" s="7"/>
      <c r="B524" s="7"/>
      <c r="C524" s="7"/>
      <c r="D524" s="7"/>
      <c r="E524" s="7"/>
      <c r="F524" s="7"/>
      <c r="G524" s="7"/>
      <c r="H524" s="7"/>
      <c r="I524" s="7"/>
      <c r="J524" s="7"/>
      <c r="K524" s="7"/>
      <c r="L524" s="7"/>
      <c r="N524" s="7"/>
      <c r="O524" s="7"/>
      <c r="Q524" s="7"/>
      <c r="R524" s="7"/>
      <c r="S524" s="7"/>
      <c r="T524" s="7"/>
      <c r="U524" s="7"/>
    </row>
    <row r="525" spans="1:21">
      <c r="A525" s="7"/>
      <c r="B525" s="7"/>
      <c r="C525" s="7"/>
      <c r="D525" s="7"/>
      <c r="E525" s="7"/>
      <c r="F525" s="7"/>
      <c r="G525" s="7"/>
      <c r="H525" s="7"/>
      <c r="I525" s="7"/>
      <c r="J525" s="7"/>
      <c r="K525" s="7"/>
      <c r="L525" s="7"/>
      <c r="N525" s="7"/>
      <c r="O525" s="7"/>
      <c r="Q525" s="7"/>
      <c r="R525" s="7"/>
      <c r="S525" s="7"/>
      <c r="T525" s="7"/>
      <c r="U525" s="7"/>
    </row>
    <row r="526" spans="1:21">
      <c r="A526" s="7"/>
      <c r="B526" s="7"/>
      <c r="C526" s="7"/>
      <c r="D526" s="7"/>
      <c r="E526" s="7"/>
      <c r="F526" s="7"/>
      <c r="G526" s="7"/>
      <c r="H526" s="7"/>
      <c r="I526" s="7"/>
      <c r="J526" s="7"/>
      <c r="K526" s="7"/>
      <c r="L526" s="7"/>
      <c r="N526" s="7"/>
      <c r="O526" s="7"/>
      <c r="Q526" s="7"/>
      <c r="R526" s="7"/>
      <c r="S526" s="7"/>
      <c r="T526" s="7"/>
      <c r="U526" s="7"/>
    </row>
    <row r="527" spans="1:21">
      <c r="A527" s="7"/>
      <c r="B527" s="7"/>
      <c r="C527" s="7"/>
      <c r="D527" s="7"/>
      <c r="E527" s="7"/>
      <c r="F527" s="7"/>
      <c r="G527" s="7"/>
      <c r="H527" s="7"/>
      <c r="I527" s="7"/>
      <c r="J527" s="7"/>
      <c r="K527" s="7"/>
      <c r="L527" s="7"/>
      <c r="N527" s="7"/>
      <c r="O527" s="7"/>
      <c r="Q527" s="7"/>
      <c r="R527" s="7"/>
      <c r="S527" s="7"/>
      <c r="T527" s="7"/>
      <c r="U527" s="7"/>
    </row>
    <row r="528" spans="1:21">
      <c r="A528" s="7"/>
      <c r="B528" s="7"/>
      <c r="C528" s="7"/>
      <c r="D528" s="7"/>
      <c r="E528" s="7"/>
      <c r="F528" s="7"/>
      <c r="G528" s="7"/>
      <c r="H528" s="7"/>
      <c r="I528" s="7"/>
      <c r="J528" s="7"/>
      <c r="K528" s="7"/>
      <c r="L528" s="7"/>
      <c r="N528" s="7"/>
      <c r="O528" s="7"/>
      <c r="Q528" s="7"/>
      <c r="R528" s="7"/>
      <c r="S528" s="7"/>
      <c r="T528" s="7"/>
      <c r="U528" s="7"/>
    </row>
    <row r="529" spans="1:21">
      <c r="A529" s="7"/>
      <c r="B529" s="7"/>
      <c r="C529" s="7"/>
      <c r="D529" s="7"/>
      <c r="E529" s="7"/>
      <c r="F529" s="7"/>
      <c r="G529" s="7"/>
      <c r="H529" s="7"/>
      <c r="I529" s="7"/>
      <c r="J529" s="7"/>
      <c r="K529" s="7"/>
      <c r="L529" s="7"/>
      <c r="N529" s="7"/>
      <c r="O529" s="7"/>
      <c r="Q529" s="7"/>
      <c r="R529" s="7"/>
      <c r="S529" s="7"/>
      <c r="T529" s="7"/>
      <c r="U529" s="7"/>
    </row>
    <row r="530" spans="1:21">
      <c r="A530" s="7"/>
      <c r="B530" s="7"/>
      <c r="C530" s="7"/>
      <c r="D530" s="7"/>
      <c r="E530" s="7"/>
      <c r="F530" s="7"/>
      <c r="G530" s="7"/>
      <c r="H530" s="7"/>
      <c r="I530" s="7"/>
      <c r="J530" s="7"/>
      <c r="K530" s="7"/>
      <c r="L530" s="7"/>
      <c r="N530" s="7"/>
      <c r="O530" s="7"/>
      <c r="Q530" s="7"/>
      <c r="R530" s="7"/>
      <c r="S530" s="7"/>
      <c r="T530" s="7"/>
      <c r="U530" s="7"/>
    </row>
    <row r="531" spans="1:21">
      <c r="A531" s="7"/>
      <c r="B531" s="7"/>
      <c r="C531" s="7"/>
      <c r="D531" s="7"/>
      <c r="E531" s="7"/>
      <c r="F531" s="7"/>
      <c r="G531" s="7"/>
      <c r="H531" s="7"/>
      <c r="I531" s="7"/>
      <c r="J531" s="7"/>
      <c r="K531" s="7"/>
      <c r="L531" s="7"/>
      <c r="N531" s="7"/>
      <c r="O531" s="7"/>
      <c r="Q531" s="7"/>
      <c r="R531" s="7"/>
      <c r="S531" s="7"/>
      <c r="T531" s="7"/>
      <c r="U531" s="7"/>
    </row>
    <row r="532" spans="1:21">
      <c r="A532" s="7"/>
      <c r="B532" s="7"/>
      <c r="C532" s="7"/>
      <c r="D532" s="7"/>
      <c r="E532" s="7"/>
      <c r="F532" s="7"/>
      <c r="G532" s="7"/>
      <c r="H532" s="7"/>
      <c r="I532" s="7"/>
      <c r="J532" s="7"/>
      <c r="K532" s="7"/>
      <c r="L532" s="7"/>
      <c r="N532" s="7"/>
      <c r="O532" s="7"/>
      <c r="Q532" s="7"/>
      <c r="R532" s="7"/>
      <c r="S532" s="7"/>
      <c r="T532" s="7"/>
      <c r="U532" s="7"/>
    </row>
    <row r="533" spans="1:21">
      <c r="A533" s="7"/>
      <c r="B533" s="7"/>
      <c r="C533" s="7"/>
      <c r="D533" s="7"/>
      <c r="E533" s="7"/>
      <c r="F533" s="7"/>
      <c r="G533" s="7"/>
      <c r="H533" s="7"/>
      <c r="I533" s="7"/>
      <c r="J533" s="7"/>
      <c r="K533" s="7"/>
      <c r="L533" s="7"/>
      <c r="N533" s="7"/>
      <c r="O533" s="7"/>
      <c r="Q533" s="7"/>
      <c r="R533" s="7"/>
      <c r="S533" s="7"/>
      <c r="T533" s="7"/>
      <c r="U533" s="7"/>
    </row>
    <row r="534" spans="1:21">
      <c r="A534" s="7"/>
      <c r="B534" s="7"/>
      <c r="C534" s="7"/>
      <c r="D534" s="7"/>
      <c r="E534" s="7"/>
      <c r="F534" s="7"/>
      <c r="G534" s="7"/>
      <c r="H534" s="7"/>
      <c r="I534" s="7"/>
      <c r="J534" s="7"/>
      <c r="K534" s="7"/>
      <c r="L534" s="7"/>
      <c r="N534" s="7"/>
      <c r="O534" s="7"/>
      <c r="Q534" s="7"/>
      <c r="R534" s="7"/>
      <c r="S534" s="7"/>
      <c r="T534" s="7"/>
      <c r="U534" s="7"/>
    </row>
    <row r="535" spans="1:21">
      <c r="A535" s="7"/>
      <c r="B535" s="7"/>
      <c r="C535" s="7"/>
      <c r="D535" s="7"/>
      <c r="E535" s="7"/>
      <c r="F535" s="7"/>
      <c r="G535" s="7"/>
      <c r="H535" s="7"/>
      <c r="I535" s="7"/>
      <c r="J535" s="7"/>
      <c r="K535" s="7"/>
      <c r="L535" s="7"/>
      <c r="N535" s="7"/>
      <c r="O535" s="7"/>
      <c r="Q535" s="7"/>
      <c r="R535" s="7"/>
      <c r="S535" s="7"/>
      <c r="T535" s="7"/>
      <c r="U535" s="7"/>
    </row>
    <row r="536" spans="1:21">
      <c r="A536" s="7"/>
      <c r="B536" s="7"/>
      <c r="C536" s="7"/>
      <c r="D536" s="7"/>
      <c r="E536" s="7"/>
      <c r="F536" s="7"/>
      <c r="G536" s="7"/>
      <c r="H536" s="7"/>
      <c r="I536" s="7"/>
      <c r="J536" s="7"/>
      <c r="K536" s="7"/>
      <c r="L536" s="7"/>
      <c r="N536" s="7"/>
      <c r="O536" s="7"/>
      <c r="Q536" s="7"/>
      <c r="R536" s="7"/>
      <c r="S536" s="7"/>
      <c r="T536" s="7"/>
      <c r="U536" s="7"/>
    </row>
    <row r="537" spans="1:21">
      <c r="A537" s="7"/>
      <c r="B537" s="7"/>
      <c r="C537" s="7"/>
      <c r="D537" s="7"/>
      <c r="E537" s="7"/>
      <c r="F537" s="7"/>
      <c r="G537" s="7"/>
      <c r="H537" s="7"/>
      <c r="I537" s="7"/>
      <c r="J537" s="7"/>
      <c r="K537" s="7"/>
      <c r="L537" s="7"/>
      <c r="N537" s="7"/>
      <c r="O537" s="7"/>
      <c r="Q537" s="7"/>
      <c r="R537" s="7"/>
      <c r="S537" s="7"/>
      <c r="T537" s="7"/>
      <c r="U537" s="7"/>
    </row>
    <row r="538" spans="1:21">
      <c r="A538" s="7"/>
      <c r="B538" s="7"/>
      <c r="C538" s="7"/>
      <c r="D538" s="7"/>
      <c r="E538" s="7"/>
      <c r="F538" s="7"/>
      <c r="G538" s="7"/>
      <c r="H538" s="7"/>
      <c r="I538" s="7"/>
      <c r="J538" s="7"/>
      <c r="K538" s="7"/>
      <c r="L538" s="7"/>
      <c r="N538" s="7"/>
      <c r="O538" s="7"/>
      <c r="Q538" s="7"/>
      <c r="R538" s="7"/>
      <c r="S538" s="7"/>
      <c r="T538" s="7"/>
      <c r="U538" s="7"/>
    </row>
    <row r="539" spans="1:21">
      <c r="A539" s="7"/>
      <c r="B539" s="7"/>
      <c r="C539" s="7"/>
      <c r="D539" s="7"/>
      <c r="E539" s="7"/>
      <c r="F539" s="7"/>
      <c r="G539" s="7"/>
      <c r="H539" s="7"/>
      <c r="I539" s="7"/>
      <c r="J539" s="7"/>
      <c r="K539" s="7"/>
      <c r="L539" s="7"/>
      <c r="N539" s="7"/>
      <c r="O539" s="7"/>
      <c r="Q539" s="7"/>
      <c r="R539" s="7"/>
      <c r="S539" s="7"/>
      <c r="T539" s="7"/>
      <c r="U539" s="7"/>
    </row>
    <row r="540" spans="1:21">
      <c r="A540" s="7"/>
      <c r="B540" s="7"/>
      <c r="C540" s="7"/>
      <c r="D540" s="7"/>
      <c r="E540" s="7"/>
      <c r="F540" s="7"/>
      <c r="G540" s="7"/>
      <c r="H540" s="7"/>
      <c r="I540" s="7"/>
      <c r="J540" s="7"/>
      <c r="K540" s="7"/>
      <c r="L540" s="7"/>
      <c r="N540" s="7"/>
      <c r="O540" s="7"/>
      <c r="Q540" s="7"/>
      <c r="R540" s="7"/>
      <c r="S540" s="7"/>
      <c r="T540" s="7"/>
      <c r="U540" s="7"/>
    </row>
    <row r="541" spans="1:21">
      <c r="A541" s="7"/>
      <c r="B541" s="7"/>
      <c r="C541" s="7"/>
      <c r="D541" s="7"/>
      <c r="E541" s="7"/>
      <c r="F541" s="7"/>
      <c r="G541" s="7"/>
      <c r="H541" s="7"/>
      <c r="I541" s="7"/>
      <c r="J541" s="7"/>
      <c r="K541" s="7"/>
      <c r="L541" s="7"/>
      <c r="N541" s="7"/>
      <c r="O541" s="7"/>
      <c r="Q541" s="7"/>
      <c r="R541" s="7"/>
      <c r="S541" s="7"/>
      <c r="T541" s="7"/>
      <c r="U541" s="7"/>
    </row>
    <row r="542" spans="1:21">
      <c r="A542" s="7"/>
      <c r="B542" s="7"/>
      <c r="C542" s="7"/>
      <c r="D542" s="7"/>
      <c r="E542" s="7"/>
      <c r="F542" s="7"/>
      <c r="G542" s="7"/>
      <c r="H542" s="7"/>
      <c r="I542" s="7"/>
      <c r="J542" s="7"/>
      <c r="K542" s="7"/>
      <c r="L542" s="7"/>
      <c r="N542" s="7"/>
      <c r="O542" s="7"/>
      <c r="Q542" s="7"/>
      <c r="R542" s="7"/>
      <c r="S542" s="7"/>
      <c r="T542" s="7"/>
      <c r="U542" s="7"/>
    </row>
    <row r="543" spans="1:21">
      <c r="A543" s="7"/>
      <c r="B543" s="7"/>
      <c r="C543" s="7"/>
      <c r="D543" s="7"/>
      <c r="E543" s="7"/>
      <c r="F543" s="7"/>
      <c r="G543" s="7"/>
      <c r="H543" s="7"/>
      <c r="I543" s="7"/>
      <c r="J543" s="7"/>
      <c r="K543" s="7"/>
      <c r="L543" s="7"/>
      <c r="N543" s="7"/>
      <c r="O543" s="7"/>
      <c r="Q543" s="7"/>
      <c r="R543" s="7"/>
      <c r="S543" s="7"/>
      <c r="T543" s="7"/>
      <c r="U543" s="7"/>
    </row>
    <row r="544" spans="1:21">
      <c r="A544" s="7"/>
      <c r="B544" s="7"/>
      <c r="C544" s="7"/>
      <c r="D544" s="7"/>
      <c r="E544" s="7"/>
      <c r="F544" s="7"/>
      <c r="G544" s="7"/>
      <c r="H544" s="7"/>
      <c r="I544" s="7"/>
      <c r="J544" s="7"/>
      <c r="K544" s="7"/>
      <c r="L544" s="7"/>
      <c r="N544" s="7"/>
      <c r="O544" s="7"/>
      <c r="Q544" s="7"/>
      <c r="R544" s="7"/>
      <c r="S544" s="7"/>
      <c r="T544" s="7"/>
      <c r="U544" s="7"/>
    </row>
    <row r="545" spans="1:21">
      <c r="A545" s="7"/>
      <c r="B545" s="7"/>
      <c r="C545" s="7"/>
      <c r="D545" s="7"/>
      <c r="E545" s="7"/>
      <c r="F545" s="7"/>
      <c r="G545" s="7"/>
      <c r="H545" s="7"/>
      <c r="I545" s="7"/>
      <c r="J545" s="7"/>
      <c r="K545" s="7"/>
      <c r="L545" s="7"/>
      <c r="N545" s="7"/>
      <c r="O545" s="7"/>
      <c r="Q545" s="7"/>
      <c r="R545" s="7"/>
      <c r="S545" s="7"/>
      <c r="T545" s="7"/>
      <c r="U545" s="7"/>
    </row>
    <row r="546" spans="1:21">
      <c r="A546" s="7"/>
      <c r="B546" s="7"/>
      <c r="C546" s="7"/>
      <c r="D546" s="7"/>
      <c r="E546" s="7"/>
      <c r="F546" s="7"/>
      <c r="G546" s="7"/>
      <c r="H546" s="7"/>
      <c r="I546" s="7"/>
      <c r="J546" s="7"/>
      <c r="K546" s="7"/>
      <c r="L546" s="7"/>
      <c r="N546" s="7"/>
      <c r="O546" s="7"/>
      <c r="Q546" s="7"/>
      <c r="R546" s="7"/>
      <c r="S546" s="7"/>
      <c r="T546" s="7"/>
      <c r="U546" s="7"/>
    </row>
    <row r="547" spans="1:21">
      <c r="A547" s="7"/>
      <c r="B547" s="7"/>
      <c r="C547" s="7"/>
      <c r="D547" s="7"/>
      <c r="E547" s="7"/>
      <c r="F547" s="7"/>
      <c r="G547" s="7"/>
      <c r="H547" s="7"/>
      <c r="I547" s="7"/>
      <c r="J547" s="7"/>
      <c r="K547" s="7"/>
      <c r="L547" s="7"/>
      <c r="N547" s="7"/>
      <c r="O547" s="7"/>
      <c r="Q547" s="7"/>
      <c r="R547" s="7"/>
      <c r="S547" s="7"/>
      <c r="T547" s="7"/>
      <c r="U547" s="7"/>
    </row>
    <row r="548" spans="1:21">
      <c r="A548" s="7"/>
      <c r="B548" s="7"/>
      <c r="C548" s="7"/>
      <c r="D548" s="7"/>
      <c r="E548" s="7"/>
      <c r="F548" s="7"/>
      <c r="G548" s="7"/>
      <c r="H548" s="7"/>
      <c r="I548" s="7"/>
      <c r="J548" s="7"/>
      <c r="K548" s="7"/>
      <c r="L548" s="7"/>
      <c r="N548" s="7"/>
      <c r="O548" s="7"/>
      <c r="Q548" s="7"/>
      <c r="R548" s="7"/>
      <c r="S548" s="7"/>
      <c r="T548" s="7"/>
      <c r="U548" s="7"/>
    </row>
    <row r="549" spans="1:21">
      <c r="A549" s="7"/>
      <c r="B549" s="7"/>
      <c r="C549" s="7"/>
      <c r="D549" s="7"/>
      <c r="E549" s="7"/>
      <c r="F549" s="7"/>
      <c r="G549" s="7"/>
      <c r="H549" s="7"/>
      <c r="I549" s="7"/>
      <c r="J549" s="7"/>
      <c r="K549" s="7"/>
      <c r="L549" s="7"/>
      <c r="N549" s="7"/>
      <c r="O549" s="7"/>
      <c r="Q549" s="7"/>
      <c r="R549" s="7"/>
      <c r="S549" s="7"/>
      <c r="T549" s="7"/>
      <c r="U549" s="7"/>
    </row>
    <row r="550" spans="1:21">
      <c r="A550" s="7"/>
      <c r="B550" s="7"/>
      <c r="C550" s="7"/>
      <c r="D550" s="7"/>
      <c r="E550" s="7"/>
      <c r="F550" s="7"/>
      <c r="G550" s="7"/>
      <c r="H550" s="7"/>
      <c r="I550" s="7"/>
      <c r="J550" s="7"/>
      <c r="K550" s="7"/>
      <c r="L550" s="7"/>
      <c r="N550" s="7"/>
      <c r="O550" s="7"/>
      <c r="Q550" s="7"/>
      <c r="R550" s="7"/>
      <c r="S550" s="7"/>
      <c r="T550" s="7"/>
      <c r="U550" s="7"/>
    </row>
    <row r="551" spans="1:21">
      <c r="A551" s="7"/>
      <c r="B551" s="7"/>
      <c r="C551" s="7"/>
      <c r="D551" s="7"/>
      <c r="E551" s="7"/>
      <c r="F551" s="7"/>
      <c r="G551" s="7"/>
      <c r="H551" s="7"/>
      <c r="I551" s="7"/>
      <c r="J551" s="7"/>
      <c r="K551" s="7"/>
      <c r="L551" s="7"/>
      <c r="N551" s="7"/>
      <c r="O551" s="7"/>
      <c r="Q551" s="7"/>
      <c r="R551" s="7"/>
      <c r="S551" s="7"/>
      <c r="T551" s="7"/>
      <c r="U551" s="7"/>
    </row>
    <row r="552" spans="1:21">
      <c r="A552" s="7"/>
      <c r="B552" s="7"/>
      <c r="C552" s="7"/>
      <c r="D552" s="7"/>
      <c r="E552" s="7"/>
      <c r="F552" s="7"/>
      <c r="G552" s="7"/>
      <c r="H552" s="7"/>
      <c r="I552" s="7"/>
      <c r="J552" s="7"/>
      <c r="K552" s="7"/>
      <c r="L552" s="7"/>
      <c r="N552" s="7"/>
      <c r="O552" s="7"/>
      <c r="Q552" s="7"/>
      <c r="R552" s="7"/>
      <c r="S552" s="7"/>
      <c r="T552" s="7"/>
      <c r="U552" s="7"/>
    </row>
    <row r="553" spans="1:21">
      <c r="A553" s="7"/>
      <c r="B553" s="7"/>
      <c r="C553" s="7"/>
      <c r="D553" s="7"/>
      <c r="E553" s="7"/>
      <c r="F553" s="7"/>
      <c r="G553" s="7"/>
      <c r="H553" s="7"/>
      <c r="I553" s="7"/>
      <c r="J553" s="7"/>
      <c r="K553" s="7"/>
      <c r="L553" s="7"/>
      <c r="N553" s="7"/>
      <c r="O553" s="7"/>
      <c r="Q553" s="7"/>
      <c r="R553" s="7"/>
      <c r="S553" s="7"/>
      <c r="T553" s="7"/>
      <c r="U553" s="7"/>
    </row>
    <row r="554" spans="1:21">
      <c r="A554" s="7"/>
      <c r="B554" s="7"/>
      <c r="C554" s="7"/>
      <c r="D554" s="7"/>
      <c r="E554" s="7"/>
      <c r="F554" s="7"/>
      <c r="G554" s="7"/>
      <c r="H554" s="7"/>
      <c r="I554" s="7"/>
      <c r="J554" s="7"/>
      <c r="K554" s="7"/>
      <c r="L554" s="7"/>
      <c r="N554" s="7"/>
      <c r="O554" s="7"/>
      <c r="Q554" s="7"/>
      <c r="R554" s="7"/>
      <c r="S554" s="7"/>
      <c r="T554" s="7"/>
      <c r="U554" s="7"/>
    </row>
    <row r="555" spans="1:21">
      <c r="A555" s="7"/>
      <c r="B555" s="7"/>
      <c r="C555" s="7"/>
      <c r="D555" s="7"/>
      <c r="E555" s="7"/>
      <c r="F555" s="7"/>
      <c r="G555" s="7"/>
      <c r="H555" s="7"/>
      <c r="I555" s="7"/>
      <c r="J555" s="7"/>
      <c r="K555" s="7"/>
      <c r="L555" s="7"/>
      <c r="N555" s="7"/>
      <c r="O555" s="7"/>
      <c r="Q555" s="7"/>
      <c r="R555" s="7"/>
      <c r="S555" s="7"/>
      <c r="T555" s="7"/>
      <c r="U555" s="7"/>
    </row>
    <row r="556" spans="1:21">
      <c r="A556" s="7"/>
      <c r="B556" s="7"/>
      <c r="C556" s="7"/>
      <c r="D556" s="7"/>
      <c r="E556" s="7"/>
      <c r="F556" s="7"/>
      <c r="G556" s="7"/>
      <c r="H556" s="7"/>
      <c r="I556" s="7"/>
      <c r="J556" s="7"/>
      <c r="K556" s="7"/>
      <c r="L556" s="7"/>
      <c r="N556" s="7"/>
      <c r="O556" s="7"/>
      <c r="Q556" s="7"/>
      <c r="R556" s="7"/>
      <c r="S556" s="7"/>
      <c r="T556" s="7"/>
      <c r="U556" s="7"/>
    </row>
    <row r="557" spans="1:21">
      <c r="A557" s="7"/>
      <c r="B557" s="7"/>
      <c r="C557" s="7"/>
      <c r="D557" s="7"/>
      <c r="E557" s="7"/>
      <c r="F557" s="7"/>
      <c r="G557" s="7"/>
      <c r="H557" s="7"/>
      <c r="I557" s="7"/>
      <c r="J557" s="7"/>
      <c r="K557" s="7"/>
      <c r="L557" s="7"/>
      <c r="N557" s="7"/>
      <c r="O557" s="7"/>
      <c r="Q557" s="7"/>
      <c r="R557" s="7"/>
      <c r="S557" s="7"/>
      <c r="T557" s="7"/>
      <c r="U557" s="7"/>
    </row>
    <row r="558" spans="1:21">
      <c r="A558" s="7"/>
      <c r="B558" s="7"/>
      <c r="C558" s="7"/>
      <c r="D558" s="7"/>
      <c r="E558" s="7"/>
      <c r="F558" s="7"/>
      <c r="G558" s="7"/>
      <c r="H558" s="7"/>
      <c r="I558" s="7"/>
      <c r="J558" s="7"/>
      <c r="K558" s="7"/>
      <c r="L558" s="7"/>
      <c r="N558" s="7"/>
      <c r="O558" s="7"/>
      <c r="Q558" s="7"/>
      <c r="R558" s="7"/>
      <c r="S558" s="7"/>
      <c r="T558" s="7"/>
      <c r="U558" s="7"/>
    </row>
    <row r="559" spans="1:21">
      <c r="A559" s="7"/>
      <c r="B559" s="7"/>
      <c r="C559" s="7"/>
      <c r="D559" s="7"/>
      <c r="E559" s="7"/>
      <c r="F559" s="7"/>
      <c r="G559" s="7"/>
      <c r="H559" s="7"/>
      <c r="I559" s="7"/>
      <c r="J559" s="7"/>
      <c r="K559" s="7"/>
      <c r="L559" s="7"/>
      <c r="N559" s="7"/>
      <c r="O559" s="7"/>
      <c r="Q559" s="7"/>
      <c r="R559" s="7"/>
      <c r="S559" s="7"/>
      <c r="T559" s="7"/>
      <c r="U559" s="7"/>
    </row>
    <row r="560" spans="1:21">
      <c r="A560" s="7"/>
      <c r="B560" s="7"/>
      <c r="C560" s="7"/>
      <c r="D560" s="7"/>
      <c r="E560" s="7"/>
      <c r="F560" s="7"/>
      <c r="G560" s="7"/>
      <c r="H560" s="7"/>
      <c r="I560" s="7"/>
      <c r="J560" s="7"/>
      <c r="K560" s="7"/>
      <c r="L560" s="7"/>
      <c r="N560" s="7"/>
      <c r="O560" s="7"/>
      <c r="Q560" s="7"/>
      <c r="R560" s="7"/>
      <c r="S560" s="7"/>
      <c r="T560" s="7"/>
      <c r="U560" s="7"/>
    </row>
    <row r="561" spans="1:21">
      <c r="A561" s="7"/>
      <c r="B561" s="7"/>
      <c r="C561" s="7"/>
      <c r="D561" s="7"/>
      <c r="E561" s="7"/>
      <c r="F561" s="7"/>
      <c r="G561" s="7"/>
      <c r="H561" s="7"/>
      <c r="I561" s="7"/>
      <c r="J561" s="7"/>
      <c r="K561" s="7"/>
      <c r="L561" s="7"/>
      <c r="N561" s="7"/>
      <c r="O561" s="7"/>
      <c r="Q561" s="7"/>
      <c r="R561" s="7"/>
      <c r="S561" s="7"/>
      <c r="T561" s="7"/>
      <c r="U561" s="7"/>
    </row>
    <row r="562" spans="1:21">
      <c r="A562" s="7"/>
      <c r="B562" s="7"/>
      <c r="C562" s="7"/>
      <c r="D562" s="7"/>
      <c r="E562" s="7"/>
      <c r="F562" s="7"/>
      <c r="G562" s="7"/>
      <c r="H562" s="7"/>
      <c r="I562" s="7"/>
      <c r="J562" s="7"/>
      <c r="K562" s="7"/>
      <c r="L562" s="7"/>
      <c r="N562" s="7"/>
      <c r="O562" s="7"/>
      <c r="Q562" s="7"/>
      <c r="R562" s="7"/>
      <c r="S562" s="7"/>
      <c r="T562" s="7"/>
      <c r="U562" s="7"/>
    </row>
    <row r="563" spans="1:21">
      <c r="A563" s="7"/>
      <c r="B563" s="7"/>
      <c r="C563" s="7"/>
      <c r="D563" s="7"/>
      <c r="E563" s="7"/>
      <c r="F563" s="7"/>
      <c r="G563" s="7"/>
      <c r="H563" s="7"/>
      <c r="I563" s="7"/>
      <c r="J563" s="7"/>
      <c r="K563" s="7"/>
      <c r="L563" s="7"/>
      <c r="N563" s="7"/>
      <c r="O563" s="7"/>
      <c r="Q563" s="7"/>
      <c r="R563" s="7"/>
      <c r="S563" s="7"/>
      <c r="T563" s="7"/>
      <c r="U563" s="7"/>
    </row>
    <row r="564" spans="1:21">
      <c r="A564" s="7"/>
      <c r="B564" s="7"/>
      <c r="C564" s="7"/>
      <c r="D564" s="7"/>
      <c r="E564" s="7"/>
      <c r="F564" s="7"/>
      <c r="G564" s="7"/>
      <c r="H564" s="7"/>
      <c r="I564" s="7"/>
      <c r="J564" s="7"/>
      <c r="K564" s="7"/>
      <c r="L564" s="7"/>
      <c r="N564" s="7"/>
      <c r="O564" s="7"/>
      <c r="Q564" s="7"/>
      <c r="R564" s="7"/>
      <c r="S564" s="7"/>
      <c r="T564" s="7"/>
      <c r="U564" s="7"/>
    </row>
    <row r="565" spans="1:21">
      <c r="A565" s="7"/>
      <c r="B565" s="7"/>
      <c r="C565" s="7"/>
      <c r="D565" s="7"/>
      <c r="E565" s="7"/>
      <c r="F565" s="7"/>
      <c r="G565" s="7"/>
      <c r="H565" s="7"/>
      <c r="I565" s="7"/>
      <c r="J565" s="7"/>
      <c r="K565" s="7"/>
      <c r="L565" s="7"/>
      <c r="N565" s="7"/>
      <c r="O565" s="7"/>
      <c r="Q565" s="7"/>
      <c r="R565" s="7"/>
      <c r="S565" s="7"/>
      <c r="T565" s="7"/>
      <c r="U565" s="7"/>
    </row>
    <row r="566" spans="1:21">
      <c r="A566" s="7"/>
      <c r="B566" s="7"/>
      <c r="C566" s="7"/>
      <c r="D566" s="7"/>
      <c r="E566" s="7"/>
      <c r="F566" s="7"/>
      <c r="G566" s="7"/>
      <c r="H566" s="7"/>
      <c r="I566" s="7"/>
      <c r="J566" s="7"/>
      <c r="K566" s="7"/>
      <c r="L566" s="7"/>
      <c r="N566" s="7"/>
      <c r="O566" s="7"/>
      <c r="Q566" s="7"/>
      <c r="R566" s="7"/>
      <c r="S566" s="7"/>
      <c r="T566" s="7"/>
      <c r="U566" s="7"/>
    </row>
    <row r="567" spans="1:21">
      <c r="A567" s="7"/>
      <c r="B567" s="7"/>
      <c r="C567" s="7"/>
      <c r="D567" s="7"/>
      <c r="E567" s="7"/>
      <c r="F567" s="7"/>
      <c r="G567" s="7"/>
      <c r="H567" s="7"/>
      <c r="I567" s="7"/>
      <c r="J567" s="7"/>
      <c r="K567" s="7"/>
      <c r="L567" s="7"/>
      <c r="N567" s="7"/>
      <c r="O567" s="7"/>
      <c r="Q567" s="7"/>
      <c r="R567" s="7"/>
      <c r="S567" s="7"/>
      <c r="T567" s="7"/>
      <c r="U567" s="7"/>
    </row>
    <row r="568" spans="1:21">
      <c r="A568" s="7"/>
      <c r="B568" s="7"/>
      <c r="C568" s="7"/>
      <c r="D568" s="7"/>
      <c r="E568" s="7"/>
      <c r="F568" s="7"/>
      <c r="G568" s="7"/>
      <c r="H568" s="7"/>
      <c r="I568" s="7"/>
      <c r="J568" s="7"/>
      <c r="K568" s="7"/>
      <c r="L568" s="7"/>
      <c r="N568" s="7"/>
      <c r="O568" s="7"/>
      <c r="Q568" s="7"/>
      <c r="R568" s="7"/>
      <c r="S568" s="7"/>
      <c r="T568" s="7"/>
      <c r="U568" s="7"/>
    </row>
    <row r="569" spans="1:21">
      <c r="A569" s="7"/>
      <c r="B569" s="7"/>
      <c r="C569" s="7"/>
      <c r="D569" s="7"/>
      <c r="E569" s="7"/>
      <c r="F569" s="7"/>
      <c r="G569" s="7"/>
      <c r="H569" s="7"/>
      <c r="I569" s="7"/>
      <c r="J569" s="7"/>
      <c r="K569" s="7"/>
      <c r="L569" s="7"/>
      <c r="N569" s="7"/>
      <c r="O569" s="7"/>
      <c r="Q569" s="7"/>
      <c r="R569" s="7"/>
      <c r="S569" s="7"/>
      <c r="T569" s="7"/>
      <c r="U569" s="7"/>
    </row>
    <row r="570" spans="1:21">
      <c r="A570" s="7"/>
      <c r="B570" s="7"/>
      <c r="C570" s="7"/>
      <c r="D570" s="7"/>
      <c r="E570" s="7"/>
      <c r="F570" s="7"/>
      <c r="G570" s="7"/>
      <c r="H570" s="7"/>
      <c r="I570" s="7"/>
      <c r="J570" s="7"/>
      <c r="K570" s="7"/>
      <c r="L570" s="7"/>
      <c r="N570" s="7"/>
      <c r="O570" s="7"/>
      <c r="Q570" s="7"/>
      <c r="R570" s="7"/>
      <c r="S570" s="7"/>
      <c r="T570" s="7"/>
      <c r="U570" s="7"/>
    </row>
    <row r="571" spans="1:21">
      <c r="A571" s="7"/>
      <c r="B571" s="7"/>
      <c r="C571" s="7"/>
      <c r="D571" s="7"/>
      <c r="E571" s="7"/>
      <c r="F571" s="7"/>
      <c r="G571" s="7"/>
      <c r="H571" s="7"/>
      <c r="I571" s="7"/>
      <c r="J571" s="7"/>
      <c r="K571" s="7"/>
      <c r="L571" s="7"/>
      <c r="N571" s="7"/>
      <c r="O571" s="7"/>
      <c r="Q571" s="7"/>
      <c r="R571" s="7"/>
      <c r="S571" s="7"/>
      <c r="T571" s="7"/>
      <c r="U571" s="7"/>
    </row>
    <row r="572" spans="1:21">
      <c r="A572" s="7"/>
      <c r="B572" s="7"/>
      <c r="C572" s="7"/>
      <c r="D572" s="7"/>
      <c r="E572" s="7"/>
      <c r="F572" s="7"/>
      <c r="G572" s="7"/>
      <c r="H572" s="7"/>
      <c r="I572" s="7"/>
      <c r="J572" s="7"/>
      <c r="K572" s="7"/>
      <c r="L572" s="7"/>
      <c r="N572" s="7"/>
      <c r="O572" s="7"/>
      <c r="Q572" s="7"/>
      <c r="R572" s="7"/>
      <c r="S572" s="7"/>
      <c r="T572" s="7"/>
      <c r="U572" s="7"/>
    </row>
    <row r="573" spans="1:21">
      <c r="A573" s="7"/>
      <c r="B573" s="7"/>
      <c r="C573" s="7"/>
      <c r="D573" s="7"/>
      <c r="E573" s="7"/>
      <c r="F573" s="7"/>
      <c r="G573" s="7"/>
      <c r="H573" s="7"/>
      <c r="I573" s="7"/>
      <c r="J573" s="7"/>
      <c r="K573" s="7"/>
      <c r="L573" s="7"/>
      <c r="N573" s="7"/>
      <c r="O573" s="7"/>
      <c r="Q573" s="7"/>
      <c r="R573" s="7"/>
      <c r="S573" s="7"/>
      <c r="T573" s="7"/>
      <c r="U573" s="7"/>
    </row>
    <row r="574" spans="1:21">
      <c r="A574" s="7"/>
      <c r="B574" s="7"/>
      <c r="C574" s="7"/>
      <c r="D574" s="7"/>
      <c r="E574" s="7"/>
      <c r="F574" s="7"/>
      <c r="G574" s="7"/>
      <c r="H574" s="7"/>
      <c r="I574" s="7"/>
      <c r="J574" s="7"/>
      <c r="K574" s="7"/>
      <c r="L574" s="7"/>
      <c r="N574" s="7"/>
      <c r="O574" s="7"/>
      <c r="Q574" s="7"/>
      <c r="R574" s="7"/>
      <c r="S574" s="7"/>
      <c r="T574" s="7"/>
      <c r="U574" s="7"/>
    </row>
    <row r="575" spans="1:21">
      <c r="A575" s="7"/>
      <c r="B575" s="7"/>
      <c r="C575" s="7"/>
      <c r="D575" s="7"/>
      <c r="E575" s="7"/>
      <c r="F575" s="7"/>
      <c r="G575" s="7"/>
      <c r="H575" s="7"/>
      <c r="I575" s="7"/>
      <c r="J575" s="7"/>
      <c r="K575" s="7"/>
      <c r="L575" s="7"/>
      <c r="N575" s="7"/>
      <c r="O575" s="7"/>
      <c r="Q575" s="7"/>
      <c r="R575" s="7"/>
      <c r="S575" s="7"/>
      <c r="T575" s="7"/>
      <c r="U575" s="7"/>
    </row>
    <row r="576" spans="1:21">
      <c r="A576" s="7"/>
      <c r="B576" s="7"/>
      <c r="C576" s="7"/>
      <c r="D576" s="7"/>
      <c r="E576" s="7"/>
      <c r="F576" s="7"/>
      <c r="G576" s="7"/>
      <c r="H576" s="7"/>
      <c r="I576" s="7"/>
      <c r="J576" s="7"/>
      <c r="K576" s="7"/>
      <c r="L576" s="7"/>
      <c r="N576" s="7"/>
      <c r="O576" s="7"/>
      <c r="Q576" s="7"/>
      <c r="R576" s="7"/>
      <c r="S576" s="7"/>
      <c r="T576" s="7"/>
      <c r="U576" s="7"/>
    </row>
    <row r="577" spans="1:21">
      <c r="A577" s="7"/>
      <c r="B577" s="7"/>
      <c r="C577" s="7"/>
      <c r="D577" s="7"/>
      <c r="E577" s="7"/>
      <c r="F577" s="7"/>
      <c r="G577" s="7"/>
      <c r="H577" s="7"/>
      <c r="I577" s="7"/>
      <c r="J577" s="7"/>
      <c r="K577" s="7"/>
      <c r="L577" s="7"/>
      <c r="N577" s="7"/>
      <c r="O577" s="7"/>
      <c r="Q577" s="7"/>
      <c r="R577" s="7"/>
      <c r="S577" s="7"/>
      <c r="T577" s="7"/>
      <c r="U577" s="7"/>
    </row>
    <row r="578" spans="1:21">
      <c r="A578" s="7"/>
      <c r="B578" s="7"/>
      <c r="C578" s="7"/>
      <c r="D578" s="7"/>
      <c r="E578" s="7"/>
      <c r="F578" s="7"/>
      <c r="G578" s="7"/>
      <c r="H578" s="7"/>
      <c r="I578" s="7"/>
      <c r="J578" s="7"/>
      <c r="K578" s="7"/>
      <c r="L578" s="7"/>
      <c r="N578" s="7"/>
      <c r="O578" s="7"/>
      <c r="Q578" s="7"/>
      <c r="R578" s="7"/>
      <c r="S578" s="7"/>
      <c r="T578" s="7"/>
      <c r="U578" s="7"/>
    </row>
    <row r="579" spans="1:21">
      <c r="A579" s="7"/>
      <c r="B579" s="7"/>
      <c r="C579" s="7"/>
      <c r="D579" s="7"/>
      <c r="E579" s="7"/>
      <c r="F579" s="7"/>
      <c r="G579" s="7"/>
      <c r="H579" s="7"/>
      <c r="I579" s="7"/>
      <c r="J579" s="7"/>
      <c r="K579" s="7"/>
      <c r="L579" s="7"/>
      <c r="N579" s="7"/>
      <c r="O579" s="7"/>
      <c r="Q579" s="7"/>
      <c r="R579" s="7"/>
      <c r="S579" s="7"/>
      <c r="T579" s="7"/>
      <c r="U579" s="7"/>
    </row>
    <row r="580" spans="1:21">
      <c r="A580" s="7"/>
      <c r="B580" s="7"/>
      <c r="C580" s="7"/>
      <c r="D580" s="7"/>
      <c r="E580" s="7"/>
      <c r="F580" s="7"/>
      <c r="G580" s="7"/>
      <c r="H580" s="7"/>
      <c r="I580" s="7"/>
      <c r="J580" s="7"/>
      <c r="K580" s="7"/>
      <c r="L580" s="7"/>
      <c r="N580" s="7"/>
      <c r="O580" s="7"/>
      <c r="Q580" s="7"/>
      <c r="R580" s="7"/>
      <c r="S580" s="7"/>
      <c r="T580" s="7"/>
      <c r="U580" s="7"/>
    </row>
    <row r="581" spans="1:21">
      <c r="A581" s="7"/>
      <c r="B581" s="7"/>
      <c r="C581" s="7"/>
      <c r="D581" s="7"/>
      <c r="E581" s="7"/>
      <c r="F581" s="7"/>
      <c r="G581" s="7"/>
      <c r="H581" s="7"/>
      <c r="I581" s="7"/>
      <c r="J581" s="7"/>
      <c r="K581" s="7"/>
      <c r="L581" s="7"/>
      <c r="N581" s="7"/>
      <c r="O581" s="7"/>
      <c r="Q581" s="7"/>
      <c r="R581" s="7"/>
      <c r="S581" s="7"/>
      <c r="T581" s="7"/>
      <c r="U581" s="7"/>
    </row>
    <row r="582" spans="1:21">
      <c r="A582" s="7"/>
      <c r="B582" s="7"/>
      <c r="C582" s="7"/>
      <c r="D582" s="7"/>
      <c r="E582" s="7"/>
      <c r="F582" s="7"/>
      <c r="G582" s="7"/>
      <c r="H582" s="7"/>
      <c r="I582" s="7"/>
      <c r="J582" s="7"/>
      <c r="K582" s="7"/>
      <c r="L582" s="7"/>
      <c r="N582" s="7"/>
      <c r="O582" s="7"/>
      <c r="Q582" s="7"/>
      <c r="R582" s="7"/>
      <c r="S582" s="7"/>
      <c r="T582" s="7"/>
      <c r="U582" s="7"/>
    </row>
    <row r="583" spans="1:21">
      <c r="A583" s="7"/>
      <c r="B583" s="7"/>
      <c r="C583" s="7"/>
      <c r="D583" s="7"/>
      <c r="E583" s="7"/>
      <c r="F583" s="7"/>
      <c r="G583" s="7"/>
      <c r="H583" s="7"/>
      <c r="I583" s="7"/>
      <c r="J583" s="7"/>
      <c r="K583" s="7"/>
      <c r="L583" s="7"/>
      <c r="N583" s="7"/>
      <c r="O583" s="7"/>
      <c r="Q583" s="7"/>
      <c r="R583" s="7"/>
      <c r="S583" s="7"/>
      <c r="T583" s="7"/>
      <c r="U583" s="7"/>
    </row>
    <row r="584" spans="1:21">
      <c r="A584" s="7"/>
      <c r="B584" s="7"/>
      <c r="C584" s="7"/>
      <c r="D584" s="7"/>
      <c r="E584" s="7"/>
      <c r="F584" s="7"/>
      <c r="G584" s="7"/>
      <c r="H584" s="7"/>
      <c r="I584" s="7"/>
      <c r="J584" s="7"/>
      <c r="K584" s="7"/>
      <c r="L584" s="7"/>
      <c r="N584" s="7"/>
      <c r="O584" s="7"/>
      <c r="Q584" s="7"/>
      <c r="R584" s="7"/>
      <c r="S584" s="7"/>
      <c r="T584" s="7"/>
      <c r="U584" s="7"/>
    </row>
    <row r="585" spans="1:21">
      <c r="A585" s="7"/>
      <c r="B585" s="7"/>
      <c r="C585" s="7"/>
      <c r="D585" s="7"/>
      <c r="E585" s="7"/>
      <c r="F585" s="7"/>
      <c r="G585" s="7"/>
      <c r="H585" s="7"/>
      <c r="I585" s="7"/>
      <c r="J585" s="7"/>
      <c r="K585" s="7"/>
      <c r="L585" s="7"/>
      <c r="N585" s="7"/>
      <c r="O585" s="7"/>
      <c r="Q585" s="7"/>
      <c r="R585" s="7"/>
      <c r="S585" s="7"/>
      <c r="T585" s="7"/>
      <c r="U585" s="7"/>
    </row>
    <row r="586" spans="1:21">
      <c r="A586" s="7"/>
      <c r="B586" s="7"/>
      <c r="C586" s="7"/>
      <c r="D586" s="7"/>
      <c r="E586" s="7"/>
      <c r="F586" s="7"/>
      <c r="G586" s="7"/>
      <c r="H586" s="7"/>
      <c r="I586" s="7"/>
      <c r="J586" s="7"/>
      <c r="K586" s="7"/>
      <c r="L586" s="7"/>
      <c r="N586" s="7"/>
      <c r="O586" s="7"/>
      <c r="Q586" s="7"/>
      <c r="R586" s="7"/>
      <c r="S586" s="7"/>
      <c r="T586" s="7"/>
      <c r="U586" s="7"/>
    </row>
    <row r="587" spans="1:21">
      <c r="A587" s="7"/>
      <c r="B587" s="7"/>
      <c r="C587" s="7"/>
      <c r="D587" s="7"/>
      <c r="E587" s="7"/>
      <c r="F587" s="7"/>
      <c r="G587" s="7"/>
      <c r="H587" s="7"/>
      <c r="I587" s="7"/>
      <c r="J587" s="7"/>
      <c r="K587" s="7"/>
      <c r="L587" s="7"/>
      <c r="N587" s="7"/>
      <c r="O587" s="7"/>
      <c r="Q587" s="7"/>
      <c r="R587" s="7"/>
      <c r="S587" s="7"/>
      <c r="T587" s="7"/>
      <c r="U587" s="7"/>
    </row>
    <row r="588" spans="1:21">
      <c r="A588" s="7"/>
      <c r="B588" s="7"/>
      <c r="C588" s="7"/>
      <c r="D588" s="7"/>
      <c r="E588" s="7"/>
      <c r="F588" s="7"/>
      <c r="G588" s="7"/>
      <c r="H588" s="7"/>
      <c r="I588" s="7"/>
      <c r="J588" s="7"/>
      <c r="K588" s="7"/>
      <c r="L588" s="7"/>
      <c r="N588" s="7"/>
      <c r="O588" s="7"/>
      <c r="Q588" s="7"/>
      <c r="R588" s="7"/>
      <c r="S588" s="7"/>
      <c r="T588" s="7"/>
      <c r="U588" s="7"/>
    </row>
    <row r="589" spans="1:21">
      <c r="A589" s="7"/>
      <c r="B589" s="7"/>
      <c r="C589" s="7"/>
      <c r="D589" s="7"/>
      <c r="E589" s="7"/>
      <c r="F589" s="7"/>
      <c r="G589" s="7"/>
      <c r="H589" s="7"/>
      <c r="I589" s="7"/>
      <c r="J589" s="7"/>
      <c r="K589" s="7"/>
      <c r="L589" s="7"/>
      <c r="N589" s="7"/>
      <c r="O589" s="7"/>
      <c r="Q589" s="7"/>
      <c r="R589" s="7"/>
      <c r="S589" s="7"/>
      <c r="T589" s="7"/>
      <c r="U589" s="7"/>
    </row>
    <row r="590" spans="1:21">
      <c r="A590" s="7"/>
      <c r="B590" s="7"/>
      <c r="C590" s="7"/>
      <c r="D590" s="7"/>
      <c r="E590" s="7"/>
      <c r="F590" s="7"/>
      <c r="G590" s="7"/>
      <c r="H590" s="7"/>
      <c r="I590" s="7"/>
      <c r="J590" s="7"/>
      <c r="K590" s="7"/>
      <c r="L590" s="7"/>
      <c r="N590" s="7"/>
      <c r="O590" s="7"/>
      <c r="Q590" s="7"/>
      <c r="R590" s="7"/>
      <c r="S590" s="7"/>
      <c r="T590" s="7"/>
      <c r="U590" s="7"/>
    </row>
    <row r="591" spans="1:21">
      <c r="A591" s="7"/>
      <c r="B591" s="7"/>
      <c r="C591" s="7"/>
      <c r="D591" s="7"/>
      <c r="E591" s="7"/>
      <c r="F591" s="7"/>
      <c r="G591" s="7"/>
      <c r="H591" s="7"/>
      <c r="I591" s="7"/>
      <c r="J591" s="7"/>
      <c r="K591" s="7"/>
      <c r="L591" s="7"/>
      <c r="N591" s="7"/>
      <c r="O591" s="7"/>
      <c r="Q591" s="7"/>
      <c r="R591" s="7"/>
      <c r="S591" s="7"/>
      <c r="T591" s="7"/>
      <c r="U591" s="7"/>
    </row>
    <row r="592" spans="1:21">
      <c r="A592" s="7"/>
      <c r="B592" s="7"/>
      <c r="C592" s="7"/>
      <c r="D592" s="7"/>
      <c r="E592" s="7"/>
      <c r="F592" s="7"/>
      <c r="G592" s="7"/>
      <c r="H592" s="7"/>
      <c r="I592" s="7"/>
      <c r="J592" s="7"/>
      <c r="K592" s="7"/>
      <c r="L592" s="7"/>
      <c r="N592" s="7"/>
      <c r="O592" s="7"/>
      <c r="Q592" s="7"/>
      <c r="R592" s="7"/>
      <c r="S592" s="7"/>
      <c r="T592" s="7"/>
      <c r="U592" s="7"/>
    </row>
    <row r="593" spans="1:21">
      <c r="A593" s="7"/>
      <c r="B593" s="7"/>
      <c r="C593" s="7"/>
      <c r="D593" s="7"/>
      <c r="E593" s="7"/>
      <c r="F593" s="7"/>
      <c r="G593" s="7"/>
      <c r="H593" s="7"/>
      <c r="I593" s="7"/>
      <c r="J593" s="7"/>
      <c r="K593" s="7"/>
      <c r="L593" s="7"/>
      <c r="N593" s="7"/>
      <c r="O593" s="7"/>
      <c r="Q593" s="7"/>
      <c r="R593" s="7"/>
      <c r="S593" s="7"/>
      <c r="T593" s="7"/>
      <c r="U593" s="7"/>
    </row>
    <row r="594" spans="1:21">
      <c r="A594" s="7"/>
      <c r="B594" s="7"/>
      <c r="C594" s="7"/>
      <c r="D594" s="7"/>
      <c r="E594" s="7"/>
      <c r="F594" s="7"/>
      <c r="G594" s="7"/>
      <c r="H594" s="7"/>
      <c r="I594" s="7"/>
      <c r="J594" s="7"/>
      <c r="K594" s="7"/>
      <c r="L594" s="7"/>
      <c r="N594" s="7"/>
      <c r="O594" s="7"/>
      <c r="Q594" s="7"/>
      <c r="R594" s="7"/>
      <c r="S594" s="7"/>
      <c r="T594" s="7"/>
      <c r="U594" s="7"/>
    </row>
    <row r="595" spans="1:21">
      <c r="A595" s="7"/>
      <c r="B595" s="7"/>
      <c r="C595" s="7"/>
      <c r="D595" s="7"/>
      <c r="E595" s="7"/>
      <c r="F595" s="7"/>
      <c r="G595" s="7"/>
      <c r="H595" s="7"/>
      <c r="I595" s="7"/>
      <c r="J595" s="7"/>
      <c r="K595" s="7"/>
      <c r="L595" s="7"/>
      <c r="N595" s="7"/>
      <c r="O595" s="7"/>
      <c r="Q595" s="7"/>
      <c r="R595" s="7"/>
      <c r="S595" s="7"/>
      <c r="T595" s="7"/>
      <c r="U595" s="7"/>
    </row>
    <row r="596" spans="1:21">
      <c r="A596" s="7"/>
      <c r="B596" s="7"/>
      <c r="C596" s="7"/>
      <c r="D596" s="7"/>
      <c r="E596" s="7"/>
      <c r="F596" s="7"/>
      <c r="G596" s="7"/>
      <c r="H596" s="7"/>
      <c r="I596" s="7"/>
      <c r="J596" s="7"/>
      <c r="K596" s="7"/>
      <c r="L596" s="7"/>
      <c r="N596" s="7"/>
      <c r="O596" s="7"/>
      <c r="Q596" s="7"/>
      <c r="R596" s="7"/>
      <c r="S596" s="7"/>
      <c r="T596" s="7"/>
      <c r="U596" s="7"/>
    </row>
    <row r="597" spans="1:21">
      <c r="A597" s="7"/>
      <c r="B597" s="7"/>
      <c r="C597" s="7"/>
      <c r="D597" s="7"/>
      <c r="E597" s="7"/>
      <c r="F597" s="7"/>
      <c r="G597" s="7"/>
      <c r="H597" s="7"/>
      <c r="I597" s="7"/>
      <c r="J597" s="7"/>
      <c r="K597" s="7"/>
      <c r="L597" s="7"/>
      <c r="N597" s="7"/>
      <c r="O597" s="7"/>
      <c r="Q597" s="7"/>
      <c r="R597" s="7"/>
      <c r="S597" s="7"/>
      <c r="T597" s="7"/>
      <c r="U597" s="7"/>
    </row>
    <row r="598" spans="1:21">
      <c r="A598" s="7"/>
      <c r="B598" s="7"/>
      <c r="C598" s="7"/>
      <c r="D598" s="7"/>
      <c r="E598" s="7"/>
      <c r="F598" s="7"/>
      <c r="G598" s="7"/>
      <c r="H598" s="7"/>
      <c r="I598" s="7"/>
      <c r="J598" s="7"/>
      <c r="K598" s="7"/>
      <c r="L598" s="7"/>
      <c r="N598" s="7"/>
      <c r="O598" s="7"/>
      <c r="Q598" s="7"/>
      <c r="R598" s="7"/>
      <c r="S598" s="7"/>
      <c r="T598" s="7"/>
      <c r="U598" s="7"/>
    </row>
    <row r="599" spans="1:21">
      <c r="A599" s="7"/>
      <c r="B599" s="7"/>
      <c r="C599" s="7"/>
      <c r="D599" s="7"/>
      <c r="E599" s="7"/>
      <c r="F599" s="7"/>
      <c r="G599" s="7"/>
      <c r="H599" s="7"/>
      <c r="I599" s="7"/>
      <c r="J599" s="7"/>
      <c r="K599" s="7"/>
      <c r="L599" s="7"/>
      <c r="N599" s="7"/>
      <c r="O599" s="7"/>
      <c r="Q599" s="7"/>
      <c r="R599" s="7"/>
      <c r="S599" s="7"/>
      <c r="T599" s="7"/>
      <c r="U599" s="7"/>
    </row>
    <row r="600" spans="1:21">
      <c r="A600" s="7"/>
      <c r="B600" s="7"/>
      <c r="C600" s="7"/>
      <c r="D600" s="7"/>
      <c r="E600" s="7"/>
      <c r="F600" s="7"/>
      <c r="G600" s="7"/>
      <c r="H600" s="7"/>
      <c r="I600" s="7"/>
      <c r="J600" s="7"/>
      <c r="K600" s="7"/>
      <c r="L600" s="7"/>
      <c r="N600" s="7"/>
      <c r="O600" s="7"/>
      <c r="Q600" s="7"/>
      <c r="R600" s="7"/>
      <c r="S600" s="7"/>
      <c r="T600" s="7"/>
      <c r="U600" s="7"/>
    </row>
    <row r="601" spans="1:21">
      <c r="A601" s="7"/>
      <c r="B601" s="7"/>
      <c r="C601" s="7"/>
      <c r="D601" s="7"/>
      <c r="E601" s="7"/>
      <c r="F601" s="7"/>
      <c r="G601" s="7"/>
      <c r="H601" s="7"/>
      <c r="I601" s="7"/>
      <c r="J601" s="7"/>
      <c r="K601" s="7"/>
      <c r="L601" s="7"/>
      <c r="N601" s="7"/>
      <c r="O601" s="7"/>
      <c r="Q601" s="7"/>
      <c r="R601" s="7"/>
      <c r="S601" s="7"/>
      <c r="T601" s="7"/>
      <c r="U601" s="7"/>
    </row>
    <row r="602" spans="1:21">
      <c r="A602" s="7"/>
      <c r="B602" s="7"/>
      <c r="C602" s="7"/>
      <c r="D602" s="7"/>
      <c r="E602" s="7"/>
      <c r="F602" s="7"/>
      <c r="G602" s="7"/>
      <c r="H602" s="7"/>
      <c r="I602" s="7"/>
      <c r="J602" s="7"/>
      <c r="K602" s="7"/>
      <c r="L602" s="7"/>
      <c r="N602" s="7"/>
      <c r="O602" s="7"/>
      <c r="Q602" s="7"/>
      <c r="R602" s="7"/>
      <c r="S602" s="7"/>
      <c r="T602" s="7"/>
      <c r="U602" s="7"/>
    </row>
    <row r="603" spans="1:21">
      <c r="A603" s="7"/>
      <c r="B603" s="7"/>
      <c r="C603" s="7"/>
      <c r="D603" s="7"/>
      <c r="E603" s="7"/>
      <c r="F603" s="7"/>
      <c r="G603" s="7"/>
      <c r="H603" s="7"/>
      <c r="I603" s="7"/>
      <c r="J603" s="7"/>
      <c r="K603" s="7"/>
      <c r="L603" s="7"/>
      <c r="N603" s="7"/>
      <c r="O603" s="7"/>
      <c r="Q603" s="7"/>
      <c r="R603" s="7"/>
      <c r="S603" s="7"/>
      <c r="T603" s="7"/>
      <c r="U603" s="7"/>
    </row>
    <row r="604" spans="1:21">
      <c r="A604" s="7"/>
      <c r="B604" s="7"/>
      <c r="C604" s="7"/>
      <c r="D604" s="7"/>
      <c r="E604" s="7"/>
      <c r="F604" s="7"/>
      <c r="G604" s="7"/>
      <c r="H604" s="7"/>
      <c r="I604" s="7"/>
      <c r="J604" s="7"/>
      <c r="K604" s="7"/>
      <c r="L604" s="7"/>
      <c r="N604" s="7"/>
      <c r="O604" s="7"/>
      <c r="Q604" s="7"/>
      <c r="R604" s="7"/>
      <c r="S604" s="7"/>
      <c r="T604" s="7"/>
      <c r="U604" s="7"/>
    </row>
    <row r="605" spans="1:21">
      <c r="A605" s="7"/>
      <c r="B605" s="7"/>
      <c r="C605" s="7"/>
      <c r="D605" s="7"/>
      <c r="E605" s="7"/>
      <c r="F605" s="7"/>
      <c r="G605" s="7"/>
      <c r="H605" s="7"/>
      <c r="I605" s="7"/>
      <c r="J605" s="7"/>
      <c r="K605" s="7"/>
      <c r="L605" s="7"/>
      <c r="N605" s="7"/>
      <c r="O605" s="7"/>
      <c r="Q605" s="7"/>
      <c r="R605" s="7"/>
      <c r="S605" s="7"/>
      <c r="T605" s="7"/>
      <c r="U605" s="7"/>
    </row>
    <row r="606" spans="1:21">
      <c r="A606" s="7"/>
      <c r="B606" s="7"/>
      <c r="C606" s="7"/>
      <c r="D606" s="7"/>
      <c r="E606" s="7"/>
      <c r="F606" s="7"/>
      <c r="G606" s="7"/>
      <c r="H606" s="7"/>
      <c r="I606" s="7"/>
      <c r="J606" s="7"/>
      <c r="K606" s="7"/>
      <c r="L606" s="7"/>
      <c r="N606" s="7"/>
      <c r="O606" s="7"/>
      <c r="Q606" s="7"/>
      <c r="R606" s="7"/>
      <c r="S606" s="7"/>
      <c r="T606" s="7"/>
      <c r="U606" s="7"/>
    </row>
    <row r="607" spans="1:21">
      <c r="A607" s="7"/>
      <c r="B607" s="7"/>
      <c r="C607" s="7"/>
      <c r="D607" s="7"/>
      <c r="E607" s="7"/>
      <c r="F607" s="7"/>
      <c r="G607" s="7"/>
      <c r="H607" s="7"/>
      <c r="I607" s="7"/>
      <c r="J607" s="7"/>
      <c r="K607" s="7"/>
      <c r="L607" s="7"/>
      <c r="N607" s="7"/>
      <c r="O607" s="7"/>
      <c r="Q607" s="7"/>
      <c r="R607" s="7"/>
      <c r="S607" s="7"/>
      <c r="T607" s="7"/>
      <c r="U607" s="7"/>
    </row>
    <row r="608" spans="1:21">
      <c r="A608" s="7"/>
      <c r="B608" s="7"/>
      <c r="C608" s="7"/>
      <c r="D608" s="7"/>
      <c r="E608" s="7"/>
      <c r="F608" s="7"/>
      <c r="G608" s="7"/>
      <c r="H608" s="7"/>
      <c r="I608" s="7"/>
      <c r="J608" s="7"/>
      <c r="K608" s="7"/>
      <c r="L608" s="7"/>
      <c r="N608" s="7"/>
      <c r="O608" s="7"/>
      <c r="Q608" s="7"/>
      <c r="R608" s="7"/>
      <c r="S608" s="7"/>
      <c r="T608" s="7"/>
      <c r="U608" s="7"/>
    </row>
    <row r="609" spans="1:21">
      <c r="A609" s="7"/>
      <c r="B609" s="7"/>
      <c r="C609" s="7"/>
      <c r="D609" s="7"/>
      <c r="E609" s="7"/>
      <c r="F609" s="7"/>
      <c r="G609" s="7"/>
      <c r="H609" s="7"/>
      <c r="I609" s="7"/>
      <c r="J609" s="7"/>
      <c r="K609" s="7"/>
      <c r="L609" s="7"/>
      <c r="N609" s="7"/>
      <c r="O609" s="7"/>
      <c r="Q609" s="7"/>
      <c r="R609" s="7"/>
      <c r="S609" s="7"/>
      <c r="T609" s="7"/>
      <c r="U609" s="7"/>
    </row>
    <row r="610" spans="1:21">
      <c r="A610" s="7"/>
      <c r="B610" s="7"/>
      <c r="C610" s="7"/>
      <c r="D610" s="7"/>
      <c r="E610" s="7"/>
      <c r="F610" s="7"/>
      <c r="G610" s="7"/>
      <c r="H610" s="7"/>
      <c r="I610" s="7"/>
      <c r="J610" s="7"/>
      <c r="K610" s="7"/>
      <c r="L610" s="7"/>
      <c r="N610" s="7"/>
      <c r="O610" s="7"/>
      <c r="Q610" s="7"/>
      <c r="R610" s="7"/>
      <c r="S610" s="7"/>
      <c r="T610" s="7"/>
      <c r="U610" s="7"/>
    </row>
    <row r="611" spans="1:21">
      <c r="A611" s="7"/>
      <c r="B611" s="7"/>
      <c r="C611" s="7"/>
      <c r="D611" s="7"/>
      <c r="E611" s="7"/>
      <c r="F611" s="7"/>
      <c r="G611" s="7"/>
      <c r="H611" s="7"/>
      <c r="I611" s="7"/>
      <c r="J611" s="7"/>
      <c r="K611" s="7"/>
      <c r="L611" s="7"/>
      <c r="N611" s="7"/>
      <c r="O611" s="7"/>
      <c r="Q611" s="7"/>
      <c r="R611" s="7"/>
      <c r="S611" s="7"/>
      <c r="T611" s="7"/>
      <c r="U611" s="7"/>
    </row>
    <row r="612" spans="1:21">
      <c r="A612" s="7"/>
      <c r="B612" s="7"/>
      <c r="C612" s="7"/>
      <c r="D612" s="7"/>
      <c r="E612" s="7"/>
      <c r="F612" s="7"/>
      <c r="G612" s="7"/>
      <c r="H612" s="7"/>
      <c r="I612" s="7"/>
      <c r="J612" s="7"/>
      <c r="K612" s="7"/>
      <c r="L612" s="7"/>
      <c r="N612" s="7"/>
      <c r="O612" s="7"/>
      <c r="Q612" s="7"/>
      <c r="R612" s="7"/>
      <c r="S612" s="7"/>
      <c r="T612" s="7"/>
      <c r="U612" s="7"/>
    </row>
    <row r="613" spans="1:21">
      <c r="A613" s="7"/>
      <c r="B613" s="7"/>
      <c r="C613" s="7"/>
      <c r="D613" s="7"/>
      <c r="E613" s="7"/>
      <c r="F613" s="7"/>
      <c r="G613" s="7"/>
      <c r="H613" s="7"/>
      <c r="I613" s="7"/>
      <c r="J613" s="7"/>
      <c r="K613" s="7"/>
      <c r="L613" s="7"/>
      <c r="N613" s="7"/>
      <c r="O613" s="7"/>
      <c r="Q613" s="7"/>
      <c r="R613" s="7"/>
      <c r="S613" s="7"/>
      <c r="T613" s="7"/>
      <c r="U613" s="7"/>
    </row>
    <row r="614" spans="1:21">
      <c r="A614" s="7"/>
      <c r="B614" s="7"/>
      <c r="C614" s="7"/>
      <c r="D614" s="7"/>
      <c r="E614" s="7"/>
      <c r="F614" s="7"/>
      <c r="G614" s="7"/>
      <c r="H614" s="7"/>
      <c r="I614" s="7"/>
      <c r="J614" s="7"/>
      <c r="K614" s="7"/>
      <c r="L614" s="7"/>
      <c r="N614" s="7"/>
      <c r="O614" s="7"/>
      <c r="Q614" s="7"/>
      <c r="R614" s="7"/>
      <c r="S614" s="7"/>
      <c r="T614" s="7"/>
      <c r="U614" s="7"/>
    </row>
    <row r="615" spans="1:21">
      <c r="A615" s="7"/>
      <c r="B615" s="7"/>
      <c r="C615" s="7"/>
      <c r="D615" s="7"/>
      <c r="E615" s="7"/>
      <c r="F615" s="7"/>
      <c r="G615" s="7"/>
      <c r="H615" s="7"/>
      <c r="I615" s="7"/>
      <c r="J615" s="7"/>
      <c r="K615" s="7"/>
      <c r="L615" s="7"/>
      <c r="N615" s="7"/>
      <c r="O615" s="7"/>
      <c r="Q615" s="7"/>
      <c r="R615" s="7"/>
      <c r="S615" s="7"/>
      <c r="T615" s="7"/>
      <c r="U615" s="7"/>
    </row>
    <row r="616" spans="1:21">
      <c r="A616" s="7"/>
      <c r="B616" s="7"/>
      <c r="C616" s="7"/>
      <c r="D616" s="7"/>
      <c r="E616" s="7"/>
      <c r="F616" s="7"/>
      <c r="G616" s="7"/>
      <c r="H616" s="7"/>
      <c r="I616" s="7"/>
      <c r="J616" s="7"/>
      <c r="K616" s="7"/>
      <c r="L616" s="7"/>
      <c r="N616" s="7"/>
      <c r="O616" s="7"/>
      <c r="Q616" s="7"/>
      <c r="R616" s="7"/>
      <c r="S616" s="7"/>
      <c r="T616" s="7"/>
      <c r="U616" s="7"/>
    </row>
    <row r="617" spans="1:21">
      <c r="A617" s="7"/>
      <c r="B617" s="7"/>
      <c r="C617" s="7"/>
      <c r="D617" s="7"/>
      <c r="E617" s="7"/>
      <c r="F617" s="7"/>
      <c r="G617" s="7"/>
      <c r="H617" s="7"/>
      <c r="I617" s="7"/>
      <c r="J617" s="7"/>
      <c r="K617" s="7"/>
      <c r="L617" s="7"/>
      <c r="N617" s="7"/>
      <c r="O617" s="7"/>
      <c r="Q617" s="7"/>
      <c r="R617" s="7"/>
      <c r="S617" s="7"/>
      <c r="T617" s="7"/>
      <c r="U617" s="7"/>
    </row>
    <row r="618" spans="1:21">
      <c r="A618" s="7"/>
      <c r="B618" s="7"/>
      <c r="C618" s="7"/>
      <c r="D618" s="7"/>
      <c r="E618" s="7"/>
      <c r="F618" s="7"/>
      <c r="G618" s="7"/>
      <c r="H618" s="7"/>
      <c r="I618" s="7"/>
      <c r="J618" s="7"/>
      <c r="K618" s="7"/>
      <c r="L618" s="7"/>
      <c r="N618" s="7"/>
      <c r="O618" s="7"/>
      <c r="Q618" s="7"/>
      <c r="R618" s="7"/>
      <c r="S618" s="7"/>
      <c r="T618" s="7"/>
      <c r="U618" s="7"/>
    </row>
    <row r="619" spans="1:21">
      <c r="A619" s="7"/>
      <c r="B619" s="7"/>
      <c r="C619" s="7"/>
      <c r="D619" s="7"/>
      <c r="E619" s="7"/>
      <c r="F619" s="7"/>
      <c r="G619" s="7"/>
      <c r="H619" s="7"/>
      <c r="I619" s="7"/>
      <c r="J619" s="7"/>
      <c r="K619" s="7"/>
      <c r="L619" s="7"/>
      <c r="N619" s="7"/>
      <c r="O619" s="7"/>
      <c r="Q619" s="7"/>
      <c r="R619" s="7"/>
      <c r="S619" s="7"/>
      <c r="T619" s="7"/>
      <c r="U619" s="7"/>
    </row>
    <row r="620" spans="1:21">
      <c r="A620" s="7"/>
      <c r="B620" s="7"/>
      <c r="C620" s="7"/>
      <c r="D620" s="7"/>
      <c r="E620" s="7"/>
      <c r="F620" s="7"/>
      <c r="G620" s="7"/>
      <c r="H620" s="7"/>
      <c r="I620" s="7"/>
      <c r="J620" s="7"/>
      <c r="K620" s="7"/>
      <c r="L620" s="7"/>
      <c r="N620" s="7"/>
      <c r="O620" s="7"/>
      <c r="Q620" s="7"/>
      <c r="R620" s="7"/>
      <c r="S620" s="7"/>
      <c r="T620" s="7"/>
      <c r="U620" s="7"/>
    </row>
    <row r="621" spans="1:21">
      <c r="A621" s="7"/>
      <c r="B621" s="7"/>
      <c r="C621" s="7"/>
      <c r="D621" s="7"/>
      <c r="E621" s="7"/>
      <c r="F621" s="7"/>
      <c r="G621" s="7"/>
      <c r="H621" s="7"/>
      <c r="I621" s="7"/>
      <c r="J621" s="7"/>
      <c r="K621" s="7"/>
      <c r="L621" s="7"/>
      <c r="N621" s="7"/>
      <c r="O621" s="7"/>
      <c r="Q621" s="7"/>
      <c r="R621" s="7"/>
      <c r="S621" s="7"/>
      <c r="T621" s="7"/>
      <c r="U621" s="7"/>
    </row>
    <row r="622" spans="1:21">
      <c r="A622" s="7"/>
      <c r="B622" s="7"/>
      <c r="C622" s="7"/>
      <c r="D622" s="7"/>
      <c r="E622" s="7"/>
      <c r="F622" s="7"/>
      <c r="G622" s="7"/>
      <c r="H622" s="7"/>
      <c r="I622" s="7"/>
      <c r="J622" s="7"/>
      <c r="K622" s="7"/>
      <c r="L622" s="7"/>
      <c r="N622" s="7"/>
      <c r="O622" s="7"/>
      <c r="Q622" s="7"/>
      <c r="R622" s="7"/>
      <c r="S622" s="7"/>
      <c r="T622" s="7"/>
      <c r="U622" s="7"/>
    </row>
    <row r="623" spans="1:21">
      <c r="A623" s="7"/>
      <c r="B623" s="7"/>
      <c r="C623" s="7"/>
      <c r="D623" s="7"/>
      <c r="E623" s="7"/>
      <c r="F623" s="7"/>
      <c r="G623" s="7"/>
      <c r="H623" s="7"/>
      <c r="I623" s="7"/>
      <c r="J623" s="7"/>
      <c r="K623" s="7"/>
      <c r="L623" s="7"/>
      <c r="N623" s="7"/>
      <c r="O623" s="7"/>
      <c r="Q623" s="7"/>
      <c r="R623" s="7"/>
      <c r="S623" s="7"/>
      <c r="T623" s="7"/>
      <c r="U623" s="7"/>
    </row>
    <row r="624" spans="1:21">
      <c r="A624" s="7"/>
      <c r="B624" s="7"/>
      <c r="C624" s="7"/>
      <c r="D624" s="7"/>
      <c r="E624" s="7"/>
      <c r="F624" s="7"/>
      <c r="G624" s="7"/>
      <c r="H624" s="7"/>
      <c r="I624" s="7"/>
      <c r="J624" s="7"/>
      <c r="K624" s="7"/>
      <c r="L624" s="7"/>
      <c r="N624" s="7"/>
      <c r="O624" s="7"/>
      <c r="Q624" s="7"/>
      <c r="R624" s="7"/>
      <c r="S624" s="7"/>
      <c r="T624" s="7"/>
      <c r="U624" s="7"/>
    </row>
    <row r="625" spans="1:21">
      <c r="A625" s="7"/>
      <c r="B625" s="7"/>
      <c r="C625" s="7"/>
      <c r="D625" s="7"/>
      <c r="E625" s="7"/>
      <c r="F625" s="7"/>
      <c r="G625" s="7"/>
      <c r="H625" s="7"/>
      <c r="I625" s="7"/>
      <c r="J625" s="7"/>
      <c r="K625" s="7"/>
      <c r="L625" s="7"/>
      <c r="N625" s="7"/>
      <c r="O625" s="7"/>
      <c r="Q625" s="7"/>
      <c r="R625" s="7"/>
      <c r="S625" s="7"/>
      <c r="T625" s="7"/>
      <c r="U625" s="7"/>
    </row>
    <row r="626" spans="1:21">
      <c r="A626" s="7"/>
      <c r="B626" s="7"/>
      <c r="C626" s="7"/>
      <c r="D626" s="7"/>
      <c r="E626" s="7"/>
      <c r="F626" s="7"/>
      <c r="G626" s="7"/>
      <c r="H626" s="7"/>
      <c r="I626" s="7"/>
      <c r="J626" s="7"/>
      <c r="K626" s="7"/>
      <c r="L626" s="7"/>
      <c r="N626" s="7"/>
      <c r="O626" s="7"/>
      <c r="Q626" s="7"/>
      <c r="R626" s="7"/>
      <c r="S626" s="7"/>
      <c r="T626" s="7"/>
      <c r="U626" s="7"/>
    </row>
    <row r="627" spans="1:21">
      <c r="A627" s="7"/>
      <c r="B627" s="7"/>
      <c r="C627" s="7"/>
      <c r="D627" s="7"/>
      <c r="E627" s="7"/>
      <c r="F627" s="7"/>
      <c r="G627" s="7"/>
      <c r="H627" s="7"/>
      <c r="I627" s="7"/>
      <c r="J627" s="7"/>
      <c r="K627" s="7"/>
      <c r="L627" s="7"/>
      <c r="N627" s="7"/>
      <c r="O627" s="7"/>
      <c r="Q627" s="7"/>
      <c r="R627" s="7"/>
      <c r="S627" s="7"/>
      <c r="T627" s="7"/>
      <c r="U627" s="7"/>
    </row>
    <row r="628" spans="1:21">
      <c r="A628" s="7"/>
      <c r="B628" s="7"/>
      <c r="C628" s="7"/>
      <c r="D628" s="7"/>
      <c r="E628" s="7"/>
      <c r="F628" s="7"/>
      <c r="G628" s="7"/>
      <c r="H628" s="7"/>
      <c r="I628" s="7"/>
      <c r="J628" s="7"/>
      <c r="K628" s="7"/>
      <c r="L628" s="7"/>
      <c r="N628" s="7"/>
      <c r="O628" s="7"/>
      <c r="Q628" s="7"/>
      <c r="R628" s="7"/>
      <c r="S628" s="7"/>
      <c r="T628" s="7"/>
      <c r="U628" s="7"/>
    </row>
    <row r="629" spans="1:21">
      <c r="A629" s="7"/>
      <c r="B629" s="7"/>
      <c r="C629" s="7"/>
      <c r="D629" s="7"/>
      <c r="E629" s="7"/>
      <c r="F629" s="7"/>
      <c r="G629" s="7"/>
      <c r="H629" s="7"/>
      <c r="I629" s="7"/>
      <c r="J629" s="7"/>
      <c r="K629" s="7"/>
      <c r="L629" s="7"/>
      <c r="N629" s="7"/>
      <c r="O629" s="7"/>
      <c r="Q629" s="7"/>
      <c r="R629" s="7"/>
      <c r="S629" s="7"/>
      <c r="T629" s="7"/>
      <c r="U629" s="7"/>
    </row>
    <row r="630" spans="1:21">
      <c r="A630" s="7"/>
      <c r="B630" s="7"/>
      <c r="C630" s="7"/>
      <c r="D630" s="7"/>
      <c r="E630" s="7"/>
      <c r="F630" s="7"/>
      <c r="G630" s="7"/>
      <c r="H630" s="7"/>
      <c r="I630" s="7"/>
      <c r="J630" s="7"/>
      <c r="K630" s="7"/>
      <c r="L630" s="7"/>
      <c r="N630" s="7"/>
      <c r="O630" s="7"/>
      <c r="Q630" s="7"/>
      <c r="R630" s="7"/>
      <c r="S630" s="7"/>
      <c r="T630" s="7"/>
      <c r="U630" s="7"/>
    </row>
    <row r="631" spans="1:21">
      <c r="A631" s="7"/>
      <c r="B631" s="7"/>
      <c r="C631" s="7"/>
      <c r="D631" s="7"/>
      <c r="E631" s="7"/>
      <c r="F631" s="7"/>
      <c r="G631" s="7"/>
      <c r="H631" s="7"/>
      <c r="I631" s="7"/>
      <c r="J631" s="7"/>
      <c r="K631" s="7"/>
      <c r="L631" s="7"/>
      <c r="N631" s="7"/>
      <c r="O631" s="7"/>
      <c r="Q631" s="7"/>
      <c r="R631" s="7"/>
      <c r="S631" s="7"/>
      <c r="T631" s="7"/>
      <c r="U631" s="7"/>
    </row>
    <row r="632" spans="1:21">
      <c r="A632" s="7"/>
      <c r="B632" s="7"/>
      <c r="C632" s="7"/>
      <c r="D632" s="7"/>
      <c r="E632" s="7"/>
      <c r="F632" s="7"/>
      <c r="G632" s="7"/>
      <c r="H632" s="7"/>
      <c r="I632" s="7"/>
      <c r="J632" s="7"/>
      <c r="K632" s="7"/>
      <c r="L632" s="7"/>
      <c r="N632" s="7"/>
      <c r="O632" s="7"/>
      <c r="Q632" s="7"/>
      <c r="R632" s="7"/>
      <c r="S632" s="7"/>
      <c r="T632" s="7"/>
      <c r="U632" s="7"/>
    </row>
    <row r="633" spans="1:21">
      <c r="A633" s="7"/>
      <c r="B633" s="7"/>
      <c r="C633" s="7"/>
      <c r="D633" s="7"/>
      <c r="E633" s="7"/>
      <c r="F633" s="7"/>
      <c r="G633" s="7"/>
      <c r="H633" s="7"/>
      <c r="I633" s="7"/>
      <c r="J633" s="7"/>
      <c r="K633" s="7"/>
      <c r="L633" s="7"/>
      <c r="N633" s="7"/>
      <c r="O633" s="7"/>
      <c r="Q633" s="7"/>
      <c r="R633" s="7"/>
      <c r="S633" s="7"/>
      <c r="T633" s="7"/>
      <c r="U633" s="7"/>
    </row>
    <row r="634" spans="1:21">
      <c r="A634" s="7"/>
      <c r="B634" s="7"/>
      <c r="C634" s="7"/>
      <c r="D634" s="7"/>
      <c r="E634" s="7"/>
      <c r="F634" s="7"/>
      <c r="G634" s="7"/>
      <c r="H634" s="7"/>
      <c r="I634" s="7"/>
      <c r="J634" s="7"/>
      <c r="K634" s="7"/>
      <c r="L634" s="7"/>
      <c r="N634" s="7"/>
      <c r="O634" s="7"/>
      <c r="Q634" s="7"/>
      <c r="R634" s="7"/>
      <c r="S634" s="7"/>
      <c r="T634" s="7"/>
      <c r="U634" s="7"/>
    </row>
    <row r="635" spans="1:21">
      <c r="A635" s="7"/>
      <c r="B635" s="7"/>
      <c r="C635" s="7"/>
      <c r="D635" s="7"/>
      <c r="E635" s="7"/>
      <c r="F635" s="7"/>
      <c r="G635" s="7"/>
      <c r="H635" s="7"/>
      <c r="I635" s="7"/>
      <c r="J635" s="7"/>
      <c r="K635" s="7"/>
      <c r="L635" s="7"/>
      <c r="N635" s="7"/>
      <c r="O635" s="7"/>
      <c r="Q635" s="7"/>
      <c r="R635" s="7"/>
      <c r="S635" s="7"/>
      <c r="T635" s="7"/>
      <c r="U635" s="7"/>
    </row>
    <row r="636" spans="1:21">
      <c r="A636" s="7"/>
      <c r="B636" s="7"/>
      <c r="C636" s="7"/>
      <c r="D636" s="7"/>
      <c r="E636" s="7"/>
      <c r="F636" s="7"/>
      <c r="G636" s="7"/>
      <c r="H636" s="7"/>
      <c r="I636" s="7"/>
      <c r="J636" s="7"/>
      <c r="K636" s="7"/>
      <c r="L636" s="7"/>
      <c r="N636" s="7"/>
      <c r="O636" s="7"/>
      <c r="Q636" s="7"/>
      <c r="R636" s="7"/>
      <c r="S636" s="7"/>
      <c r="T636" s="7"/>
      <c r="U636" s="7"/>
    </row>
    <row r="637" spans="1:21">
      <c r="A637" s="7"/>
      <c r="B637" s="7"/>
      <c r="C637" s="7"/>
      <c r="D637" s="7"/>
      <c r="E637" s="7"/>
      <c r="F637" s="7"/>
      <c r="G637" s="7"/>
      <c r="H637" s="7"/>
      <c r="I637" s="7"/>
      <c r="J637" s="7"/>
      <c r="K637" s="7"/>
      <c r="L637" s="7"/>
      <c r="N637" s="7"/>
      <c r="O637" s="7"/>
      <c r="Q637" s="7"/>
      <c r="R637" s="7"/>
      <c r="S637" s="7"/>
      <c r="T637" s="7"/>
      <c r="U637" s="7"/>
    </row>
    <row r="638" spans="1:21">
      <c r="A638" s="7"/>
      <c r="B638" s="7"/>
      <c r="C638" s="7"/>
      <c r="D638" s="7"/>
      <c r="E638" s="7"/>
      <c r="F638" s="7"/>
      <c r="G638" s="7"/>
      <c r="H638" s="7"/>
      <c r="I638" s="7"/>
      <c r="J638" s="7"/>
      <c r="K638" s="7"/>
      <c r="L638" s="7"/>
      <c r="N638" s="7"/>
      <c r="O638" s="7"/>
      <c r="Q638" s="7"/>
      <c r="R638" s="7"/>
      <c r="S638" s="7"/>
      <c r="T638" s="7"/>
      <c r="U638" s="7"/>
    </row>
    <row r="639" spans="1:21">
      <c r="A639" s="7"/>
      <c r="B639" s="7"/>
      <c r="C639" s="7"/>
      <c r="D639" s="7"/>
      <c r="E639" s="7"/>
      <c r="F639" s="7"/>
      <c r="G639" s="7"/>
      <c r="H639" s="7"/>
      <c r="I639" s="7"/>
      <c r="J639" s="7"/>
      <c r="K639" s="7"/>
      <c r="L639" s="7"/>
      <c r="N639" s="7"/>
      <c r="O639" s="7"/>
      <c r="Q639" s="7"/>
      <c r="R639" s="7"/>
      <c r="S639" s="7"/>
      <c r="T639" s="7"/>
      <c r="U639" s="7"/>
    </row>
    <row r="640" spans="1:21">
      <c r="A640" s="7"/>
      <c r="B640" s="7"/>
      <c r="C640" s="7"/>
      <c r="D640" s="7"/>
      <c r="E640" s="7"/>
      <c r="F640" s="7"/>
      <c r="G640" s="7"/>
      <c r="H640" s="7"/>
      <c r="I640" s="7"/>
      <c r="J640" s="7"/>
      <c r="K640" s="7"/>
      <c r="L640" s="7"/>
      <c r="N640" s="7"/>
      <c r="O640" s="7"/>
      <c r="Q640" s="7"/>
      <c r="R640" s="7"/>
      <c r="S640" s="7"/>
      <c r="T640" s="7"/>
      <c r="U640" s="7"/>
    </row>
    <row r="641" spans="1:21">
      <c r="A641" s="7"/>
      <c r="B641" s="7"/>
      <c r="C641" s="7"/>
      <c r="D641" s="7"/>
      <c r="E641" s="7"/>
      <c r="F641" s="7"/>
      <c r="G641" s="7"/>
      <c r="H641" s="7"/>
      <c r="I641" s="7"/>
      <c r="J641" s="7"/>
      <c r="K641" s="7"/>
      <c r="L641" s="7"/>
      <c r="N641" s="7"/>
      <c r="O641" s="7"/>
      <c r="Q641" s="7"/>
      <c r="R641" s="7"/>
      <c r="S641" s="7"/>
      <c r="T641" s="7"/>
      <c r="U641" s="7"/>
    </row>
    <row r="642" spans="1:21">
      <c r="A642" s="7"/>
      <c r="B642" s="7"/>
      <c r="C642" s="7"/>
      <c r="D642" s="7"/>
      <c r="E642" s="7"/>
      <c r="F642" s="7"/>
      <c r="G642" s="7"/>
      <c r="H642" s="7"/>
      <c r="I642" s="7"/>
      <c r="J642" s="7"/>
      <c r="K642" s="7"/>
      <c r="L642" s="7"/>
      <c r="N642" s="7"/>
      <c r="O642" s="7"/>
      <c r="Q642" s="7"/>
      <c r="R642" s="7"/>
      <c r="S642" s="7"/>
      <c r="T642" s="7"/>
      <c r="U642" s="7"/>
    </row>
    <row r="643" spans="1:21">
      <c r="A643" s="7"/>
      <c r="B643" s="7"/>
      <c r="C643" s="7"/>
      <c r="D643" s="7"/>
      <c r="E643" s="7"/>
      <c r="F643" s="7"/>
      <c r="G643" s="7"/>
      <c r="H643" s="7"/>
      <c r="I643" s="7"/>
      <c r="J643" s="7"/>
      <c r="K643" s="7"/>
      <c r="L643" s="7"/>
      <c r="N643" s="7"/>
      <c r="O643" s="7"/>
      <c r="Q643" s="7"/>
      <c r="R643" s="7"/>
      <c r="S643" s="7"/>
      <c r="T643" s="7"/>
      <c r="U643" s="7"/>
    </row>
    <row r="644" spans="1:21">
      <c r="A644" s="7"/>
      <c r="B644" s="7"/>
      <c r="C644" s="7"/>
      <c r="D644" s="7"/>
      <c r="E644" s="7"/>
      <c r="F644" s="7"/>
      <c r="G644" s="7"/>
      <c r="H644" s="7"/>
      <c r="I644" s="7"/>
      <c r="J644" s="7"/>
      <c r="K644" s="7"/>
      <c r="L644" s="7"/>
      <c r="N644" s="7"/>
      <c r="O644" s="7"/>
      <c r="Q644" s="7"/>
      <c r="R644" s="7"/>
      <c r="S644" s="7"/>
      <c r="T644" s="7"/>
      <c r="U644" s="7"/>
    </row>
    <row r="645" spans="1:21">
      <c r="A645" s="7"/>
      <c r="B645" s="7"/>
      <c r="C645" s="7"/>
      <c r="D645" s="7"/>
      <c r="E645" s="7"/>
      <c r="F645" s="7"/>
      <c r="G645" s="7"/>
      <c r="H645" s="7"/>
      <c r="I645" s="7"/>
      <c r="J645" s="7"/>
      <c r="K645" s="7"/>
      <c r="L645" s="7"/>
      <c r="N645" s="7"/>
      <c r="O645" s="7"/>
      <c r="Q645" s="7"/>
      <c r="R645" s="7"/>
      <c r="S645" s="7"/>
      <c r="T645" s="7"/>
      <c r="U645" s="7"/>
    </row>
    <row r="646" spans="1:21">
      <c r="A646" s="7"/>
      <c r="B646" s="7"/>
      <c r="C646" s="7"/>
      <c r="D646" s="7"/>
      <c r="E646" s="7"/>
      <c r="F646" s="7"/>
      <c r="G646" s="7"/>
      <c r="H646" s="7"/>
      <c r="I646" s="7"/>
      <c r="J646" s="7"/>
      <c r="K646" s="7"/>
      <c r="L646" s="7"/>
      <c r="N646" s="7"/>
      <c r="O646" s="7"/>
      <c r="Q646" s="7"/>
      <c r="R646" s="7"/>
      <c r="S646" s="7"/>
      <c r="T646" s="7"/>
      <c r="U646" s="7"/>
    </row>
    <row r="647" spans="1:21">
      <c r="A647" s="7"/>
      <c r="B647" s="7"/>
      <c r="C647" s="7"/>
      <c r="D647" s="7"/>
      <c r="E647" s="7"/>
      <c r="F647" s="7"/>
      <c r="G647" s="7"/>
      <c r="H647" s="7"/>
      <c r="I647" s="7"/>
      <c r="J647" s="7"/>
      <c r="K647" s="7"/>
      <c r="L647" s="7"/>
      <c r="N647" s="7"/>
      <c r="O647" s="7"/>
      <c r="Q647" s="7"/>
      <c r="R647" s="7"/>
      <c r="S647" s="7"/>
      <c r="T647" s="7"/>
      <c r="U647" s="7"/>
    </row>
    <row r="648" spans="1:21">
      <c r="A648" s="7"/>
      <c r="B648" s="7"/>
      <c r="C648" s="7"/>
      <c r="D648" s="7"/>
      <c r="E648" s="7"/>
      <c r="F648" s="7"/>
      <c r="G648" s="7"/>
      <c r="H648" s="7"/>
      <c r="I648" s="7"/>
      <c r="J648" s="7"/>
      <c r="K648" s="7"/>
      <c r="L648" s="7"/>
      <c r="N648" s="7"/>
      <c r="O648" s="7"/>
      <c r="Q648" s="7"/>
      <c r="R648" s="7"/>
      <c r="S648" s="7"/>
      <c r="T648" s="7"/>
      <c r="U648" s="7"/>
    </row>
    <row r="649" spans="1:21">
      <c r="A649" s="7"/>
      <c r="B649" s="7"/>
      <c r="C649" s="7"/>
      <c r="D649" s="7"/>
      <c r="E649" s="7"/>
      <c r="F649" s="7"/>
      <c r="G649" s="7"/>
      <c r="H649" s="7"/>
      <c r="I649" s="7"/>
      <c r="J649" s="7"/>
      <c r="K649" s="7"/>
      <c r="L649" s="7"/>
      <c r="N649" s="7"/>
      <c r="O649" s="7"/>
      <c r="Q649" s="7"/>
      <c r="R649" s="7"/>
      <c r="S649" s="7"/>
      <c r="T649" s="7"/>
      <c r="U649" s="7"/>
    </row>
    <row r="650" spans="1:21">
      <c r="A650" s="7"/>
      <c r="B650" s="7"/>
      <c r="C650" s="7"/>
      <c r="D650" s="7"/>
      <c r="E650" s="7"/>
      <c r="F650" s="7"/>
      <c r="G650" s="7"/>
      <c r="H650" s="7"/>
      <c r="I650" s="7"/>
      <c r="J650" s="7"/>
      <c r="K650" s="7"/>
      <c r="L650" s="7"/>
      <c r="N650" s="7"/>
      <c r="O650" s="7"/>
      <c r="Q650" s="7"/>
      <c r="R650" s="7"/>
      <c r="S650" s="7"/>
      <c r="T650" s="7"/>
      <c r="U650" s="7"/>
    </row>
    <row r="651" spans="1:21">
      <c r="A651" s="7"/>
      <c r="B651" s="7"/>
      <c r="C651" s="7"/>
      <c r="D651" s="7"/>
      <c r="E651" s="7"/>
      <c r="F651" s="7"/>
      <c r="G651" s="7"/>
      <c r="H651" s="7"/>
      <c r="I651" s="7"/>
      <c r="J651" s="7"/>
      <c r="K651" s="7"/>
      <c r="L651" s="7"/>
      <c r="N651" s="7"/>
      <c r="O651" s="7"/>
      <c r="Q651" s="7"/>
      <c r="R651" s="7"/>
      <c r="S651" s="7"/>
      <c r="T651" s="7"/>
      <c r="U651" s="7"/>
    </row>
    <row r="652" spans="1:21">
      <c r="A652" s="7"/>
      <c r="B652" s="7"/>
      <c r="C652" s="7"/>
      <c r="D652" s="7"/>
      <c r="E652" s="7"/>
      <c r="F652" s="7"/>
      <c r="G652" s="7"/>
      <c r="H652" s="7"/>
      <c r="I652" s="7"/>
      <c r="J652" s="7"/>
      <c r="K652" s="7"/>
      <c r="L652" s="7"/>
      <c r="N652" s="7"/>
      <c r="O652" s="7"/>
      <c r="Q652" s="7"/>
      <c r="R652" s="7"/>
      <c r="S652" s="7"/>
      <c r="T652" s="7"/>
      <c r="U652" s="7"/>
    </row>
    <row r="653" spans="1:21">
      <c r="A653" s="7"/>
      <c r="B653" s="7"/>
      <c r="C653" s="7"/>
      <c r="D653" s="7"/>
      <c r="E653" s="7"/>
      <c r="F653" s="7"/>
      <c r="G653" s="7"/>
      <c r="H653" s="7"/>
      <c r="I653" s="7"/>
      <c r="J653" s="7"/>
      <c r="K653" s="7"/>
      <c r="L653" s="7"/>
      <c r="N653" s="7"/>
      <c r="O653" s="7"/>
      <c r="Q653" s="7"/>
      <c r="R653" s="7"/>
      <c r="S653" s="7"/>
      <c r="T653" s="7"/>
      <c r="U653" s="7"/>
    </row>
    <row r="654" spans="1:21">
      <c r="A654" s="7"/>
      <c r="B654" s="7"/>
      <c r="C654" s="7"/>
      <c r="D654" s="7"/>
      <c r="E654" s="7"/>
      <c r="F654" s="7"/>
      <c r="G654" s="7"/>
      <c r="H654" s="7"/>
      <c r="I654" s="7"/>
      <c r="J654" s="7"/>
      <c r="K654" s="7"/>
      <c r="L654" s="7"/>
      <c r="N654" s="7"/>
      <c r="O654" s="7"/>
      <c r="Q654" s="7"/>
      <c r="R654" s="7"/>
      <c r="S654" s="7"/>
      <c r="T654" s="7"/>
      <c r="U654" s="7"/>
    </row>
    <row r="655" spans="1:21">
      <c r="A655" s="7"/>
      <c r="B655" s="7"/>
      <c r="C655" s="7"/>
      <c r="D655" s="7"/>
      <c r="E655" s="7"/>
      <c r="F655" s="7"/>
      <c r="G655" s="7"/>
      <c r="H655" s="7"/>
      <c r="I655" s="7"/>
      <c r="J655" s="7"/>
      <c r="K655" s="7"/>
      <c r="L655" s="7"/>
      <c r="N655" s="7"/>
      <c r="O655" s="7"/>
      <c r="Q655" s="7"/>
      <c r="R655" s="7"/>
      <c r="S655" s="7"/>
      <c r="T655" s="7"/>
      <c r="U655" s="7"/>
    </row>
    <row r="656" spans="1:21">
      <c r="A656" s="7"/>
      <c r="B656" s="7"/>
      <c r="C656" s="7"/>
      <c r="D656" s="7"/>
      <c r="E656" s="7"/>
      <c r="F656" s="7"/>
      <c r="G656" s="7"/>
      <c r="H656" s="7"/>
      <c r="I656" s="7"/>
      <c r="J656" s="7"/>
      <c r="K656" s="7"/>
      <c r="L656" s="7"/>
      <c r="N656" s="7"/>
      <c r="O656" s="7"/>
      <c r="Q656" s="7"/>
      <c r="R656" s="7"/>
      <c r="S656" s="7"/>
      <c r="T656" s="7"/>
      <c r="U656" s="7"/>
    </row>
    <row r="657" spans="1:21">
      <c r="A657" s="7"/>
      <c r="B657" s="7"/>
      <c r="C657" s="7"/>
      <c r="D657" s="7"/>
      <c r="E657" s="7"/>
      <c r="F657" s="7"/>
      <c r="G657" s="7"/>
      <c r="H657" s="7"/>
      <c r="I657" s="7"/>
      <c r="J657" s="7"/>
      <c r="K657" s="7"/>
      <c r="L657" s="7"/>
      <c r="N657" s="7"/>
      <c r="O657" s="7"/>
      <c r="Q657" s="7"/>
      <c r="R657" s="7"/>
      <c r="S657" s="7"/>
      <c r="T657" s="7"/>
      <c r="U657" s="7"/>
    </row>
    <row r="658" spans="1:21">
      <c r="A658" s="7"/>
      <c r="B658" s="7"/>
      <c r="C658" s="7"/>
      <c r="D658" s="7"/>
      <c r="E658" s="7"/>
      <c r="F658" s="7"/>
      <c r="G658" s="7"/>
      <c r="H658" s="7"/>
      <c r="I658" s="7"/>
      <c r="J658" s="7"/>
      <c r="K658" s="7"/>
      <c r="L658" s="7"/>
      <c r="N658" s="7"/>
      <c r="O658" s="7"/>
      <c r="Q658" s="7"/>
      <c r="R658" s="7"/>
      <c r="S658" s="7"/>
      <c r="T658" s="7"/>
      <c r="U658" s="7"/>
    </row>
    <row r="659" spans="1:21">
      <c r="A659" s="7"/>
      <c r="B659" s="7"/>
      <c r="C659" s="7"/>
      <c r="D659" s="7"/>
      <c r="E659" s="7"/>
      <c r="F659" s="7"/>
      <c r="G659" s="7"/>
      <c r="H659" s="7"/>
      <c r="I659" s="7"/>
      <c r="J659" s="7"/>
      <c r="K659" s="7"/>
      <c r="L659" s="7"/>
      <c r="N659" s="7"/>
      <c r="O659" s="7"/>
      <c r="Q659" s="7"/>
      <c r="R659" s="7"/>
      <c r="S659" s="7"/>
      <c r="T659" s="7"/>
      <c r="U659" s="7"/>
    </row>
    <row r="660" spans="1:21">
      <c r="A660" s="7"/>
      <c r="B660" s="7"/>
      <c r="C660" s="7"/>
      <c r="D660" s="7"/>
      <c r="E660" s="7"/>
      <c r="F660" s="7"/>
      <c r="G660" s="7"/>
      <c r="H660" s="7"/>
      <c r="I660" s="7"/>
      <c r="J660" s="7"/>
      <c r="K660" s="7"/>
      <c r="L660" s="7"/>
      <c r="N660" s="7"/>
      <c r="O660" s="7"/>
      <c r="Q660" s="7"/>
      <c r="R660" s="7"/>
      <c r="S660" s="7"/>
      <c r="T660" s="7"/>
      <c r="U660" s="7"/>
    </row>
    <row r="661" spans="1:21">
      <c r="A661" s="7"/>
      <c r="B661" s="7"/>
      <c r="C661" s="7"/>
      <c r="D661" s="7"/>
      <c r="E661" s="7"/>
      <c r="F661" s="7"/>
      <c r="G661" s="7"/>
      <c r="H661" s="7"/>
      <c r="I661" s="7"/>
      <c r="J661" s="7"/>
      <c r="K661" s="7"/>
      <c r="L661" s="7"/>
      <c r="N661" s="7"/>
      <c r="O661" s="7"/>
      <c r="Q661" s="7"/>
      <c r="R661" s="7"/>
      <c r="S661" s="7"/>
      <c r="T661" s="7"/>
      <c r="U661" s="7"/>
    </row>
    <row r="662" spans="1:21">
      <c r="A662" s="7"/>
      <c r="B662" s="7"/>
      <c r="C662" s="7"/>
      <c r="D662" s="7"/>
      <c r="E662" s="7"/>
      <c r="F662" s="7"/>
      <c r="G662" s="7"/>
      <c r="H662" s="7"/>
      <c r="I662" s="7"/>
      <c r="J662" s="7"/>
      <c r="K662" s="7"/>
      <c r="L662" s="7"/>
      <c r="N662" s="7"/>
      <c r="O662" s="7"/>
      <c r="Q662" s="7"/>
      <c r="R662" s="7"/>
      <c r="S662" s="7"/>
      <c r="T662" s="7"/>
      <c r="U662" s="7"/>
    </row>
    <row r="663" spans="1:21">
      <c r="A663" s="7"/>
      <c r="B663" s="7"/>
      <c r="C663" s="7"/>
      <c r="D663" s="7"/>
      <c r="E663" s="7"/>
      <c r="F663" s="7"/>
      <c r="G663" s="7"/>
      <c r="H663" s="7"/>
      <c r="I663" s="7"/>
      <c r="J663" s="7"/>
      <c r="K663" s="7"/>
      <c r="L663" s="7"/>
      <c r="N663" s="7"/>
      <c r="O663" s="7"/>
      <c r="Q663" s="7"/>
      <c r="R663" s="7"/>
      <c r="S663" s="7"/>
      <c r="T663" s="7"/>
      <c r="U663" s="7"/>
    </row>
    <row r="664" spans="1:21">
      <c r="A664" s="7"/>
      <c r="B664" s="7"/>
      <c r="C664" s="7"/>
      <c r="D664" s="7"/>
      <c r="E664" s="7"/>
      <c r="F664" s="7"/>
      <c r="G664" s="7"/>
      <c r="H664" s="7"/>
      <c r="I664" s="7"/>
      <c r="J664" s="7"/>
      <c r="K664" s="7"/>
      <c r="L664" s="7"/>
      <c r="N664" s="7"/>
      <c r="O664" s="7"/>
      <c r="Q664" s="7"/>
      <c r="R664" s="7"/>
      <c r="S664" s="7"/>
      <c r="T664" s="7"/>
      <c r="U664" s="7"/>
    </row>
    <row r="665" spans="1:21">
      <c r="A665" s="7"/>
      <c r="B665" s="7"/>
      <c r="C665" s="7"/>
      <c r="D665" s="7"/>
      <c r="E665" s="7"/>
      <c r="F665" s="7"/>
      <c r="G665" s="7"/>
      <c r="H665" s="7"/>
      <c r="I665" s="7"/>
      <c r="J665" s="7"/>
      <c r="K665" s="7"/>
      <c r="L665" s="7"/>
      <c r="N665" s="7"/>
      <c r="O665" s="7"/>
      <c r="Q665" s="7"/>
      <c r="R665" s="7"/>
      <c r="S665" s="7"/>
      <c r="T665" s="7"/>
      <c r="U665" s="7"/>
    </row>
    <row r="666" spans="1:21">
      <c r="A666" s="7"/>
      <c r="B666" s="7"/>
      <c r="C666" s="7"/>
      <c r="D666" s="7"/>
      <c r="E666" s="7"/>
      <c r="F666" s="7"/>
      <c r="G666" s="7"/>
      <c r="H666" s="7"/>
      <c r="I666" s="7"/>
      <c r="J666" s="7"/>
      <c r="K666" s="7"/>
      <c r="L666" s="7"/>
      <c r="N666" s="7"/>
      <c r="O666" s="7"/>
      <c r="Q666" s="7"/>
      <c r="R666" s="7"/>
      <c r="S666" s="7"/>
      <c r="T666" s="7"/>
      <c r="U666" s="7"/>
    </row>
    <row r="667" spans="1:21">
      <c r="A667" s="7"/>
      <c r="B667" s="7"/>
      <c r="C667" s="7"/>
      <c r="D667" s="7"/>
      <c r="E667" s="7"/>
      <c r="F667" s="7"/>
      <c r="G667" s="7"/>
      <c r="H667" s="7"/>
      <c r="I667" s="7"/>
      <c r="J667" s="7"/>
      <c r="K667" s="7"/>
      <c r="L667" s="7"/>
      <c r="N667" s="7"/>
      <c r="O667" s="7"/>
      <c r="Q667" s="7"/>
      <c r="R667" s="7"/>
      <c r="S667" s="7"/>
      <c r="T667" s="7"/>
      <c r="U667" s="7"/>
    </row>
    <row r="668" spans="1:21">
      <c r="A668" s="7"/>
      <c r="B668" s="7"/>
      <c r="C668" s="7"/>
      <c r="D668" s="7"/>
      <c r="E668" s="7"/>
      <c r="F668" s="7"/>
      <c r="G668" s="7"/>
      <c r="H668" s="7"/>
      <c r="I668" s="7"/>
      <c r="J668" s="7"/>
      <c r="K668" s="7"/>
      <c r="L668" s="7"/>
      <c r="N668" s="7"/>
      <c r="O668" s="7"/>
      <c r="Q668" s="7"/>
      <c r="R668" s="7"/>
      <c r="S668" s="7"/>
      <c r="T668" s="7"/>
      <c r="U668" s="7"/>
    </row>
    <row r="669" spans="1:21">
      <c r="A669" s="7"/>
      <c r="B669" s="7"/>
      <c r="C669" s="7"/>
      <c r="D669" s="7"/>
      <c r="E669" s="7"/>
      <c r="F669" s="7"/>
      <c r="G669" s="7"/>
      <c r="H669" s="7"/>
      <c r="I669" s="7"/>
      <c r="J669" s="7"/>
      <c r="K669" s="7"/>
      <c r="L669" s="7"/>
      <c r="N669" s="7"/>
      <c r="O669" s="7"/>
      <c r="Q669" s="7"/>
      <c r="R669" s="7"/>
      <c r="S669" s="7"/>
      <c r="T669" s="7"/>
      <c r="U669" s="7"/>
    </row>
    <row r="670" spans="1:21">
      <c r="A670" s="7"/>
      <c r="B670" s="7"/>
      <c r="C670" s="7"/>
      <c r="D670" s="7"/>
      <c r="E670" s="7"/>
      <c r="F670" s="7"/>
      <c r="G670" s="7"/>
      <c r="H670" s="7"/>
      <c r="I670" s="7"/>
      <c r="J670" s="7"/>
      <c r="K670" s="7"/>
      <c r="L670" s="7"/>
      <c r="N670" s="7"/>
      <c r="O670" s="7"/>
      <c r="Q670" s="7"/>
      <c r="R670" s="7"/>
      <c r="S670" s="7"/>
      <c r="T670" s="7"/>
      <c r="U670" s="7"/>
    </row>
    <row r="671" spans="1:21">
      <c r="A671" s="7"/>
      <c r="B671" s="7"/>
      <c r="C671" s="7"/>
      <c r="D671" s="7"/>
      <c r="E671" s="7"/>
      <c r="F671" s="7"/>
      <c r="G671" s="7"/>
      <c r="H671" s="7"/>
      <c r="I671" s="7"/>
      <c r="J671" s="7"/>
      <c r="K671" s="7"/>
      <c r="L671" s="7"/>
      <c r="N671" s="7"/>
      <c r="O671" s="7"/>
      <c r="Q671" s="7"/>
      <c r="R671" s="7"/>
      <c r="S671" s="7"/>
      <c r="T671" s="7"/>
      <c r="U671" s="7"/>
    </row>
    <row r="672" spans="1:21">
      <c r="A672" s="7"/>
      <c r="B672" s="7"/>
      <c r="C672" s="7"/>
      <c r="D672" s="7"/>
      <c r="E672" s="7"/>
      <c r="F672" s="7"/>
      <c r="G672" s="7"/>
      <c r="H672" s="7"/>
      <c r="I672" s="7"/>
      <c r="J672" s="7"/>
      <c r="K672" s="7"/>
      <c r="L672" s="7"/>
      <c r="N672" s="7"/>
      <c r="O672" s="7"/>
      <c r="Q672" s="7"/>
      <c r="R672" s="7"/>
      <c r="S672" s="7"/>
      <c r="T672" s="7"/>
      <c r="U672" s="7"/>
    </row>
    <row r="673" spans="1:21">
      <c r="A673" s="7"/>
      <c r="B673" s="7"/>
      <c r="C673" s="7"/>
      <c r="D673" s="7"/>
      <c r="E673" s="7"/>
      <c r="F673" s="7"/>
      <c r="G673" s="7"/>
      <c r="H673" s="7"/>
      <c r="I673" s="7"/>
      <c r="J673" s="7"/>
      <c r="K673" s="7"/>
      <c r="L673" s="7"/>
      <c r="N673" s="7"/>
      <c r="O673" s="7"/>
      <c r="Q673" s="7"/>
      <c r="R673" s="7"/>
      <c r="S673" s="7"/>
      <c r="T673" s="7"/>
      <c r="U673" s="7"/>
    </row>
    <row r="674" spans="1:21">
      <c r="A674" s="7"/>
      <c r="B674" s="7"/>
      <c r="C674" s="7"/>
      <c r="D674" s="7"/>
      <c r="E674" s="7"/>
      <c r="F674" s="7"/>
      <c r="G674" s="7"/>
      <c r="H674" s="7"/>
      <c r="I674" s="7"/>
      <c r="J674" s="7"/>
      <c r="K674" s="7"/>
      <c r="L674" s="7"/>
      <c r="N674" s="7"/>
      <c r="O674" s="7"/>
      <c r="Q674" s="7"/>
      <c r="R674" s="7"/>
      <c r="S674" s="7"/>
      <c r="T674" s="7"/>
      <c r="U674" s="7"/>
    </row>
    <row r="675" spans="1:21">
      <c r="A675" s="7"/>
      <c r="B675" s="7"/>
      <c r="C675" s="7"/>
      <c r="D675" s="7"/>
      <c r="E675" s="7"/>
      <c r="F675" s="7"/>
      <c r="G675" s="7"/>
      <c r="H675" s="7"/>
      <c r="I675" s="7"/>
      <c r="J675" s="7"/>
      <c r="K675" s="7"/>
      <c r="L675" s="7"/>
      <c r="N675" s="7"/>
      <c r="O675" s="7"/>
      <c r="Q675" s="7"/>
      <c r="R675" s="7"/>
      <c r="S675" s="7"/>
      <c r="T675" s="7"/>
      <c r="U675" s="7"/>
    </row>
    <row r="676" spans="1:21">
      <c r="A676" s="7"/>
      <c r="B676" s="7"/>
      <c r="C676" s="7"/>
      <c r="D676" s="7"/>
      <c r="E676" s="7"/>
      <c r="F676" s="7"/>
      <c r="G676" s="7"/>
      <c r="H676" s="7"/>
      <c r="I676" s="7"/>
      <c r="J676" s="7"/>
      <c r="K676" s="7"/>
      <c r="L676" s="7"/>
      <c r="N676" s="7"/>
      <c r="O676" s="7"/>
      <c r="Q676" s="7"/>
      <c r="R676" s="7"/>
      <c r="S676" s="7"/>
      <c r="T676" s="7"/>
      <c r="U676" s="7"/>
    </row>
    <row r="677" spans="1:21">
      <c r="A677" s="7"/>
      <c r="B677" s="7"/>
      <c r="C677" s="7"/>
      <c r="D677" s="7"/>
      <c r="E677" s="7"/>
      <c r="F677" s="7"/>
      <c r="G677" s="7"/>
      <c r="H677" s="7"/>
      <c r="I677" s="7"/>
      <c r="J677" s="7"/>
      <c r="K677" s="7"/>
      <c r="L677" s="7"/>
      <c r="N677" s="7"/>
      <c r="O677" s="7"/>
      <c r="Q677" s="7"/>
      <c r="R677" s="7"/>
      <c r="S677" s="7"/>
      <c r="T677" s="7"/>
      <c r="U677" s="7"/>
    </row>
    <row r="678" spans="1:21">
      <c r="A678" s="7"/>
      <c r="B678" s="7"/>
      <c r="C678" s="7"/>
      <c r="D678" s="7"/>
      <c r="E678" s="7"/>
      <c r="F678" s="7"/>
      <c r="G678" s="7"/>
      <c r="H678" s="7"/>
      <c r="I678" s="7"/>
      <c r="J678" s="7"/>
      <c r="K678" s="7"/>
      <c r="L678" s="7"/>
      <c r="N678" s="7"/>
      <c r="O678" s="7"/>
      <c r="Q678" s="7"/>
      <c r="R678" s="7"/>
      <c r="S678" s="7"/>
      <c r="T678" s="7"/>
      <c r="U678" s="7"/>
    </row>
    <row r="679" spans="1:21">
      <c r="A679" s="7"/>
      <c r="B679" s="7"/>
      <c r="C679" s="7"/>
      <c r="D679" s="7"/>
      <c r="E679" s="7"/>
      <c r="F679" s="7"/>
      <c r="G679" s="7"/>
      <c r="H679" s="7"/>
      <c r="I679" s="7"/>
      <c r="J679" s="7"/>
      <c r="K679" s="7"/>
      <c r="L679" s="7"/>
      <c r="N679" s="7"/>
      <c r="O679" s="7"/>
      <c r="Q679" s="7"/>
      <c r="R679" s="7"/>
      <c r="S679" s="7"/>
      <c r="T679" s="7"/>
      <c r="U679" s="7"/>
    </row>
    <row r="680" spans="1:21">
      <c r="A680" s="7"/>
      <c r="B680" s="7"/>
      <c r="C680" s="7"/>
      <c r="D680" s="7"/>
      <c r="E680" s="7"/>
      <c r="F680" s="7"/>
      <c r="G680" s="7"/>
      <c r="H680" s="7"/>
      <c r="I680" s="7"/>
      <c r="J680" s="7"/>
      <c r="K680" s="7"/>
      <c r="L680" s="7"/>
      <c r="N680" s="7"/>
      <c r="O680" s="7"/>
      <c r="Q680" s="7"/>
      <c r="R680" s="7"/>
      <c r="S680" s="7"/>
      <c r="T680" s="7"/>
      <c r="U680" s="7"/>
    </row>
    <row r="681" spans="1:21">
      <c r="A681" s="7"/>
      <c r="B681" s="7"/>
      <c r="C681" s="7"/>
      <c r="D681" s="7"/>
      <c r="E681" s="7"/>
      <c r="F681" s="7"/>
      <c r="G681" s="7"/>
      <c r="H681" s="7"/>
      <c r="I681" s="7"/>
      <c r="J681" s="7"/>
      <c r="K681" s="7"/>
      <c r="L681" s="7"/>
      <c r="N681" s="7"/>
      <c r="O681" s="7"/>
      <c r="Q681" s="7"/>
      <c r="R681" s="7"/>
      <c r="S681" s="7"/>
      <c r="T681" s="7"/>
      <c r="U681" s="7"/>
    </row>
    <row r="682" spans="1:21">
      <c r="A682" s="7"/>
      <c r="B682" s="7"/>
      <c r="C682" s="7"/>
      <c r="D682" s="7"/>
      <c r="E682" s="7"/>
      <c r="F682" s="7"/>
      <c r="G682" s="7"/>
      <c r="H682" s="7"/>
      <c r="I682" s="7"/>
      <c r="J682" s="7"/>
      <c r="K682" s="7"/>
      <c r="L682" s="7"/>
      <c r="N682" s="7"/>
      <c r="O682" s="7"/>
      <c r="Q682" s="7"/>
      <c r="R682" s="7"/>
      <c r="S682" s="7"/>
      <c r="T682" s="7"/>
      <c r="U682" s="7"/>
    </row>
    <row r="683" spans="1:21">
      <c r="A683" s="7"/>
      <c r="B683" s="7"/>
      <c r="C683" s="7"/>
      <c r="D683" s="7"/>
      <c r="E683" s="7"/>
      <c r="F683" s="7"/>
      <c r="G683" s="7"/>
      <c r="H683" s="7"/>
      <c r="I683" s="7"/>
      <c r="J683" s="7"/>
      <c r="K683" s="7"/>
      <c r="L683" s="7"/>
      <c r="N683" s="7"/>
      <c r="O683" s="7"/>
      <c r="Q683" s="7"/>
      <c r="R683" s="7"/>
      <c r="S683" s="7"/>
      <c r="T683" s="7"/>
      <c r="U683" s="7"/>
    </row>
    <row r="684" spans="1:21">
      <c r="A684" s="7"/>
      <c r="B684" s="7"/>
      <c r="C684" s="7"/>
      <c r="D684" s="7"/>
      <c r="E684" s="7"/>
      <c r="F684" s="7"/>
      <c r="G684" s="7"/>
      <c r="H684" s="7"/>
      <c r="I684" s="7"/>
      <c r="J684" s="7"/>
      <c r="K684" s="7"/>
      <c r="L684" s="7"/>
      <c r="N684" s="7"/>
      <c r="O684" s="7"/>
      <c r="Q684" s="7"/>
      <c r="R684" s="7"/>
      <c r="S684" s="7"/>
      <c r="T684" s="7"/>
      <c r="U684" s="7"/>
    </row>
    <row r="685" spans="1:21">
      <c r="A685" s="7"/>
      <c r="B685" s="7"/>
      <c r="C685" s="7"/>
      <c r="D685" s="7"/>
      <c r="E685" s="7"/>
      <c r="F685" s="7"/>
      <c r="G685" s="7"/>
      <c r="H685" s="7"/>
      <c r="I685" s="7"/>
      <c r="J685" s="7"/>
      <c r="K685" s="7"/>
      <c r="L685" s="7"/>
      <c r="N685" s="7"/>
      <c r="O685" s="7"/>
      <c r="Q685" s="7"/>
      <c r="R685" s="7"/>
      <c r="S685" s="7"/>
      <c r="T685" s="7"/>
      <c r="U685" s="7"/>
    </row>
    <row r="686" spans="1:21">
      <c r="A686" s="7"/>
      <c r="B686" s="7"/>
      <c r="C686" s="7"/>
      <c r="D686" s="7"/>
      <c r="E686" s="7"/>
      <c r="F686" s="7"/>
      <c r="G686" s="7"/>
      <c r="H686" s="7"/>
      <c r="I686" s="7"/>
      <c r="J686" s="7"/>
      <c r="K686" s="7"/>
      <c r="L686" s="7"/>
      <c r="N686" s="7"/>
      <c r="O686" s="7"/>
      <c r="Q686" s="7"/>
      <c r="R686" s="7"/>
      <c r="S686" s="7"/>
      <c r="T686" s="7"/>
      <c r="U686" s="7"/>
    </row>
    <row r="687" spans="1:21">
      <c r="A687" s="7"/>
      <c r="B687" s="7"/>
      <c r="C687" s="7"/>
      <c r="D687" s="7"/>
      <c r="E687" s="7"/>
      <c r="F687" s="7"/>
      <c r="G687" s="7"/>
      <c r="H687" s="7"/>
      <c r="I687" s="7"/>
      <c r="J687" s="7"/>
      <c r="K687" s="7"/>
      <c r="L687" s="7"/>
      <c r="N687" s="7"/>
      <c r="O687" s="7"/>
      <c r="Q687" s="7"/>
      <c r="R687" s="7"/>
      <c r="S687" s="7"/>
      <c r="T687" s="7"/>
      <c r="U687" s="7"/>
    </row>
    <row r="688" spans="1:21">
      <c r="A688" s="7"/>
      <c r="B688" s="7"/>
      <c r="C688" s="7"/>
      <c r="D688" s="7"/>
      <c r="E688" s="7"/>
      <c r="F688" s="7"/>
      <c r="G688" s="7"/>
      <c r="H688" s="7"/>
      <c r="I688" s="7"/>
      <c r="J688" s="7"/>
      <c r="K688" s="7"/>
      <c r="L688" s="7"/>
      <c r="N688" s="7"/>
      <c r="O688" s="7"/>
      <c r="Q688" s="7"/>
      <c r="R688" s="7"/>
      <c r="S688" s="7"/>
      <c r="T688" s="7"/>
      <c r="U688" s="7"/>
    </row>
    <row r="689" spans="1:21">
      <c r="A689" s="7"/>
      <c r="B689" s="7"/>
      <c r="C689" s="7"/>
      <c r="D689" s="7"/>
      <c r="E689" s="7"/>
      <c r="F689" s="7"/>
      <c r="G689" s="7"/>
      <c r="H689" s="7"/>
      <c r="I689" s="7"/>
      <c r="J689" s="7"/>
      <c r="K689" s="7"/>
      <c r="L689" s="7"/>
      <c r="N689" s="7"/>
      <c r="O689" s="7"/>
      <c r="Q689" s="7"/>
      <c r="R689" s="7"/>
      <c r="S689" s="7"/>
      <c r="T689" s="7"/>
      <c r="U689" s="7"/>
    </row>
    <row r="690" spans="1:21">
      <c r="A690" s="7"/>
      <c r="B690" s="7"/>
      <c r="C690" s="7"/>
      <c r="D690" s="7"/>
      <c r="E690" s="7"/>
      <c r="F690" s="7"/>
      <c r="G690" s="7"/>
      <c r="H690" s="7"/>
      <c r="I690" s="7"/>
      <c r="J690" s="7"/>
      <c r="K690" s="7"/>
      <c r="L690" s="7"/>
      <c r="N690" s="7"/>
      <c r="O690" s="7"/>
      <c r="Q690" s="7"/>
      <c r="R690" s="7"/>
      <c r="S690" s="7"/>
      <c r="T690" s="7"/>
      <c r="U690" s="7"/>
    </row>
    <row r="691" spans="1:21">
      <c r="A691" s="7"/>
      <c r="B691" s="7"/>
      <c r="C691" s="7"/>
      <c r="D691" s="7"/>
      <c r="E691" s="7"/>
      <c r="F691" s="7"/>
      <c r="G691" s="7"/>
      <c r="H691" s="7"/>
      <c r="I691" s="7"/>
      <c r="J691" s="7"/>
      <c r="K691" s="7"/>
      <c r="L691" s="7"/>
      <c r="N691" s="7"/>
      <c r="O691" s="7"/>
      <c r="Q691" s="7"/>
      <c r="R691" s="7"/>
      <c r="S691" s="7"/>
      <c r="T691" s="7"/>
      <c r="U691" s="7"/>
    </row>
    <row r="692" spans="1:21">
      <c r="A692" s="7"/>
      <c r="B692" s="7"/>
      <c r="C692" s="7"/>
      <c r="D692" s="7"/>
      <c r="E692" s="7"/>
      <c r="F692" s="7"/>
      <c r="G692" s="7"/>
      <c r="H692" s="7"/>
      <c r="I692" s="7"/>
      <c r="J692" s="7"/>
      <c r="K692" s="7"/>
      <c r="L692" s="7"/>
      <c r="N692" s="7"/>
      <c r="O692" s="7"/>
      <c r="Q692" s="7"/>
      <c r="R692" s="7"/>
      <c r="S692" s="7"/>
      <c r="T692" s="7"/>
      <c r="U692" s="7"/>
    </row>
    <row r="693" spans="1:21">
      <c r="A693" s="7"/>
      <c r="B693" s="7"/>
      <c r="C693" s="7"/>
      <c r="D693" s="7"/>
      <c r="E693" s="7"/>
      <c r="F693" s="7"/>
      <c r="G693" s="7"/>
      <c r="H693" s="7"/>
      <c r="I693" s="7"/>
      <c r="J693" s="7"/>
      <c r="K693" s="7"/>
      <c r="L693" s="7"/>
      <c r="N693" s="7"/>
      <c r="O693" s="7"/>
      <c r="Q693" s="7"/>
      <c r="R693" s="7"/>
      <c r="S693" s="7"/>
      <c r="T693" s="7"/>
      <c r="U693" s="7"/>
    </row>
    <row r="694" spans="1:21">
      <c r="A694" s="7"/>
      <c r="B694" s="7"/>
      <c r="C694" s="7"/>
      <c r="D694" s="7"/>
      <c r="E694" s="7"/>
      <c r="F694" s="7"/>
      <c r="G694" s="7"/>
      <c r="H694" s="7"/>
      <c r="I694" s="7"/>
      <c r="J694" s="7"/>
      <c r="K694" s="7"/>
      <c r="L694" s="7"/>
      <c r="N694" s="7"/>
      <c r="O694" s="7"/>
      <c r="Q694" s="7"/>
      <c r="R694" s="7"/>
      <c r="S694" s="7"/>
      <c r="T694" s="7"/>
      <c r="U694" s="7"/>
    </row>
    <row r="695" spans="1:21">
      <c r="A695" s="7"/>
      <c r="B695" s="7"/>
      <c r="C695" s="7"/>
      <c r="D695" s="7"/>
      <c r="E695" s="7"/>
      <c r="F695" s="7"/>
      <c r="G695" s="7"/>
      <c r="H695" s="7"/>
      <c r="I695" s="7"/>
      <c r="J695" s="7"/>
      <c r="K695" s="7"/>
      <c r="L695" s="7"/>
      <c r="N695" s="7"/>
      <c r="O695" s="7"/>
      <c r="Q695" s="7"/>
      <c r="R695" s="7"/>
      <c r="S695" s="7"/>
      <c r="T695" s="7"/>
      <c r="U695" s="7"/>
    </row>
    <row r="696" spans="1:21">
      <c r="A696" s="7"/>
      <c r="B696" s="7"/>
      <c r="C696" s="7"/>
      <c r="D696" s="7"/>
      <c r="E696" s="7"/>
      <c r="F696" s="7"/>
      <c r="G696" s="7"/>
      <c r="H696" s="7"/>
      <c r="I696" s="7"/>
      <c r="J696" s="7"/>
      <c r="K696" s="7"/>
      <c r="L696" s="7"/>
      <c r="N696" s="7"/>
      <c r="O696" s="7"/>
      <c r="Q696" s="7"/>
      <c r="R696" s="7"/>
      <c r="S696" s="7"/>
      <c r="T696" s="7"/>
      <c r="U696" s="7"/>
    </row>
    <row r="697" spans="1:21">
      <c r="A697" s="7"/>
      <c r="B697" s="7"/>
      <c r="C697" s="7"/>
      <c r="D697" s="7"/>
      <c r="E697" s="7"/>
      <c r="F697" s="7"/>
      <c r="G697" s="7"/>
      <c r="H697" s="7"/>
      <c r="I697" s="7"/>
      <c r="J697" s="7"/>
      <c r="K697" s="7"/>
      <c r="L697" s="7"/>
      <c r="N697" s="7"/>
      <c r="O697" s="7"/>
      <c r="Q697" s="7"/>
      <c r="R697" s="7"/>
      <c r="S697" s="7"/>
      <c r="T697" s="7"/>
      <c r="U697" s="7"/>
    </row>
    <row r="698" spans="1:21">
      <c r="A698" s="7"/>
      <c r="B698" s="7"/>
      <c r="C698" s="7"/>
      <c r="D698" s="7"/>
      <c r="E698" s="7"/>
      <c r="F698" s="7"/>
      <c r="G698" s="7"/>
      <c r="H698" s="7"/>
      <c r="I698" s="7"/>
      <c r="J698" s="7"/>
      <c r="K698" s="7"/>
      <c r="L698" s="7"/>
      <c r="N698" s="7"/>
      <c r="O698" s="7"/>
      <c r="Q698" s="7"/>
      <c r="R698" s="7"/>
      <c r="S698" s="7"/>
      <c r="T698" s="7"/>
      <c r="U698" s="7"/>
    </row>
    <row r="699" spans="1:21">
      <c r="A699" s="7"/>
      <c r="B699" s="7"/>
      <c r="C699" s="7"/>
      <c r="D699" s="7"/>
      <c r="E699" s="7"/>
      <c r="F699" s="7"/>
      <c r="G699" s="7"/>
      <c r="H699" s="7"/>
      <c r="I699" s="7"/>
      <c r="J699" s="7"/>
      <c r="K699" s="7"/>
      <c r="L699" s="7"/>
      <c r="N699" s="7"/>
      <c r="O699" s="7"/>
      <c r="Q699" s="7"/>
      <c r="R699" s="7"/>
      <c r="S699" s="7"/>
      <c r="T699" s="7"/>
      <c r="U699" s="7"/>
    </row>
    <row r="700" spans="1:21">
      <c r="A700" s="7"/>
      <c r="B700" s="7"/>
      <c r="C700" s="7"/>
      <c r="D700" s="7"/>
      <c r="E700" s="7"/>
      <c r="F700" s="7"/>
      <c r="G700" s="7"/>
      <c r="H700" s="7"/>
      <c r="I700" s="7"/>
      <c r="J700" s="7"/>
      <c r="K700" s="7"/>
      <c r="L700" s="7"/>
      <c r="N700" s="7"/>
      <c r="O700" s="7"/>
      <c r="Q700" s="7"/>
      <c r="R700" s="7"/>
      <c r="S700" s="7"/>
      <c r="T700" s="7"/>
      <c r="U700" s="7"/>
    </row>
    <row r="701" spans="1:21">
      <c r="A701" s="7"/>
      <c r="B701" s="7"/>
      <c r="C701" s="7"/>
      <c r="D701" s="7"/>
      <c r="E701" s="7"/>
      <c r="F701" s="7"/>
      <c r="G701" s="7"/>
      <c r="H701" s="7"/>
      <c r="I701" s="7"/>
      <c r="J701" s="7"/>
      <c r="K701" s="7"/>
      <c r="L701" s="7"/>
      <c r="N701" s="7"/>
      <c r="O701" s="7"/>
      <c r="Q701" s="7"/>
      <c r="R701" s="7"/>
      <c r="S701" s="7"/>
      <c r="T701" s="7"/>
      <c r="U701" s="7"/>
    </row>
    <row r="702" spans="1:21">
      <c r="A702" s="7"/>
      <c r="B702" s="7"/>
      <c r="C702" s="7"/>
      <c r="D702" s="7"/>
      <c r="E702" s="7"/>
      <c r="F702" s="7"/>
      <c r="G702" s="7"/>
      <c r="H702" s="7"/>
      <c r="I702" s="7"/>
      <c r="J702" s="7"/>
      <c r="K702" s="7"/>
      <c r="L702" s="7"/>
      <c r="N702" s="7"/>
      <c r="O702" s="7"/>
      <c r="Q702" s="7"/>
      <c r="R702" s="7"/>
      <c r="S702" s="7"/>
      <c r="T702" s="7"/>
      <c r="U702" s="7"/>
    </row>
    <row r="703" spans="1:21">
      <c r="A703" s="7"/>
      <c r="B703" s="7"/>
      <c r="C703" s="7"/>
      <c r="D703" s="7"/>
      <c r="E703" s="7"/>
      <c r="F703" s="7"/>
      <c r="G703" s="7"/>
      <c r="H703" s="7"/>
      <c r="I703" s="7"/>
      <c r="J703" s="7"/>
      <c r="K703" s="7"/>
      <c r="L703" s="7"/>
      <c r="N703" s="7"/>
      <c r="O703" s="7"/>
      <c r="Q703" s="7"/>
      <c r="R703" s="7"/>
      <c r="S703" s="7"/>
      <c r="T703" s="7"/>
      <c r="U703" s="7"/>
    </row>
    <row r="704" spans="1:21">
      <c r="A704" s="7"/>
      <c r="B704" s="7"/>
      <c r="C704" s="7"/>
      <c r="D704" s="7"/>
      <c r="E704" s="7"/>
      <c r="F704" s="7"/>
      <c r="G704" s="7"/>
      <c r="H704" s="7"/>
      <c r="I704" s="7"/>
      <c r="J704" s="7"/>
      <c r="K704" s="7"/>
      <c r="L704" s="7"/>
      <c r="N704" s="7"/>
      <c r="O704" s="7"/>
      <c r="Q704" s="7"/>
      <c r="R704" s="7"/>
      <c r="S704" s="7"/>
      <c r="T704" s="7"/>
      <c r="U704" s="7"/>
    </row>
    <row r="705" spans="1:21">
      <c r="A705" s="7"/>
      <c r="B705" s="7"/>
      <c r="C705" s="7"/>
      <c r="D705" s="7"/>
      <c r="E705" s="7"/>
      <c r="F705" s="7"/>
      <c r="G705" s="7"/>
      <c r="H705" s="7"/>
      <c r="I705" s="7"/>
      <c r="J705" s="7"/>
      <c r="K705" s="7"/>
      <c r="L705" s="7"/>
      <c r="N705" s="7"/>
      <c r="O705" s="7"/>
      <c r="Q705" s="7"/>
      <c r="R705" s="7"/>
      <c r="S705" s="7"/>
      <c r="T705" s="7"/>
      <c r="U705" s="7"/>
    </row>
    <row r="706" spans="1:21">
      <c r="A706" s="7"/>
      <c r="B706" s="7"/>
      <c r="C706" s="7"/>
      <c r="D706" s="7"/>
      <c r="E706" s="7"/>
      <c r="F706" s="7"/>
      <c r="G706" s="7"/>
      <c r="H706" s="7"/>
      <c r="I706" s="7"/>
      <c r="J706" s="7"/>
      <c r="K706" s="7"/>
      <c r="L706" s="7"/>
      <c r="N706" s="7"/>
      <c r="O706" s="7"/>
      <c r="Q706" s="7"/>
      <c r="R706" s="7"/>
      <c r="S706" s="7"/>
      <c r="T706" s="7"/>
      <c r="U706" s="7"/>
    </row>
    <row r="707" spans="1:21">
      <c r="A707" s="7"/>
      <c r="B707" s="7"/>
      <c r="C707" s="7"/>
      <c r="D707" s="7"/>
      <c r="E707" s="7"/>
      <c r="F707" s="7"/>
      <c r="G707" s="7"/>
      <c r="H707" s="7"/>
      <c r="I707" s="7"/>
      <c r="J707" s="7"/>
      <c r="K707" s="7"/>
      <c r="L707" s="7"/>
      <c r="N707" s="7"/>
      <c r="O707" s="7"/>
      <c r="Q707" s="7"/>
      <c r="R707" s="7"/>
      <c r="S707" s="7"/>
      <c r="T707" s="7"/>
      <c r="U707" s="7"/>
    </row>
    <row r="708" spans="1:21">
      <c r="A708" s="7"/>
      <c r="B708" s="7"/>
      <c r="C708" s="7"/>
      <c r="D708" s="7"/>
      <c r="E708" s="7"/>
      <c r="F708" s="7"/>
      <c r="G708" s="7"/>
      <c r="H708" s="7"/>
      <c r="I708" s="7"/>
      <c r="J708" s="7"/>
      <c r="K708" s="7"/>
      <c r="L708" s="7"/>
      <c r="N708" s="7"/>
      <c r="O708" s="7"/>
      <c r="Q708" s="7"/>
      <c r="R708" s="7"/>
      <c r="S708" s="7"/>
      <c r="T708" s="7"/>
      <c r="U708" s="7"/>
    </row>
    <row r="709" spans="1:21">
      <c r="A709" s="7"/>
      <c r="B709" s="7"/>
      <c r="C709" s="7"/>
      <c r="D709" s="7"/>
      <c r="E709" s="7"/>
      <c r="F709" s="7"/>
      <c r="G709" s="7"/>
      <c r="H709" s="7"/>
      <c r="I709" s="7"/>
      <c r="J709" s="7"/>
      <c r="K709" s="7"/>
      <c r="L709" s="7"/>
      <c r="N709" s="7"/>
      <c r="O709" s="7"/>
      <c r="Q709" s="7"/>
      <c r="R709" s="7"/>
      <c r="S709" s="7"/>
      <c r="T709" s="7"/>
      <c r="U709" s="7"/>
    </row>
    <row r="710" spans="1:21">
      <c r="A710" s="7"/>
      <c r="B710" s="7"/>
      <c r="C710" s="7"/>
      <c r="D710" s="7"/>
      <c r="E710" s="7"/>
      <c r="F710" s="7"/>
      <c r="G710" s="7"/>
      <c r="H710" s="7"/>
      <c r="I710" s="7"/>
      <c r="J710" s="7"/>
      <c r="K710" s="7"/>
      <c r="L710" s="7"/>
      <c r="N710" s="7"/>
      <c r="O710" s="7"/>
      <c r="Q710" s="7"/>
      <c r="R710" s="7"/>
      <c r="S710" s="7"/>
      <c r="T710" s="7"/>
      <c r="U710" s="7"/>
    </row>
    <row r="711" spans="1:21">
      <c r="A711" s="7"/>
      <c r="B711" s="7"/>
      <c r="C711" s="7"/>
      <c r="D711" s="7"/>
      <c r="E711" s="7"/>
      <c r="F711" s="7"/>
      <c r="G711" s="7"/>
      <c r="H711" s="7"/>
      <c r="I711" s="7"/>
      <c r="J711" s="7"/>
      <c r="K711" s="7"/>
      <c r="L711" s="7"/>
      <c r="N711" s="7"/>
      <c r="O711" s="7"/>
      <c r="Q711" s="7"/>
      <c r="R711" s="7"/>
      <c r="S711" s="7"/>
      <c r="T711" s="7"/>
      <c r="U711" s="7"/>
    </row>
    <row r="712" spans="1:21">
      <c r="A712" s="7"/>
      <c r="B712" s="7"/>
      <c r="C712" s="7"/>
      <c r="D712" s="7"/>
      <c r="E712" s="7"/>
      <c r="F712" s="7"/>
      <c r="G712" s="7"/>
      <c r="H712" s="7"/>
      <c r="I712" s="7"/>
      <c r="J712" s="7"/>
      <c r="K712" s="7"/>
      <c r="L712" s="7"/>
      <c r="N712" s="7"/>
      <c r="O712" s="7"/>
      <c r="Q712" s="7"/>
      <c r="R712" s="7"/>
      <c r="S712" s="7"/>
      <c r="T712" s="7"/>
      <c r="U712" s="7"/>
    </row>
    <row r="713" spans="1:21">
      <c r="A713" s="7"/>
      <c r="B713" s="7"/>
      <c r="C713" s="7"/>
      <c r="D713" s="7"/>
      <c r="E713" s="7"/>
      <c r="F713" s="7"/>
      <c r="G713" s="7"/>
      <c r="H713" s="7"/>
      <c r="I713" s="7"/>
      <c r="J713" s="7"/>
      <c r="K713" s="7"/>
      <c r="L713" s="7"/>
      <c r="N713" s="7"/>
      <c r="O713" s="7"/>
      <c r="Q713" s="7"/>
      <c r="R713" s="7"/>
      <c r="S713" s="7"/>
      <c r="T713" s="7"/>
      <c r="U713" s="7"/>
    </row>
    <row r="714" spans="1:21">
      <c r="A714" s="7"/>
      <c r="B714" s="7"/>
      <c r="C714" s="7"/>
      <c r="D714" s="7"/>
      <c r="E714" s="7"/>
      <c r="F714" s="7"/>
      <c r="G714" s="7"/>
      <c r="H714" s="7"/>
      <c r="I714" s="7"/>
      <c r="J714" s="7"/>
      <c r="K714" s="7"/>
      <c r="L714" s="7"/>
      <c r="N714" s="7"/>
      <c r="O714" s="7"/>
      <c r="Q714" s="7"/>
      <c r="R714" s="7"/>
      <c r="S714" s="7"/>
      <c r="T714" s="7"/>
      <c r="U714" s="7"/>
    </row>
    <row r="715" spans="1:21">
      <c r="A715" s="7"/>
      <c r="B715" s="7"/>
      <c r="C715" s="7"/>
      <c r="D715" s="7"/>
      <c r="E715" s="7"/>
      <c r="F715" s="7"/>
      <c r="G715" s="7"/>
      <c r="H715" s="7"/>
      <c r="I715" s="7"/>
      <c r="J715" s="7"/>
      <c r="K715" s="7"/>
      <c r="L715" s="7"/>
      <c r="N715" s="7"/>
      <c r="O715" s="7"/>
      <c r="Q715" s="7"/>
      <c r="R715" s="7"/>
      <c r="S715" s="7"/>
      <c r="T715" s="7"/>
      <c r="U715" s="7"/>
    </row>
    <row r="716" spans="1:21">
      <c r="A716" s="7"/>
      <c r="B716" s="7"/>
      <c r="C716" s="7"/>
      <c r="D716" s="7"/>
      <c r="E716" s="7"/>
      <c r="F716" s="7"/>
      <c r="G716" s="7"/>
      <c r="H716" s="7"/>
      <c r="I716" s="7"/>
      <c r="J716" s="7"/>
      <c r="K716" s="7"/>
      <c r="L716" s="7"/>
      <c r="N716" s="7"/>
      <c r="O716" s="7"/>
      <c r="Q716" s="7"/>
      <c r="R716" s="7"/>
      <c r="S716" s="7"/>
      <c r="T716" s="7"/>
      <c r="U716" s="7"/>
    </row>
    <row r="717" spans="1:21">
      <c r="A717" s="7"/>
      <c r="B717" s="7"/>
      <c r="C717" s="7"/>
      <c r="D717" s="7"/>
      <c r="E717" s="7"/>
      <c r="F717" s="7"/>
      <c r="G717" s="7"/>
      <c r="H717" s="7"/>
      <c r="I717" s="7"/>
      <c r="J717" s="7"/>
      <c r="K717" s="7"/>
      <c r="L717" s="7"/>
      <c r="N717" s="7"/>
      <c r="O717" s="7"/>
      <c r="Q717" s="7"/>
      <c r="R717" s="7"/>
      <c r="S717" s="7"/>
      <c r="T717" s="7"/>
      <c r="U717" s="7"/>
    </row>
    <row r="718" spans="1:21">
      <c r="A718" s="7"/>
      <c r="B718" s="7"/>
      <c r="C718" s="7"/>
      <c r="D718" s="7"/>
      <c r="E718" s="7"/>
      <c r="F718" s="7"/>
      <c r="G718" s="7"/>
      <c r="H718" s="7"/>
      <c r="I718" s="7"/>
      <c r="J718" s="7"/>
      <c r="K718" s="7"/>
      <c r="L718" s="7"/>
      <c r="N718" s="7"/>
      <c r="O718" s="7"/>
      <c r="Q718" s="7"/>
      <c r="R718" s="7"/>
      <c r="S718" s="7"/>
      <c r="T718" s="7"/>
      <c r="U718" s="7"/>
    </row>
    <row r="719" spans="1:21">
      <c r="A719" s="7"/>
      <c r="B719" s="7"/>
      <c r="C719" s="7"/>
      <c r="D719" s="7"/>
      <c r="E719" s="7"/>
      <c r="F719" s="7"/>
      <c r="G719" s="7"/>
      <c r="H719" s="7"/>
      <c r="I719" s="7"/>
      <c r="J719" s="7"/>
      <c r="K719" s="7"/>
      <c r="L719" s="7"/>
      <c r="N719" s="7"/>
      <c r="O719" s="7"/>
      <c r="Q719" s="7"/>
      <c r="R719" s="7"/>
      <c r="S719" s="7"/>
      <c r="T719" s="7"/>
      <c r="U719" s="7"/>
    </row>
    <row r="720" spans="1:21">
      <c r="A720" s="7"/>
      <c r="B720" s="7"/>
      <c r="C720" s="7"/>
      <c r="D720" s="7"/>
      <c r="E720" s="7"/>
      <c r="F720" s="7"/>
      <c r="G720" s="7"/>
      <c r="H720" s="7"/>
      <c r="I720" s="7"/>
      <c r="J720" s="7"/>
      <c r="K720" s="7"/>
      <c r="L720" s="7"/>
      <c r="N720" s="7"/>
      <c r="O720" s="7"/>
      <c r="Q720" s="7"/>
      <c r="R720" s="7"/>
      <c r="S720" s="7"/>
      <c r="T720" s="7"/>
      <c r="U720" s="7"/>
    </row>
    <row r="721" spans="1:21">
      <c r="A721" s="7"/>
      <c r="B721" s="7"/>
      <c r="C721" s="7"/>
      <c r="D721" s="7"/>
      <c r="E721" s="7"/>
      <c r="F721" s="7"/>
      <c r="G721" s="7"/>
      <c r="H721" s="7"/>
      <c r="I721" s="7"/>
      <c r="J721" s="7"/>
      <c r="K721" s="7"/>
      <c r="L721" s="7"/>
      <c r="N721" s="7"/>
      <c r="O721" s="7"/>
      <c r="Q721" s="7"/>
      <c r="R721" s="7"/>
      <c r="S721" s="7"/>
      <c r="T721" s="7"/>
      <c r="U721" s="7"/>
    </row>
    <row r="722" spans="1:21">
      <c r="A722" s="7"/>
      <c r="B722" s="7"/>
      <c r="C722" s="7"/>
      <c r="D722" s="7"/>
      <c r="E722" s="7"/>
      <c r="F722" s="7"/>
      <c r="G722" s="7"/>
      <c r="H722" s="7"/>
      <c r="I722" s="7"/>
      <c r="J722" s="7"/>
      <c r="K722" s="7"/>
      <c r="L722" s="7"/>
      <c r="N722" s="7"/>
      <c r="O722" s="7"/>
      <c r="Q722" s="7"/>
      <c r="R722" s="7"/>
      <c r="S722" s="7"/>
      <c r="T722" s="7"/>
      <c r="U722" s="7"/>
    </row>
    <row r="723" spans="1:21">
      <c r="A723" s="7"/>
      <c r="B723" s="7"/>
      <c r="C723" s="7"/>
      <c r="D723" s="7"/>
      <c r="E723" s="7"/>
      <c r="F723" s="7"/>
      <c r="G723" s="7"/>
      <c r="H723" s="7"/>
      <c r="I723" s="7"/>
      <c r="J723" s="7"/>
      <c r="K723" s="7"/>
      <c r="L723" s="7"/>
      <c r="N723" s="7"/>
      <c r="O723" s="7"/>
      <c r="Q723" s="7"/>
      <c r="R723" s="7"/>
      <c r="S723" s="7"/>
      <c r="T723" s="7"/>
      <c r="U723" s="7"/>
    </row>
    <row r="724" spans="1:21">
      <c r="A724" s="7"/>
      <c r="B724" s="7"/>
      <c r="C724" s="7"/>
      <c r="D724" s="7"/>
      <c r="E724" s="7"/>
      <c r="F724" s="7"/>
      <c r="G724" s="7"/>
      <c r="H724" s="7"/>
      <c r="I724" s="7"/>
      <c r="J724" s="7"/>
      <c r="K724" s="7"/>
      <c r="L724" s="7"/>
      <c r="N724" s="7"/>
      <c r="O724" s="7"/>
      <c r="Q724" s="7"/>
      <c r="R724" s="7"/>
      <c r="S724" s="7"/>
      <c r="T724" s="7"/>
      <c r="U724" s="7"/>
    </row>
    <row r="725" spans="1:21">
      <c r="A725" s="7"/>
      <c r="B725" s="7"/>
      <c r="C725" s="7"/>
      <c r="D725" s="7"/>
      <c r="E725" s="7"/>
      <c r="F725" s="7"/>
      <c r="G725" s="7"/>
      <c r="H725" s="7"/>
      <c r="I725" s="7"/>
      <c r="J725" s="7"/>
      <c r="K725" s="7"/>
      <c r="L725" s="7"/>
      <c r="N725" s="7"/>
      <c r="O725" s="7"/>
      <c r="Q725" s="7"/>
      <c r="R725" s="7"/>
      <c r="S725" s="7"/>
      <c r="T725" s="7"/>
      <c r="U725" s="7"/>
    </row>
    <row r="726" spans="1:21">
      <c r="A726" s="7"/>
      <c r="B726" s="7"/>
      <c r="C726" s="7"/>
      <c r="D726" s="7"/>
      <c r="E726" s="7"/>
      <c r="F726" s="7"/>
      <c r="G726" s="7"/>
      <c r="H726" s="7"/>
      <c r="I726" s="7"/>
      <c r="J726" s="7"/>
      <c r="K726" s="7"/>
      <c r="L726" s="7"/>
      <c r="N726" s="7"/>
      <c r="O726" s="7"/>
      <c r="Q726" s="7"/>
      <c r="R726" s="7"/>
      <c r="S726" s="7"/>
      <c r="T726" s="7"/>
      <c r="U726" s="7"/>
    </row>
    <row r="727" spans="1:21">
      <c r="A727" s="7"/>
      <c r="B727" s="7"/>
      <c r="C727" s="7"/>
      <c r="D727" s="7"/>
      <c r="E727" s="7"/>
      <c r="F727" s="7"/>
      <c r="G727" s="7"/>
      <c r="H727" s="7"/>
      <c r="I727" s="7"/>
      <c r="J727" s="7"/>
      <c r="K727" s="7"/>
      <c r="L727" s="7"/>
      <c r="N727" s="7"/>
      <c r="O727" s="7"/>
      <c r="Q727" s="7"/>
      <c r="R727" s="7"/>
      <c r="S727" s="7"/>
      <c r="T727" s="7"/>
      <c r="U727" s="7"/>
    </row>
    <row r="728" spans="1:21">
      <c r="A728" s="7"/>
      <c r="B728" s="7"/>
      <c r="C728" s="7"/>
      <c r="D728" s="7"/>
      <c r="E728" s="7"/>
      <c r="F728" s="7"/>
      <c r="G728" s="7"/>
      <c r="H728" s="7"/>
      <c r="I728" s="7"/>
      <c r="J728" s="7"/>
      <c r="K728" s="7"/>
      <c r="L728" s="7"/>
      <c r="N728" s="7"/>
      <c r="O728" s="7"/>
      <c r="Q728" s="7"/>
      <c r="R728" s="7"/>
      <c r="S728" s="7"/>
      <c r="T728" s="7"/>
      <c r="U728" s="7"/>
    </row>
    <row r="729" spans="1:21">
      <c r="A729" s="7"/>
      <c r="B729" s="7"/>
      <c r="C729" s="7"/>
      <c r="D729" s="7"/>
      <c r="E729" s="7"/>
      <c r="F729" s="7"/>
      <c r="G729" s="7"/>
      <c r="H729" s="7"/>
      <c r="I729" s="7"/>
      <c r="J729" s="7"/>
      <c r="K729" s="7"/>
      <c r="L729" s="7"/>
      <c r="N729" s="7"/>
      <c r="O729" s="7"/>
      <c r="Q729" s="7"/>
      <c r="R729" s="7"/>
      <c r="S729" s="7"/>
      <c r="T729" s="7"/>
      <c r="U729" s="7"/>
    </row>
    <row r="730" spans="1:21">
      <c r="A730" s="7"/>
      <c r="B730" s="7"/>
      <c r="C730" s="7"/>
      <c r="D730" s="7"/>
      <c r="E730" s="7"/>
      <c r="F730" s="7"/>
      <c r="G730" s="7"/>
      <c r="H730" s="7"/>
      <c r="I730" s="7"/>
      <c r="J730" s="7"/>
      <c r="K730" s="7"/>
      <c r="L730" s="7"/>
      <c r="N730" s="7"/>
      <c r="O730" s="7"/>
      <c r="Q730" s="7"/>
      <c r="R730" s="7"/>
      <c r="S730" s="7"/>
      <c r="T730" s="7"/>
      <c r="U730" s="7"/>
    </row>
    <row r="731" spans="1:21">
      <c r="A731" s="7"/>
      <c r="B731" s="7"/>
      <c r="C731" s="7"/>
      <c r="D731" s="7"/>
      <c r="E731" s="7"/>
      <c r="F731" s="7"/>
      <c r="G731" s="7"/>
      <c r="H731" s="7"/>
      <c r="I731" s="7"/>
      <c r="J731" s="7"/>
      <c r="K731" s="7"/>
      <c r="L731" s="7"/>
      <c r="N731" s="7"/>
      <c r="O731" s="7"/>
      <c r="Q731" s="7"/>
      <c r="R731" s="7"/>
      <c r="S731" s="7"/>
      <c r="T731" s="7"/>
      <c r="U731" s="7"/>
    </row>
    <row r="732" spans="1:21">
      <c r="A732" s="7"/>
      <c r="B732" s="7"/>
      <c r="C732" s="7"/>
      <c r="D732" s="7"/>
      <c r="E732" s="7"/>
      <c r="F732" s="7"/>
      <c r="G732" s="7"/>
      <c r="H732" s="7"/>
      <c r="I732" s="7"/>
      <c r="J732" s="7"/>
      <c r="K732" s="7"/>
      <c r="L732" s="7"/>
      <c r="N732" s="7"/>
      <c r="O732" s="7"/>
      <c r="Q732" s="7"/>
      <c r="R732" s="7"/>
      <c r="S732" s="7"/>
      <c r="T732" s="7"/>
      <c r="U732" s="7"/>
    </row>
    <row r="733" spans="1:21">
      <c r="A733" s="7"/>
      <c r="B733" s="7"/>
      <c r="C733" s="7"/>
      <c r="D733" s="7"/>
      <c r="E733" s="7"/>
      <c r="F733" s="7"/>
      <c r="G733" s="7"/>
      <c r="H733" s="7"/>
      <c r="I733" s="7"/>
      <c r="J733" s="7"/>
      <c r="K733" s="7"/>
      <c r="L733" s="7"/>
      <c r="N733" s="7"/>
      <c r="O733" s="7"/>
      <c r="Q733" s="7"/>
      <c r="R733" s="7"/>
      <c r="S733" s="7"/>
      <c r="T733" s="7"/>
      <c r="U733" s="7"/>
    </row>
    <row r="734" spans="1:21">
      <c r="A734" s="7"/>
      <c r="B734" s="7"/>
      <c r="C734" s="7"/>
      <c r="D734" s="7"/>
      <c r="E734" s="7"/>
      <c r="F734" s="7"/>
      <c r="G734" s="7"/>
      <c r="H734" s="7"/>
      <c r="I734" s="7"/>
      <c r="J734" s="7"/>
      <c r="K734" s="7"/>
      <c r="L734" s="7"/>
      <c r="N734" s="7"/>
      <c r="O734" s="7"/>
      <c r="Q734" s="7"/>
      <c r="R734" s="7"/>
      <c r="S734" s="7"/>
      <c r="T734" s="7"/>
      <c r="U734" s="7"/>
    </row>
    <row r="735" spans="1:21">
      <c r="A735" s="7"/>
      <c r="B735" s="7"/>
      <c r="C735" s="7"/>
      <c r="D735" s="7"/>
      <c r="E735" s="7"/>
      <c r="F735" s="7"/>
      <c r="G735" s="7"/>
      <c r="H735" s="7"/>
      <c r="I735" s="7"/>
      <c r="J735" s="7"/>
      <c r="K735" s="7"/>
      <c r="L735" s="7"/>
      <c r="N735" s="7"/>
      <c r="O735" s="7"/>
      <c r="Q735" s="7"/>
      <c r="R735" s="7"/>
      <c r="S735" s="7"/>
      <c r="T735" s="7"/>
      <c r="U735" s="7"/>
    </row>
    <row r="736" spans="1:21">
      <c r="A736" s="7"/>
      <c r="B736" s="7"/>
      <c r="C736" s="7"/>
      <c r="D736" s="7"/>
      <c r="E736" s="7"/>
      <c r="F736" s="7"/>
      <c r="G736" s="7"/>
      <c r="H736" s="7"/>
      <c r="I736" s="7"/>
      <c r="J736" s="7"/>
      <c r="K736" s="7"/>
      <c r="L736" s="7"/>
      <c r="N736" s="7"/>
      <c r="O736" s="7"/>
      <c r="Q736" s="7"/>
      <c r="R736" s="7"/>
      <c r="S736" s="7"/>
      <c r="T736" s="7"/>
      <c r="U736" s="7"/>
    </row>
    <row r="737" spans="1:21">
      <c r="A737" s="7"/>
      <c r="B737" s="7"/>
      <c r="C737" s="7"/>
      <c r="D737" s="7"/>
      <c r="E737" s="7"/>
      <c r="F737" s="7"/>
      <c r="G737" s="7"/>
      <c r="H737" s="7"/>
      <c r="I737" s="7"/>
      <c r="J737" s="7"/>
      <c r="K737" s="7"/>
      <c r="L737" s="7"/>
      <c r="N737" s="7"/>
      <c r="O737" s="7"/>
      <c r="Q737" s="7"/>
      <c r="R737" s="7"/>
      <c r="S737" s="7"/>
      <c r="T737" s="7"/>
      <c r="U737" s="7"/>
    </row>
    <row r="738" spans="1:21">
      <c r="A738" s="7"/>
      <c r="B738" s="7"/>
      <c r="C738" s="7"/>
      <c r="D738" s="7"/>
      <c r="E738" s="7"/>
      <c r="F738" s="7"/>
      <c r="G738" s="7"/>
      <c r="H738" s="7"/>
      <c r="I738" s="7"/>
      <c r="J738" s="7"/>
      <c r="K738" s="7"/>
      <c r="L738" s="7"/>
      <c r="N738" s="7"/>
      <c r="O738" s="7"/>
      <c r="Q738" s="7"/>
      <c r="R738" s="7"/>
      <c r="S738" s="7"/>
      <c r="T738" s="7"/>
      <c r="U738" s="7"/>
    </row>
    <row r="739" spans="1:21">
      <c r="A739" s="7"/>
      <c r="B739" s="7"/>
      <c r="C739" s="7"/>
      <c r="D739" s="7"/>
      <c r="E739" s="7"/>
      <c r="F739" s="7"/>
      <c r="G739" s="7"/>
      <c r="H739" s="7"/>
      <c r="I739" s="7"/>
      <c r="J739" s="7"/>
      <c r="K739" s="7"/>
      <c r="L739" s="7"/>
      <c r="N739" s="7"/>
      <c r="O739" s="7"/>
      <c r="Q739" s="7"/>
      <c r="R739" s="7"/>
      <c r="S739" s="7"/>
      <c r="T739" s="7"/>
      <c r="U739" s="7"/>
    </row>
    <row r="740" spans="1:21">
      <c r="A740" s="7"/>
      <c r="B740" s="7"/>
      <c r="C740" s="7"/>
      <c r="D740" s="7"/>
      <c r="E740" s="7"/>
      <c r="F740" s="7"/>
      <c r="G740" s="7"/>
      <c r="H740" s="7"/>
      <c r="I740" s="7"/>
      <c r="J740" s="7"/>
      <c r="K740" s="7"/>
      <c r="L740" s="7"/>
      <c r="N740" s="7"/>
      <c r="O740" s="7"/>
      <c r="Q740" s="7"/>
      <c r="R740" s="7"/>
      <c r="S740" s="7"/>
      <c r="T740" s="7"/>
      <c r="U740" s="7"/>
    </row>
    <row r="741" spans="1:21">
      <c r="A741" s="7"/>
      <c r="B741" s="7"/>
      <c r="C741" s="7"/>
      <c r="D741" s="7"/>
      <c r="E741" s="7"/>
      <c r="F741" s="7"/>
      <c r="G741" s="7"/>
      <c r="H741" s="7"/>
      <c r="I741" s="7"/>
      <c r="J741" s="7"/>
      <c r="K741" s="7"/>
      <c r="L741" s="7"/>
      <c r="N741" s="7"/>
      <c r="O741" s="7"/>
      <c r="Q741" s="7"/>
      <c r="R741" s="7"/>
      <c r="S741" s="7"/>
      <c r="T741" s="7"/>
      <c r="U741" s="7"/>
    </row>
    <row r="742" spans="1:21">
      <c r="A742" s="7"/>
      <c r="B742" s="7"/>
      <c r="C742" s="7"/>
      <c r="D742" s="7"/>
      <c r="E742" s="7"/>
      <c r="F742" s="7"/>
      <c r="G742" s="7"/>
      <c r="H742" s="7"/>
      <c r="I742" s="7"/>
      <c r="J742" s="7"/>
      <c r="K742" s="7"/>
      <c r="L742" s="7"/>
      <c r="N742" s="7"/>
      <c r="O742" s="7"/>
      <c r="Q742" s="7"/>
      <c r="R742" s="7"/>
      <c r="S742" s="7"/>
      <c r="T742" s="7"/>
      <c r="U742" s="7"/>
    </row>
    <row r="743" spans="1:21">
      <c r="A743" s="7"/>
      <c r="B743" s="7"/>
      <c r="C743" s="7"/>
      <c r="D743" s="7"/>
      <c r="E743" s="7"/>
      <c r="F743" s="7"/>
      <c r="G743" s="7"/>
      <c r="H743" s="7"/>
      <c r="I743" s="7"/>
      <c r="J743" s="7"/>
      <c r="K743" s="7"/>
      <c r="L743" s="7"/>
      <c r="N743" s="7"/>
      <c r="O743" s="7"/>
      <c r="Q743" s="7"/>
      <c r="R743" s="7"/>
      <c r="S743" s="7"/>
      <c r="T743" s="7"/>
      <c r="U743" s="7"/>
    </row>
    <row r="744" spans="1:21">
      <c r="A744" s="7"/>
      <c r="B744" s="7"/>
      <c r="C744" s="7"/>
      <c r="D744" s="7"/>
      <c r="E744" s="7"/>
      <c r="F744" s="7"/>
      <c r="G744" s="7"/>
      <c r="H744" s="7"/>
      <c r="I744" s="7"/>
      <c r="J744" s="7"/>
      <c r="K744" s="7"/>
      <c r="L744" s="7"/>
      <c r="N744" s="7"/>
      <c r="O744" s="7"/>
      <c r="Q744" s="7"/>
      <c r="R744" s="7"/>
      <c r="S744" s="7"/>
      <c r="T744" s="7"/>
      <c r="U744" s="7"/>
    </row>
    <row r="745" spans="1:21">
      <c r="A745" s="7"/>
      <c r="B745" s="7"/>
      <c r="C745" s="7"/>
      <c r="D745" s="7"/>
      <c r="E745" s="7"/>
      <c r="F745" s="7"/>
      <c r="G745" s="7"/>
      <c r="H745" s="7"/>
      <c r="I745" s="7"/>
      <c r="J745" s="7"/>
      <c r="K745" s="7"/>
      <c r="L745" s="7"/>
      <c r="N745" s="7"/>
      <c r="O745" s="7"/>
      <c r="Q745" s="7"/>
      <c r="R745" s="7"/>
      <c r="S745" s="7"/>
      <c r="T745" s="7"/>
      <c r="U745" s="7"/>
    </row>
    <row r="746" spans="1:21">
      <c r="A746" s="7"/>
      <c r="B746" s="7"/>
      <c r="C746" s="7"/>
      <c r="D746" s="7"/>
      <c r="E746" s="7"/>
      <c r="F746" s="7"/>
      <c r="G746" s="7"/>
      <c r="H746" s="7"/>
      <c r="I746" s="7"/>
      <c r="J746" s="7"/>
      <c r="K746" s="7"/>
      <c r="L746" s="7"/>
      <c r="N746" s="7"/>
      <c r="O746" s="7"/>
      <c r="Q746" s="7"/>
      <c r="R746" s="7"/>
      <c r="S746" s="7"/>
      <c r="T746" s="7"/>
      <c r="U746" s="7"/>
    </row>
    <row r="747" spans="1:21">
      <c r="A747" s="7"/>
      <c r="B747" s="7"/>
      <c r="C747" s="7"/>
      <c r="D747" s="7"/>
      <c r="E747" s="7"/>
      <c r="F747" s="7"/>
      <c r="G747" s="7"/>
      <c r="H747" s="7"/>
      <c r="I747" s="7"/>
      <c r="J747" s="7"/>
      <c r="K747" s="7"/>
      <c r="L747" s="7"/>
      <c r="N747" s="7"/>
      <c r="O747" s="7"/>
      <c r="Q747" s="7"/>
      <c r="R747" s="7"/>
      <c r="S747" s="7"/>
      <c r="T747" s="7"/>
      <c r="U747" s="7"/>
    </row>
    <row r="748" spans="1:21">
      <c r="A748" s="7"/>
      <c r="B748" s="7"/>
      <c r="C748" s="7"/>
      <c r="D748" s="7"/>
      <c r="E748" s="7"/>
      <c r="F748" s="7"/>
      <c r="G748" s="7"/>
      <c r="H748" s="7"/>
      <c r="I748" s="7"/>
      <c r="J748" s="7"/>
      <c r="K748" s="7"/>
      <c r="L748" s="7"/>
      <c r="N748" s="7"/>
      <c r="O748" s="7"/>
      <c r="Q748" s="7"/>
      <c r="R748" s="7"/>
      <c r="S748" s="7"/>
      <c r="T748" s="7"/>
      <c r="U748" s="7"/>
    </row>
    <row r="749" spans="1:21">
      <c r="A749" s="7"/>
      <c r="B749" s="7"/>
      <c r="C749" s="7"/>
      <c r="D749" s="7"/>
      <c r="E749" s="7"/>
      <c r="F749" s="7"/>
      <c r="G749" s="7"/>
      <c r="H749" s="7"/>
      <c r="I749" s="7"/>
      <c r="J749" s="7"/>
      <c r="K749" s="7"/>
      <c r="L749" s="7"/>
      <c r="N749" s="7"/>
      <c r="O749" s="7"/>
      <c r="Q749" s="7"/>
      <c r="R749" s="7"/>
      <c r="S749" s="7"/>
      <c r="T749" s="7"/>
      <c r="U749" s="7"/>
    </row>
    <row r="750" spans="1:21">
      <c r="A750" s="7"/>
      <c r="B750" s="7"/>
      <c r="C750" s="7"/>
      <c r="D750" s="7"/>
      <c r="E750" s="7"/>
      <c r="F750" s="7"/>
      <c r="G750" s="7"/>
      <c r="H750" s="7"/>
      <c r="I750" s="7"/>
      <c r="J750" s="7"/>
      <c r="K750" s="7"/>
      <c r="L750" s="7"/>
      <c r="N750" s="7"/>
      <c r="O750" s="7"/>
      <c r="Q750" s="7"/>
      <c r="R750" s="7"/>
      <c r="S750" s="7"/>
      <c r="T750" s="7"/>
      <c r="U750" s="7"/>
    </row>
    <row r="751" spans="1:21">
      <c r="A751" s="7"/>
      <c r="B751" s="7"/>
      <c r="C751" s="7"/>
      <c r="D751" s="7"/>
      <c r="E751" s="7"/>
      <c r="F751" s="7"/>
      <c r="G751" s="7"/>
      <c r="H751" s="7"/>
      <c r="I751" s="7"/>
      <c r="J751" s="7"/>
      <c r="K751" s="7"/>
      <c r="L751" s="7"/>
      <c r="N751" s="7"/>
      <c r="O751" s="7"/>
      <c r="Q751" s="7"/>
      <c r="R751" s="7"/>
      <c r="S751" s="7"/>
      <c r="T751" s="7"/>
      <c r="U751" s="7"/>
    </row>
    <row r="752" spans="1:21">
      <c r="A752" s="7"/>
      <c r="B752" s="7"/>
      <c r="C752" s="7"/>
      <c r="D752" s="7"/>
      <c r="E752" s="7"/>
      <c r="F752" s="7"/>
      <c r="G752" s="7"/>
      <c r="H752" s="7"/>
      <c r="I752" s="7"/>
      <c r="J752" s="7"/>
      <c r="K752" s="7"/>
      <c r="L752" s="7"/>
      <c r="N752" s="7"/>
      <c r="O752" s="7"/>
      <c r="Q752" s="7"/>
      <c r="R752" s="7"/>
      <c r="S752" s="7"/>
      <c r="T752" s="7"/>
      <c r="U752" s="7"/>
    </row>
    <row r="753" spans="1:21">
      <c r="A753" s="7"/>
      <c r="B753" s="7"/>
      <c r="C753" s="7"/>
      <c r="D753" s="7"/>
      <c r="E753" s="7"/>
      <c r="F753" s="7"/>
      <c r="G753" s="7"/>
      <c r="H753" s="7"/>
      <c r="I753" s="7"/>
      <c r="J753" s="7"/>
      <c r="K753" s="7"/>
      <c r="L753" s="7"/>
      <c r="N753" s="7"/>
      <c r="O753" s="7"/>
      <c r="Q753" s="7"/>
      <c r="R753" s="7"/>
      <c r="S753" s="7"/>
      <c r="T753" s="7"/>
      <c r="U753" s="7"/>
    </row>
    <row r="754" spans="1:21">
      <c r="A754" s="7"/>
      <c r="B754" s="7"/>
      <c r="C754" s="7"/>
      <c r="D754" s="7"/>
      <c r="E754" s="7"/>
      <c r="F754" s="7"/>
      <c r="G754" s="7"/>
      <c r="H754" s="7"/>
      <c r="I754" s="7"/>
      <c r="J754" s="7"/>
      <c r="K754" s="7"/>
      <c r="L754" s="7"/>
      <c r="N754" s="7"/>
      <c r="O754" s="7"/>
      <c r="Q754" s="7"/>
      <c r="R754" s="7"/>
      <c r="S754" s="7"/>
      <c r="T754" s="7"/>
      <c r="U754" s="7"/>
    </row>
    <row r="755" spans="1:21">
      <c r="A755" s="7"/>
      <c r="B755" s="7"/>
      <c r="C755" s="7"/>
      <c r="D755" s="7"/>
      <c r="E755" s="7"/>
      <c r="F755" s="7"/>
      <c r="G755" s="7"/>
      <c r="H755" s="7"/>
      <c r="I755" s="7"/>
      <c r="J755" s="7"/>
      <c r="K755" s="7"/>
      <c r="L755" s="7"/>
      <c r="N755" s="7"/>
      <c r="O755" s="7"/>
      <c r="Q755" s="7"/>
      <c r="R755" s="7"/>
      <c r="S755" s="7"/>
      <c r="T755" s="7"/>
      <c r="U755" s="7"/>
    </row>
    <row r="756" spans="1:21">
      <c r="A756" s="7"/>
      <c r="B756" s="7"/>
      <c r="C756" s="7"/>
      <c r="D756" s="7"/>
      <c r="E756" s="7"/>
      <c r="F756" s="7"/>
      <c r="G756" s="7"/>
      <c r="H756" s="7"/>
      <c r="I756" s="7"/>
      <c r="J756" s="7"/>
      <c r="K756" s="7"/>
      <c r="L756" s="7"/>
      <c r="N756" s="7"/>
      <c r="O756" s="7"/>
      <c r="Q756" s="7"/>
      <c r="R756" s="7"/>
      <c r="S756" s="7"/>
      <c r="T756" s="7"/>
      <c r="U756" s="7"/>
    </row>
    <row r="757" spans="1:21">
      <c r="A757" s="7"/>
      <c r="B757" s="7"/>
      <c r="C757" s="7"/>
      <c r="D757" s="7"/>
      <c r="E757" s="7"/>
      <c r="F757" s="7"/>
      <c r="G757" s="7"/>
      <c r="H757" s="7"/>
      <c r="I757" s="7"/>
      <c r="J757" s="7"/>
      <c r="K757" s="7"/>
      <c r="L757" s="7"/>
      <c r="N757" s="7"/>
      <c r="O757" s="7"/>
      <c r="Q757" s="7"/>
      <c r="R757" s="7"/>
      <c r="S757" s="7"/>
      <c r="T757" s="7"/>
      <c r="U757" s="7"/>
    </row>
    <row r="758" spans="1:21">
      <c r="A758" s="7"/>
      <c r="B758" s="7"/>
      <c r="C758" s="7"/>
      <c r="D758" s="7"/>
      <c r="E758" s="7"/>
      <c r="F758" s="7"/>
      <c r="G758" s="7"/>
      <c r="H758" s="7"/>
      <c r="I758" s="7"/>
      <c r="J758" s="7"/>
      <c r="K758" s="7"/>
      <c r="L758" s="7"/>
      <c r="N758" s="7"/>
      <c r="O758" s="7"/>
      <c r="Q758" s="7"/>
      <c r="R758" s="7"/>
      <c r="S758" s="7"/>
      <c r="T758" s="7"/>
      <c r="U758" s="7"/>
    </row>
    <row r="759" spans="1:21">
      <c r="A759" s="7"/>
      <c r="B759" s="7"/>
      <c r="C759" s="7"/>
      <c r="D759" s="7"/>
      <c r="E759" s="7"/>
      <c r="F759" s="7"/>
      <c r="G759" s="7"/>
      <c r="H759" s="7"/>
      <c r="I759" s="7"/>
      <c r="J759" s="7"/>
      <c r="K759" s="7"/>
      <c r="L759" s="7"/>
      <c r="N759" s="7"/>
      <c r="O759" s="7"/>
      <c r="Q759" s="7"/>
      <c r="R759" s="7"/>
      <c r="S759" s="7"/>
      <c r="T759" s="7"/>
      <c r="U759" s="7"/>
    </row>
    <row r="760" spans="1:21">
      <c r="A760" s="7"/>
      <c r="B760" s="7"/>
      <c r="C760" s="7"/>
      <c r="D760" s="7"/>
      <c r="E760" s="7"/>
      <c r="F760" s="7"/>
      <c r="G760" s="7"/>
      <c r="H760" s="7"/>
      <c r="I760" s="7"/>
      <c r="J760" s="7"/>
      <c r="K760" s="7"/>
      <c r="L760" s="7"/>
      <c r="N760" s="7"/>
      <c r="O760" s="7"/>
      <c r="Q760" s="7"/>
      <c r="R760" s="7"/>
      <c r="S760" s="7"/>
      <c r="T760" s="7"/>
      <c r="U760" s="7"/>
    </row>
    <row r="761" spans="1:21">
      <c r="A761" s="7"/>
      <c r="B761" s="7"/>
      <c r="C761" s="7"/>
      <c r="D761" s="7"/>
      <c r="E761" s="7"/>
      <c r="F761" s="7"/>
      <c r="G761" s="7"/>
      <c r="H761" s="7"/>
      <c r="I761" s="7"/>
      <c r="J761" s="7"/>
      <c r="K761" s="7"/>
      <c r="L761" s="7"/>
      <c r="N761" s="7"/>
      <c r="O761" s="7"/>
      <c r="Q761" s="7"/>
      <c r="R761" s="7"/>
      <c r="S761" s="7"/>
      <c r="T761" s="7"/>
      <c r="U761" s="7"/>
    </row>
    <row r="762" spans="1:21">
      <c r="A762" s="7"/>
      <c r="B762" s="7"/>
      <c r="C762" s="7"/>
      <c r="D762" s="7"/>
      <c r="E762" s="7"/>
      <c r="F762" s="7"/>
      <c r="G762" s="7"/>
      <c r="H762" s="7"/>
      <c r="I762" s="7"/>
      <c r="J762" s="7"/>
      <c r="K762" s="7"/>
      <c r="L762" s="7"/>
      <c r="N762" s="7"/>
      <c r="O762" s="7"/>
      <c r="Q762" s="7"/>
      <c r="R762" s="7"/>
      <c r="S762" s="7"/>
      <c r="T762" s="7"/>
      <c r="U762" s="7"/>
    </row>
    <row r="763" spans="1:21">
      <c r="A763" s="7"/>
      <c r="B763" s="7"/>
      <c r="C763" s="7"/>
      <c r="D763" s="7"/>
      <c r="E763" s="7"/>
      <c r="F763" s="7"/>
      <c r="G763" s="7"/>
      <c r="H763" s="7"/>
      <c r="I763" s="7"/>
      <c r="J763" s="7"/>
      <c r="K763" s="7"/>
      <c r="L763" s="7"/>
      <c r="N763" s="7"/>
      <c r="O763" s="7"/>
      <c r="Q763" s="7"/>
      <c r="R763" s="7"/>
      <c r="S763" s="7"/>
      <c r="T763" s="7"/>
      <c r="U763" s="7"/>
    </row>
    <row r="764" spans="1:21">
      <c r="A764" s="7"/>
      <c r="B764" s="7"/>
      <c r="C764" s="7"/>
      <c r="D764" s="7"/>
      <c r="E764" s="7"/>
      <c r="F764" s="7"/>
      <c r="G764" s="7"/>
      <c r="H764" s="7"/>
      <c r="I764" s="7"/>
      <c r="J764" s="7"/>
      <c r="K764" s="7"/>
      <c r="L764" s="7"/>
      <c r="N764" s="7"/>
      <c r="O764" s="7"/>
      <c r="Q764" s="7"/>
      <c r="R764" s="7"/>
      <c r="S764" s="7"/>
      <c r="T764" s="7"/>
      <c r="U764" s="7"/>
    </row>
    <row r="765" spans="1:21">
      <c r="A765" s="7"/>
      <c r="B765" s="7"/>
      <c r="C765" s="7"/>
      <c r="D765" s="7"/>
      <c r="E765" s="7"/>
      <c r="F765" s="7"/>
      <c r="G765" s="7"/>
      <c r="H765" s="7"/>
      <c r="I765" s="7"/>
      <c r="J765" s="7"/>
      <c r="K765" s="7"/>
      <c r="L765" s="7"/>
      <c r="N765" s="7"/>
      <c r="O765" s="7"/>
      <c r="Q765" s="7"/>
      <c r="R765" s="7"/>
      <c r="S765" s="7"/>
      <c r="T765" s="7"/>
      <c r="U765" s="7"/>
    </row>
    <row r="766" spans="1:21">
      <c r="A766" s="7"/>
      <c r="B766" s="7"/>
      <c r="C766" s="7"/>
      <c r="D766" s="7"/>
      <c r="E766" s="7"/>
      <c r="F766" s="7"/>
      <c r="G766" s="7"/>
      <c r="H766" s="7"/>
      <c r="I766" s="7"/>
      <c r="J766" s="7"/>
      <c r="K766" s="7"/>
      <c r="L766" s="7"/>
      <c r="N766" s="7"/>
      <c r="O766" s="7"/>
      <c r="Q766" s="7"/>
      <c r="R766" s="7"/>
      <c r="S766" s="7"/>
      <c r="T766" s="7"/>
      <c r="U766" s="7"/>
    </row>
    <row r="767" spans="1:21">
      <c r="A767" s="7"/>
      <c r="B767" s="7"/>
      <c r="C767" s="7"/>
      <c r="D767" s="7"/>
      <c r="E767" s="7"/>
      <c r="F767" s="7"/>
      <c r="G767" s="7"/>
      <c r="H767" s="7"/>
      <c r="I767" s="7"/>
      <c r="J767" s="7"/>
      <c r="K767" s="7"/>
      <c r="L767" s="7"/>
      <c r="N767" s="7"/>
      <c r="O767" s="7"/>
      <c r="Q767" s="7"/>
      <c r="R767" s="7"/>
      <c r="S767" s="7"/>
      <c r="T767" s="7"/>
      <c r="U767" s="7"/>
    </row>
    <row r="768" spans="1:21">
      <c r="A768" s="7"/>
      <c r="B768" s="7"/>
      <c r="C768" s="7"/>
      <c r="D768" s="7"/>
      <c r="E768" s="7"/>
      <c r="F768" s="7"/>
      <c r="G768" s="7"/>
      <c r="H768" s="7"/>
      <c r="I768" s="7"/>
      <c r="J768" s="7"/>
      <c r="K768" s="7"/>
      <c r="L768" s="7"/>
      <c r="N768" s="7"/>
      <c r="O768" s="7"/>
      <c r="Q768" s="7"/>
      <c r="R768" s="7"/>
      <c r="S768" s="7"/>
      <c r="T768" s="7"/>
      <c r="U768" s="7"/>
    </row>
    <row r="769" spans="1:21">
      <c r="A769" s="7"/>
      <c r="B769" s="7"/>
      <c r="C769" s="7"/>
      <c r="D769" s="7"/>
      <c r="E769" s="7"/>
      <c r="F769" s="7"/>
      <c r="G769" s="7"/>
      <c r="H769" s="7"/>
      <c r="I769" s="7"/>
      <c r="J769" s="7"/>
      <c r="K769" s="7"/>
      <c r="L769" s="7"/>
      <c r="N769" s="7"/>
      <c r="O769" s="7"/>
      <c r="Q769" s="7"/>
      <c r="R769" s="7"/>
      <c r="S769" s="7"/>
      <c r="T769" s="7"/>
      <c r="U769" s="7"/>
    </row>
    <row r="770" spans="1:21">
      <c r="A770" s="7"/>
      <c r="B770" s="7"/>
      <c r="C770" s="7"/>
      <c r="D770" s="7"/>
      <c r="E770" s="7"/>
      <c r="F770" s="7"/>
      <c r="G770" s="7"/>
      <c r="H770" s="7"/>
      <c r="I770" s="7"/>
      <c r="J770" s="7"/>
      <c r="K770" s="7"/>
      <c r="L770" s="7"/>
      <c r="N770" s="7"/>
      <c r="O770" s="7"/>
      <c r="Q770" s="7"/>
      <c r="R770" s="7"/>
      <c r="S770" s="7"/>
      <c r="T770" s="7"/>
      <c r="U770" s="7"/>
    </row>
    <row r="771" spans="1:21">
      <c r="A771" s="7"/>
      <c r="B771" s="7"/>
      <c r="C771" s="7"/>
      <c r="D771" s="7"/>
      <c r="E771" s="7"/>
      <c r="F771" s="7"/>
      <c r="G771" s="7"/>
      <c r="H771" s="7"/>
      <c r="I771" s="7"/>
      <c r="J771" s="7"/>
      <c r="K771" s="7"/>
      <c r="L771" s="7"/>
      <c r="N771" s="7"/>
      <c r="O771" s="7"/>
      <c r="Q771" s="7"/>
      <c r="R771" s="7"/>
      <c r="S771" s="7"/>
      <c r="T771" s="7"/>
      <c r="U771" s="7"/>
    </row>
    <row r="772" spans="1:21">
      <c r="A772" s="7"/>
      <c r="B772" s="7"/>
      <c r="C772" s="7"/>
      <c r="D772" s="7"/>
      <c r="E772" s="7"/>
      <c r="F772" s="7"/>
      <c r="G772" s="7"/>
      <c r="H772" s="7"/>
      <c r="I772" s="7"/>
      <c r="J772" s="7"/>
      <c r="K772" s="7"/>
      <c r="L772" s="7"/>
      <c r="N772" s="7"/>
      <c r="O772" s="7"/>
      <c r="Q772" s="7"/>
      <c r="R772" s="7"/>
      <c r="S772" s="7"/>
      <c r="T772" s="7"/>
      <c r="U772" s="7"/>
    </row>
    <row r="773" spans="1:21">
      <c r="A773" s="7"/>
      <c r="B773" s="7"/>
      <c r="C773" s="7"/>
      <c r="D773" s="7"/>
      <c r="E773" s="7"/>
      <c r="F773" s="7"/>
      <c r="G773" s="7"/>
      <c r="H773" s="7"/>
      <c r="I773" s="7"/>
      <c r="J773" s="7"/>
      <c r="K773" s="7"/>
      <c r="L773" s="7"/>
      <c r="N773" s="7"/>
      <c r="O773" s="7"/>
      <c r="Q773" s="7"/>
      <c r="R773" s="7"/>
      <c r="S773" s="7"/>
      <c r="T773" s="7"/>
      <c r="U773" s="7"/>
    </row>
    <row r="774" spans="1:21">
      <c r="A774" s="7"/>
      <c r="B774" s="7"/>
      <c r="C774" s="7"/>
      <c r="D774" s="7"/>
      <c r="E774" s="7"/>
      <c r="F774" s="7"/>
      <c r="G774" s="7"/>
      <c r="H774" s="7"/>
      <c r="I774" s="7"/>
      <c r="J774" s="7"/>
      <c r="K774" s="7"/>
      <c r="L774" s="7"/>
      <c r="N774" s="7"/>
      <c r="O774" s="7"/>
      <c r="Q774" s="7"/>
      <c r="R774" s="7"/>
      <c r="S774" s="7"/>
      <c r="T774" s="7"/>
      <c r="U774" s="7"/>
    </row>
    <row r="775" spans="1:21">
      <c r="A775" s="7"/>
      <c r="B775" s="7"/>
      <c r="C775" s="7"/>
      <c r="D775" s="7"/>
      <c r="E775" s="7"/>
      <c r="F775" s="7"/>
      <c r="G775" s="7"/>
      <c r="H775" s="7"/>
      <c r="I775" s="7"/>
      <c r="J775" s="7"/>
      <c r="K775" s="7"/>
      <c r="L775" s="7"/>
      <c r="N775" s="7"/>
      <c r="O775" s="7"/>
      <c r="Q775" s="7"/>
      <c r="R775" s="7"/>
      <c r="S775" s="7"/>
      <c r="T775" s="7"/>
      <c r="U775" s="7"/>
    </row>
    <row r="776" spans="1:21">
      <c r="A776" s="7"/>
      <c r="B776" s="7"/>
      <c r="C776" s="7"/>
      <c r="D776" s="7"/>
      <c r="E776" s="7"/>
      <c r="F776" s="7"/>
      <c r="G776" s="7"/>
      <c r="H776" s="7"/>
      <c r="I776" s="7"/>
      <c r="J776" s="7"/>
      <c r="K776" s="7"/>
      <c r="L776" s="7"/>
      <c r="N776" s="7"/>
      <c r="O776" s="7"/>
      <c r="Q776" s="7"/>
      <c r="R776" s="7"/>
      <c r="S776" s="7"/>
      <c r="T776" s="7"/>
      <c r="U776" s="7"/>
    </row>
    <row r="777" spans="1:21">
      <c r="A777" s="7"/>
      <c r="B777" s="7"/>
      <c r="C777" s="7"/>
      <c r="D777" s="7"/>
      <c r="E777" s="7"/>
      <c r="F777" s="7"/>
      <c r="G777" s="7"/>
      <c r="H777" s="7"/>
      <c r="I777" s="7"/>
      <c r="J777" s="7"/>
      <c r="K777" s="7"/>
      <c r="L777" s="7"/>
      <c r="N777" s="7"/>
      <c r="O777" s="7"/>
      <c r="Q777" s="7"/>
      <c r="R777" s="7"/>
      <c r="S777" s="7"/>
      <c r="T777" s="7"/>
      <c r="U777" s="7"/>
    </row>
    <row r="778" spans="1:21">
      <c r="A778" s="7"/>
      <c r="B778" s="7"/>
      <c r="C778" s="7"/>
      <c r="D778" s="7"/>
      <c r="E778" s="7"/>
      <c r="F778" s="7"/>
      <c r="G778" s="7"/>
      <c r="H778" s="7"/>
      <c r="I778" s="7"/>
      <c r="J778" s="7"/>
      <c r="K778" s="7"/>
      <c r="L778" s="7"/>
      <c r="N778" s="7"/>
      <c r="O778" s="7"/>
      <c r="Q778" s="7"/>
      <c r="R778" s="7"/>
      <c r="S778" s="7"/>
      <c r="T778" s="7"/>
      <c r="U778" s="7"/>
    </row>
    <row r="779" spans="1:21">
      <c r="A779" s="7"/>
      <c r="B779" s="7"/>
      <c r="C779" s="7"/>
      <c r="D779" s="7"/>
      <c r="E779" s="7"/>
      <c r="F779" s="7"/>
      <c r="G779" s="7"/>
      <c r="H779" s="7"/>
      <c r="I779" s="7"/>
      <c r="J779" s="7"/>
      <c r="K779" s="7"/>
      <c r="L779" s="7"/>
      <c r="N779" s="7"/>
      <c r="O779" s="7"/>
      <c r="Q779" s="7"/>
      <c r="R779" s="7"/>
      <c r="S779" s="7"/>
      <c r="T779" s="7"/>
      <c r="U779" s="7"/>
    </row>
    <row r="780" spans="1:21">
      <c r="A780" s="7"/>
      <c r="B780" s="7"/>
      <c r="C780" s="7"/>
      <c r="D780" s="7"/>
      <c r="E780" s="7"/>
      <c r="F780" s="7"/>
      <c r="G780" s="7"/>
      <c r="H780" s="7"/>
      <c r="I780" s="7"/>
      <c r="J780" s="7"/>
      <c r="K780" s="7"/>
      <c r="L780" s="7"/>
      <c r="N780" s="7"/>
      <c r="O780" s="7"/>
      <c r="Q780" s="7"/>
      <c r="R780" s="7"/>
      <c r="S780" s="7"/>
      <c r="T780" s="7"/>
      <c r="U780" s="7"/>
    </row>
    <row r="781" spans="1:21">
      <c r="A781" s="7"/>
      <c r="B781" s="7"/>
      <c r="C781" s="7"/>
      <c r="D781" s="7"/>
      <c r="E781" s="7"/>
      <c r="F781" s="7"/>
      <c r="G781" s="7"/>
      <c r="H781" s="7"/>
      <c r="I781" s="7"/>
      <c r="J781" s="7"/>
      <c r="K781" s="7"/>
      <c r="L781" s="7"/>
      <c r="N781" s="7"/>
      <c r="O781" s="7"/>
      <c r="Q781" s="7"/>
      <c r="R781" s="7"/>
      <c r="S781" s="7"/>
      <c r="T781" s="7"/>
      <c r="U781" s="7"/>
    </row>
    <row r="782" spans="1:21">
      <c r="A782" s="7"/>
      <c r="B782" s="7"/>
      <c r="C782" s="7"/>
      <c r="D782" s="7"/>
      <c r="E782" s="7"/>
      <c r="F782" s="7"/>
      <c r="G782" s="7"/>
      <c r="H782" s="7"/>
      <c r="I782" s="7"/>
      <c r="J782" s="7"/>
      <c r="K782" s="7"/>
      <c r="L782" s="7"/>
      <c r="N782" s="7"/>
      <c r="O782" s="7"/>
      <c r="Q782" s="7"/>
      <c r="R782" s="7"/>
      <c r="S782" s="7"/>
      <c r="T782" s="7"/>
      <c r="U782" s="7"/>
    </row>
    <row r="783" spans="1:21">
      <c r="A783" s="7"/>
      <c r="B783" s="7"/>
      <c r="C783" s="7"/>
      <c r="D783" s="7"/>
      <c r="E783" s="7"/>
      <c r="F783" s="7"/>
      <c r="G783" s="7"/>
      <c r="H783" s="7"/>
      <c r="I783" s="7"/>
      <c r="J783" s="7"/>
      <c r="K783" s="7"/>
      <c r="L783" s="7"/>
      <c r="N783" s="7"/>
      <c r="O783" s="7"/>
      <c r="Q783" s="7"/>
      <c r="R783" s="7"/>
      <c r="S783" s="7"/>
      <c r="T783" s="7"/>
      <c r="U783" s="7"/>
    </row>
    <row r="784" spans="1:21">
      <c r="A784" s="7"/>
      <c r="B784" s="7"/>
      <c r="C784" s="7"/>
      <c r="D784" s="7"/>
      <c r="E784" s="7"/>
      <c r="F784" s="7"/>
      <c r="G784" s="7"/>
      <c r="H784" s="7"/>
      <c r="I784" s="7"/>
      <c r="J784" s="7"/>
      <c r="K784" s="7"/>
      <c r="L784" s="7"/>
      <c r="N784" s="7"/>
      <c r="O784" s="7"/>
      <c r="Q784" s="7"/>
      <c r="R784" s="7"/>
      <c r="S784" s="7"/>
      <c r="T784" s="7"/>
      <c r="U784" s="7"/>
    </row>
    <row r="785" spans="1:21">
      <c r="A785" s="7"/>
      <c r="B785" s="7"/>
      <c r="C785" s="7"/>
      <c r="D785" s="7"/>
      <c r="E785" s="7"/>
      <c r="F785" s="7"/>
      <c r="G785" s="7"/>
      <c r="H785" s="7"/>
      <c r="I785" s="7"/>
      <c r="J785" s="7"/>
      <c r="K785" s="7"/>
      <c r="L785" s="7"/>
      <c r="N785" s="7"/>
      <c r="O785" s="7"/>
      <c r="Q785" s="7"/>
      <c r="R785" s="7"/>
      <c r="S785" s="7"/>
      <c r="T785" s="7"/>
      <c r="U785" s="7"/>
    </row>
    <row r="786" spans="1:21">
      <c r="A786" s="7"/>
      <c r="B786" s="7"/>
      <c r="C786" s="7"/>
      <c r="D786" s="7"/>
      <c r="E786" s="7"/>
      <c r="F786" s="7"/>
      <c r="G786" s="7"/>
      <c r="H786" s="7"/>
      <c r="I786" s="7"/>
      <c r="J786" s="7"/>
      <c r="K786" s="7"/>
      <c r="L786" s="7"/>
      <c r="N786" s="7"/>
      <c r="O786" s="7"/>
      <c r="Q786" s="7"/>
      <c r="R786" s="7"/>
      <c r="S786" s="7"/>
      <c r="T786" s="7"/>
      <c r="U786" s="7"/>
    </row>
    <row r="787" spans="1:21">
      <c r="A787" s="7"/>
      <c r="B787" s="7"/>
      <c r="C787" s="7"/>
      <c r="D787" s="7"/>
      <c r="E787" s="7"/>
      <c r="F787" s="7"/>
      <c r="G787" s="7"/>
      <c r="H787" s="7"/>
      <c r="I787" s="7"/>
      <c r="J787" s="7"/>
      <c r="K787" s="7"/>
      <c r="L787" s="7"/>
      <c r="N787" s="7"/>
      <c r="O787" s="7"/>
      <c r="Q787" s="7"/>
      <c r="R787" s="7"/>
      <c r="S787" s="7"/>
      <c r="T787" s="7"/>
      <c r="U787" s="7"/>
    </row>
    <row r="788" spans="1:21">
      <c r="A788" s="7"/>
      <c r="B788" s="7"/>
      <c r="C788" s="7"/>
      <c r="D788" s="7"/>
      <c r="E788" s="7"/>
      <c r="F788" s="7"/>
      <c r="G788" s="7"/>
      <c r="H788" s="7"/>
      <c r="I788" s="7"/>
      <c r="J788" s="7"/>
      <c r="K788" s="7"/>
      <c r="L788" s="7"/>
      <c r="N788" s="7"/>
      <c r="O788" s="7"/>
      <c r="Q788" s="7"/>
      <c r="R788" s="7"/>
      <c r="S788" s="7"/>
      <c r="T788" s="7"/>
      <c r="U788" s="7"/>
    </row>
    <row r="789" spans="1:21">
      <c r="A789" s="7"/>
      <c r="B789" s="7"/>
      <c r="C789" s="7"/>
      <c r="D789" s="7"/>
      <c r="E789" s="7"/>
      <c r="F789" s="7"/>
      <c r="G789" s="7"/>
      <c r="H789" s="7"/>
      <c r="I789" s="7"/>
      <c r="J789" s="7"/>
      <c r="K789" s="7"/>
      <c r="L789" s="7"/>
      <c r="N789" s="7"/>
      <c r="O789" s="7"/>
      <c r="Q789" s="7"/>
      <c r="R789" s="7"/>
      <c r="S789" s="7"/>
      <c r="T789" s="7"/>
      <c r="U789" s="7"/>
    </row>
    <row r="790" spans="1:21">
      <c r="A790" s="7"/>
      <c r="B790" s="7"/>
      <c r="C790" s="7"/>
      <c r="D790" s="7"/>
      <c r="E790" s="7"/>
      <c r="F790" s="7"/>
      <c r="G790" s="7"/>
      <c r="H790" s="7"/>
      <c r="I790" s="7"/>
      <c r="J790" s="7"/>
      <c r="K790" s="7"/>
      <c r="L790" s="7"/>
      <c r="N790" s="7"/>
      <c r="O790" s="7"/>
      <c r="Q790" s="7"/>
      <c r="R790" s="7"/>
      <c r="S790" s="7"/>
      <c r="T790" s="7"/>
      <c r="U790" s="7"/>
    </row>
    <row r="791" spans="1:21">
      <c r="A791" s="7"/>
      <c r="B791" s="7"/>
      <c r="C791" s="7"/>
      <c r="D791" s="7"/>
      <c r="E791" s="7"/>
      <c r="F791" s="7"/>
      <c r="G791" s="7"/>
      <c r="H791" s="7"/>
      <c r="I791" s="7"/>
      <c r="J791" s="7"/>
      <c r="K791" s="7"/>
      <c r="L791" s="7"/>
      <c r="N791" s="7"/>
      <c r="O791" s="7"/>
      <c r="Q791" s="7"/>
      <c r="R791" s="7"/>
      <c r="S791" s="7"/>
      <c r="T791" s="7"/>
      <c r="U791" s="7"/>
    </row>
    <row r="792" spans="1:21">
      <c r="A792" s="7"/>
      <c r="B792" s="7"/>
      <c r="C792" s="7"/>
      <c r="D792" s="7"/>
      <c r="E792" s="7"/>
      <c r="F792" s="7"/>
      <c r="G792" s="7"/>
      <c r="H792" s="7"/>
      <c r="I792" s="7"/>
      <c r="J792" s="7"/>
      <c r="K792" s="7"/>
      <c r="L792" s="7"/>
      <c r="N792" s="7"/>
      <c r="O792" s="7"/>
      <c r="Q792" s="7"/>
      <c r="R792" s="7"/>
      <c r="S792" s="7"/>
      <c r="T792" s="7"/>
      <c r="U792" s="7"/>
    </row>
    <row r="793" spans="1:21">
      <c r="A793" s="7"/>
      <c r="B793" s="7"/>
      <c r="C793" s="7"/>
      <c r="D793" s="7"/>
      <c r="E793" s="7"/>
      <c r="F793" s="7"/>
      <c r="G793" s="7"/>
      <c r="H793" s="7"/>
      <c r="I793" s="7"/>
      <c r="J793" s="7"/>
      <c r="K793" s="7"/>
      <c r="L793" s="7"/>
      <c r="N793" s="7"/>
      <c r="O793" s="7"/>
      <c r="Q793" s="7"/>
      <c r="R793" s="7"/>
      <c r="S793" s="7"/>
      <c r="T793" s="7"/>
      <c r="U793" s="7"/>
    </row>
    <row r="794" spans="1:21">
      <c r="A794" s="7"/>
      <c r="B794" s="7"/>
      <c r="C794" s="7"/>
      <c r="D794" s="7"/>
      <c r="E794" s="7"/>
      <c r="F794" s="7"/>
      <c r="G794" s="7"/>
      <c r="H794" s="7"/>
      <c r="I794" s="7"/>
      <c r="J794" s="7"/>
      <c r="K794" s="7"/>
      <c r="L794" s="7"/>
      <c r="N794" s="7"/>
      <c r="O794" s="7"/>
      <c r="Q794" s="7"/>
      <c r="R794" s="7"/>
      <c r="S794" s="7"/>
      <c r="T794" s="7"/>
      <c r="U794" s="7"/>
    </row>
    <row r="795" spans="1:21">
      <c r="A795" s="7"/>
      <c r="B795" s="7"/>
      <c r="C795" s="7"/>
      <c r="D795" s="7"/>
      <c r="E795" s="7"/>
      <c r="F795" s="7"/>
      <c r="G795" s="7"/>
      <c r="H795" s="7"/>
      <c r="I795" s="7"/>
      <c r="J795" s="7"/>
      <c r="K795" s="7"/>
      <c r="L795" s="7"/>
      <c r="N795" s="7"/>
      <c r="O795" s="7"/>
      <c r="Q795" s="7"/>
      <c r="R795" s="7"/>
      <c r="S795" s="7"/>
      <c r="T795" s="7"/>
      <c r="U795" s="7"/>
    </row>
    <row r="796" spans="1:21">
      <c r="A796" s="7"/>
      <c r="B796" s="7"/>
      <c r="C796" s="7"/>
      <c r="D796" s="7"/>
      <c r="E796" s="7"/>
      <c r="F796" s="7"/>
      <c r="G796" s="7"/>
      <c r="H796" s="7"/>
      <c r="I796" s="7"/>
      <c r="J796" s="7"/>
      <c r="K796" s="7"/>
      <c r="L796" s="7"/>
      <c r="N796" s="7"/>
      <c r="O796" s="7"/>
      <c r="Q796" s="7"/>
      <c r="R796" s="7"/>
      <c r="S796" s="7"/>
      <c r="T796" s="7"/>
      <c r="U796" s="7"/>
    </row>
    <row r="797" spans="1:21">
      <c r="A797" s="7"/>
      <c r="B797" s="7"/>
      <c r="C797" s="7"/>
      <c r="D797" s="7"/>
      <c r="E797" s="7"/>
      <c r="F797" s="7"/>
      <c r="G797" s="7"/>
      <c r="H797" s="7"/>
      <c r="I797" s="7"/>
      <c r="J797" s="7"/>
      <c r="K797" s="7"/>
      <c r="L797" s="7"/>
      <c r="N797" s="7"/>
      <c r="O797" s="7"/>
      <c r="Q797" s="7"/>
      <c r="R797" s="7"/>
      <c r="S797" s="7"/>
      <c r="T797" s="7"/>
      <c r="U797" s="7"/>
    </row>
    <row r="798" spans="1:21">
      <c r="A798" s="7"/>
      <c r="B798" s="7"/>
      <c r="C798" s="7"/>
      <c r="D798" s="7"/>
      <c r="E798" s="7"/>
      <c r="F798" s="7"/>
      <c r="G798" s="7"/>
      <c r="H798" s="7"/>
      <c r="I798" s="7"/>
      <c r="J798" s="7"/>
      <c r="K798" s="7"/>
      <c r="L798" s="7"/>
      <c r="N798" s="7"/>
      <c r="O798" s="7"/>
      <c r="Q798" s="7"/>
      <c r="R798" s="7"/>
      <c r="S798" s="7"/>
      <c r="T798" s="7"/>
      <c r="U798" s="7"/>
    </row>
    <row r="799" spans="1:21">
      <c r="A799" s="7"/>
      <c r="B799" s="7"/>
      <c r="C799" s="7"/>
      <c r="D799" s="7"/>
      <c r="E799" s="7"/>
      <c r="F799" s="7"/>
      <c r="G799" s="7"/>
      <c r="H799" s="7"/>
      <c r="I799" s="7"/>
      <c r="J799" s="7"/>
      <c r="K799" s="7"/>
      <c r="L799" s="7"/>
      <c r="N799" s="7"/>
      <c r="O799" s="7"/>
      <c r="Q799" s="7"/>
      <c r="R799" s="7"/>
      <c r="S799" s="7"/>
      <c r="T799" s="7"/>
      <c r="U799" s="7"/>
    </row>
    <row r="800" spans="1:21">
      <c r="A800" s="7"/>
      <c r="B800" s="7"/>
      <c r="C800" s="7"/>
      <c r="D800" s="7"/>
      <c r="E800" s="7"/>
      <c r="F800" s="7"/>
      <c r="G800" s="7"/>
      <c r="H800" s="7"/>
      <c r="I800" s="7"/>
      <c r="J800" s="7"/>
      <c r="K800" s="7"/>
      <c r="L800" s="7"/>
      <c r="N800" s="7"/>
      <c r="O800" s="7"/>
      <c r="Q800" s="7"/>
      <c r="R800" s="7"/>
      <c r="S800" s="7"/>
      <c r="T800" s="7"/>
      <c r="U800" s="7"/>
    </row>
    <row r="801" spans="1:21">
      <c r="A801" s="7"/>
      <c r="B801" s="7"/>
      <c r="C801" s="7"/>
      <c r="D801" s="7"/>
      <c r="E801" s="7"/>
      <c r="F801" s="7"/>
      <c r="G801" s="7"/>
      <c r="H801" s="7"/>
      <c r="I801" s="7"/>
      <c r="J801" s="7"/>
      <c r="K801" s="7"/>
      <c r="L801" s="7"/>
      <c r="N801" s="7"/>
      <c r="O801" s="7"/>
      <c r="Q801" s="7"/>
      <c r="R801" s="7"/>
      <c r="S801" s="7"/>
      <c r="T801" s="7"/>
      <c r="U801" s="7"/>
    </row>
    <row r="802" spans="1:21">
      <c r="A802" s="7"/>
      <c r="B802" s="7"/>
      <c r="C802" s="7"/>
      <c r="D802" s="7"/>
      <c r="E802" s="7"/>
      <c r="F802" s="7"/>
      <c r="G802" s="7"/>
      <c r="H802" s="7"/>
      <c r="I802" s="7"/>
      <c r="J802" s="7"/>
      <c r="K802" s="7"/>
      <c r="L802" s="7"/>
      <c r="N802" s="7"/>
      <c r="O802" s="7"/>
      <c r="Q802" s="7"/>
      <c r="R802" s="7"/>
      <c r="S802" s="7"/>
      <c r="T802" s="7"/>
      <c r="U802" s="7"/>
    </row>
    <row r="803" spans="1:21">
      <c r="A803" s="7"/>
      <c r="B803" s="7"/>
      <c r="C803" s="7"/>
      <c r="D803" s="7"/>
      <c r="E803" s="7"/>
      <c r="F803" s="7"/>
      <c r="G803" s="7"/>
      <c r="H803" s="7"/>
      <c r="I803" s="7"/>
      <c r="J803" s="7"/>
      <c r="K803" s="7"/>
      <c r="L803" s="7"/>
      <c r="N803" s="7"/>
      <c r="O803" s="7"/>
      <c r="Q803" s="7"/>
      <c r="R803" s="7"/>
      <c r="S803" s="7"/>
      <c r="T803" s="7"/>
      <c r="U803" s="7"/>
    </row>
    <row r="804" spans="1:21">
      <c r="A804" s="7"/>
      <c r="B804" s="7"/>
      <c r="C804" s="7"/>
      <c r="D804" s="7"/>
      <c r="E804" s="7"/>
      <c r="F804" s="7"/>
      <c r="G804" s="7"/>
      <c r="H804" s="7"/>
      <c r="I804" s="7"/>
      <c r="J804" s="7"/>
      <c r="K804" s="7"/>
      <c r="L804" s="7"/>
      <c r="N804" s="7"/>
      <c r="O804" s="7"/>
      <c r="Q804" s="7"/>
      <c r="R804" s="7"/>
      <c r="S804" s="7"/>
      <c r="T804" s="7"/>
      <c r="U804" s="7"/>
    </row>
    <row r="805" spans="1:21">
      <c r="A805" s="7"/>
      <c r="B805" s="7"/>
      <c r="C805" s="7"/>
      <c r="D805" s="7"/>
      <c r="E805" s="7"/>
      <c r="F805" s="7"/>
      <c r="G805" s="7"/>
      <c r="H805" s="7"/>
      <c r="I805" s="7"/>
      <c r="J805" s="7"/>
      <c r="K805" s="7"/>
      <c r="L805" s="7"/>
      <c r="N805" s="7"/>
      <c r="O805" s="7"/>
      <c r="Q805" s="7"/>
      <c r="R805" s="7"/>
      <c r="S805" s="7"/>
      <c r="T805" s="7"/>
      <c r="U805" s="7"/>
    </row>
    <row r="806" spans="1:21">
      <c r="A806" s="7"/>
      <c r="B806" s="7"/>
      <c r="C806" s="7"/>
      <c r="D806" s="7"/>
      <c r="E806" s="7"/>
      <c r="F806" s="7"/>
      <c r="G806" s="7"/>
      <c r="H806" s="7"/>
      <c r="I806" s="7"/>
      <c r="J806" s="7"/>
      <c r="K806" s="7"/>
      <c r="L806" s="7"/>
      <c r="N806" s="7"/>
      <c r="O806" s="7"/>
      <c r="Q806" s="7"/>
      <c r="R806" s="7"/>
      <c r="S806" s="7"/>
      <c r="T806" s="7"/>
      <c r="U806" s="7"/>
    </row>
    <row r="807" spans="1:21">
      <c r="A807" s="7"/>
      <c r="B807" s="7"/>
      <c r="C807" s="7"/>
      <c r="D807" s="7"/>
      <c r="E807" s="7"/>
      <c r="F807" s="7"/>
      <c r="G807" s="7"/>
      <c r="H807" s="7"/>
      <c r="I807" s="7"/>
      <c r="J807" s="7"/>
      <c r="K807" s="7"/>
      <c r="L807" s="7"/>
      <c r="N807" s="7"/>
      <c r="O807" s="7"/>
      <c r="Q807" s="7"/>
      <c r="R807" s="7"/>
      <c r="S807" s="7"/>
      <c r="T807" s="7"/>
      <c r="U807" s="7"/>
    </row>
    <row r="808" spans="1:21">
      <c r="A808" s="7"/>
      <c r="B808" s="7"/>
      <c r="C808" s="7"/>
      <c r="D808" s="7"/>
      <c r="E808" s="7"/>
      <c r="F808" s="7"/>
      <c r="G808" s="7"/>
      <c r="H808" s="7"/>
      <c r="I808" s="7"/>
      <c r="J808" s="7"/>
      <c r="K808" s="7"/>
      <c r="L808" s="7"/>
      <c r="N808" s="7"/>
      <c r="O808" s="7"/>
      <c r="Q808" s="7"/>
      <c r="R808" s="7"/>
      <c r="S808" s="7"/>
      <c r="T808" s="7"/>
      <c r="U808" s="7"/>
    </row>
    <row r="809" spans="1:21">
      <c r="A809" s="7"/>
      <c r="B809" s="7"/>
      <c r="C809" s="7"/>
      <c r="D809" s="7"/>
      <c r="E809" s="7"/>
      <c r="F809" s="7"/>
      <c r="G809" s="7"/>
      <c r="H809" s="7"/>
      <c r="I809" s="7"/>
      <c r="J809" s="7"/>
      <c r="K809" s="7"/>
      <c r="L809" s="7"/>
      <c r="N809" s="7"/>
      <c r="O809" s="7"/>
      <c r="Q809" s="7"/>
      <c r="R809" s="7"/>
      <c r="S809" s="7"/>
      <c r="T809" s="7"/>
      <c r="U809" s="7"/>
    </row>
    <row r="810" spans="1:21">
      <c r="A810" s="7"/>
      <c r="B810" s="7"/>
      <c r="C810" s="7"/>
      <c r="D810" s="7"/>
      <c r="E810" s="7"/>
      <c r="F810" s="7"/>
      <c r="G810" s="7"/>
      <c r="H810" s="7"/>
      <c r="I810" s="7"/>
      <c r="J810" s="7"/>
      <c r="K810" s="7"/>
      <c r="L810" s="7"/>
      <c r="N810" s="7"/>
      <c r="O810" s="7"/>
      <c r="Q810" s="7"/>
      <c r="R810" s="7"/>
      <c r="S810" s="7"/>
      <c r="T810" s="7"/>
      <c r="U810" s="7"/>
    </row>
    <row r="811" spans="1:21">
      <c r="A811" s="7"/>
      <c r="B811" s="7"/>
      <c r="C811" s="7"/>
      <c r="D811" s="7"/>
      <c r="E811" s="7"/>
      <c r="F811" s="7"/>
      <c r="G811" s="7"/>
      <c r="H811" s="7"/>
      <c r="I811" s="7"/>
      <c r="J811" s="7"/>
      <c r="K811" s="7"/>
      <c r="L811" s="7"/>
      <c r="N811" s="7"/>
      <c r="O811" s="7"/>
      <c r="Q811" s="7"/>
      <c r="R811" s="7"/>
      <c r="S811" s="7"/>
      <c r="T811" s="7"/>
      <c r="U811" s="7"/>
    </row>
    <row r="812" spans="1:21">
      <c r="A812" s="7"/>
      <c r="B812" s="7"/>
      <c r="C812" s="7"/>
      <c r="D812" s="7"/>
      <c r="E812" s="7"/>
      <c r="F812" s="7"/>
      <c r="G812" s="7"/>
      <c r="H812" s="7"/>
      <c r="I812" s="7"/>
      <c r="J812" s="7"/>
      <c r="K812" s="7"/>
      <c r="L812" s="7"/>
      <c r="N812" s="7"/>
      <c r="O812" s="7"/>
      <c r="Q812" s="7"/>
      <c r="R812" s="7"/>
      <c r="S812" s="7"/>
      <c r="T812" s="7"/>
      <c r="U812" s="7"/>
    </row>
    <row r="813" spans="1:21">
      <c r="A813" s="7"/>
      <c r="B813" s="7"/>
      <c r="C813" s="7"/>
      <c r="D813" s="7"/>
      <c r="E813" s="7"/>
      <c r="F813" s="7"/>
      <c r="G813" s="7"/>
      <c r="H813" s="7"/>
      <c r="I813" s="7"/>
      <c r="J813" s="7"/>
      <c r="K813" s="7"/>
      <c r="L813" s="7"/>
      <c r="N813" s="7"/>
      <c r="O813" s="7"/>
      <c r="Q813" s="7"/>
      <c r="R813" s="7"/>
      <c r="S813" s="7"/>
      <c r="T813" s="7"/>
      <c r="U813" s="7"/>
    </row>
    <row r="814" spans="1:21">
      <c r="A814" s="7"/>
      <c r="B814" s="7"/>
      <c r="C814" s="7"/>
      <c r="D814" s="7"/>
      <c r="E814" s="7"/>
      <c r="F814" s="7"/>
      <c r="G814" s="7"/>
      <c r="H814" s="7"/>
      <c r="I814" s="7"/>
      <c r="J814" s="7"/>
      <c r="K814" s="7"/>
      <c r="L814" s="7"/>
      <c r="N814" s="7"/>
      <c r="O814" s="7"/>
      <c r="Q814" s="7"/>
      <c r="R814" s="7"/>
      <c r="S814" s="7"/>
      <c r="T814" s="7"/>
      <c r="U814" s="7"/>
    </row>
    <row r="815" spans="1:21">
      <c r="A815" s="7"/>
      <c r="B815" s="7"/>
      <c r="C815" s="7"/>
      <c r="D815" s="7"/>
      <c r="E815" s="7"/>
      <c r="F815" s="7"/>
      <c r="G815" s="7"/>
      <c r="H815" s="7"/>
      <c r="I815" s="7"/>
      <c r="J815" s="7"/>
      <c r="K815" s="7"/>
      <c r="L815" s="7"/>
      <c r="N815" s="7"/>
      <c r="O815" s="7"/>
      <c r="Q815" s="7"/>
      <c r="R815" s="7"/>
      <c r="S815" s="7"/>
      <c r="T815" s="7"/>
      <c r="U815" s="7"/>
    </row>
    <row r="816" spans="1:21">
      <c r="A816" s="7"/>
      <c r="B816" s="7"/>
      <c r="C816" s="7"/>
      <c r="D816" s="7"/>
      <c r="E816" s="7"/>
      <c r="F816" s="7"/>
      <c r="G816" s="7"/>
      <c r="H816" s="7"/>
      <c r="I816" s="7"/>
      <c r="J816" s="7"/>
      <c r="K816" s="7"/>
      <c r="L816" s="7"/>
      <c r="N816" s="7"/>
      <c r="O816" s="7"/>
      <c r="Q816" s="7"/>
      <c r="R816" s="7"/>
      <c r="S816" s="7"/>
      <c r="T816" s="7"/>
      <c r="U816" s="7"/>
    </row>
    <row r="817" spans="1:21">
      <c r="A817" s="7"/>
      <c r="B817" s="7"/>
      <c r="C817" s="7"/>
      <c r="D817" s="7"/>
      <c r="E817" s="7"/>
      <c r="F817" s="7"/>
      <c r="G817" s="7"/>
      <c r="H817" s="7"/>
      <c r="I817" s="7"/>
      <c r="J817" s="7"/>
      <c r="K817" s="7"/>
      <c r="L817" s="7"/>
      <c r="N817" s="7"/>
      <c r="O817" s="7"/>
      <c r="Q817" s="7"/>
      <c r="R817" s="7"/>
      <c r="S817" s="7"/>
      <c r="T817" s="7"/>
      <c r="U817" s="7"/>
    </row>
    <row r="818" spans="1:21">
      <c r="A818" s="7"/>
      <c r="B818" s="7"/>
      <c r="C818" s="7"/>
      <c r="D818" s="7"/>
      <c r="E818" s="7"/>
      <c r="F818" s="7"/>
      <c r="G818" s="7"/>
      <c r="H818" s="7"/>
      <c r="I818" s="7"/>
      <c r="J818" s="7"/>
      <c r="K818" s="7"/>
      <c r="L818" s="7"/>
      <c r="N818" s="7"/>
      <c r="O818" s="7"/>
      <c r="Q818" s="7"/>
      <c r="R818" s="7"/>
      <c r="S818" s="7"/>
      <c r="T818" s="7"/>
      <c r="U818" s="7"/>
    </row>
    <row r="819" spans="1:21">
      <c r="A819" s="7"/>
      <c r="B819" s="7"/>
      <c r="C819" s="7"/>
      <c r="D819" s="7"/>
      <c r="E819" s="7"/>
      <c r="F819" s="7"/>
      <c r="G819" s="7"/>
      <c r="H819" s="7"/>
      <c r="I819" s="7"/>
      <c r="J819" s="7"/>
      <c r="K819" s="7"/>
      <c r="L819" s="7"/>
      <c r="N819" s="7"/>
      <c r="O819" s="7"/>
      <c r="Q819" s="7"/>
      <c r="R819" s="7"/>
      <c r="S819" s="7"/>
      <c r="T819" s="7"/>
      <c r="U819" s="7"/>
    </row>
    <row r="820" spans="1:21">
      <c r="A820" s="7"/>
      <c r="B820" s="7"/>
      <c r="C820" s="7"/>
      <c r="D820" s="7"/>
      <c r="E820" s="7"/>
      <c r="F820" s="7"/>
      <c r="G820" s="7"/>
      <c r="H820" s="7"/>
      <c r="I820" s="7"/>
      <c r="J820" s="7"/>
      <c r="K820" s="7"/>
      <c r="L820" s="7"/>
      <c r="N820" s="7"/>
      <c r="O820" s="7"/>
      <c r="Q820" s="7"/>
      <c r="R820" s="7"/>
      <c r="S820" s="7"/>
      <c r="T820" s="7"/>
      <c r="U820" s="7"/>
    </row>
    <row r="821" spans="1:21">
      <c r="A821" s="7"/>
      <c r="B821" s="7"/>
      <c r="C821" s="7"/>
      <c r="D821" s="7"/>
      <c r="E821" s="7"/>
      <c r="F821" s="7"/>
      <c r="G821" s="7"/>
      <c r="H821" s="7"/>
      <c r="I821" s="7"/>
      <c r="J821" s="7"/>
      <c r="K821" s="7"/>
      <c r="L821" s="7"/>
      <c r="N821" s="7"/>
      <c r="O821" s="7"/>
      <c r="Q821" s="7"/>
      <c r="R821" s="7"/>
      <c r="S821" s="7"/>
      <c r="T821" s="7"/>
      <c r="U821" s="7"/>
    </row>
    <row r="822" spans="1:21">
      <c r="A822" s="7"/>
      <c r="B822" s="7"/>
      <c r="C822" s="7"/>
      <c r="D822" s="7"/>
      <c r="E822" s="7"/>
      <c r="F822" s="7"/>
      <c r="G822" s="7"/>
      <c r="H822" s="7"/>
      <c r="I822" s="7"/>
      <c r="J822" s="7"/>
      <c r="K822" s="7"/>
      <c r="L822" s="7"/>
      <c r="N822" s="7"/>
      <c r="O822" s="7"/>
      <c r="Q822" s="7"/>
      <c r="R822" s="7"/>
      <c r="S822" s="7"/>
      <c r="T822" s="7"/>
      <c r="U822" s="7"/>
    </row>
    <row r="823" spans="1:21">
      <c r="A823" s="7"/>
      <c r="B823" s="7"/>
      <c r="C823" s="7"/>
      <c r="D823" s="7"/>
      <c r="E823" s="7"/>
      <c r="F823" s="7"/>
      <c r="G823" s="7"/>
      <c r="H823" s="7"/>
      <c r="I823" s="7"/>
      <c r="J823" s="7"/>
      <c r="K823" s="7"/>
      <c r="L823" s="7"/>
      <c r="N823" s="7"/>
      <c r="O823" s="7"/>
      <c r="Q823" s="7"/>
      <c r="R823" s="7"/>
      <c r="S823" s="7"/>
      <c r="T823" s="7"/>
      <c r="U823" s="7"/>
    </row>
    <row r="824" spans="1:21">
      <c r="A824" s="7"/>
      <c r="B824" s="7"/>
      <c r="C824" s="7"/>
      <c r="D824" s="7"/>
      <c r="E824" s="7"/>
      <c r="F824" s="7"/>
      <c r="G824" s="7"/>
      <c r="H824" s="7"/>
      <c r="I824" s="7"/>
      <c r="J824" s="7"/>
      <c r="K824" s="7"/>
      <c r="L824" s="7"/>
      <c r="N824" s="7"/>
      <c r="O824" s="7"/>
      <c r="Q824" s="7"/>
      <c r="R824" s="7"/>
      <c r="S824" s="7"/>
      <c r="T824" s="7"/>
      <c r="U824" s="7"/>
    </row>
    <row r="825" spans="1:21">
      <c r="A825" s="7"/>
      <c r="B825" s="7"/>
      <c r="C825" s="7"/>
      <c r="D825" s="7"/>
      <c r="E825" s="7"/>
      <c r="F825" s="7"/>
      <c r="G825" s="7"/>
      <c r="H825" s="7"/>
      <c r="I825" s="7"/>
      <c r="J825" s="7"/>
      <c r="K825" s="7"/>
      <c r="L825" s="7"/>
      <c r="N825" s="7"/>
      <c r="O825" s="7"/>
      <c r="Q825" s="7"/>
      <c r="R825" s="7"/>
      <c r="S825" s="7"/>
      <c r="T825" s="7"/>
      <c r="U825" s="7"/>
    </row>
    <row r="826" spans="1:21">
      <c r="A826" s="7"/>
      <c r="B826" s="7"/>
      <c r="C826" s="7"/>
      <c r="D826" s="7"/>
      <c r="E826" s="7"/>
      <c r="F826" s="7"/>
      <c r="G826" s="7"/>
      <c r="H826" s="7"/>
      <c r="I826" s="7"/>
      <c r="J826" s="7"/>
      <c r="K826" s="7"/>
      <c r="L826" s="7"/>
      <c r="N826" s="7"/>
      <c r="O826" s="7"/>
      <c r="Q826" s="7"/>
      <c r="R826" s="7"/>
      <c r="S826" s="7"/>
      <c r="T826" s="7"/>
      <c r="U826" s="7"/>
    </row>
    <row r="827" spans="1:21">
      <c r="A827" s="7"/>
      <c r="B827" s="7"/>
      <c r="C827" s="7"/>
      <c r="D827" s="7"/>
      <c r="E827" s="7"/>
      <c r="F827" s="7"/>
      <c r="G827" s="7"/>
      <c r="H827" s="7"/>
      <c r="I827" s="7"/>
      <c r="J827" s="7"/>
      <c r="K827" s="7"/>
      <c r="L827" s="7"/>
      <c r="N827" s="7"/>
      <c r="O827" s="7"/>
      <c r="Q827" s="7"/>
      <c r="R827" s="7"/>
      <c r="S827" s="7"/>
      <c r="T827" s="7"/>
      <c r="U827" s="7"/>
    </row>
    <row r="828" spans="1:21">
      <c r="A828" s="7"/>
      <c r="B828" s="7"/>
      <c r="C828" s="7"/>
      <c r="D828" s="7"/>
      <c r="E828" s="7"/>
      <c r="F828" s="7"/>
      <c r="G828" s="7"/>
      <c r="H828" s="7"/>
      <c r="I828" s="7"/>
      <c r="J828" s="7"/>
      <c r="K828" s="7"/>
      <c r="L828" s="7"/>
      <c r="N828" s="7"/>
      <c r="O828" s="7"/>
      <c r="Q828" s="7"/>
      <c r="R828" s="7"/>
      <c r="S828" s="7"/>
      <c r="T828" s="7"/>
      <c r="U828" s="7"/>
    </row>
    <row r="829" spans="1:21">
      <c r="A829" s="7"/>
      <c r="B829" s="7"/>
      <c r="C829" s="7"/>
      <c r="D829" s="7"/>
      <c r="E829" s="7"/>
      <c r="F829" s="7"/>
      <c r="G829" s="7"/>
      <c r="H829" s="7"/>
      <c r="I829" s="7"/>
      <c r="J829" s="7"/>
      <c r="K829" s="7"/>
      <c r="L829" s="7"/>
      <c r="N829" s="7"/>
      <c r="O829" s="7"/>
      <c r="Q829" s="7"/>
      <c r="R829" s="7"/>
      <c r="S829" s="7"/>
      <c r="T829" s="7"/>
      <c r="U829" s="7"/>
    </row>
    <row r="830" spans="1:21">
      <c r="A830" s="7"/>
      <c r="B830" s="7"/>
      <c r="C830" s="7"/>
      <c r="D830" s="7"/>
      <c r="E830" s="7"/>
      <c r="F830" s="7"/>
      <c r="G830" s="7"/>
      <c r="H830" s="7"/>
      <c r="I830" s="7"/>
      <c r="J830" s="7"/>
      <c r="K830" s="7"/>
      <c r="L830" s="7"/>
      <c r="N830" s="7"/>
      <c r="O830" s="7"/>
      <c r="Q830" s="7"/>
      <c r="R830" s="7"/>
      <c r="S830" s="7"/>
      <c r="T830" s="7"/>
      <c r="U830" s="7"/>
    </row>
    <row r="831" spans="1:21">
      <c r="A831" s="7"/>
      <c r="B831" s="7"/>
      <c r="C831" s="7"/>
      <c r="D831" s="7"/>
      <c r="E831" s="7"/>
      <c r="F831" s="7"/>
      <c r="G831" s="7"/>
      <c r="H831" s="7"/>
      <c r="I831" s="7"/>
      <c r="J831" s="7"/>
      <c r="K831" s="7"/>
      <c r="L831" s="7"/>
      <c r="N831" s="7"/>
      <c r="O831" s="7"/>
      <c r="Q831" s="7"/>
      <c r="R831" s="7"/>
      <c r="S831" s="7"/>
      <c r="T831" s="7"/>
      <c r="U831" s="7"/>
    </row>
    <row r="832" spans="1:21">
      <c r="A832" s="7"/>
      <c r="B832" s="7"/>
      <c r="C832" s="7"/>
      <c r="D832" s="7"/>
      <c r="E832" s="7"/>
      <c r="F832" s="7"/>
      <c r="G832" s="7"/>
      <c r="H832" s="7"/>
      <c r="I832" s="7"/>
      <c r="J832" s="7"/>
      <c r="K832" s="7"/>
      <c r="L832" s="7"/>
      <c r="N832" s="7"/>
      <c r="O832" s="7"/>
      <c r="Q832" s="7"/>
      <c r="R832" s="7"/>
      <c r="S832" s="7"/>
      <c r="T832" s="7"/>
      <c r="U832" s="7"/>
    </row>
    <row r="833" spans="1:21">
      <c r="A833" s="7"/>
      <c r="B833" s="7"/>
      <c r="C833" s="7"/>
      <c r="D833" s="7"/>
      <c r="E833" s="7"/>
      <c r="F833" s="7"/>
      <c r="G833" s="7"/>
      <c r="H833" s="7"/>
      <c r="I833" s="7"/>
      <c r="J833" s="7"/>
      <c r="K833" s="7"/>
      <c r="L833" s="7"/>
      <c r="N833" s="7"/>
      <c r="O833" s="7"/>
      <c r="Q833" s="7"/>
      <c r="R833" s="7"/>
      <c r="S833" s="7"/>
      <c r="T833" s="7"/>
      <c r="U833" s="7"/>
    </row>
    <row r="834" spans="1:21">
      <c r="A834" s="7"/>
      <c r="B834" s="7"/>
      <c r="C834" s="7"/>
      <c r="D834" s="7"/>
      <c r="E834" s="7"/>
      <c r="F834" s="7"/>
      <c r="G834" s="7"/>
      <c r="H834" s="7"/>
      <c r="I834" s="7"/>
      <c r="J834" s="7"/>
      <c r="K834" s="7"/>
      <c r="L834" s="7"/>
      <c r="N834" s="7"/>
      <c r="O834" s="7"/>
      <c r="Q834" s="7"/>
      <c r="R834" s="7"/>
      <c r="S834" s="7"/>
      <c r="T834" s="7"/>
      <c r="U834" s="7"/>
    </row>
    <row r="835" spans="1:21">
      <c r="A835" s="7"/>
      <c r="B835" s="7"/>
      <c r="C835" s="7"/>
      <c r="D835" s="7"/>
      <c r="E835" s="7"/>
      <c r="F835" s="7"/>
      <c r="G835" s="7"/>
      <c r="H835" s="7"/>
      <c r="I835" s="7"/>
      <c r="J835" s="7"/>
      <c r="K835" s="7"/>
      <c r="L835" s="7"/>
      <c r="N835" s="7"/>
      <c r="O835" s="7"/>
      <c r="Q835" s="7"/>
      <c r="R835" s="7"/>
      <c r="S835" s="7"/>
      <c r="T835" s="7"/>
      <c r="U835" s="7"/>
    </row>
    <row r="836" spans="1:21">
      <c r="A836" s="7"/>
      <c r="B836" s="7"/>
      <c r="C836" s="7"/>
      <c r="D836" s="7"/>
      <c r="E836" s="7"/>
      <c r="F836" s="7"/>
      <c r="G836" s="7"/>
      <c r="H836" s="7"/>
      <c r="I836" s="7"/>
      <c r="J836" s="7"/>
      <c r="K836" s="7"/>
      <c r="L836" s="7"/>
      <c r="N836" s="7"/>
      <c r="O836" s="7"/>
      <c r="Q836" s="7"/>
      <c r="R836" s="7"/>
      <c r="S836" s="7"/>
      <c r="T836" s="7"/>
      <c r="U836" s="7"/>
    </row>
    <row r="837" spans="1:21">
      <c r="A837" s="7"/>
      <c r="B837" s="7"/>
      <c r="C837" s="7"/>
      <c r="D837" s="7"/>
      <c r="E837" s="7"/>
      <c r="F837" s="7"/>
      <c r="G837" s="7"/>
      <c r="H837" s="7"/>
      <c r="I837" s="7"/>
      <c r="J837" s="7"/>
      <c r="K837" s="7"/>
      <c r="L837" s="7"/>
      <c r="N837" s="7"/>
      <c r="O837" s="7"/>
      <c r="Q837" s="7"/>
      <c r="R837" s="7"/>
      <c r="S837" s="7"/>
      <c r="T837" s="7"/>
      <c r="U837" s="7"/>
    </row>
    <row r="838" spans="1:21">
      <c r="A838" s="7"/>
      <c r="B838" s="7"/>
      <c r="C838" s="7"/>
      <c r="D838" s="7"/>
      <c r="E838" s="7"/>
      <c r="F838" s="7"/>
      <c r="G838" s="7"/>
      <c r="H838" s="7"/>
      <c r="I838" s="7"/>
      <c r="J838" s="7"/>
      <c r="K838" s="7"/>
      <c r="L838" s="7"/>
      <c r="N838" s="7"/>
      <c r="O838" s="7"/>
      <c r="Q838" s="7"/>
      <c r="R838" s="7"/>
      <c r="S838" s="7"/>
      <c r="T838" s="7"/>
      <c r="U838" s="7"/>
    </row>
    <row r="839" spans="1:21">
      <c r="A839" s="7"/>
      <c r="B839" s="7"/>
      <c r="C839" s="7"/>
      <c r="D839" s="7"/>
      <c r="E839" s="7"/>
      <c r="F839" s="7"/>
      <c r="G839" s="7"/>
      <c r="H839" s="7"/>
      <c r="I839" s="7"/>
      <c r="J839" s="7"/>
      <c r="K839" s="7"/>
      <c r="L839" s="7"/>
      <c r="N839" s="7"/>
      <c r="O839" s="7"/>
      <c r="Q839" s="7"/>
      <c r="R839" s="7"/>
      <c r="S839" s="7"/>
      <c r="T839" s="7"/>
      <c r="U839" s="7"/>
    </row>
    <row r="840" spans="1:21">
      <c r="A840" s="7"/>
      <c r="B840" s="7"/>
      <c r="C840" s="7"/>
      <c r="D840" s="7"/>
      <c r="E840" s="7"/>
      <c r="F840" s="7"/>
      <c r="G840" s="7"/>
      <c r="H840" s="7"/>
      <c r="I840" s="7"/>
      <c r="J840" s="7"/>
      <c r="K840" s="7"/>
      <c r="L840" s="7"/>
      <c r="N840" s="7"/>
      <c r="O840" s="7"/>
      <c r="Q840" s="7"/>
      <c r="R840" s="7"/>
      <c r="S840" s="7"/>
      <c r="T840" s="7"/>
      <c r="U840" s="7"/>
    </row>
    <row r="841" spans="1:21">
      <c r="A841" s="7"/>
      <c r="B841" s="7"/>
      <c r="C841" s="7"/>
      <c r="D841" s="7"/>
      <c r="E841" s="7"/>
      <c r="F841" s="7"/>
      <c r="G841" s="7"/>
      <c r="H841" s="7"/>
      <c r="I841" s="7"/>
      <c r="J841" s="7"/>
      <c r="K841" s="7"/>
      <c r="L841" s="7"/>
      <c r="N841" s="7"/>
      <c r="O841" s="7"/>
      <c r="Q841" s="7"/>
      <c r="R841" s="7"/>
      <c r="S841" s="7"/>
      <c r="T841" s="7"/>
      <c r="U841" s="7"/>
    </row>
    <row r="842" spans="1:21">
      <c r="A842" s="7"/>
      <c r="B842" s="7"/>
      <c r="C842" s="7"/>
      <c r="D842" s="7"/>
      <c r="E842" s="7"/>
      <c r="F842" s="7"/>
      <c r="G842" s="7"/>
      <c r="H842" s="7"/>
      <c r="I842" s="7"/>
      <c r="J842" s="7"/>
      <c r="K842" s="7"/>
      <c r="L842" s="7"/>
      <c r="N842" s="7"/>
      <c r="O842" s="7"/>
      <c r="Q842" s="7"/>
      <c r="R842" s="7"/>
      <c r="S842" s="7"/>
      <c r="T842" s="7"/>
      <c r="U842" s="7"/>
    </row>
    <row r="843" spans="1:21">
      <c r="A843" s="7"/>
      <c r="B843" s="7"/>
      <c r="C843" s="7"/>
      <c r="D843" s="7"/>
      <c r="E843" s="7"/>
      <c r="F843" s="7"/>
      <c r="G843" s="7"/>
      <c r="H843" s="7"/>
      <c r="I843" s="7"/>
      <c r="J843" s="7"/>
      <c r="K843" s="7"/>
      <c r="L843" s="7"/>
      <c r="N843" s="7"/>
      <c r="O843" s="7"/>
      <c r="Q843" s="7"/>
      <c r="R843" s="7"/>
      <c r="S843" s="7"/>
      <c r="T843" s="7"/>
      <c r="U843" s="7"/>
    </row>
    <row r="844" spans="1:21">
      <c r="A844" s="7"/>
      <c r="B844" s="7"/>
      <c r="C844" s="7"/>
      <c r="D844" s="7"/>
      <c r="E844" s="7"/>
      <c r="F844" s="7"/>
      <c r="G844" s="7"/>
      <c r="H844" s="7"/>
      <c r="I844" s="7"/>
      <c r="J844" s="7"/>
      <c r="K844" s="7"/>
      <c r="L844" s="7"/>
      <c r="N844" s="7"/>
      <c r="O844" s="7"/>
      <c r="Q844" s="7"/>
      <c r="R844" s="7"/>
      <c r="S844" s="7"/>
      <c r="T844" s="7"/>
      <c r="U844" s="7"/>
    </row>
    <row r="845" spans="1:21">
      <c r="A845" s="7"/>
      <c r="B845" s="7"/>
      <c r="C845" s="7"/>
      <c r="D845" s="7"/>
      <c r="E845" s="7"/>
      <c r="F845" s="7"/>
      <c r="G845" s="7"/>
      <c r="H845" s="7"/>
      <c r="I845" s="7"/>
      <c r="J845" s="7"/>
      <c r="K845" s="7"/>
      <c r="L845" s="7"/>
      <c r="N845" s="7"/>
      <c r="O845" s="7"/>
      <c r="Q845" s="7"/>
      <c r="R845" s="7"/>
      <c r="S845" s="7"/>
      <c r="T845" s="7"/>
      <c r="U845" s="7"/>
    </row>
    <row r="846" spans="1:21">
      <c r="A846" s="7"/>
      <c r="B846" s="7"/>
      <c r="C846" s="7"/>
      <c r="D846" s="7"/>
      <c r="E846" s="7"/>
      <c r="F846" s="7"/>
      <c r="G846" s="7"/>
      <c r="H846" s="7"/>
      <c r="I846" s="7"/>
      <c r="J846" s="7"/>
      <c r="K846" s="7"/>
      <c r="L846" s="7"/>
      <c r="N846" s="7"/>
      <c r="O846" s="7"/>
      <c r="Q846" s="7"/>
      <c r="R846" s="7"/>
      <c r="S846" s="7"/>
      <c r="T846" s="7"/>
      <c r="U846" s="7"/>
    </row>
    <row r="847" spans="1:21">
      <c r="A847" s="7"/>
      <c r="B847" s="7"/>
      <c r="C847" s="7"/>
      <c r="D847" s="7"/>
      <c r="E847" s="7"/>
      <c r="F847" s="7"/>
      <c r="G847" s="7"/>
      <c r="H847" s="7"/>
      <c r="I847" s="7"/>
      <c r="J847" s="7"/>
      <c r="K847" s="7"/>
      <c r="L847" s="7"/>
      <c r="N847" s="7"/>
      <c r="O847" s="7"/>
      <c r="Q847" s="7"/>
      <c r="R847" s="7"/>
      <c r="S847" s="7"/>
      <c r="T847" s="7"/>
      <c r="U847" s="7"/>
    </row>
    <row r="848" spans="1:21">
      <c r="A848" s="7"/>
      <c r="B848" s="7"/>
      <c r="C848" s="7"/>
      <c r="D848" s="7"/>
      <c r="E848" s="7"/>
      <c r="F848" s="7"/>
      <c r="G848" s="7"/>
      <c r="H848" s="7"/>
      <c r="I848" s="7"/>
      <c r="J848" s="7"/>
      <c r="K848" s="7"/>
      <c r="L848" s="7"/>
      <c r="N848" s="7"/>
      <c r="O848" s="7"/>
      <c r="Q848" s="7"/>
      <c r="R848" s="7"/>
      <c r="S848" s="7"/>
      <c r="T848" s="7"/>
      <c r="U848" s="7"/>
    </row>
    <row r="849" spans="1:21">
      <c r="A849" s="7"/>
      <c r="B849" s="7"/>
      <c r="C849" s="7"/>
      <c r="D849" s="7"/>
      <c r="E849" s="7"/>
      <c r="F849" s="7"/>
      <c r="G849" s="7"/>
      <c r="H849" s="7"/>
      <c r="I849" s="7"/>
      <c r="J849" s="7"/>
      <c r="K849" s="7"/>
      <c r="L849" s="7"/>
      <c r="N849" s="7"/>
      <c r="O849" s="7"/>
      <c r="Q849" s="7"/>
      <c r="R849" s="7"/>
      <c r="S849" s="7"/>
      <c r="T849" s="7"/>
      <c r="U849" s="7"/>
    </row>
    <row r="850" spans="1:21">
      <c r="A850" s="7"/>
      <c r="B850" s="7"/>
      <c r="C850" s="7"/>
      <c r="D850" s="7"/>
      <c r="E850" s="7"/>
      <c r="F850" s="7"/>
      <c r="G850" s="7"/>
      <c r="H850" s="7"/>
      <c r="I850" s="7"/>
      <c r="J850" s="7"/>
      <c r="K850" s="7"/>
      <c r="L850" s="7"/>
      <c r="N850" s="7"/>
      <c r="O850" s="7"/>
      <c r="Q850" s="7"/>
      <c r="R850" s="7"/>
      <c r="S850" s="7"/>
      <c r="T850" s="7"/>
      <c r="U850" s="7"/>
    </row>
    <row r="851" spans="1:21">
      <c r="A851" s="7"/>
      <c r="B851" s="7"/>
      <c r="C851" s="7"/>
      <c r="D851" s="7"/>
      <c r="E851" s="7"/>
      <c r="F851" s="7"/>
      <c r="G851" s="7"/>
      <c r="H851" s="7"/>
      <c r="I851" s="7"/>
      <c r="J851" s="7"/>
      <c r="K851" s="7"/>
      <c r="L851" s="7"/>
      <c r="N851" s="7"/>
      <c r="O851" s="7"/>
      <c r="Q851" s="7"/>
      <c r="R851" s="7"/>
      <c r="S851" s="7"/>
      <c r="T851" s="7"/>
      <c r="U851" s="7"/>
    </row>
    <row r="852" spans="1:21">
      <c r="A852" s="7"/>
      <c r="B852" s="7"/>
      <c r="C852" s="7"/>
      <c r="D852" s="7"/>
      <c r="E852" s="7"/>
      <c r="F852" s="7"/>
      <c r="G852" s="7"/>
      <c r="H852" s="7"/>
      <c r="I852" s="7"/>
      <c r="J852" s="7"/>
      <c r="K852" s="7"/>
      <c r="L852" s="7"/>
      <c r="N852" s="7"/>
      <c r="O852" s="7"/>
      <c r="Q852" s="7"/>
      <c r="R852" s="7"/>
      <c r="S852" s="7"/>
      <c r="T852" s="7"/>
      <c r="U852" s="7"/>
    </row>
    <row r="853" spans="1:21">
      <c r="A853" s="7"/>
      <c r="B853" s="7"/>
      <c r="C853" s="7"/>
      <c r="D853" s="7"/>
      <c r="E853" s="7"/>
      <c r="F853" s="7"/>
      <c r="G853" s="7"/>
      <c r="H853" s="7"/>
      <c r="I853" s="7"/>
      <c r="J853" s="7"/>
      <c r="K853" s="7"/>
      <c r="L853" s="7"/>
      <c r="N853" s="7"/>
      <c r="O853" s="7"/>
      <c r="Q853" s="7"/>
      <c r="R853" s="7"/>
      <c r="S853" s="7"/>
      <c r="T853" s="7"/>
      <c r="U853" s="7"/>
    </row>
    <row r="854" spans="1:21">
      <c r="A854" s="7"/>
      <c r="B854" s="7"/>
      <c r="C854" s="7"/>
      <c r="D854" s="7"/>
      <c r="E854" s="7"/>
      <c r="F854" s="7"/>
      <c r="G854" s="7"/>
      <c r="H854" s="7"/>
      <c r="I854" s="7"/>
      <c r="J854" s="7"/>
      <c r="K854" s="7"/>
      <c r="L854" s="7"/>
      <c r="N854" s="7"/>
      <c r="O854" s="7"/>
      <c r="Q854" s="7"/>
      <c r="R854" s="7"/>
      <c r="S854" s="7"/>
      <c r="T854" s="7"/>
      <c r="U854" s="7"/>
    </row>
    <row r="855" spans="1:21">
      <c r="A855" s="7"/>
      <c r="B855" s="7"/>
      <c r="C855" s="7"/>
      <c r="D855" s="7"/>
      <c r="E855" s="7"/>
      <c r="F855" s="7"/>
      <c r="G855" s="7"/>
      <c r="H855" s="7"/>
      <c r="I855" s="7"/>
      <c r="J855" s="7"/>
      <c r="K855" s="7"/>
      <c r="L855" s="7"/>
      <c r="N855" s="7"/>
      <c r="O855" s="7"/>
      <c r="Q855" s="7"/>
      <c r="R855" s="7"/>
      <c r="S855" s="7"/>
      <c r="T855" s="7"/>
      <c r="U855" s="7"/>
    </row>
    <row r="856" spans="1:21">
      <c r="A856" s="7"/>
      <c r="B856" s="7"/>
      <c r="C856" s="7"/>
      <c r="D856" s="7"/>
      <c r="E856" s="7"/>
      <c r="F856" s="7"/>
      <c r="G856" s="7"/>
      <c r="H856" s="7"/>
      <c r="I856" s="7"/>
      <c r="J856" s="7"/>
      <c r="K856" s="7"/>
      <c r="L856" s="7"/>
      <c r="N856" s="7"/>
      <c r="O856" s="7"/>
      <c r="Q856" s="7"/>
      <c r="R856" s="7"/>
      <c r="S856" s="7"/>
      <c r="T856" s="7"/>
      <c r="U856" s="7"/>
    </row>
    <row r="857" spans="1:21">
      <c r="A857" s="7"/>
      <c r="B857" s="7"/>
      <c r="C857" s="7"/>
      <c r="D857" s="7"/>
      <c r="E857" s="7"/>
      <c r="F857" s="7"/>
      <c r="G857" s="7"/>
      <c r="H857" s="7"/>
      <c r="I857" s="7"/>
      <c r="J857" s="7"/>
      <c r="K857" s="7"/>
      <c r="L857" s="7"/>
      <c r="N857" s="7"/>
      <c r="O857" s="7"/>
      <c r="Q857" s="7"/>
      <c r="R857" s="7"/>
      <c r="S857" s="7"/>
      <c r="T857" s="7"/>
      <c r="U857" s="7"/>
    </row>
    <row r="858" spans="1:21">
      <c r="A858" s="7"/>
      <c r="B858" s="7"/>
      <c r="C858" s="7"/>
      <c r="D858" s="7"/>
      <c r="E858" s="7"/>
      <c r="F858" s="7"/>
      <c r="G858" s="7"/>
      <c r="H858" s="7"/>
      <c r="I858" s="7"/>
      <c r="J858" s="7"/>
      <c r="K858" s="7"/>
      <c r="L858" s="7"/>
      <c r="N858" s="7"/>
      <c r="O858" s="7"/>
      <c r="Q858" s="7"/>
      <c r="R858" s="7"/>
      <c r="S858" s="7"/>
      <c r="T858" s="7"/>
      <c r="U858" s="7"/>
    </row>
    <row r="859" spans="1:21">
      <c r="A859" s="7"/>
      <c r="B859" s="7"/>
      <c r="C859" s="7"/>
      <c r="D859" s="7"/>
      <c r="E859" s="7"/>
      <c r="F859" s="7"/>
      <c r="G859" s="7"/>
      <c r="H859" s="7"/>
      <c r="I859" s="7"/>
      <c r="J859" s="7"/>
      <c r="K859" s="7"/>
      <c r="L859" s="7"/>
      <c r="N859" s="7"/>
      <c r="O859" s="7"/>
      <c r="Q859" s="7"/>
      <c r="R859" s="7"/>
      <c r="S859" s="7"/>
      <c r="T859" s="7"/>
      <c r="U859" s="7"/>
    </row>
    <row r="860" spans="1:21">
      <c r="A860" s="7"/>
      <c r="B860" s="7"/>
      <c r="C860" s="7"/>
      <c r="D860" s="7"/>
      <c r="E860" s="7"/>
      <c r="F860" s="7"/>
      <c r="G860" s="7"/>
      <c r="H860" s="7"/>
      <c r="I860" s="7"/>
      <c r="J860" s="7"/>
      <c r="K860" s="7"/>
      <c r="L860" s="7"/>
      <c r="N860" s="7"/>
      <c r="O860" s="7"/>
      <c r="Q860" s="7"/>
      <c r="R860" s="7"/>
      <c r="S860" s="7"/>
      <c r="T860" s="7"/>
      <c r="U860" s="7"/>
    </row>
    <row r="861" spans="1:21">
      <c r="A861" s="7"/>
      <c r="B861" s="7"/>
      <c r="C861" s="7"/>
      <c r="D861" s="7"/>
      <c r="E861" s="7"/>
      <c r="F861" s="7"/>
      <c r="G861" s="7"/>
      <c r="H861" s="7"/>
      <c r="I861" s="7"/>
      <c r="J861" s="7"/>
      <c r="K861" s="7"/>
      <c r="L861" s="7"/>
      <c r="N861" s="7"/>
      <c r="O861" s="7"/>
      <c r="Q861" s="7"/>
      <c r="R861" s="7"/>
      <c r="S861" s="7"/>
      <c r="T861" s="7"/>
      <c r="U861" s="7"/>
    </row>
    <row r="862" spans="1:21">
      <c r="A862" s="7"/>
      <c r="B862" s="7"/>
      <c r="C862" s="7"/>
      <c r="D862" s="7"/>
      <c r="E862" s="7"/>
      <c r="F862" s="7"/>
      <c r="G862" s="7"/>
      <c r="H862" s="7"/>
      <c r="I862" s="7"/>
      <c r="J862" s="7"/>
      <c r="K862" s="7"/>
      <c r="L862" s="7"/>
      <c r="N862" s="7"/>
      <c r="O862" s="7"/>
      <c r="Q862" s="7"/>
      <c r="R862" s="7"/>
      <c r="S862" s="7"/>
      <c r="T862" s="7"/>
      <c r="U862" s="7"/>
    </row>
    <row r="863" spans="1:21">
      <c r="A863" s="7"/>
      <c r="B863" s="7"/>
      <c r="C863" s="7"/>
      <c r="D863" s="7"/>
      <c r="E863" s="7"/>
      <c r="F863" s="7"/>
      <c r="G863" s="7"/>
      <c r="H863" s="7"/>
      <c r="I863" s="7"/>
      <c r="J863" s="7"/>
      <c r="K863" s="7"/>
      <c r="L863" s="7"/>
      <c r="N863" s="7"/>
      <c r="O863" s="7"/>
      <c r="Q863" s="7"/>
      <c r="R863" s="7"/>
      <c r="S863" s="7"/>
      <c r="T863" s="7"/>
      <c r="U863" s="7"/>
    </row>
    <row r="864" spans="1:21">
      <c r="A864" s="7"/>
      <c r="B864" s="7"/>
      <c r="C864" s="7"/>
      <c r="D864" s="7"/>
      <c r="E864" s="7"/>
      <c r="F864" s="7"/>
      <c r="G864" s="7"/>
      <c r="H864" s="7"/>
      <c r="I864" s="7"/>
      <c r="J864" s="7"/>
      <c r="K864" s="7"/>
      <c r="L864" s="7"/>
      <c r="N864" s="7"/>
      <c r="O864" s="7"/>
      <c r="Q864" s="7"/>
      <c r="R864" s="7"/>
      <c r="S864" s="7"/>
      <c r="T864" s="7"/>
      <c r="U864" s="7"/>
    </row>
    <row r="865" spans="1:21">
      <c r="A865" s="7"/>
      <c r="B865" s="7"/>
      <c r="C865" s="7"/>
      <c r="D865" s="7"/>
      <c r="E865" s="7"/>
      <c r="F865" s="7"/>
      <c r="G865" s="7"/>
      <c r="H865" s="7"/>
      <c r="I865" s="7"/>
      <c r="J865" s="7"/>
      <c r="K865" s="7"/>
      <c r="L865" s="7"/>
      <c r="N865" s="7"/>
      <c r="O865" s="7"/>
      <c r="Q865" s="7"/>
      <c r="R865" s="7"/>
      <c r="S865" s="7"/>
      <c r="T865" s="7"/>
      <c r="U865" s="7"/>
    </row>
    <row r="866" spans="1:21">
      <c r="A866" s="7"/>
      <c r="B866" s="7"/>
      <c r="C866" s="7"/>
      <c r="D866" s="7"/>
      <c r="E866" s="7"/>
      <c r="F866" s="7"/>
      <c r="G866" s="7"/>
      <c r="H866" s="7"/>
      <c r="I866" s="7"/>
      <c r="J866" s="7"/>
      <c r="K866" s="7"/>
      <c r="L866" s="7"/>
      <c r="N866" s="7"/>
      <c r="O866" s="7"/>
      <c r="Q866" s="7"/>
      <c r="R866" s="7"/>
      <c r="S866" s="7"/>
      <c r="T866" s="7"/>
      <c r="U866" s="7"/>
    </row>
    <row r="867" spans="1:21">
      <c r="A867" s="7"/>
      <c r="B867" s="7"/>
      <c r="C867" s="7"/>
      <c r="D867" s="7"/>
      <c r="E867" s="7"/>
      <c r="F867" s="7"/>
      <c r="G867" s="7"/>
      <c r="H867" s="7"/>
      <c r="I867" s="7"/>
      <c r="J867" s="7"/>
      <c r="K867" s="7"/>
      <c r="L867" s="7"/>
      <c r="N867" s="7"/>
      <c r="O867" s="7"/>
      <c r="Q867" s="7"/>
      <c r="R867" s="7"/>
      <c r="S867" s="7"/>
      <c r="T867" s="7"/>
      <c r="U867" s="7"/>
    </row>
    <row r="868" spans="1:21">
      <c r="A868" s="7"/>
      <c r="B868" s="7"/>
      <c r="C868" s="7"/>
      <c r="D868" s="7"/>
      <c r="E868" s="7"/>
      <c r="F868" s="7"/>
      <c r="G868" s="7"/>
      <c r="H868" s="7"/>
      <c r="I868" s="7"/>
      <c r="J868" s="7"/>
      <c r="K868" s="7"/>
      <c r="L868" s="7"/>
      <c r="N868" s="7"/>
      <c r="O868" s="7"/>
      <c r="Q868" s="7"/>
      <c r="R868" s="7"/>
      <c r="S868" s="7"/>
      <c r="T868" s="7"/>
      <c r="U868" s="7"/>
    </row>
    <row r="869" spans="1:21">
      <c r="A869" s="7"/>
      <c r="B869" s="7"/>
      <c r="C869" s="7"/>
      <c r="D869" s="7"/>
      <c r="E869" s="7"/>
      <c r="F869" s="7"/>
      <c r="G869" s="7"/>
      <c r="H869" s="7"/>
      <c r="I869" s="7"/>
      <c r="J869" s="7"/>
      <c r="K869" s="7"/>
      <c r="L869" s="7"/>
      <c r="N869" s="7"/>
      <c r="O869" s="7"/>
      <c r="Q869" s="7"/>
      <c r="R869" s="7"/>
      <c r="S869" s="7"/>
      <c r="T869" s="7"/>
      <c r="U869" s="7"/>
    </row>
    <row r="870" spans="1:21">
      <c r="A870" s="7"/>
      <c r="B870" s="7"/>
      <c r="C870" s="7"/>
      <c r="D870" s="7"/>
      <c r="E870" s="7"/>
      <c r="F870" s="7"/>
      <c r="G870" s="7"/>
      <c r="H870" s="7"/>
      <c r="I870" s="7"/>
      <c r="J870" s="7"/>
      <c r="K870" s="7"/>
      <c r="L870" s="7"/>
      <c r="N870" s="7"/>
      <c r="O870" s="7"/>
      <c r="Q870" s="7"/>
      <c r="R870" s="7"/>
      <c r="S870" s="7"/>
      <c r="T870" s="7"/>
      <c r="U870" s="7"/>
    </row>
    <row r="871" spans="1:21">
      <c r="A871" s="7"/>
      <c r="B871" s="7"/>
      <c r="C871" s="7"/>
      <c r="D871" s="7"/>
      <c r="E871" s="7"/>
      <c r="F871" s="7"/>
      <c r="G871" s="7"/>
      <c r="H871" s="7"/>
      <c r="I871" s="7"/>
      <c r="J871" s="7"/>
      <c r="K871" s="7"/>
      <c r="L871" s="7"/>
      <c r="N871" s="7"/>
      <c r="O871" s="7"/>
      <c r="Q871" s="7"/>
      <c r="R871" s="7"/>
      <c r="S871" s="7"/>
      <c r="T871" s="7"/>
      <c r="U871" s="7"/>
    </row>
    <row r="872" spans="1:21">
      <c r="A872" s="7"/>
      <c r="B872" s="7"/>
      <c r="C872" s="7"/>
      <c r="D872" s="7"/>
      <c r="E872" s="7"/>
      <c r="F872" s="7"/>
      <c r="G872" s="7"/>
      <c r="H872" s="7"/>
      <c r="I872" s="7"/>
      <c r="J872" s="7"/>
      <c r="K872" s="7"/>
      <c r="L872" s="7"/>
      <c r="N872" s="7"/>
      <c r="O872" s="7"/>
      <c r="Q872" s="7"/>
      <c r="R872" s="7"/>
      <c r="S872" s="7"/>
      <c r="T872" s="7"/>
      <c r="U872" s="7"/>
    </row>
    <row r="873" spans="1:21">
      <c r="A873" s="7"/>
      <c r="B873" s="7"/>
      <c r="C873" s="7"/>
      <c r="D873" s="7"/>
      <c r="E873" s="7"/>
      <c r="F873" s="7"/>
      <c r="G873" s="7"/>
      <c r="H873" s="7"/>
      <c r="I873" s="7"/>
      <c r="J873" s="7"/>
      <c r="K873" s="7"/>
      <c r="L873" s="7"/>
      <c r="N873" s="7"/>
      <c r="O873" s="7"/>
      <c r="Q873" s="7"/>
      <c r="R873" s="7"/>
      <c r="S873" s="7"/>
      <c r="T873" s="7"/>
      <c r="U873" s="7"/>
    </row>
    <row r="874" spans="1:21">
      <c r="A874" s="7"/>
      <c r="B874" s="7"/>
      <c r="C874" s="7"/>
      <c r="D874" s="7"/>
      <c r="E874" s="7"/>
      <c r="F874" s="7"/>
      <c r="G874" s="7"/>
      <c r="H874" s="7"/>
      <c r="I874" s="7"/>
      <c r="J874" s="7"/>
      <c r="K874" s="7"/>
      <c r="L874" s="7"/>
      <c r="N874" s="7"/>
      <c r="O874" s="7"/>
      <c r="Q874" s="7"/>
      <c r="R874" s="7"/>
      <c r="S874" s="7"/>
      <c r="T874" s="7"/>
      <c r="U874" s="7"/>
    </row>
    <row r="875" spans="1:21">
      <c r="A875" s="7"/>
      <c r="B875" s="7"/>
      <c r="C875" s="7"/>
      <c r="D875" s="7"/>
      <c r="E875" s="7"/>
      <c r="F875" s="7"/>
      <c r="G875" s="7"/>
      <c r="H875" s="7"/>
      <c r="I875" s="7"/>
      <c r="J875" s="7"/>
      <c r="K875" s="7"/>
      <c r="L875" s="7"/>
      <c r="N875" s="7"/>
      <c r="O875" s="7"/>
      <c r="Q875" s="7"/>
      <c r="R875" s="7"/>
      <c r="S875" s="7"/>
      <c r="T875" s="7"/>
      <c r="U875" s="7"/>
    </row>
    <row r="876" spans="1:21">
      <c r="A876" s="7"/>
      <c r="B876" s="7"/>
      <c r="C876" s="7"/>
      <c r="D876" s="7"/>
      <c r="E876" s="7"/>
      <c r="F876" s="7"/>
      <c r="G876" s="7"/>
      <c r="H876" s="7"/>
      <c r="I876" s="7"/>
      <c r="J876" s="7"/>
      <c r="K876" s="7"/>
      <c r="L876" s="7"/>
      <c r="N876" s="7"/>
      <c r="O876" s="7"/>
      <c r="Q876" s="7"/>
      <c r="R876" s="7"/>
      <c r="S876" s="7"/>
      <c r="T876" s="7"/>
      <c r="U876" s="7"/>
    </row>
    <row r="877" spans="1:21">
      <c r="A877" s="7"/>
      <c r="B877" s="7"/>
      <c r="C877" s="7"/>
      <c r="D877" s="7"/>
      <c r="E877" s="7"/>
      <c r="F877" s="7"/>
      <c r="G877" s="7"/>
      <c r="H877" s="7"/>
      <c r="I877" s="7"/>
      <c r="J877" s="7"/>
      <c r="K877" s="7"/>
      <c r="L877" s="7"/>
      <c r="N877" s="7"/>
      <c r="O877" s="7"/>
      <c r="Q877" s="7"/>
      <c r="R877" s="7"/>
      <c r="S877" s="7"/>
      <c r="T877" s="7"/>
      <c r="U877" s="7"/>
    </row>
    <row r="878" spans="1:21">
      <c r="A878" s="7"/>
      <c r="B878" s="7"/>
      <c r="C878" s="7"/>
      <c r="D878" s="7"/>
      <c r="E878" s="7"/>
      <c r="F878" s="7"/>
      <c r="G878" s="7"/>
      <c r="H878" s="7"/>
      <c r="I878" s="7"/>
      <c r="J878" s="7"/>
      <c r="K878" s="7"/>
      <c r="L878" s="7"/>
      <c r="N878" s="7"/>
      <c r="O878" s="7"/>
      <c r="Q878" s="7"/>
      <c r="R878" s="7"/>
      <c r="S878" s="7"/>
      <c r="T878" s="7"/>
      <c r="U878" s="7"/>
    </row>
    <row r="879" spans="1:21">
      <c r="A879" s="7"/>
      <c r="B879" s="7"/>
      <c r="C879" s="7"/>
      <c r="D879" s="7"/>
      <c r="E879" s="7"/>
      <c r="F879" s="7"/>
      <c r="G879" s="7"/>
      <c r="H879" s="7"/>
      <c r="I879" s="7"/>
      <c r="J879" s="7"/>
      <c r="K879" s="7"/>
      <c r="L879" s="7"/>
      <c r="N879" s="7"/>
      <c r="O879" s="7"/>
      <c r="Q879" s="7"/>
      <c r="R879" s="7"/>
      <c r="S879" s="7"/>
      <c r="T879" s="7"/>
      <c r="U879" s="7"/>
    </row>
    <row r="880" spans="1:21">
      <c r="A880" s="7"/>
      <c r="B880" s="7"/>
      <c r="C880" s="7"/>
      <c r="D880" s="7"/>
      <c r="E880" s="7"/>
      <c r="F880" s="7"/>
      <c r="G880" s="7"/>
      <c r="H880" s="7"/>
      <c r="I880" s="7"/>
      <c r="J880" s="7"/>
      <c r="K880" s="7"/>
      <c r="L880" s="7"/>
      <c r="N880" s="7"/>
      <c r="O880" s="7"/>
      <c r="Q880" s="7"/>
      <c r="R880" s="7"/>
      <c r="S880" s="7"/>
      <c r="T880" s="7"/>
      <c r="U880" s="7"/>
    </row>
    <row r="881" spans="1:21">
      <c r="A881" s="7"/>
      <c r="B881" s="7"/>
      <c r="C881" s="7"/>
      <c r="D881" s="7"/>
      <c r="E881" s="7"/>
      <c r="F881" s="7"/>
      <c r="G881" s="7"/>
      <c r="H881" s="7"/>
      <c r="I881" s="7"/>
      <c r="J881" s="7"/>
      <c r="K881" s="7"/>
      <c r="L881" s="7"/>
      <c r="N881" s="7"/>
      <c r="O881" s="7"/>
      <c r="Q881" s="7"/>
      <c r="R881" s="7"/>
      <c r="S881" s="7"/>
      <c r="T881" s="7"/>
      <c r="U881" s="7"/>
    </row>
    <row r="882" spans="1:21">
      <c r="A882" s="7"/>
      <c r="B882" s="7"/>
      <c r="C882" s="7"/>
      <c r="D882" s="7"/>
      <c r="E882" s="7"/>
      <c r="F882" s="7"/>
      <c r="G882" s="7"/>
      <c r="H882" s="7"/>
      <c r="I882" s="7"/>
      <c r="J882" s="7"/>
      <c r="K882" s="7"/>
      <c r="L882" s="7"/>
      <c r="N882" s="7"/>
      <c r="O882" s="7"/>
      <c r="Q882" s="7"/>
      <c r="R882" s="7"/>
      <c r="S882" s="7"/>
      <c r="T882" s="7"/>
      <c r="U882" s="7"/>
    </row>
    <row r="883" spans="1:21">
      <c r="A883" s="7"/>
      <c r="B883" s="7"/>
      <c r="C883" s="7"/>
      <c r="D883" s="7"/>
      <c r="E883" s="7"/>
      <c r="F883" s="7"/>
      <c r="G883" s="7"/>
      <c r="H883" s="7"/>
      <c r="I883" s="7"/>
      <c r="J883" s="7"/>
      <c r="K883" s="7"/>
      <c r="L883" s="7"/>
      <c r="N883" s="7"/>
      <c r="O883" s="7"/>
      <c r="Q883" s="7"/>
      <c r="R883" s="7"/>
      <c r="S883" s="7"/>
      <c r="T883" s="7"/>
      <c r="U883" s="7"/>
    </row>
    <row r="884" spans="1:21">
      <c r="A884" s="7"/>
      <c r="B884" s="7"/>
      <c r="C884" s="7"/>
      <c r="D884" s="7"/>
      <c r="E884" s="7"/>
      <c r="F884" s="7"/>
      <c r="G884" s="7"/>
      <c r="H884" s="7"/>
      <c r="I884" s="7"/>
      <c r="J884" s="7"/>
      <c r="K884" s="7"/>
      <c r="L884" s="7"/>
      <c r="N884" s="7"/>
      <c r="O884" s="7"/>
      <c r="Q884" s="7"/>
      <c r="R884" s="7"/>
      <c r="S884" s="7"/>
      <c r="T884" s="7"/>
      <c r="U884" s="7"/>
    </row>
    <row r="885" spans="1:21">
      <c r="A885" s="7"/>
      <c r="B885" s="7"/>
      <c r="C885" s="7"/>
      <c r="D885" s="7"/>
      <c r="E885" s="7"/>
      <c r="F885" s="7"/>
      <c r="G885" s="7"/>
      <c r="H885" s="7"/>
      <c r="I885" s="7"/>
      <c r="J885" s="7"/>
      <c r="K885" s="7"/>
      <c r="L885" s="7"/>
      <c r="N885" s="7"/>
      <c r="O885" s="7"/>
      <c r="Q885" s="7"/>
      <c r="R885" s="7"/>
      <c r="S885" s="7"/>
      <c r="T885" s="7"/>
      <c r="U885" s="7"/>
    </row>
    <row r="886" spans="1:21">
      <c r="A886" s="7"/>
      <c r="B886" s="7"/>
      <c r="C886" s="7"/>
      <c r="D886" s="7"/>
      <c r="E886" s="7"/>
      <c r="F886" s="7"/>
      <c r="G886" s="7"/>
      <c r="H886" s="7"/>
      <c r="I886" s="7"/>
      <c r="J886" s="7"/>
      <c r="K886" s="7"/>
      <c r="L886" s="7"/>
      <c r="N886" s="7"/>
      <c r="O886" s="7"/>
      <c r="Q886" s="7"/>
      <c r="R886" s="7"/>
      <c r="S886" s="7"/>
      <c r="T886" s="7"/>
      <c r="U886" s="7"/>
    </row>
    <row r="887" spans="1:21">
      <c r="A887" s="7"/>
      <c r="B887" s="7"/>
      <c r="C887" s="7"/>
      <c r="D887" s="7"/>
      <c r="E887" s="7"/>
      <c r="F887" s="7"/>
      <c r="G887" s="7"/>
      <c r="H887" s="7"/>
      <c r="I887" s="7"/>
      <c r="J887" s="7"/>
      <c r="K887" s="7"/>
      <c r="L887" s="7"/>
      <c r="N887" s="7"/>
      <c r="O887" s="7"/>
      <c r="Q887" s="7"/>
      <c r="R887" s="7"/>
      <c r="S887" s="7"/>
      <c r="T887" s="7"/>
      <c r="U887" s="7"/>
    </row>
    <row r="888" spans="1:21">
      <c r="A888" s="7"/>
      <c r="B888" s="7"/>
      <c r="C888" s="7"/>
      <c r="D888" s="7"/>
      <c r="E888" s="7"/>
      <c r="F888" s="7"/>
      <c r="G888" s="7"/>
      <c r="H888" s="7"/>
      <c r="I888" s="7"/>
      <c r="J888" s="7"/>
      <c r="K888" s="7"/>
      <c r="L888" s="7"/>
      <c r="N888" s="7"/>
      <c r="O888" s="7"/>
      <c r="Q888" s="7"/>
      <c r="R888" s="7"/>
      <c r="S888" s="7"/>
      <c r="T888" s="7"/>
      <c r="U888" s="7"/>
    </row>
    <row r="889" spans="1:21">
      <c r="A889" s="7"/>
      <c r="B889" s="7"/>
      <c r="C889" s="7"/>
      <c r="D889" s="7"/>
      <c r="E889" s="7"/>
      <c r="F889" s="7"/>
      <c r="G889" s="7"/>
      <c r="H889" s="7"/>
      <c r="I889" s="7"/>
      <c r="J889" s="7"/>
      <c r="K889" s="7"/>
      <c r="L889" s="7"/>
      <c r="N889" s="7"/>
      <c r="O889" s="7"/>
      <c r="Q889" s="7"/>
      <c r="R889" s="7"/>
      <c r="S889" s="7"/>
      <c r="T889" s="7"/>
      <c r="U889" s="7"/>
    </row>
    <row r="890" spans="1:21">
      <c r="A890" s="7"/>
      <c r="B890" s="7"/>
      <c r="C890" s="7"/>
      <c r="D890" s="7"/>
      <c r="E890" s="7"/>
      <c r="F890" s="7"/>
      <c r="G890" s="7"/>
      <c r="H890" s="7"/>
      <c r="I890" s="7"/>
      <c r="J890" s="7"/>
      <c r="K890" s="7"/>
      <c r="L890" s="7"/>
      <c r="N890" s="7"/>
      <c r="O890" s="7"/>
      <c r="Q890" s="7"/>
      <c r="R890" s="7"/>
      <c r="S890" s="7"/>
      <c r="T890" s="7"/>
      <c r="U890" s="7"/>
    </row>
    <row r="891" spans="1:21">
      <c r="A891" s="7"/>
      <c r="B891" s="7"/>
      <c r="C891" s="7"/>
      <c r="D891" s="7"/>
      <c r="E891" s="7"/>
      <c r="F891" s="7"/>
      <c r="G891" s="7"/>
      <c r="H891" s="7"/>
      <c r="I891" s="7"/>
      <c r="J891" s="7"/>
      <c r="K891" s="7"/>
      <c r="L891" s="7"/>
      <c r="N891" s="7"/>
      <c r="O891" s="7"/>
      <c r="Q891" s="7"/>
      <c r="R891" s="7"/>
      <c r="S891" s="7"/>
      <c r="T891" s="7"/>
      <c r="U891" s="7"/>
    </row>
    <row r="892" spans="1:21">
      <c r="A892" s="7"/>
      <c r="B892" s="7"/>
      <c r="C892" s="7"/>
      <c r="D892" s="7"/>
      <c r="E892" s="7"/>
      <c r="F892" s="7"/>
      <c r="G892" s="7"/>
      <c r="H892" s="7"/>
      <c r="I892" s="7"/>
      <c r="J892" s="7"/>
      <c r="K892" s="7"/>
      <c r="L892" s="7"/>
      <c r="N892" s="7"/>
      <c r="O892" s="7"/>
      <c r="Q892" s="7"/>
      <c r="R892" s="7"/>
      <c r="S892" s="7"/>
      <c r="T892" s="7"/>
      <c r="U892" s="7"/>
    </row>
    <row r="893" spans="1:21">
      <c r="A893" s="7"/>
      <c r="B893" s="7"/>
      <c r="C893" s="7"/>
      <c r="D893" s="7"/>
      <c r="E893" s="7"/>
      <c r="F893" s="7"/>
      <c r="G893" s="7"/>
      <c r="H893" s="7"/>
      <c r="I893" s="7"/>
      <c r="J893" s="7"/>
      <c r="K893" s="7"/>
      <c r="L893" s="7"/>
      <c r="N893" s="7"/>
      <c r="O893" s="7"/>
      <c r="Q893" s="7"/>
      <c r="R893" s="7"/>
      <c r="S893" s="7"/>
      <c r="T893" s="7"/>
      <c r="U893" s="7"/>
    </row>
    <row r="894" spans="1:21">
      <c r="A894" s="7"/>
      <c r="B894" s="7"/>
      <c r="C894" s="7"/>
      <c r="D894" s="7"/>
      <c r="E894" s="7"/>
      <c r="F894" s="7"/>
      <c r="G894" s="7"/>
      <c r="H894" s="7"/>
      <c r="I894" s="7"/>
      <c r="J894" s="7"/>
      <c r="K894" s="7"/>
      <c r="L894" s="7"/>
      <c r="N894" s="7"/>
      <c r="O894" s="7"/>
      <c r="Q894" s="7"/>
      <c r="R894" s="7"/>
      <c r="S894" s="7"/>
      <c r="T894" s="7"/>
      <c r="U894" s="7"/>
    </row>
    <row r="895" spans="1:21">
      <c r="A895" s="7"/>
      <c r="B895" s="7"/>
      <c r="C895" s="7"/>
      <c r="D895" s="7"/>
      <c r="E895" s="7"/>
      <c r="F895" s="7"/>
      <c r="G895" s="7"/>
      <c r="H895" s="7"/>
      <c r="I895" s="7"/>
      <c r="J895" s="7"/>
      <c r="K895" s="7"/>
      <c r="L895" s="7"/>
      <c r="N895" s="7"/>
      <c r="O895" s="7"/>
      <c r="Q895" s="7"/>
      <c r="R895" s="7"/>
      <c r="S895" s="7"/>
      <c r="T895" s="7"/>
      <c r="U895" s="7"/>
    </row>
    <row r="896" spans="1:21">
      <c r="A896" s="7"/>
      <c r="B896" s="7"/>
      <c r="C896" s="7"/>
      <c r="D896" s="7"/>
      <c r="E896" s="7"/>
      <c r="F896" s="7"/>
      <c r="G896" s="7"/>
      <c r="H896" s="7"/>
      <c r="I896" s="7"/>
      <c r="J896" s="7"/>
      <c r="K896" s="7"/>
      <c r="L896" s="7"/>
      <c r="N896" s="7"/>
      <c r="O896" s="7"/>
      <c r="Q896" s="7"/>
      <c r="R896" s="7"/>
      <c r="S896" s="7"/>
      <c r="T896" s="7"/>
      <c r="U896" s="7"/>
    </row>
    <row r="897" spans="1:21">
      <c r="A897" s="7"/>
      <c r="B897" s="7"/>
      <c r="C897" s="7"/>
      <c r="D897" s="7"/>
      <c r="E897" s="7"/>
      <c r="F897" s="7"/>
      <c r="G897" s="7"/>
      <c r="H897" s="7"/>
      <c r="I897" s="7"/>
      <c r="J897" s="7"/>
      <c r="K897" s="7"/>
      <c r="L897" s="7"/>
      <c r="N897" s="7"/>
      <c r="O897" s="7"/>
      <c r="Q897" s="7"/>
      <c r="R897" s="7"/>
      <c r="S897" s="7"/>
      <c r="T897" s="7"/>
      <c r="U897" s="7"/>
    </row>
    <row r="898" spans="1:21">
      <c r="A898" s="7"/>
      <c r="B898" s="7"/>
      <c r="C898" s="7"/>
      <c r="D898" s="7"/>
      <c r="E898" s="7"/>
      <c r="F898" s="7"/>
      <c r="G898" s="7"/>
      <c r="H898" s="7"/>
      <c r="I898" s="7"/>
      <c r="J898" s="7"/>
      <c r="K898" s="7"/>
      <c r="L898" s="7"/>
      <c r="N898" s="7"/>
      <c r="O898" s="7"/>
      <c r="Q898" s="7"/>
      <c r="R898" s="7"/>
      <c r="S898" s="7"/>
      <c r="T898" s="7"/>
      <c r="U898" s="7"/>
    </row>
    <row r="899" spans="1:21">
      <c r="A899" s="7"/>
      <c r="B899" s="7"/>
      <c r="C899" s="7"/>
      <c r="D899" s="7"/>
      <c r="E899" s="7"/>
      <c r="F899" s="7"/>
      <c r="G899" s="7"/>
      <c r="H899" s="7"/>
      <c r="I899" s="7"/>
      <c r="J899" s="7"/>
      <c r="K899" s="7"/>
      <c r="L899" s="7"/>
      <c r="N899" s="7"/>
      <c r="O899" s="7"/>
      <c r="Q899" s="7"/>
      <c r="R899" s="7"/>
      <c r="S899" s="7"/>
      <c r="T899" s="7"/>
      <c r="U899" s="7"/>
    </row>
    <row r="900" spans="1:21">
      <c r="A900" s="7"/>
      <c r="B900" s="7"/>
      <c r="C900" s="7"/>
      <c r="D900" s="7"/>
      <c r="E900" s="7"/>
      <c r="F900" s="7"/>
      <c r="G900" s="7"/>
      <c r="H900" s="7"/>
      <c r="I900" s="7"/>
      <c r="J900" s="7"/>
      <c r="K900" s="7"/>
      <c r="L900" s="7"/>
      <c r="N900" s="7"/>
      <c r="O900" s="7"/>
      <c r="Q900" s="7"/>
      <c r="R900" s="7"/>
      <c r="S900" s="7"/>
      <c r="T900" s="7"/>
      <c r="U900" s="7"/>
    </row>
    <row r="901" spans="1:21">
      <c r="A901" s="7"/>
      <c r="B901" s="7"/>
      <c r="C901" s="7"/>
      <c r="D901" s="7"/>
      <c r="E901" s="7"/>
      <c r="F901" s="7"/>
      <c r="G901" s="7"/>
      <c r="H901" s="7"/>
      <c r="I901" s="7"/>
      <c r="J901" s="7"/>
      <c r="K901" s="7"/>
      <c r="L901" s="7"/>
      <c r="N901" s="7"/>
      <c r="O901" s="7"/>
      <c r="Q901" s="7"/>
      <c r="R901" s="7"/>
      <c r="S901" s="7"/>
      <c r="T901" s="7"/>
      <c r="U901" s="7"/>
    </row>
    <row r="902" spans="1:21">
      <c r="A902" s="7"/>
      <c r="B902" s="7"/>
      <c r="C902" s="7"/>
      <c r="D902" s="7"/>
      <c r="E902" s="7"/>
      <c r="F902" s="7"/>
      <c r="G902" s="7"/>
      <c r="H902" s="7"/>
      <c r="I902" s="7"/>
      <c r="J902" s="7"/>
      <c r="K902" s="7"/>
      <c r="L902" s="7"/>
      <c r="N902" s="7"/>
      <c r="O902" s="7"/>
      <c r="Q902" s="7"/>
      <c r="R902" s="7"/>
      <c r="S902" s="7"/>
      <c r="T902" s="7"/>
      <c r="U902" s="7"/>
    </row>
    <row r="903" spans="1:21">
      <c r="A903" s="7"/>
      <c r="B903" s="7"/>
      <c r="C903" s="7"/>
      <c r="D903" s="7"/>
      <c r="E903" s="7"/>
      <c r="F903" s="7"/>
      <c r="G903" s="7"/>
      <c r="H903" s="7"/>
      <c r="I903" s="7"/>
      <c r="J903" s="7"/>
      <c r="K903" s="7"/>
      <c r="L903" s="7"/>
      <c r="N903" s="7"/>
      <c r="O903" s="7"/>
      <c r="Q903" s="7"/>
      <c r="R903" s="7"/>
      <c r="S903" s="7"/>
      <c r="T903" s="7"/>
      <c r="U903" s="7"/>
    </row>
    <row r="904" spans="1:21">
      <c r="A904" s="7"/>
      <c r="B904" s="7"/>
      <c r="C904" s="7"/>
      <c r="D904" s="7"/>
      <c r="E904" s="7"/>
      <c r="F904" s="7"/>
      <c r="G904" s="7"/>
      <c r="H904" s="7"/>
      <c r="I904" s="7"/>
      <c r="J904" s="7"/>
      <c r="K904" s="7"/>
      <c r="L904" s="7"/>
      <c r="N904" s="7"/>
      <c r="O904" s="7"/>
      <c r="Q904" s="7"/>
      <c r="R904" s="7"/>
      <c r="S904" s="7"/>
      <c r="T904" s="7"/>
      <c r="U904" s="7"/>
    </row>
    <row r="905" spans="1:21">
      <c r="A905" s="7"/>
      <c r="B905" s="7"/>
      <c r="C905" s="7"/>
      <c r="D905" s="7"/>
      <c r="E905" s="7"/>
      <c r="F905" s="7"/>
      <c r="G905" s="7"/>
      <c r="H905" s="7"/>
      <c r="I905" s="7"/>
      <c r="J905" s="7"/>
      <c r="K905" s="7"/>
      <c r="L905" s="7"/>
      <c r="N905" s="7"/>
      <c r="O905" s="7"/>
      <c r="Q905" s="7"/>
      <c r="R905" s="7"/>
      <c r="S905" s="7"/>
      <c r="T905" s="7"/>
      <c r="U905" s="7"/>
    </row>
    <row r="906" spans="1:21">
      <c r="A906" s="7"/>
      <c r="B906" s="7"/>
      <c r="C906" s="7"/>
      <c r="D906" s="7"/>
      <c r="E906" s="7"/>
      <c r="F906" s="7"/>
      <c r="G906" s="7"/>
      <c r="H906" s="7"/>
      <c r="I906" s="7"/>
      <c r="J906" s="7"/>
      <c r="K906" s="7"/>
      <c r="L906" s="7"/>
      <c r="N906" s="7"/>
      <c r="O906" s="7"/>
      <c r="Q906" s="7"/>
      <c r="R906" s="7"/>
      <c r="S906" s="7"/>
      <c r="T906" s="7"/>
      <c r="U906" s="7"/>
    </row>
    <row r="907" spans="1:21">
      <c r="A907" s="7"/>
      <c r="B907" s="7"/>
      <c r="C907" s="7"/>
      <c r="D907" s="7"/>
      <c r="E907" s="7"/>
      <c r="F907" s="7"/>
      <c r="G907" s="7"/>
      <c r="H907" s="7"/>
      <c r="I907" s="7"/>
      <c r="J907" s="7"/>
      <c r="K907" s="7"/>
      <c r="L907" s="7"/>
      <c r="N907" s="7"/>
      <c r="O907" s="7"/>
      <c r="Q907" s="7"/>
      <c r="R907" s="7"/>
      <c r="S907" s="7"/>
      <c r="T907" s="7"/>
      <c r="U907" s="7"/>
    </row>
    <row r="908" spans="1:21">
      <c r="A908" s="7"/>
      <c r="B908" s="7"/>
      <c r="C908" s="7"/>
      <c r="D908" s="7"/>
      <c r="E908" s="7"/>
      <c r="F908" s="7"/>
      <c r="G908" s="7"/>
      <c r="H908" s="7"/>
      <c r="I908" s="7"/>
      <c r="J908" s="7"/>
      <c r="K908" s="7"/>
      <c r="L908" s="7"/>
      <c r="N908" s="7"/>
      <c r="O908" s="7"/>
      <c r="Q908" s="7"/>
      <c r="R908" s="7"/>
      <c r="S908" s="7"/>
      <c r="T908" s="7"/>
      <c r="U908" s="7"/>
    </row>
    <row r="909" spans="1:21">
      <c r="A909" s="7"/>
      <c r="B909" s="7"/>
      <c r="C909" s="7"/>
      <c r="D909" s="7"/>
      <c r="E909" s="7"/>
      <c r="F909" s="7"/>
      <c r="G909" s="7"/>
      <c r="H909" s="7"/>
      <c r="I909" s="7"/>
      <c r="J909" s="7"/>
      <c r="K909" s="7"/>
      <c r="L909" s="7"/>
      <c r="N909" s="7"/>
      <c r="O909" s="7"/>
      <c r="Q909" s="7"/>
      <c r="R909" s="7"/>
      <c r="S909" s="7"/>
      <c r="T909" s="7"/>
      <c r="U909" s="7"/>
    </row>
    <row r="910" spans="1:21">
      <c r="A910" s="7"/>
      <c r="B910" s="7"/>
      <c r="C910" s="7"/>
      <c r="D910" s="7"/>
      <c r="E910" s="7"/>
      <c r="F910" s="7"/>
      <c r="G910" s="7"/>
      <c r="H910" s="7"/>
      <c r="I910" s="7"/>
      <c r="J910" s="7"/>
      <c r="K910" s="7"/>
      <c r="L910" s="7"/>
      <c r="N910" s="7"/>
      <c r="O910" s="7"/>
      <c r="Q910" s="7"/>
      <c r="R910" s="7"/>
      <c r="S910" s="7"/>
      <c r="T910" s="7"/>
      <c r="U910" s="7"/>
    </row>
    <row r="911" spans="1:21">
      <c r="A911" s="7"/>
      <c r="B911" s="7"/>
      <c r="C911" s="7"/>
      <c r="D911" s="7"/>
      <c r="E911" s="7"/>
      <c r="F911" s="7"/>
      <c r="G911" s="7"/>
      <c r="H911" s="7"/>
      <c r="I911" s="7"/>
      <c r="J911" s="7"/>
      <c r="K911" s="7"/>
      <c r="L911" s="7"/>
      <c r="N911" s="7"/>
      <c r="O911" s="7"/>
      <c r="Q911" s="7"/>
      <c r="R911" s="7"/>
      <c r="S911" s="7"/>
      <c r="T911" s="7"/>
      <c r="U911" s="7"/>
    </row>
    <row r="912" spans="1:21">
      <c r="A912" s="7"/>
      <c r="B912" s="7"/>
      <c r="C912" s="7"/>
      <c r="D912" s="7"/>
      <c r="E912" s="7"/>
      <c r="F912" s="7"/>
      <c r="G912" s="7"/>
      <c r="H912" s="7"/>
      <c r="I912" s="7"/>
      <c r="J912" s="7"/>
      <c r="K912" s="7"/>
      <c r="L912" s="7"/>
      <c r="N912" s="7"/>
      <c r="O912" s="7"/>
      <c r="Q912" s="7"/>
      <c r="R912" s="7"/>
      <c r="S912" s="7"/>
      <c r="T912" s="7"/>
      <c r="U912" s="7"/>
    </row>
    <row r="913" spans="1:21">
      <c r="A913" s="7"/>
      <c r="B913" s="7"/>
      <c r="C913" s="7"/>
      <c r="D913" s="7"/>
      <c r="E913" s="7"/>
      <c r="F913" s="7"/>
      <c r="G913" s="7"/>
      <c r="H913" s="7"/>
      <c r="I913" s="7"/>
      <c r="J913" s="7"/>
      <c r="K913" s="7"/>
      <c r="L913" s="7"/>
      <c r="N913" s="7"/>
      <c r="O913" s="7"/>
      <c r="Q913" s="7"/>
      <c r="R913" s="7"/>
      <c r="S913" s="7"/>
      <c r="T913" s="7"/>
      <c r="U913" s="7"/>
    </row>
    <row r="914" spans="1:21">
      <c r="A914" s="7"/>
      <c r="B914" s="7"/>
      <c r="C914" s="7"/>
      <c r="D914" s="7"/>
      <c r="E914" s="7"/>
      <c r="F914" s="7"/>
      <c r="G914" s="7"/>
      <c r="H914" s="7"/>
      <c r="I914" s="7"/>
      <c r="J914" s="7"/>
      <c r="K914" s="7"/>
      <c r="L914" s="7"/>
      <c r="N914" s="7"/>
      <c r="O914" s="7"/>
      <c r="Q914" s="7"/>
      <c r="R914" s="7"/>
      <c r="S914" s="7"/>
      <c r="T914" s="7"/>
      <c r="U914" s="7"/>
    </row>
    <row r="915" spans="1:21">
      <c r="A915" s="7"/>
      <c r="B915" s="7"/>
      <c r="C915" s="7"/>
      <c r="D915" s="7"/>
      <c r="E915" s="7"/>
      <c r="F915" s="7"/>
      <c r="G915" s="7"/>
      <c r="H915" s="7"/>
      <c r="I915" s="7"/>
      <c r="J915" s="7"/>
      <c r="K915" s="7"/>
      <c r="L915" s="7"/>
      <c r="N915" s="7"/>
      <c r="O915" s="7"/>
      <c r="Q915" s="7"/>
      <c r="R915" s="7"/>
      <c r="S915" s="7"/>
      <c r="T915" s="7"/>
      <c r="U915" s="7"/>
    </row>
    <row r="916" spans="1:21">
      <c r="A916" s="7"/>
      <c r="B916" s="7"/>
      <c r="C916" s="7"/>
      <c r="D916" s="7"/>
      <c r="E916" s="7"/>
      <c r="F916" s="7"/>
      <c r="G916" s="7"/>
      <c r="H916" s="7"/>
      <c r="I916" s="7"/>
      <c r="J916" s="7"/>
      <c r="K916" s="7"/>
      <c r="L916" s="7"/>
      <c r="N916" s="7"/>
      <c r="O916" s="7"/>
      <c r="Q916" s="7"/>
      <c r="R916" s="7"/>
      <c r="S916" s="7"/>
      <c r="T916" s="7"/>
      <c r="U916" s="7"/>
    </row>
    <row r="917" spans="1:21">
      <c r="A917" s="7"/>
      <c r="B917" s="7"/>
      <c r="C917" s="7"/>
      <c r="D917" s="7"/>
      <c r="E917" s="7"/>
      <c r="F917" s="7"/>
      <c r="G917" s="7"/>
      <c r="H917" s="7"/>
      <c r="I917" s="7"/>
      <c r="J917" s="7"/>
      <c r="K917" s="7"/>
      <c r="L917" s="7"/>
      <c r="N917" s="7"/>
      <c r="O917" s="7"/>
      <c r="Q917" s="7"/>
      <c r="R917" s="7"/>
      <c r="S917" s="7"/>
      <c r="T917" s="7"/>
      <c r="U917" s="7"/>
    </row>
    <row r="918" spans="1:21">
      <c r="A918" s="7"/>
      <c r="B918" s="7"/>
      <c r="C918" s="7"/>
      <c r="D918" s="7"/>
      <c r="E918" s="7"/>
      <c r="F918" s="7"/>
      <c r="G918" s="7"/>
      <c r="H918" s="7"/>
      <c r="I918" s="7"/>
      <c r="J918" s="7"/>
      <c r="K918" s="7"/>
      <c r="L918" s="7"/>
      <c r="N918" s="7"/>
      <c r="O918" s="7"/>
      <c r="Q918" s="7"/>
      <c r="R918" s="7"/>
      <c r="S918" s="7"/>
      <c r="T918" s="7"/>
      <c r="U918" s="7"/>
    </row>
    <row r="919" spans="1:21">
      <c r="A919" s="7"/>
      <c r="B919" s="7"/>
      <c r="C919" s="7"/>
      <c r="D919" s="7"/>
      <c r="E919" s="7"/>
      <c r="F919" s="7"/>
      <c r="G919" s="7"/>
      <c r="H919" s="7"/>
      <c r="I919" s="7"/>
      <c r="J919" s="7"/>
      <c r="K919" s="7"/>
      <c r="L919" s="7"/>
      <c r="N919" s="7"/>
      <c r="O919" s="7"/>
      <c r="Q919" s="7"/>
      <c r="R919" s="7"/>
      <c r="S919" s="7"/>
      <c r="T919" s="7"/>
      <c r="U919" s="7"/>
    </row>
    <row r="920" spans="1:21">
      <c r="A920" s="7"/>
      <c r="B920" s="7"/>
      <c r="C920" s="7"/>
      <c r="D920" s="7"/>
      <c r="E920" s="7"/>
      <c r="F920" s="7"/>
      <c r="G920" s="7"/>
      <c r="H920" s="7"/>
      <c r="I920" s="7"/>
      <c r="J920" s="7"/>
      <c r="K920" s="7"/>
      <c r="L920" s="7"/>
      <c r="N920" s="7"/>
      <c r="O920" s="7"/>
      <c r="Q920" s="7"/>
      <c r="R920" s="7"/>
      <c r="S920" s="7"/>
      <c r="T920" s="7"/>
      <c r="U920" s="7"/>
    </row>
    <row r="921" spans="1:21">
      <c r="A921" s="7"/>
      <c r="B921" s="7"/>
      <c r="C921" s="7"/>
      <c r="D921" s="7"/>
      <c r="E921" s="7"/>
      <c r="F921" s="7"/>
      <c r="G921" s="7"/>
      <c r="H921" s="7"/>
      <c r="I921" s="7"/>
      <c r="J921" s="7"/>
      <c r="K921" s="7"/>
      <c r="L921" s="7"/>
      <c r="N921" s="7"/>
      <c r="O921" s="7"/>
      <c r="Q921" s="7"/>
      <c r="R921" s="7"/>
      <c r="S921" s="7"/>
      <c r="T921" s="7"/>
      <c r="U921" s="7"/>
    </row>
    <row r="922" spans="1:21">
      <c r="A922" s="7"/>
      <c r="B922" s="7"/>
      <c r="C922" s="7"/>
      <c r="D922" s="7"/>
      <c r="E922" s="7"/>
      <c r="F922" s="7"/>
      <c r="G922" s="7"/>
      <c r="H922" s="7"/>
      <c r="I922" s="7"/>
      <c r="J922" s="7"/>
      <c r="K922" s="7"/>
      <c r="L922" s="7"/>
      <c r="N922" s="7"/>
      <c r="O922" s="7"/>
      <c r="Q922" s="7"/>
      <c r="R922" s="7"/>
      <c r="S922" s="7"/>
      <c r="T922" s="7"/>
      <c r="U922" s="7"/>
    </row>
    <row r="923" spans="1:21">
      <c r="A923" s="7"/>
      <c r="B923" s="7"/>
      <c r="C923" s="7"/>
      <c r="D923" s="7"/>
      <c r="E923" s="7"/>
      <c r="F923" s="7"/>
      <c r="G923" s="7"/>
      <c r="H923" s="7"/>
      <c r="I923" s="7"/>
      <c r="J923" s="7"/>
      <c r="K923" s="7"/>
      <c r="L923" s="7"/>
      <c r="N923" s="7"/>
      <c r="O923" s="7"/>
      <c r="Q923" s="7"/>
      <c r="R923" s="7"/>
      <c r="S923" s="7"/>
      <c r="T923" s="7"/>
      <c r="U923" s="7"/>
    </row>
    <row r="924" spans="1:21">
      <c r="A924" s="7"/>
      <c r="B924" s="7"/>
      <c r="C924" s="7"/>
      <c r="D924" s="7"/>
      <c r="E924" s="7"/>
      <c r="F924" s="7"/>
      <c r="G924" s="7"/>
      <c r="H924" s="7"/>
      <c r="I924" s="7"/>
      <c r="J924" s="7"/>
      <c r="K924" s="7"/>
      <c r="L924" s="7"/>
      <c r="N924" s="7"/>
      <c r="O924" s="7"/>
      <c r="Q924" s="7"/>
      <c r="R924" s="7"/>
      <c r="S924" s="7"/>
      <c r="T924" s="7"/>
      <c r="U924" s="7"/>
    </row>
    <row r="925" spans="1:21">
      <c r="A925" s="7"/>
      <c r="B925" s="7"/>
      <c r="C925" s="7"/>
      <c r="D925" s="7"/>
      <c r="E925" s="7"/>
      <c r="F925" s="7"/>
      <c r="G925" s="7"/>
      <c r="H925" s="7"/>
      <c r="I925" s="7"/>
      <c r="J925" s="7"/>
      <c r="K925" s="7"/>
      <c r="L925" s="7"/>
      <c r="N925" s="7"/>
      <c r="O925" s="7"/>
      <c r="Q925" s="7"/>
      <c r="R925" s="7"/>
      <c r="S925" s="7"/>
      <c r="T925" s="7"/>
      <c r="U925" s="7"/>
    </row>
    <row r="926" spans="1:21">
      <c r="A926" s="7"/>
      <c r="B926" s="7"/>
      <c r="C926" s="7"/>
      <c r="D926" s="7"/>
      <c r="E926" s="7"/>
      <c r="F926" s="7"/>
      <c r="G926" s="7"/>
      <c r="H926" s="7"/>
      <c r="I926" s="7"/>
      <c r="J926" s="7"/>
      <c r="K926" s="7"/>
      <c r="L926" s="7"/>
      <c r="N926" s="7"/>
      <c r="O926" s="7"/>
      <c r="Q926" s="7"/>
      <c r="R926" s="7"/>
      <c r="S926" s="7"/>
      <c r="T926" s="7"/>
      <c r="U926" s="7"/>
    </row>
    <row r="927" spans="1:21">
      <c r="A927" s="7"/>
      <c r="B927" s="7"/>
      <c r="C927" s="7"/>
      <c r="D927" s="7"/>
      <c r="E927" s="7"/>
      <c r="F927" s="7"/>
      <c r="G927" s="7"/>
      <c r="H927" s="7"/>
      <c r="I927" s="7"/>
      <c r="J927" s="7"/>
      <c r="K927" s="7"/>
      <c r="L927" s="7"/>
      <c r="N927" s="7"/>
      <c r="O927" s="7"/>
      <c r="Q927" s="7"/>
      <c r="R927" s="7"/>
      <c r="S927" s="7"/>
      <c r="T927" s="7"/>
      <c r="U927" s="7"/>
    </row>
    <row r="928" spans="1:21">
      <c r="A928" s="7"/>
      <c r="B928" s="7"/>
      <c r="C928" s="7"/>
      <c r="D928" s="7"/>
      <c r="E928" s="7"/>
      <c r="F928" s="7"/>
      <c r="G928" s="7"/>
      <c r="H928" s="7"/>
      <c r="I928" s="7"/>
      <c r="J928" s="7"/>
      <c r="K928" s="7"/>
      <c r="L928" s="7"/>
      <c r="N928" s="7"/>
      <c r="O928" s="7"/>
      <c r="Q928" s="7"/>
      <c r="R928" s="7"/>
      <c r="S928" s="7"/>
      <c r="T928" s="7"/>
      <c r="U928" s="7"/>
    </row>
    <row r="929" spans="1:21">
      <c r="A929" s="7"/>
      <c r="B929" s="7"/>
      <c r="C929" s="7"/>
      <c r="D929" s="7"/>
      <c r="E929" s="7"/>
      <c r="F929" s="7"/>
      <c r="G929" s="7"/>
      <c r="H929" s="7"/>
      <c r="I929" s="7"/>
      <c r="J929" s="7"/>
      <c r="K929" s="7"/>
      <c r="L929" s="7"/>
      <c r="N929" s="7"/>
      <c r="O929" s="7"/>
      <c r="Q929" s="7"/>
      <c r="R929" s="7"/>
      <c r="S929" s="7"/>
      <c r="T929" s="7"/>
      <c r="U929" s="7"/>
    </row>
    <row r="930" spans="1:21">
      <c r="A930" s="7"/>
      <c r="B930" s="7"/>
      <c r="C930" s="7"/>
      <c r="D930" s="7"/>
      <c r="E930" s="7"/>
      <c r="F930" s="7"/>
      <c r="G930" s="7"/>
      <c r="H930" s="7"/>
      <c r="I930" s="7"/>
      <c r="J930" s="7"/>
      <c r="K930" s="7"/>
      <c r="L930" s="7"/>
      <c r="N930" s="7"/>
      <c r="O930" s="7"/>
      <c r="Q930" s="7"/>
      <c r="R930" s="7"/>
      <c r="S930" s="7"/>
      <c r="T930" s="7"/>
      <c r="U930" s="7"/>
    </row>
    <row r="931" spans="1:21">
      <c r="A931" s="7"/>
      <c r="B931" s="7"/>
      <c r="C931" s="7"/>
      <c r="D931" s="7"/>
      <c r="E931" s="7"/>
      <c r="F931" s="7"/>
      <c r="G931" s="7"/>
      <c r="H931" s="7"/>
      <c r="I931" s="7"/>
      <c r="J931" s="7"/>
      <c r="K931" s="7"/>
      <c r="L931" s="7"/>
      <c r="N931" s="7"/>
      <c r="O931" s="7"/>
      <c r="Q931" s="7"/>
      <c r="R931" s="7"/>
      <c r="S931" s="7"/>
      <c r="T931" s="7"/>
      <c r="U931" s="7"/>
    </row>
    <row r="932" spans="1:21">
      <c r="A932" s="7"/>
      <c r="B932" s="7"/>
      <c r="C932" s="7"/>
      <c r="D932" s="7"/>
      <c r="E932" s="7"/>
      <c r="F932" s="7"/>
      <c r="G932" s="7"/>
      <c r="H932" s="7"/>
      <c r="I932" s="7"/>
      <c r="J932" s="7"/>
      <c r="K932" s="7"/>
      <c r="L932" s="7"/>
      <c r="N932" s="7"/>
      <c r="O932" s="7"/>
      <c r="Q932" s="7"/>
      <c r="R932" s="7"/>
      <c r="S932" s="7"/>
      <c r="T932" s="7"/>
      <c r="U932" s="7"/>
    </row>
    <row r="933" spans="1:21">
      <c r="A933" s="7"/>
      <c r="B933" s="7"/>
      <c r="C933" s="7"/>
      <c r="D933" s="7"/>
      <c r="E933" s="7"/>
      <c r="F933" s="7"/>
      <c r="G933" s="7"/>
      <c r="H933" s="7"/>
      <c r="I933" s="7"/>
      <c r="J933" s="7"/>
      <c r="K933" s="7"/>
      <c r="L933" s="7"/>
      <c r="N933" s="7"/>
      <c r="O933" s="7"/>
      <c r="Q933" s="7"/>
      <c r="R933" s="7"/>
      <c r="S933" s="7"/>
      <c r="T933" s="7"/>
      <c r="U933" s="7"/>
    </row>
    <row r="934" spans="1:21">
      <c r="A934" s="7"/>
      <c r="B934" s="7"/>
      <c r="C934" s="7"/>
      <c r="D934" s="7"/>
      <c r="E934" s="7"/>
      <c r="F934" s="7"/>
      <c r="G934" s="7"/>
      <c r="H934" s="7"/>
      <c r="I934" s="7"/>
      <c r="J934" s="7"/>
      <c r="K934" s="7"/>
      <c r="L934" s="7"/>
      <c r="N934" s="7"/>
      <c r="O934" s="7"/>
      <c r="Q934" s="7"/>
      <c r="R934" s="7"/>
      <c r="S934" s="7"/>
      <c r="T934" s="7"/>
      <c r="U934" s="7"/>
    </row>
    <row r="935" spans="1:21">
      <c r="A935" s="7"/>
      <c r="B935" s="7"/>
      <c r="C935" s="7"/>
      <c r="D935" s="7"/>
      <c r="E935" s="7"/>
      <c r="F935" s="7"/>
      <c r="G935" s="7"/>
      <c r="H935" s="7"/>
      <c r="I935" s="7"/>
      <c r="J935" s="7"/>
      <c r="K935" s="7"/>
      <c r="L935" s="7"/>
      <c r="N935" s="7"/>
      <c r="O935" s="7"/>
      <c r="Q935" s="7"/>
      <c r="R935" s="7"/>
      <c r="S935" s="7"/>
      <c r="T935" s="7"/>
      <c r="U935" s="7"/>
    </row>
    <row r="936" spans="1:21">
      <c r="A936" s="7"/>
      <c r="B936" s="7"/>
      <c r="C936" s="7"/>
      <c r="D936" s="7"/>
      <c r="E936" s="7"/>
      <c r="F936" s="7"/>
      <c r="G936" s="7"/>
      <c r="H936" s="7"/>
      <c r="I936" s="7"/>
      <c r="J936" s="7"/>
      <c r="K936" s="7"/>
      <c r="L936" s="7"/>
      <c r="N936" s="7"/>
      <c r="O936" s="7"/>
      <c r="Q936" s="7"/>
      <c r="R936" s="7"/>
      <c r="S936" s="7"/>
      <c r="T936" s="7"/>
      <c r="U936" s="7"/>
    </row>
    <row r="937" spans="1:21">
      <c r="A937" s="7"/>
      <c r="B937" s="7"/>
      <c r="C937" s="7"/>
      <c r="D937" s="7"/>
      <c r="E937" s="7"/>
      <c r="F937" s="7"/>
      <c r="G937" s="7"/>
      <c r="H937" s="7"/>
      <c r="I937" s="7"/>
      <c r="J937" s="7"/>
      <c r="K937" s="7"/>
      <c r="L937" s="7"/>
      <c r="N937" s="7"/>
      <c r="O937" s="7"/>
      <c r="Q937" s="7"/>
      <c r="R937" s="7"/>
      <c r="S937" s="7"/>
      <c r="T937" s="7"/>
      <c r="U937" s="7"/>
    </row>
    <row r="938" spans="1:21">
      <c r="A938" s="7"/>
      <c r="B938" s="7"/>
      <c r="C938" s="7"/>
      <c r="D938" s="7"/>
      <c r="E938" s="7"/>
      <c r="F938" s="7"/>
      <c r="G938" s="7"/>
      <c r="H938" s="7"/>
      <c r="I938" s="7"/>
      <c r="J938" s="7"/>
      <c r="K938" s="7"/>
      <c r="L938" s="7"/>
      <c r="N938" s="7"/>
      <c r="O938" s="7"/>
      <c r="Q938" s="7"/>
      <c r="R938" s="7"/>
      <c r="S938" s="7"/>
      <c r="T938" s="7"/>
      <c r="U938" s="7"/>
    </row>
    <row r="939" spans="1:21">
      <c r="A939" s="7"/>
      <c r="B939" s="7"/>
      <c r="C939" s="7"/>
      <c r="D939" s="7"/>
      <c r="E939" s="7"/>
      <c r="F939" s="7"/>
      <c r="G939" s="7"/>
      <c r="H939" s="7"/>
      <c r="I939" s="7"/>
      <c r="J939" s="7"/>
      <c r="K939" s="7"/>
      <c r="L939" s="7"/>
      <c r="N939" s="7"/>
      <c r="O939" s="7"/>
      <c r="Q939" s="7"/>
      <c r="R939" s="7"/>
      <c r="S939" s="7"/>
      <c r="T939" s="7"/>
      <c r="U939" s="7"/>
    </row>
    <row r="940" spans="1:21">
      <c r="A940" s="7"/>
      <c r="B940" s="7"/>
      <c r="C940" s="7"/>
      <c r="D940" s="7"/>
      <c r="E940" s="7"/>
      <c r="F940" s="7"/>
      <c r="G940" s="7"/>
      <c r="H940" s="7"/>
      <c r="I940" s="7"/>
      <c r="J940" s="7"/>
      <c r="K940" s="7"/>
      <c r="L940" s="7"/>
      <c r="N940" s="7"/>
      <c r="O940" s="7"/>
      <c r="Q940" s="7"/>
      <c r="R940" s="7"/>
      <c r="S940" s="7"/>
      <c r="T940" s="7"/>
      <c r="U940" s="7"/>
    </row>
    <row r="941" spans="1:21">
      <c r="A941" s="7"/>
      <c r="B941" s="7"/>
      <c r="C941" s="7"/>
      <c r="D941" s="7"/>
      <c r="E941" s="7"/>
      <c r="F941" s="7"/>
      <c r="G941" s="7"/>
      <c r="H941" s="7"/>
      <c r="I941" s="7"/>
      <c r="J941" s="7"/>
      <c r="K941" s="7"/>
      <c r="L941" s="7"/>
      <c r="N941" s="7"/>
      <c r="O941" s="7"/>
      <c r="Q941" s="7"/>
      <c r="R941" s="7"/>
      <c r="S941" s="7"/>
      <c r="T941" s="7"/>
      <c r="U941" s="7"/>
    </row>
    <row r="942" spans="1:21">
      <c r="A942" s="7"/>
      <c r="B942" s="7"/>
      <c r="C942" s="7"/>
      <c r="D942" s="7"/>
      <c r="E942" s="7"/>
      <c r="F942" s="7"/>
      <c r="G942" s="7"/>
      <c r="H942" s="7"/>
      <c r="I942" s="7"/>
      <c r="J942" s="7"/>
      <c r="K942" s="7"/>
      <c r="L942" s="7"/>
      <c r="N942" s="7"/>
      <c r="O942" s="7"/>
      <c r="Q942" s="7"/>
      <c r="R942" s="7"/>
      <c r="S942" s="7"/>
      <c r="T942" s="7"/>
      <c r="U942" s="7"/>
    </row>
    <row r="943" spans="1:21">
      <c r="A943" s="7"/>
      <c r="B943" s="7"/>
      <c r="C943" s="7"/>
      <c r="D943" s="7"/>
      <c r="E943" s="7"/>
      <c r="F943" s="7"/>
      <c r="G943" s="7"/>
      <c r="H943" s="7"/>
      <c r="I943" s="7"/>
      <c r="J943" s="7"/>
      <c r="K943" s="7"/>
      <c r="L943" s="7"/>
      <c r="N943" s="7"/>
      <c r="O943" s="7"/>
      <c r="Q943" s="7"/>
      <c r="R943" s="7"/>
      <c r="S943" s="7"/>
      <c r="T943" s="7"/>
      <c r="U943" s="7"/>
    </row>
    <row r="944" spans="1:21">
      <c r="A944" s="7"/>
      <c r="B944" s="7"/>
      <c r="C944" s="7"/>
      <c r="D944" s="7"/>
      <c r="E944" s="7"/>
      <c r="F944" s="7"/>
      <c r="G944" s="7"/>
      <c r="H944" s="7"/>
      <c r="I944" s="7"/>
      <c r="J944" s="7"/>
      <c r="K944" s="7"/>
      <c r="L944" s="7"/>
      <c r="N944" s="7"/>
      <c r="O944" s="7"/>
      <c r="Q944" s="7"/>
      <c r="R944" s="7"/>
      <c r="S944" s="7"/>
      <c r="T944" s="7"/>
      <c r="U944" s="7"/>
    </row>
    <row r="945" spans="1:21">
      <c r="A945" s="7"/>
      <c r="B945" s="7"/>
      <c r="C945" s="7"/>
      <c r="D945" s="7"/>
      <c r="E945" s="7"/>
      <c r="F945" s="7"/>
      <c r="G945" s="7"/>
      <c r="H945" s="7"/>
      <c r="I945" s="7"/>
      <c r="J945" s="7"/>
      <c r="K945" s="7"/>
      <c r="L945" s="7"/>
      <c r="N945" s="7"/>
      <c r="O945" s="7"/>
      <c r="Q945" s="7"/>
      <c r="R945" s="7"/>
      <c r="S945" s="7"/>
      <c r="T945" s="7"/>
      <c r="U945" s="7"/>
    </row>
    <row r="946" spans="1:21">
      <c r="A946" s="7"/>
      <c r="B946" s="7"/>
      <c r="C946" s="7"/>
      <c r="D946" s="7"/>
      <c r="E946" s="7"/>
      <c r="F946" s="7"/>
      <c r="G946" s="7"/>
      <c r="H946" s="7"/>
      <c r="I946" s="7"/>
      <c r="J946" s="7"/>
      <c r="K946" s="7"/>
      <c r="L946" s="7"/>
      <c r="N946" s="7"/>
      <c r="O946" s="7"/>
      <c r="Q946" s="7"/>
      <c r="R946" s="7"/>
      <c r="S946" s="7"/>
      <c r="T946" s="7"/>
      <c r="U946" s="7"/>
    </row>
    <row r="947" spans="1:21">
      <c r="A947" s="7"/>
      <c r="B947" s="7"/>
      <c r="C947" s="7"/>
      <c r="D947" s="7"/>
      <c r="E947" s="7"/>
      <c r="F947" s="7"/>
      <c r="G947" s="7"/>
      <c r="H947" s="7"/>
      <c r="I947" s="7"/>
      <c r="J947" s="7"/>
      <c r="K947" s="7"/>
      <c r="L947" s="7"/>
      <c r="N947" s="7"/>
      <c r="O947" s="7"/>
      <c r="Q947" s="7"/>
      <c r="R947" s="7"/>
      <c r="S947" s="7"/>
      <c r="T947" s="7"/>
      <c r="U947" s="7"/>
    </row>
    <row r="948" spans="1:21">
      <c r="A948" s="7"/>
      <c r="B948" s="7"/>
      <c r="C948" s="7"/>
      <c r="D948" s="7"/>
      <c r="E948" s="7"/>
      <c r="F948" s="7"/>
      <c r="G948" s="7"/>
      <c r="H948" s="7"/>
      <c r="I948" s="7"/>
      <c r="J948" s="7"/>
      <c r="K948" s="7"/>
      <c r="L948" s="7"/>
      <c r="N948" s="7"/>
      <c r="O948" s="7"/>
      <c r="Q948" s="7"/>
      <c r="R948" s="7"/>
      <c r="S948" s="7"/>
      <c r="T948" s="7"/>
      <c r="U948" s="7"/>
    </row>
    <row r="949" spans="1:21">
      <c r="A949" s="7"/>
      <c r="B949" s="7"/>
      <c r="C949" s="7"/>
      <c r="D949" s="7"/>
      <c r="E949" s="7"/>
      <c r="F949" s="7"/>
      <c r="G949" s="7"/>
      <c r="H949" s="7"/>
      <c r="I949" s="7"/>
      <c r="J949" s="7"/>
      <c r="K949" s="7"/>
      <c r="L949" s="7"/>
      <c r="N949" s="7"/>
      <c r="O949" s="7"/>
      <c r="Q949" s="7"/>
      <c r="R949" s="7"/>
      <c r="S949" s="7"/>
      <c r="T949" s="7"/>
      <c r="U949" s="7"/>
    </row>
    <row r="950" spans="1:21">
      <c r="A950" s="7"/>
      <c r="B950" s="7"/>
      <c r="C950" s="7"/>
      <c r="D950" s="7"/>
      <c r="E950" s="7"/>
      <c r="F950" s="7"/>
      <c r="G950" s="7"/>
      <c r="H950" s="7"/>
      <c r="I950" s="7"/>
      <c r="J950" s="7"/>
      <c r="K950" s="7"/>
      <c r="L950" s="7"/>
      <c r="N950" s="7"/>
      <c r="O950" s="7"/>
      <c r="Q950" s="7"/>
      <c r="R950" s="7"/>
      <c r="S950" s="7"/>
      <c r="T950" s="7"/>
      <c r="U950" s="7"/>
    </row>
    <row r="951" spans="1:21">
      <c r="A951" s="7"/>
      <c r="B951" s="7"/>
      <c r="C951" s="7"/>
      <c r="D951" s="7"/>
      <c r="E951" s="7"/>
      <c r="F951" s="7"/>
      <c r="G951" s="7"/>
      <c r="H951" s="7"/>
      <c r="I951" s="7"/>
      <c r="J951" s="7"/>
      <c r="K951" s="7"/>
      <c r="L951" s="7"/>
      <c r="N951" s="7"/>
      <c r="O951" s="7"/>
      <c r="Q951" s="7"/>
      <c r="R951" s="7"/>
      <c r="S951" s="7"/>
      <c r="T951" s="7"/>
      <c r="U951" s="7"/>
    </row>
    <row r="952" spans="1:21">
      <c r="A952" s="7"/>
      <c r="B952" s="7"/>
      <c r="C952" s="7"/>
      <c r="D952" s="7"/>
      <c r="E952" s="7"/>
      <c r="F952" s="7"/>
      <c r="G952" s="7"/>
      <c r="H952" s="7"/>
      <c r="I952" s="7"/>
      <c r="J952" s="7"/>
      <c r="K952" s="7"/>
      <c r="L952" s="7"/>
      <c r="N952" s="7"/>
      <c r="O952" s="7"/>
      <c r="Q952" s="7"/>
      <c r="R952" s="7"/>
      <c r="S952" s="7"/>
      <c r="T952" s="7"/>
      <c r="U952" s="7"/>
    </row>
    <row r="953" spans="1:21">
      <c r="A953" s="7"/>
      <c r="B953" s="7"/>
      <c r="C953" s="7"/>
      <c r="D953" s="7"/>
      <c r="E953" s="7"/>
      <c r="F953" s="7"/>
      <c r="G953" s="7"/>
      <c r="H953" s="7"/>
      <c r="I953" s="7"/>
      <c r="J953" s="7"/>
      <c r="K953" s="7"/>
      <c r="L953" s="7"/>
      <c r="N953" s="7"/>
      <c r="O953" s="7"/>
      <c r="Q953" s="7"/>
      <c r="R953" s="7"/>
      <c r="S953" s="7"/>
      <c r="T953" s="7"/>
      <c r="U953" s="7"/>
    </row>
    <row r="954" spans="1:21">
      <c r="A954" s="7"/>
      <c r="B954" s="7"/>
      <c r="C954" s="7"/>
      <c r="D954" s="7"/>
      <c r="E954" s="7"/>
      <c r="F954" s="7"/>
      <c r="G954" s="7"/>
      <c r="H954" s="7"/>
      <c r="I954" s="7"/>
      <c r="J954" s="7"/>
      <c r="K954" s="7"/>
      <c r="L954" s="7"/>
      <c r="N954" s="7"/>
      <c r="O954" s="7"/>
      <c r="Q954" s="7"/>
      <c r="R954" s="7"/>
      <c r="S954" s="7"/>
      <c r="T954" s="7"/>
      <c r="U954" s="7"/>
    </row>
    <row r="955" spans="1:21">
      <c r="A955" s="7"/>
      <c r="B955" s="7"/>
      <c r="C955" s="7"/>
      <c r="D955" s="7"/>
      <c r="E955" s="7"/>
      <c r="F955" s="7"/>
      <c r="G955" s="7"/>
      <c r="H955" s="7"/>
      <c r="I955" s="7"/>
      <c r="J955" s="7"/>
      <c r="K955" s="7"/>
      <c r="L955" s="7"/>
      <c r="N955" s="7"/>
      <c r="O955" s="7"/>
      <c r="Q955" s="7"/>
      <c r="R955" s="7"/>
      <c r="S955" s="7"/>
      <c r="T955" s="7"/>
      <c r="U955" s="7"/>
    </row>
    <row r="956" spans="1:21">
      <c r="A956" s="7"/>
      <c r="B956" s="7"/>
      <c r="C956" s="7"/>
      <c r="D956" s="7"/>
      <c r="E956" s="7"/>
      <c r="F956" s="7"/>
      <c r="G956" s="7"/>
      <c r="H956" s="7"/>
      <c r="I956" s="7"/>
      <c r="J956" s="7"/>
      <c r="K956" s="7"/>
      <c r="L956" s="7"/>
      <c r="N956" s="7"/>
      <c r="O956" s="7"/>
      <c r="Q956" s="7"/>
      <c r="R956" s="7"/>
      <c r="S956" s="7"/>
      <c r="T956" s="7"/>
      <c r="U956" s="7"/>
    </row>
    <row r="957" spans="1:21">
      <c r="A957" s="7"/>
      <c r="B957" s="7"/>
      <c r="C957" s="7"/>
      <c r="D957" s="7"/>
      <c r="E957" s="7"/>
      <c r="F957" s="7"/>
      <c r="G957" s="7"/>
      <c r="H957" s="7"/>
      <c r="I957" s="7"/>
      <c r="J957" s="7"/>
      <c r="K957" s="7"/>
      <c r="L957" s="7"/>
      <c r="N957" s="7"/>
      <c r="O957" s="7"/>
      <c r="Q957" s="7"/>
      <c r="R957" s="7"/>
      <c r="S957" s="7"/>
      <c r="T957" s="7"/>
      <c r="U957" s="7"/>
    </row>
    <row r="958" spans="1:21">
      <c r="A958" s="7"/>
      <c r="B958" s="7"/>
      <c r="C958" s="7"/>
      <c r="D958" s="7"/>
      <c r="E958" s="7"/>
      <c r="F958" s="7"/>
      <c r="G958" s="7"/>
      <c r="H958" s="7"/>
      <c r="I958" s="7"/>
      <c r="J958" s="7"/>
      <c r="K958" s="7"/>
      <c r="L958" s="7"/>
      <c r="N958" s="7"/>
      <c r="O958" s="7"/>
      <c r="Q958" s="7"/>
      <c r="R958" s="7"/>
      <c r="S958" s="7"/>
      <c r="T958" s="7"/>
      <c r="U958" s="7"/>
    </row>
    <row r="959" spans="1:21">
      <c r="A959" s="7"/>
      <c r="B959" s="7"/>
      <c r="C959" s="7"/>
      <c r="D959" s="7"/>
      <c r="E959" s="7"/>
      <c r="F959" s="7"/>
      <c r="G959" s="7"/>
      <c r="H959" s="7"/>
      <c r="I959" s="7"/>
      <c r="J959" s="7"/>
      <c r="K959" s="7"/>
      <c r="L959" s="7"/>
      <c r="N959" s="7"/>
      <c r="O959" s="7"/>
      <c r="Q959" s="7"/>
      <c r="R959" s="7"/>
      <c r="S959" s="7"/>
      <c r="T959" s="7"/>
      <c r="U959" s="7"/>
    </row>
    <row r="960" spans="1:21">
      <c r="A960" s="7"/>
      <c r="B960" s="7"/>
      <c r="C960" s="7"/>
      <c r="D960" s="7"/>
      <c r="E960" s="7"/>
      <c r="F960" s="7"/>
      <c r="G960" s="7"/>
      <c r="H960" s="7"/>
      <c r="I960" s="7"/>
      <c r="J960" s="7"/>
      <c r="K960" s="7"/>
      <c r="L960" s="7"/>
      <c r="N960" s="7"/>
      <c r="O960" s="7"/>
      <c r="Q960" s="7"/>
      <c r="R960" s="7"/>
      <c r="S960" s="7"/>
      <c r="T960" s="7"/>
      <c r="U960" s="7"/>
    </row>
    <row r="961" spans="1:21">
      <c r="A961" s="7"/>
      <c r="B961" s="7"/>
      <c r="C961" s="7"/>
      <c r="D961" s="7"/>
      <c r="E961" s="7"/>
      <c r="F961" s="7"/>
      <c r="G961" s="7"/>
      <c r="H961" s="7"/>
      <c r="I961" s="7"/>
      <c r="J961" s="7"/>
      <c r="K961" s="7"/>
      <c r="L961" s="7"/>
      <c r="N961" s="7"/>
      <c r="O961" s="7"/>
      <c r="Q961" s="7"/>
      <c r="R961" s="7"/>
      <c r="S961" s="7"/>
      <c r="T961" s="7"/>
      <c r="U961" s="7"/>
    </row>
    <row r="962" spans="1:21">
      <c r="A962" s="7"/>
      <c r="B962" s="7"/>
      <c r="C962" s="7"/>
      <c r="D962" s="7"/>
      <c r="E962" s="7"/>
      <c r="F962" s="7"/>
      <c r="G962" s="7"/>
      <c r="H962" s="7"/>
      <c r="I962" s="7"/>
      <c r="J962" s="7"/>
      <c r="K962" s="7"/>
      <c r="L962" s="7"/>
      <c r="N962" s="7"/>
      <c r="O962" s="7"/>
      <c r="Q962" s="7"/>
      <c r="R962" s="7"/>
      <c r="S962" s="7"/>
      <c r="T962" s="7"/>
      <c r="U962" s="7"/>
    </row>
    <row r="963" spans="1:21">
      <c r="A963" s="7"/>
      <c r="B963" s="7"/>
      <c r="C963" s="7"/>
      <c r="D963" s="7"/>
      <c r="E963" s="7"/>
      <c r="F963" s="7"/>
      <c r="G963" s="7"/>
      <c r="H963" s="7"/>
      <c r="I963" s="7"/>
      <c r="J963" s="7"/>
      <c r="K963" s="7"/>
      <c r="L963" s="7"/>
      <c r="N963" s="7"/>
      <c r="O963" s="7"/>
      <c r="Q963" s="7"/>
      <c r="R963" s="7"/>
      <c r="S963" s="7"/>
      <c r="T963" s="7"/>
      <c r="U963" s="7"/>
    </row>
    <row r="964" spans="1:21">
      <c r="A964" s="7"/>
      <c r="B964" s="7"/>
      <c r="C964" s="7"/>
      <c r="D964" s="7"/>
      <c r="E964" s="7"/>
      <c r="F964" s="7"/>
      <c r="G964" s="7"/>
      <c r="H964" s="7"/>
      <c r="I964" s="7"/>
      <c r="J964" s="7"/>
      <c r="K964" s="7"/>
      <c r="L964" s="7"/>
      <c r="N964" s="7"/>
      <c r="O964" s="7"/>
      <c r="Q964" s="7"/>
      <c r="R964" s="7"/>
      <c r="S964" s="7"/>
      <c r="T964" s="7"/>
      <c r="U964" s="7"/>
    </row>
    <row r="965" spans="1:21">
      <c r="A965" s="7"/>
      <c r="B965" s="7"/>
      <c r="C965" s="7"/>
      <c r="D965" s="7"/>
      <c r="E965" s="7"/>
      <c r="F965" s="7"/>
      <c r="G965" s="7"/>
      <c r="H965" s="7"/>
      <c r="I965" s="7"/>
      <c r="J965" s="7"/>
      <c r="K965" s="7"/>
      <c r="L965" s="7"/>
      <c r="N965" s="7"/>
      <c r="O965" s="7"/>
      <c r="Q965" s="7"/>
      <c r="R965" s="7"/>
      <c r="S965" s="7"/>
      <c r="T965" s="7"/>
      <c r="U965" s="7"/>
    </row>
    <row r="966" spans="1:21">
      <c r="A966" s="7"/>
      <c r="B966" s="7"/>
      <c r="C966" s="7"/>
      <c r="D966" s="7"/>
      <c r="E966" s="7"/>
      <c r="F966" s="7"/>
      <c r="G966" s="7"/>
      <c r="H966" s="7"/>
      <c r="I966" s="7"/>
      <c r="J966" s="7"/>
      <c r="K966" s="7"/>
      <c r="L966" s="7"/>
      <c r="N966" s="7"/>
      <c r="O966" s="7"/>
      <c r="Q966" s="7"/>
      <c r="R966" s="7"/>
      <c r="S966" s="7"/>
      <c r="T966" s="7"/>
      <c r="U966" s="7"/>
    </row>
    <row r="967" spans="1:21">
      <c r="A967" s="7"/>
      <c r="B967" s="7"/>
      <c r="C967" s="7"/>
      <c r="D967" s="7"/>
      <c r="E967" s="7"/>
      <c r="F967" s="7"/>
      <c r="G967" s="7"/>
      <c r="H967" s="7"/>
      <c r="I967" s="7"/>
      <c r="J967" s="7"/>
      <c r="K967" s="7"/>
      <c r="L967" s="7"/>
      <c r="N967" s="7"/>
      <c r="O967" s="7"/>
      <c r="Q967" s="7"/>
      <c r="R967" s="7"/>
      <c r="S967" s="7"/>
      <c r="T967" s="7"/>
      <c r="U967" s="7"/>
    </row>
    <row r="968" spans="1:21">
      <c r="A968" s="7"/>
      <c r="B968" s="7"/>
      <c r="C968" s="7"/>
      <c r="D968" s="7"/>
      <c r="E968" s="7"/>
      <c r="F968" s="7"/>
      <c r="G968" s="7"/>
      <c r="H968" s="7"/>
      <c r="I968" s="7"/>
      <c r="J968" s="7"/>
      <c r="K968" s="7"/>
      <c r="L968" s="7"/>
      <c r="N968" s="7"/>
      <c r="O968" s="7"/>
      <c r="Q968" s="7"/>
      <c r="R968" s="7"/>
      <c r="S968" s="7"/>
      <c r="T968" s="7"/>
      <c r="U968" s="7"/>
    </row>
    <row r="969" spans="1:21">
      <c r="A969" s="7"/>
      <c r="B969" s="7"/>
      <c r="C969" s="7"/>
      <c r="D969" s="7"/>
      <c r="E969" s="7"/>
      <c r="F969" s="7"/>
      <c r="G969" s="7"/>
      <c r="H969" s="7"/>
      <c r="I969" s="7"/>
      <c r="J969" s="7"/>
      <c r="K969" s="7"/>
      <c r="L969" s="7"/>
      <c r="N969" s="7"/>
      <c r="O969" s="7"/>
      <c r="Q969" s="7"/>
      <c r="R969" s="7"/>
      <c r="S969" s="7"/>
      <c r="T969" s="7"/>
      <c r="U969" s="7"/>
    </row>
    <row r="970" spans="1:21">
      <c r="A970" s="7"/>
      <c r="B970" s="7"/>
      <c r="C970" s="7"/>
      <c r="D970" s="7"/>
      <c r="E970" s="7"/>
      <c r="F970" s="7"/>
      <c r="G970" s="7"/>
      <c r="H970" s="7"/>
      <c r="I970" s="7"/>
      <c r="J970" s="7"/>
      <c r="K970" s="7"/>
      <c r="L970" s="7"/>
      <c r="N970" s="7"/>
      <c r="O970" s="7"/>
      <c r="Q970" s="7"/>
      <c r="R970" s="7"/>
      <c r="S970" s="7"/>
      <c r="T970" s="7"/>
      <c r="U970" s="7"/>
    </row>
    <row r="971" spans="1:21">
      <c r="A971" s="7"/>
      <c r="B971" s="7"/>
      <c r="C971" s="7"/>
      <c r="D971" s="7"/>
      <c r="E971" s="7"/>
      <c r="F971" s="7"/>
      <c r="G971" s="7"/>
      <c r="H971" s="7"/>
      <c r="I971" s="7"/>
      <c r="J971" s="7"/>
      <c r="K971" s="7"/>
      <c r="L971" s="7"/>
      <c r="N971" s="7"/>
      <c r="O971" s="7"/>
      <c r="Q971" s="7"/>
      <c r="R971" s="7"/>
      <c r="S971" s="7"/>
      <c r="T971" s="7"/>
      <c r="U971" s="7"/>
    </row>
    <row r="972" spans="1:21">
      <c r="A972" s="7"/>
      <c r="B972" s="7"/>
      <c r="C972" s="7"/>
      <c r="D972" s="7"/>
      <c r="E972" s="7"/>
      <c r="F972" s="7"/>
      <c r="G972" s="7"/>
      <c r="H972" s="7"/>
      <c r="I972" s="7"/>
      <c r="J972" s="7"/>
      <c r="K972" s="7"/>
      <c r="L972" s="7"/>
      <c r="N972" s="7"/>
      <c r="O972" s="7"/>
      <c r="Q972" s="7"/>
      <c r="R972" s="7"/>
      <c r="S972" s="7"/>
      <c r="T972" s="7"/>
      <c r="U972" s="7"/>
    </row>
    <row r="973" spans="1:21">
      <c r="A973" s="7"/>
      <c r="B973" s="7"/>
      <c r="C973" s="7"/>
      <c r="D973" s="7"/>
      <c r="E973" s="7"/>
      <c r="F973" s="7"/>
      <c r="G973" s="7"/>
      <c r="H973" s="7"/>
      <c r="I973" s="7"/>
      <c r="J973" s="7"/>
      <c r="K973" s="7"/>
      <c r="L973" s="7"/>
      <c r="N973" s="7"/>
      <c r="O973" s="7"/>
      <c r="Q973" s="7"/>
      <c r="R973" s="7"/>
      <c r="S973" s="7"/>
      <c r="T973" s="7"/>
      <c r="U973" s="7"/>
    </row>
    <row r="974" spans="1:21">
      <c r="A974" s="7"/>
      <c r="B974" s="7"/>
      <c r="C974" s="7"/>
      <c r="D974" s="7"/>
      <c r="E974" s="7"/>
      <c r="F974" s="7"/>
      <c r="G974" s="7"/>
      <c r="H974" s="7"/>
      <c r="I974" s="7"/>
      <c r="J974" s="7"/>
      <c r="K974" s="7"/>
      <c r="L974" s="7"/>
      <c r="N974" s="7"/>
      <c r="O974" s="7"/>
      <c r="Q974" s="7"/>
      <c r="R974" s="7"/>
      <c r="S974" s="7"/>
      <c r="T974" s="7"/>
      <c r="U974" s="7"/>
    </row>
    <row r="975" spans="1:21">
      <c r="A975" s="7"/>
      <c r="B975" s="7"/>
      <c r="C975" s="7"/>
      <c r="D975" s="7"/>
      <c r="E975" s="7"/>
      <c r="F975" s="7"/>
      <c r="G975" s="7"/>
      <c r="H975" s="7"/>
      <c r="I975" s="7"/>
      <c r="J975" s="7"/>
      <c r="K975" s="7"/>
      <c r="L975" s="7"/>
      <c r="N975" s="7"/>
      <c r="O975" s="7"/>
      <c r="Q975" s="7"/>
      <c r="R975" s="7"/>
      <c r="S975" s="7"/>
      <c r="T975" s="7"/>
      <c r="U975" s="7"/>
    </row>
    <row r="976" spans="1:21">
      <c r="A976" s="7"/>
      <c r="B976" s="7"/>
      <c r="C976" s="7"/>
      <c r="D976" s="7"/>
      <c r="E976" s="7"/>
      <c r="F976" s="7"/>
      <c r="G976" s="7"/>
      <c r="H976" s="7"/>
      <c r="I976" s="7"/>
      <c r="J976" s="7"/>
      <c r="K976" s="7"/>
      <c r="L976" s="7"/>
      <c r="N976" s="7"/>
      <c r="O976" s="7"/>
      <c r="Q976" s="7"/>
      <c r="R976" s="7"/>
      <c r="S976" s="7"/>
      <c r="T976" s="7"/>
      <c r="U976" s="7"/>
    </row>
    <row r="977" spans="1:21">
      <c r="A977" s="7"/>
      <c r="B977" s="7"/>
      <c r="C977" s="7"/>
      <c r="D977" s="7"/>
      <c r="E977" s="7"/>
      <c r="F977" s="7"/>
      <c r="G977" s="7"/>
      <c r="H977" s="7"/>
      <c r="I977" s="7"/>
      <c r="J977" s="7"/>
      <c r="K977" s="7"/>
      <c r="L977" s="7"/>
      <c r="N977" s="7"/>
      <c r="O977" s="7"/>
      <c r="Q977" s="7"/>
      <c r="R977" s="7"/>
      <c r="S977" s="7"/>
      <c r="T977" s="7"/>
      <c r="U977" s="7"/>
    </row>
    <row r="978" spans="1:21">
      <c r="E978" s="7"/>
      <c r="F978" s="7"/>
      <c r="G978" s="7"/>
      <c r="H978" s="7"/>
      <c r="I978" s="7"/>
      <c r="J978" s="7"/>
      <c r="K978" s="7"/>
      <c r="L978" s="7"/>
      <c r="N978" s="7"/>
      <c r="O978" s="7"/>
      <c r="Q978" s="7"/>
      <c r="R978" s="7"/>
      <c r="S978" s="7"/>
      <c r="T978" s="7"/>
      <c r="U978" s="7"/>
    </row>
    <row r="979" spans="1:21">
      <c r="E979" s="7"/>
      <c r="F979" s="7"/>
      <c r="G979" s="7"/>
      <c r="H979" s="7"/>
      <c r="I979" s="7"/>
      <c r="J979" s="7"/>
      <c r="K979" s="7"/>
      <c r="L979" s="7"/>
      <c r="N979" s="7"/>
      <c r="O979" s="7"/>
      <c r="Q979" s="7"/>
      <c r="R979" s="7"/>
      <c r="S979" s="7"/>
      <c r="T979" s="7"/>
      <c r="U979" s="7"/>
    </row>
    <row r="980" spans="1:21">
      <c r="E980" s="7"/>
      <c r="F980" s="7"/>
      <c r="G980" s="7"/>
      <c r="H980" s="7"/>
      <c r="I980" s="7"/>
      <c r="J980" s="7"/>
      <c r="K980" s="7"/>
      <c r="L980" s="7"/>
      <c r="N980" s="7"/>
      <c r="O980" s="7"/>
      <c r="Q980" s="7"/>
      <c r="R980" s="7"/>
      <c r="S980" s="7"/>
      <c r="T980" s="7"/>
      <c r="U980" s="7"/>
    </row>
    <row r="981" spans="1:21">
      <c r="E981" s="7"/>
      <c r="F981" s="7"/>
      <c r="G981" s="7"/>
      <c r="H981" s="7"/>
      <c r="I981" s="7"/>
      <c r="J981" s="7"/>
      <c r="K981" s="7"/>
      <c r="L981" s="7"/>
      <c r="N981" s="7"/>
      <c r="O981" s="7"/>
      <c r="Q981" s="7"/>
      <c r="R981" s="7"/>
      <c r="S981" s="7"/>
      <c r="T981" s="7"/>
      <c r="U981" s="7"/>
    </row>
    <row r="982" spans="1:21">
      <c r="E982" s="7"/>
      <c r="F982" s="7"/>
      <c r="G982" s="7"/>
      <c r="H982" s="7"/>
      <c r="I982" s="7"/>
      <c r="J982" s="7"/>
      <c r="K982" s="7"/>
      <c r="L982" s="7"/>
      <c r="N982" s="7"/>
      <c r="O982" s="7"/>
      <c r="Q982" s="7"/>
      <c r="R982" s="7"/>
      <c r="S982" s="7"/>
      <c r="T982" s="7"/>
      <c r="U982" s="7"/>
    </row>
    <row r="983" spans="1:21">
      <c r="E983" s="7"/>
      <c r="F983" s="7"/>
      <c r="G983" s="7"/>
      <c r="H983" s="7"/>
      <c r="I983" s="7"/>
      <c r="J983" s="7"/>
      <c r="K983" s="7"/>
      <c r="L983" s="7"/>
      <c r="N983" s="7"/>
      <c r="O983" s="7"/>
      <c r="Q983" s="7"/>
      <c r="R983" s="7"/>
      <c r="S983" s="7"/>
      <c r="T983" s="7"/>
      <c r="U983" s="7"/>
    </row>
    <row r="984" spans="1:21">
      <c r="E984" s="7"/>
      <c r="F984" s="7"/>
      <c r="G984" s="7"/>
      <c r="H984" s="7"/>
      <c r="I984" s="7"/>
      <c r="J984" s="7"/>
      <c r="K984" s="7"/>
      <c r="L984" s="7"/>
      <c r="N984" s="7"/>
      <c r="O984" s="7"/>
      <c r="Q984" s="7"/>
      <c r="R984" s="7"/>
      <c r="S984" s="7"/>
      <c r="T984" s="7"/>
      <c r="U984" s="7"/>
    </row>
    <row r="985" spans="1:21">
      <c r="E985" s="7"/>
      <c r="F985" s="7"/>
      <c r="G985" s="7"/>
      <c r="H985" s="7"/>
      <c r="I985" s="7"/>
      <c r="J985" s="7"/>
      <c r="K985" s="7"/>
      <c r="L985" s="7"/>
      <c r="N985" s="7"/>
      <c r="O985" s="7"/>
      <c r="Q985" s="7"/>
      <c r="R985" s="7"/>
      <c r="S985" s="7"/>
      <c r="T985" s="7"/>
      <c r="U985" s="7"/>
    </row>
    <row r="986" spans="1:21">
      <c r="E986" s="7"/>
      <c r="F986" s="7"/>
      <c r="G986" s="7"/>
      <c r="H986" s="7"/>
      <c r="I986" s="7"/>
      <c r="J986" s="7"/>
      <c r="K986" s="7"/>
      <c r="L986" s="7"/>
      <c r="N986" s="7"/>
      <c r="O986" s="7"/>
      <c r="Q986" s="7"/>
      <c r="R986" s="7"/>
      <c r="S986" s="7"/>
      <c r="T986" s="7"/>
      <c r="U986" s="7"/>
    </row>
    <row r="987" spans="1:21">
      <c r="E987" s="7"/>
      <c r="F987" s="7"/>
      <c r="G987" s="7"/>
      <c r="H987" s="7"/>
      <c r="I987" s="7"/>
      <c r="J987" s="7"/>
      <c r="K987" s="7"/>
      <c r="L987" s="7"/>
      <c r="N987" s="7"/>
      <c r="O987" s="7"/>
      <c r="Q987" s="7"/>
      <c r="R987" s="7"/>
      <c r="S987" s="7"/>
      <c r="T987" s="7"/>
      <c r="U987" s="7"/>
    </row>
    <row r="988" spans="1:21">
      <c r="E988" s="7"/>
      <c r="F988" s="7"/>
      <c r="G988" s="7"/>
      <c r="H988" s="7"/>
      <c r="I988" s="7"/>
      <c r="J988" s="7"/>
      <c r="K988" s="7"/>
      <c r="L988" s="7"/>
      <c r="N988" s="7"/>
      <c r="O988" s="7"/>
      <c r="Q988" s="7"/>
      <c r="R988" s="7"/>
      <c r="S988" s="7"/>
      <c r="T988" s="7"/>
      <c r="U988" s="7"/>
    </row>
    <row r="989" spans="1:21">
      <c r="E989" s="7"/>
      <c r="F989" s="7"/>
      <c r="G989" s="7"/>
      <c r="H989" s="7"/>
      <c r="I989" s="7"/>
      <c r="J989" s="7"/>
      <c r="K989" s="7"/>
      <c r="L989" s="7"/>
      <c r="N989" s="7"/>
      <c r="O989" s="7"/>
      <c r="Q989" s="7"/>
      <c r="R989" s="7"/>
      <c r="S989" s="7"/>
      <c r="T989" s="7"/>
      <c r="U989" s="7"/>
    </row>
    <row r="990" spans="1:21">
      <c r="E990" s="7"/>
      <c r="F990" s="7"/>
      <c r="G990" s="7"/>
      <c r="H990" s="7"/>
      <c r="I990" s="7"/>
      <c r="J990" s="7"/>
      <c r="K990" s="7"/>
      <c r="L990" s="7"/>
      <c r="N990" s="7"/>
      <c r="O990" s="7"/>
      <c r="Q990" s="7"/>
      <c r="R990" s="7"/>
      <c r="S990" s="7"/>
      <c r="T990" s="7"/>
      <c r="U990" s="7"/>
    </row>
    <row r="991" spans="1:21">
      <c r="E991" s="7"/>
      <c r="F991" s="7"/>
      <c r="G991" s="7"/>
      <c r="H991" s="7"/>
      <c r="I991" s="7"/>
      <c r="J991" s="7"/>
      <c r="K991" s="7"/>
      <c r="L991" s="7"/>
      <c r="N991" s="7"/>
      <c r="O991" s="7"/>
      <c r="Q991" s="7"/>
      <c r="R991" s="7"/>
      <c r="S991" s="7"/>
      <c r="T991" s="7"/>
      <c r="U991" s="7"/>
    </row>
    <row r="992" spans="1:21">
      <c r="E992" s="7"/>
      <c r="F992" s="7"/>
      <c r="G992" s="7"/>
      <c r="H992" s="7"/>
      <c r="I992" s="7"/>
      <c r="J992" s="7"/>
      <c r="K992" s="7"/>
      <c r="L992" s="7"/>
      <c r="N992" s="7"/>
      <c r="O992" s="7"/>
      <c r="Q992" s="7"/>
      <c r="R992" s="7"/>
      <c r="S992" s="7"/>
      <c r="T992" s="7"/>
      <c r="U992" s="7"/>
    </row>
    <row r="993" spans="5:21">
      <c r="E993" s="7"/>
      <c r="F993" s="7"/>
      <c r="G993" s="7"/>
      <c r="H993" s="7"/>
      <c r="I993" s="7"/>
      <c r="J993" s="7"/>
      <c r="K993" s="7"/>
      <c r="L993" s="7"/>
      <c r="N993" s="7"/>
      <c r="O993" s="7"/>
      <c r="Q993" s="7"/>
      <c r="R993" s="7"/>
      <c r="S993" s="7"/>
      <c r="T993" s="7"/>
      <c r="U993" s="7"/>
    </row>
    <row r="994" spans="5:21">
      <c r="E994" s="7"/>
      <c r="F994" s="7"/>
      <c r="G994" s="7"/>
      <c r="H994" s="7"/>
      <c r="I994" s="7"/>
      <c r="J994" s="7"/>
      <c r="K994" s="7"/>
      <c r="L994" s="7"/>
      <c r="N994" s="7"/>
      <c r="O994" s="7"/>
      <c r="Q994" s="7"/>
      <c r="R994" s="7"/>
      <c r="S994" s="7"/>
      <c r="T994" s="7"/>
      <c r="U994" s="7"/>
    </row>
    <row r="995" spans="5:21">
      <c r="E995" s="7"/>
      <c r="F995" s="7"/>
      <c r="G995" s="7"/>
      <c r="H995" s="7"/>
      <c r="I995" s="7"/>
      <c r="J995" s="7"/>
      <c r="K995" s="7"/>
      <c r="L995" s="7"/>
      <c r="N995" s="7"/>
      <c r="O995" s="7"/>
      <c r="Q995" s="7"/>
      <c r="R995" s="7"/>
      <c r="S995" s="7"/>
      <c r="T995" s="7"/>
      <c r="U995" s="7"/>
    </row>
    <row r="996" spans="5:21">
      <c r="E996" s="7"/>
      <c r="F996" s="7"/>
      <c r="G996" s="7"/>
      <c r="H996" s="7"/>
      <c r="I996" s="7"/>
      <c r="J996" s="7"/>
      <c r="K996" s="7"/>
      <c r="L996" s="7"/>
      <c r="N996" s="7"/>
      <c r="O996" s="7"/>
      <c r="Q996" s="7"/>
      <c r="R996" s="7"/>
      <c r="S996" s="7"/>
      <c r="T996" s="7"/>
      <c r="U996" s="7"/>
    </row>
    <row r="997" spans="5:21">
      <c r="E997" s="7"/>
      <c r="F997" s="7"/>
      <c r="G997" s="7"/>
      <c r="H997" s="7"/>
      <c r="I997" s="7"/>
      <c r="J997" s="7"/>
      <c r="K997" s="7"/>
      <c r="L997" s="7"/>
      <c r="N997" s="7"/>
      <c r="O997" s="7"/>
      <c r="Q997" s="7"/>
      <c r="R997" s="7"/>
      <c r="S997" s="7"/>
      <c r="T997" s="7"/>
      <c r="U997" s="7"/>
    </row>
    <row r="998" spans="5:21">
      <c r="E998" s="7"/>
      <c r="F998" s="7"/>
      <c r="G998" s="7"/>
      <c r="H998" s="7"/>
      <c r="I998" s="7"/>
      <c r="J998" s="7"/>
      <c r="K998" s="7"/>
      <c r="L998" s="7"/>
      <c r="Q998" s="7"/>
      <c r="R998" s="7"/>
      <c r="S998" s="7"/>
      <c r="T998" s="7"/>
      <c r="U998" s="7"/>
    </row>
    <row r="999" spans="5:21">
      <c r="E999" s="7"/>
      <c r="F999" s="7"/>
      <c r="G999" s="7"/>
      <c r="H999" s="7"/>
      <c r="I999" s="7"/>
      <c r="J999" s="7"/>
      <c r="K999" s="7"/>
      <c r="L999" s="7"/>
      <c r="Q999" s="7"/>
      <c r="R999" s="7"/>
      <c r="S999" s="7"/>
      <c r="T999" s="7"/>
      <c r="U999" s="7"/>
    </row>
    <row r="1000" spans="5:21">
      <c r="E1000" s="7"/>
      <c r="F1000" s="7"/>
      <c r="G1000" s="7"/>
      <c r="H1000" s="7"/>
      <c r="I1000" s="7"/>
      <c r="J1000" s="7"/>
      <c r="K1000" s="7"/>
      <c r="L1000" s="7"/>
      <c r="Q1000" s="7"/>
      <c r="R1000" s="7"/>
      <c r="S1000" s="7"/>
      <c r="T1000" s="7"/>
      <c r="U1000" s="7"/>
    </row>
    <row r="1001" spans="5:21">
      <c r="E1001" s="7"/>
      <c r="F1001" s="7"/>
      <c r="G1001" s="7"/>
      <c r="H1001" s="7"/>
      <c r="I1001" s="7"/>
      <c r="J1001" s="7"/>
      <c r="K1001" s="7"/>
      <c r="L1001" s="7"/>
      <c r="Q1001" s="7"/>
      <c r="R1001" s="7"/>
      <c r="S1001" s="7"/>
      <c r="T1001" s="7"/>
      <c r="U1001" s="7"/>
    </row>
    <row r="1002" spans="5:21">
      <c r="Q1002" s="7"/>
      <c r="R1002" s="7"/>
      <c r="S1002" s="7"/>
    </row>
    <row r="1003" spans="5:21">
      <c r="Q1003" s="7"/>
      <c r="R1003" s="7"/>
      <c r="S1003" s="7"/>
    </row>
    <row r="1004" spans="5:21">
      <c r="Q1004" s="7"/>
      <c r="R1004" s="7"/>
      <c r="S1004" s="7"/>
    </row>
    <row r="1005" spans="5:21">
      <c r="Q1005" s="7"/>
      <c r="R1005" s="7"/>
      <c r="S1005" s="7"/>
    </row>
    <row r="1006" spans="5:21">
      <c r="Q1006" s="7"/>
      <c r="R1006" s="7"/>
      <c r="S1006" s="7"/>
    </row>
    <row r="1007" spans="5:21">
      <c r="Q1007" s="7"/>
      <c r="R1007" s="7"/>
      <c r="S1007" s="7"/>
    </row>
    <row r="1008" spans="5:21">
      <c r="Q1008" s="7"/>
      <c r="R1008" s="7"/>
      <c r="S1008" s="7"/>
    </row>
    <row r="1009" spans="17:19">
      <c r="Q1009" s="7"/>
      <c r="R1009" s="7"/>
      <c r="S1009" s="7"/>
    </row>
    <row r="1010" spans="17:19">
      <c r="Q1010" s="7"/>
      <c r="R1010" s="7"/>
      <c r="S1010" s="7"/>
    </row>
    <row r="1011" spans="17:19">
      <c r="Q1011" s="7"/>
      <c r="R1011" s="7"/>
      <c r="S1011" s="7"/>
    </row>
    <row r="1012" spans="17:19">
      <c r="Q1012" s="7"/>
      <c r="R1012" s="7"/>
      <c r="S1012" s="7"/>
    </row>
    <row r="1013" spans="17:19">
      <c r="Q1013" s="7"/>
      <c r="R1013" s="7"/>
      <c r="S1013" s="7"/>
    </row>
    <row r="1014" spans="17:19">
      <c r="Q1014" s="7"/>
      <c r="R1014" s="7"/>
      <c r="S1014" s="7"/>
    </row>
    <row r="1015" spans="17:19">
      <c r="Q1015" s="7"/>
      <c r="R1015" s="7"/>
      <c r="S1015" s="7"/>
    </row>
    <row r="1016" spans="17:19">
      <c r="Q1016" s="7"/>
      <c r="R1016" s="7"/>
      <c r="S1016" s="7"/>
    </row>
  </sheetData>
  <mergeCells count="1">
    <mergeCell ref="A1:C1"/>
  </mergeCells>
  <pageMargins left="0.7" right="0.7" top="0.75" bottom="0.75" header="0.3" footer="0.3"/>
  <tableParts count="8">
    <tablePart r:id="rId1"/>
    <tablePart r:id="rId2"/>
    <tablePart r:id="rId3"/>
    <tablePart r:id="rId4"/>
    <tablePart r:id="rId5"/>
    <tablePart r:id="rId6"/>
    <tablePart r:id="rId7"/>
    <tablePart r:id="rId8"/>
  </tablePart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570"/>
  <sheetViews>
    <sheetView zoomScale="70" zoomScaleNormal="70" zoomScalePageLayoutView="70" workbookViewId="0">
      <pane ySplit="1" topLeftCell="A2" activePane="bottomLeft" state="frozen"/>
      <selection activeCell="C2" sqref="C2"/>
      <selection pane="bottomLeft" activeCell="C2" sqref="C2"/>
    </sheetView>
  </sheetViews>
  <sheetFormatPr defaultColWidth="11.42578125" defaultRowHeight="15"/>
  <cols>
    <col min="1" max="1" width="20.42578125" bestFit="1" customWidth="1"/>
    <col min="2" max="2" width="15.42578125" bestFit="1" customWidth="1"/>
    <col min="3" max="3" width="15.28515625" customWidth="1"/>
    <col min="4" max="4" width="20.42578125" customWidth="1"/>
    <col min="5" max="5" width="18.42578125" customWidth="1"/>
    <col min="6" max="6" width="16.28515625" customWidth="1"/>
    <col min="7" max="8" width="14.7109375" customWidth="1"/>
    <col min="9" max="9" width="24.28515625" bestFit="1" customWidth="1"/>
    <col min="10" max="10" width="17.42578125" customWidth="1"/>
  </cols>
  <sheetData>
    <row r="1" spans="1:10">
      <c r="A1" s="17" t="s">
        <v>130</v>
      </c>
      <c r="B1" s="17" t="s">
        <v>131</v>
      </c>
      <c r="D1" s="17" t="s">
        <v>132</v>
      </c>
      <c r="E1" s="17" t="s">
        <v>133</v>
      </c>
      <c r="F1" s="17" t="s">
        <v>134</v>
      </c>
      <c r="H1" s="17" t="s">
        <v>135</v>
      </c>
      <c r="I1" s="17" t="s">
        <v>136</v>
      </c>
      <c r="J1" s="17" t="s">
        <v>137</v>
      </c>
    </row>
    <row r="2" spans="1:10">
      <c r="A2" s="13" t="s">
        <v>138</v>
      </c>
      <c r="B2" s="13" t="s">
        <v>139</v>
      </c>
      <c r="D2" s="13" t="s">
        <v>138</v>
      </c>
      <c r="E2" s="13" t="s">
        <v>140</v>
      </c>
      <c r="F2" s="13" t="s">
        <v>141</v>
      </c>
      <c r="H2" s="13" t="s">
        <v>142</v>
      </c>
      <c r="I2" s="13" t="s">
        <v>1304</v>
      </c>
      <c r="J2" s="13" t="s">
        <v>143</v>
      </c>
    </row>
    <row r="3" spans="1:10">
      <c r="A3" s="14" t="s">
        <v>144</v>
      </c>
      <c r="B3" s="14" t="s">
        <v>145</v>
      </c>
      <c r="D3" s="14" t="s">
        <v>138</v>
      </c>
      <c r="E3" s="14" t="s">
        <v>146</v>
      </c>
      <c r="F3" s="14" t="s">
        <v>147</v>
      </c>
      <c r="H3" s="14" t="s">
        <v>142</v>
      </c>
      <c r="I3" s="14" t="s">
        <v>1427</v>
      </c>
      <c r="J3" s="14" t="s">
        <v>148</v>
      </c>
    </row>
    <row r="4" spans="1:10">
      <c r="A4" s="13" t="s">
        <v>17</v>
      </c>
      <c r="B4" s="13" t="s">
        <v>149</v>
      </c>
      <c r="D4" s="13" t="s">
        <v>138</v>
      </c>
      <c r="E4" s="13" t="s">
        <v>150</v>
      </c>
      <c r="F4" s="13" t="s">
        <v>151</v>
      </c>
      <c r="H4" s="13" t="s">
        <v>142</v>
      </c>
      <c r="I4" s="13" t="s">
        <v>1541</v>
      </c>
      <c r="J4" s="13" t="s">
        <v>152</v>
      </c>
    </row>
    <row r="5" spans="1:10">
      <c r="A5" s="14" t="s">
        <v>153</v>
      </c>
      <c r="B5" s="14" t="s">
        <v>154</v>
      </c>
      <c r="D5" s="14" t="s">
        <v>138</v>
      </c>
      <c r="E5" s="14" t="s">
        <v>155</v>
      </c>
      <c r="F5" s="14" t="s">
        <v>156</v>
      </c>
      <c r="H5" s="14" t="s">
        <v>142</v>
      </c>
      <c r="I5" s="14" t="s">
        <v>1635</v>
      </c>
      <c r="J5" s="14" t="s">
        <v>157</v>
      </c>
    </row>
    <row r="6" spans="1:10">
      <c r="A6" s="13" t="s">
        <v>158</v>
      </c>
      <c r="B6" s="13" t="s">
        <v>159</v>
      </c>
      <c r="D6" s="13" t="s">
        <v>138</v>
      </c>
      <c r="E6" s="13" t="s">
        <v>160</v>
      </c>
      <c r="F6" s="13" t="s">
        <v>161</v>
      </c>
      <c r="H6" s="13" t="s">
        <v>162</v>
      </c>
      <c r="I6" s="13" t="s">
        <v>1442</v>
      </c>
      <c r="J6" s="13" t="s">
        <v>163</v>
      </c>
    </row>
    <row r="7" spans="1:10">
      <c r="A7" s="14" t="s">
        <v>164</v>
      </c>
      <c r="B7" s="14" t="s">
        <v>165</v>
      </c>
      <c r="D7" s="14" t="s">
        <v>138</v>
      </c>
      <c r="E7" s="14" t="s">
        <v>166</v>
      </c>
      <c r="F7" s="14" t="s">
        <v>167</v>
      </c>
      <c r="H7" s="14" t="s">
        <v>162</v>
      </c>
      <c r="I7" s="14" t="s">
        <v>1338</v>
      </c>
      <c r="J7" s="14" t="s">
        <v>168</v>
      </c>
    </row>
    <row r="8" spans="1:10">
      <c r="A8" s="13" t="s">
        <v>169</v>
      </c>
      <c r="B8" s="13" t="s">
        <v>170</v>
      </c>
      <c r="D8" s="13" t="s">
        <v>138</v>
      </c>
      <c r="E8" s="13" t="s">
        <v>171</v>
      </c>
      <c r="F8" s="13" t="s">
        <v>172</v>
      </c>
      <c r="H8" s="13" t="s">
        <v>162</v>
      </c>
      <c r="I8" s="13" t="s">
        <v>1348</v>
      </c>
      <c r="J8" s="13" t="s">
        <v>173</v>
      </c>
    </row>
    <row r="9" spans="1:10">
      <c r="A9" s="14" t="s">
        <v>174</v>
      </c>
      <c r="B9" s="15" t="s">
        <v>175</v>
      </c>
      <c r="D9" s="14" t="s">
        <v>138</v>
      </c>
      <c r="E9" s="15" t="s">
        <v>176</v>
      </c>
      <c r="F9" s="14" t="s">
        <v>177</v>
      </c>
      <c r="H9" s="14" t="s">
        <v>162</v>
      </c>
      <c r="I9" s="15" t="s">
        <v>1665</v>
      </c>
      <c r="J9" s="14" t="s">
        <v>178</v>
      </c>
    </row>
    <row r="10" spans="1:10">
      <c r="A10" s="13" t="s">
        <v>20</v>
      </c>
      <c r="B10" s="13" t="s">
        <v>179</v>
      </c>
      <c r="D10" s="13" t="s">
        <v>138</v>
      </c>
      <c r="E10" s="13" t="s">
        <v>180</v>
      </c>
      <c r="F10" s="13" t="s">
        <v>181</v>
      </c>
      <c r="H10" s="13" t="s">
        <v>162</v>
      </c>
      <c r="I10" s="13" t="s">
        <v>1606</v>
      </c>
      <c r="J10" s="13" t="s">
        <v>182</v>
      </c>
    </row>
    <row r="11" spans="1:10">
      <c r="A11" s="14" t="s">
        <v>183</v>
      </c>
      <c r="B11" s="14" t="s">
        <v>184</v>
      </c>
      <c r="D11" s="14" t="s">
        <v>138</v>
      </c>
      <c r="E11" s="14" t="s">
        <v>185</v>
      </c>
      <c r="F11" s="14" t="s">
        <v>186</v>
      </c>
      <c r="H11" s="14" t="s">
        <v>162</v>
      </c>
      <c r="I11" s="14" t="s">
        <v>1769</v>
      </c>
      <c r="J11" s="14" t="s">
        <v>187</v>
      </c>
    </row>
    <row r="12" spans="1:10">
      <c r="A12" s="14"/>
      <c r="D12" s="13" t="s">
        <v>138</v>
      </c>
      <c r="E12" s="13" t="s">
        <v>188</v>
      </c>
      <c r="F12" s="13" t="s">
        <v>189</v>
      </c>
      <c r="H12" s="13" t="s">
        <v>190</v>
      </c>
      <c r="I12" s="13" t="s">
        <v>1572</v>
      </c>
      <c r="J12" s="13" t="s">
        <v>191</v>
      </c>
    </row>
    <row r="13" spans="1:10">
      <c r="D13" s="14" t="s">
        <v>138</v>
      </c>
      <c r="E13" s="14" t="s">
        <v>192</v>
      </c>
      <c r="F13" s="14" t="s">
        <v>193</v>
      </c>
      <c r="H13" s="14" t="s">
        <v>190</v>
      </c>
      <c r="I13" s="14" t="s">
        <v>1512</v>
      </c>
      <c r="J13" s="14" t="s">
        <v>194</v>
      </c>
    </row>
    <row r="14" spans="1:10">
      <c r="D14" s="13" t="s">
        <v>138</v>
      </c>
      <c r="E14" s="13" t="s">
        <v>195</v>
      </c>
      <c r="F14" s="13" t="s">
        <v>196</v>
      </c>
      <c r="H14" s="13" t="s">
        <v>190</v>
      </c>
      <c r="I14" s="13" t="s">
        <v>1316</v>
      </c>
      <c r="J14" s="13" t="s">
        <v>197</v>
      </c>
    </row>
    <row r="15" spans="1:10">
      <c r="D15" s="14" t="s">
        <v>138</v>
      </c>
      <c r="E15" s="14" t="s">
        <v>198</v>
      </c>
      <c r="F15" s="14" t="s">
        <v>199</v>
      </c>
      <c r="H15" s="14" t="s">
        <v>200</v>
      </c>
      <c r="I15" s="14" t="s">
        <v>1664</v>
      </c>
      <c r="J15" s="14" t="s">
        <v>201</v>
      </c>
    </row>
    <row r="16" spans="1:10">
      <c r="D16" s="13" t="s">
        <v>138</v>
      </c>
      <c r="E16" s="13" t="s">
        <v>202</v>
      </c>
      <c r="F16" s="13" t="s">
        <v>203</v>
      </c>
      <c r="H16" s="13" t="s">
        <v>200</v>
      </c>
      <c r="I16" s="13" t="s">
        <v>1587</v>
      </c>
      <c r="J16" s="13" t="s">
        <v>204</v>
      </c>
    </row>
    <row r="17" spans="4:10">
      <c r="D17" s="14" t="s">
        <v>144</v>
      </c>
      <c r="E17" s="14" t="s">
        <v>205</v>
      </c>
      <c r="F17" s="14" t="s">
        <v>206</v>
      </c>
      <c r="H17" s="14" t="s">
        <v>200</v>
      </c>
      <c r="I17" s="14" t="s">
        <v>1391</v>
      </c>
      <c r="J17" s="14" t="s">
        <v>207</v>
      </c>
    </row>
    <row r="18" spans="4:10">
      <c r="D18" s="13" t="s">
        <v>144</v>
      </c>
      <c r="E18" s="13" t="s">
        <v>208</v>
      </c>
      <c r="F18" s="13" t="s">
        <v>209</v>
      </c>
      <c r="H18" s="13" t="s">
        <v>200</v>
      </c>
      <c r="I18" s="13" t="s">
        <v>1284</v>
      </c>
      <c r="J18" s="13" t="s">
        <v>210</v>
      </c>
    </row>
    <row r="19" spans="4:10">
      <c r="D19" s="14" t="s">
        <v>144</v>
      </c>
      <c r="E19" s="15" t="s">
        <v>211</v>
      </c>
      <c r="F19" s="14" t="s">
        <v>212</v>
      </c>
      <c r="H19" s="14" t="s">
        <v>200</v>
      </c>
      <c r="I19" s="15" t="s">
        <v>1522</v>
      </c>
      <c r="J19" s="14" t="s">
        <v>213</v>
      </c>
    </row>
    <row r="20" spans="4:10">
      <c r="D20" s="13" t="s">
        <v>144</v>
      </c>
      <c r="E20" s="13" t="s">
        <v>214</v>
      </c>
      <c r="F20" s="13" t="s">
        <v>215</v>
      </c>
      <c r="H20" s="13" t="s">
        <v>200</v>
      </c>
      <c r="I20" s="13" t="s">
        <v>1277</v>
      </c>
      <c r="J20" s="13" t="s">
        <v>216</v>
      </c>
    </row>
    <row r="21" spans="4:10">
      <c r="D21" s="14" t="s">
        <v>144</v>
      </c>
      <c r="E21" s="14" t="s">
        <v>217</v>
      </c>
      <c r="F21" s="14" t="s">
        <v>218</v>
      </c>
      <c r="H21" s="14" t="s">
        <v>219</v>
      </c>
      <c r="I21" s="14" t="s">
        <v>1456</v>
      </c>
      <c r="J21" s="14" t="s">
        <v>220</v>
      </c>
    </row>
    <row r="22" spans="4:10">
      <c r="D22" s="13" t="s">
        <v>144</v>
      </c>
      <c r="E22" s="13" t="s">
        <v>221</v>
      </c>
      <c r="F22" s="13" t="s">
        <v>222</v>
      </c>
      <c r="H22" s="13" t="s">
        <v>219</v>
      </c>
      <c r="I22" s="13" t="s">
        <v>1329</v>
      </c>
      <c r="J22" s="13" t="s">
        <v>223</v>
      </c>
    </row>
    <row r="23" spans="4:10">
      <c r="D23" s="14" t="s">
        <v>144</v>
      </c>
      <c r="E23" s="14" t="s">
        <v>224</v>
      </c>
      <c r="F23" s="14" t="s">
        <v>225</v>
      </c>
      <c r="H23" s="14" t="s">
        <v>226</v>
      </c>
      <c r="I23" s="14" t="s">
        <v>1309</v>
      </c>
      <c r="J23" s="14" t="s">
        <v>227</v>
      </c>
    </row>
    <row r="24" spans="4:10">
      <c r="D24" s="13" t="s">
        <v>144</v>
      </c>
      <c r="E24" s="13" t="s">
        <v>228</v>
      </c>
      <c r="F24" s="13" t="s">
        <v>229</v>
      </c>
      <c r="H24" s="13" t="s">
        <v>226</v>
      </c>
      <c r="I24" s="13" t="s">
        <v>1745</v>
      </c>
      <c r="J24" s="13" t="s">
        <v>230</v>
      </c>
    </row>
    <row r="25" spans="4:10">
      <c r="D25" s="14" t="s">
        <v>144</v>
      </c>
      <c r="E25" s="14" t="s">
        <v>231</v>
      </c>
      <c r="F25" s="14" t="s">
        <v>232</v>
      </c>
      <c r="H25" s="14" t="s">
        <v>226</v>
      </c>
      <c r="I25" s="14" t="s">
        <v>1797</v>
      </c>
      <c r="J25" s="14" t="s">
        <v>233</v>
      </c>
    </row>
    <row r="26" spans="4:10">
      <c r="D26" s="13" t="s">
        <v>144</v>
      </c>
      <c r="E26" s="13" t="s">
        <v>234</v>
      </c>
      <c r="F26" s="13" t="s">
        <v>235</v>
      </c>
      <c r="H26" s="13" t="s">
        <v>236</v>
      </c>
      <c r="I26" s="13" t="s">
        <v>1467</v>
      </c>
      <c r="J26" s="13" t="s">
        <v>237</v>
      </c>
    </row>
    <row r="27" spans="4:10">
      <c r="D27" s="14" t="s">
        <v>144</v>
      </c>
      <c r="E27" s="14" t="s">
        <v>238</v>
      </c>
      <c r="F27" s="14" t="s">
        <v>239</v>
      </c>
      <c r="H27" s="14" t="s">
        <v>236</v>
      </c>
      <c r="I27" s="14" t="s">
        <v>1305</v>
      </c>
      <c r="J27" s="14" t="s">
        <v>240</v>
      </c>
    </row>
    <row r="28" spans="4:10">
      <c r="D28" s="13" t="s">
        <v>144</v>
      </c>
      <c r="E28" s="13" t="s">
        <v>241</v>
      </c>
      <c r="F28" s="13" t="s">
        <v>242</v>
      </c>
      <c r="H28" s="13" t="s">
        <v>236</v>
      </c>
      <c r="I28" s="13" t="s">
        <v>1545</v>
      </c>
      <c r="J28" s="13" t="s">
        <v>243</v>
      </c>
    </row>
    <row r="29" spans="4:10">
      <c r="D29" s="14" t="s">
        <v>17</v>
      </c>
      <c r="E29" s="15" t="s">
        <v>142</v>
      </c>
      <c r="F29" s="14" t="s">
        <v>244</v>
      </c>
      <c r="H29" s="14" t="s">
        <v>236</v>
      </c>
      <c r="I29" s="15" t="s">
        <v>1637</v>
      </c>
      <c r="J29" s="14" t="s">
        <v>245</v>
      </c>
    </row>
    <row r="30" spans="4:10">
      <c r="D30" s="13" t="s">
        <v>17</v>
      </c>
      <c r="E30" s="13" t="s">
        <v>236</v>
      </c>
      <c r="F30" s="13" t="s">
        <v>246</v>
      </c>
      <c r="H30" s="13" t="s">
        <v>140</v>
      </c>
      <c r="I30" s="13" t="s">
        <v>1377</v>
      </c>
      <c r="J30" s="13" t="s">
        <v>247</v>
      </c>
    </row>
    <row r="31" spans="4:10">
      <c r="D31" s="14" t="s">
        <v>17</v>
      </c>
      <c r="E31" s="14" t="s">
        <v>248</v>
      </c>
      <c r="F31" s="14" t="s">
        <v>249</v>
      </c>
      <c r="H31" s="14" t="s">
        <v>140</v>
      </c>
      <c r="I31" s="14" t="s">
        <v>1533</v>
      </c>
      <c r="J31" s="14" t="s">
        <v>250</v>
      </c>
    </row>
    <row r="32" spans="4:10">
      <c r="D32" s="13" t="s">
        <v>17</v>
      </c>
      <c r="E32" s="13" t="s">
        <v>251</v>
      </c>
      <c r="F32" s="13" t="s">
        <v>252</v>
      </c>
      <c r="H32" s="13" t="s">
        <v>253</v>
      </c>
      <c r="I32" s="13" t="s">
        <v>1452</v>
      </c>
      <c r="J32" s="13" t="s">
        <v>254</v>
      </c>
    </row>
    <row r="33" spans="4:10">
      <c r="D33" s="14" t="s">
        <v>17</v>
      </c>
      <c r="E33" s="14" t="s">
        <v>255</v>
      </c>
      <c r="F33" s="14" t="s">
        <v>256</v>
      </c>
      <c r="H33" s="14" t="s">
        <v>253</v>
      </c>
      <c r="I33" s="14" t="s">
        <v>1563</v>
      </c>
      <c r="J33" s="14" t="s">
        <v>257</v>
      </c>
    </row>
    <row r="34" spans="4:10">
      <c r="D34" s="13" t="s">
        <v>17</v>
      </c>
      <c r="E34" s="13" t="s">
        <v>258</v>
      </c>
      <c r="F34" s="13" t="s">
        <v>259</v>
      </c>
      <c r="H34" s="13" t="s">
        <v>253</v>
      </c>
      <c r="I34" s="13" t="s">
        <v>1657</v>
      </c>
      <c r="J34" s="13" t="s">
        <v>260</v>
      </c>
    </row>
    <row r="35" spans="4:10">
      <c r="D35" s="14" t="s">
        <v>17</v>
      </c>
      <c r="E35" s="14" t="s">
        <v>261</v>
      </c>
      <c r="F35" s="14" t="s">
        <v>262</v>
      </c>
      <c r="H35" s="14" t="s">
        <v>253</v>
      </c>
      <c r="I35" s="14" t="s">
        <v>1822</v>
      </c>
      <c r="J35" s="14" t="s">
        <v>263</v>
      </c>
    </row>
    <row r="36" spans="4:10">
      <c r="D36" s="13" t="s">
        <v>17</v>
      </c>
      <c r="E36" s="13" t="s">
        <v>18</v>
      </c>
      <c r="F36" s="13" t="s">
        <v>264</v>
      </c>
      <c r="H36" s="13" t="s">
        <v>253</v>
      </c>
      <c r="I36" s="13" t="s">
        <v>1280</v>
      </c>
      <c r="J36" s="13" t="s">
        <v>265</v>
      </c>
    </row>
    <row r="37" spans="4:10">
      <c r="D37" s="14" t="s">
        <v>17</v>
      </c>
      <c r="E37" s="14" t="s">
        <v>266</v>
      </c>
      <c r="F37" s="14" t="s">
        <v>267</v>
      </c>
      <c r="H37" s="14" t="s">
        <v>253</v>
      </c>
      <c r="I37" s="14" t="s">
        <v>1287</v>
      </c>
      <c r="J37" s="14" t="s">
        <v>268</v>
      </c>
    </row>
    <row r="38" spans="4:10">
      <c r="D38" s="13" t="s">
        <v>17</v>
      </c>
      <c r="E38" s="13" t="s">
        <v>269</v>
      </c>
      <c r="F38" s="13" t="s">
        <v>270</v>
      </c>
      <c r="H38" s="13" t="s">
        <v>253</v>
      </c>
      <c r="I38" s="13" t="s">
        <v>1275</v>
      </c>
      <c r="J38" s="13" t="s">
        <v>271</v>
      </c>
    </row>
    <row r="39" spans="4:10">
      <c r="D39" s="14" t="s">
        <v>17</v>
      </c>
      <c r="E39" s="15" t="s">
        <v>272</v>
      </c>
      <c r="F39" s="14" t="s">
        <v>273</v>
      </c>
      <c r="H39" s="14" t="s">
        <v>253</v>
      </c>
      <c r="I39" s="15" t="s">
        <v>1748</v>
      </c>
      <c r="J39" s="14" t="s">
        <v>274</v>
      </c>
    </row>
    <row r="40" spans="4:10">
      <c r="D40" s="13" t="s">
        <v>17</v>
      </c>
      <c r="E40" s="13" t="s">
        <v>275</v>
      </c>
      <c r="F40" s="13" t="s">
        <v>276</v>
      </c>
      <c r="H40" s="13" t="s">
        <v>253</v>
      </c>
      <c r="I40" s="13" t="s">
        <v>1383</v>
      </c>
      <c r="J40" s="13" t="s">
        <v>277</v>
      </c>
    </row>
    <row r="41" spans="4:10">
      <c r="D41" s="14" t="s">
        <v>153</v>
      </c>
      <c r="E41" s="14" t="s">
        <v>226</v>
      </c>
      <c r="F41" s="14" t="s">
        <v>278</v>
      </c>
      <c r="H41" s="14" t="s">
        <v>253</v>
      </c>
      <c r="I41" s="14" t="s">
        <v>1724</v>
      </c>
      <c r="J41" s="14" t="s">
        <v>279</v>
      </c>
    </row>
    <row r="42" spans="4:10">
      <c r="D42" s="13" t="s">
        <v>153</v>
      </c>
      <c r="E42" s="13" t="s">
        <v>280</v>
      </c>
      <c r="F42" s="13" t="s">
        <v>281</v>
      </c>
      <c r="H42" s="13" t="s">
        <v>282</v>
      </c>
      <c r="I42" s="13" t="s">
        <v>1331</v>
      </c>
      <c r="J42" s="13" t="s">
        <v>283</v>
      </c>
    </row>
    <row r="43" spans="4:10">
      <c r="D43" s="14" t="s">
        <v>153</v>
      </c>
      <c r="E43" s="14" t="s">
        <v>284</v>
      </c>
      <c r="F43" s="14" t="s">
        <v>285</v>
      </c>
      <c r="H43" s="14" t="s">
        <v>282</v>
      </c>
      <c r="I43" s="14" t="s">
        <v>1707</v>
      </c>
      <c r="J43" s="14" t="s">
        <v>286</v>
      </c>
    </row>
    <row r="44" spans="4:10">
      <c r="D44" s="13" t="s">
        <v>153</v>
      </c>
      <c r="E44" s="13" t="s">
        <v>287</v>
      </c>
      <c r="F44" s="13" t="s">
        <v>288</v>
      </c>
      <c r="H44" s="13" t="s">
        <v>282</v>
      </c>
      <c r="I44" s="13" t="s">
        <v>1742</v>
      </c>
      <c r="J44" s="13" t="s">
        <v>289</v>
      </c>
    </row>
    <row r="45" spans="4:10">
      <c r="D45" s="14" t="s">
        <v>153</v>
      </c>
      <c r="E45" s="14" t="s">
        <v>290</v>
      </c>
      <c r="F45" s="14" t="s">
        <v>291</v>
      </c>
      <c r="H45" s="14" t="s">
        <v>282</v>
      </c>
      <c r="I45" s="14" t="s">
        <v>1481</v>
      </c>
      <c r="J45" s="14" t="s">
        <v>292</v>
      </c>
    </row>
    <row r="46" spans="4:10">
      <c r="D46" s="13" t="s">
        <v>153</v>
      </c>
      <c r="E46" s="13" t="s">
        <v>293</v>
      </c>
      <c r="F46" s="13" t="s">
        <v>294</v>
      </c>
      <c r="H46" s="13" t="s">
        <v>282</v>
      </c>
      <c r="I46" s="13" t="s">
        <v>1783</v>
      </c>
      <c r="J46" s="13" t="s">
        <v>295</v>
      </c>
    </row>
    <row r="47" spans="4:10">
      <c r="D47" s="14" t="s">
        <v>153</v>
      </c>
      <c r="E47" s="14" t="s">
        <v>296</v>
      </c>
      <c r="F47" s="14" t="s">
        <v>297</v>
      </c>
      <c r="H47" s="14" t="s">
        <v>282</v>
      </c>
      <c r="I47" s="14" t="s">
        <v>1812</v>
      </c>
      <c r="J47" s="14" t="s">
        <v>298</v>
      </c>
    </row>
    <row r="48" spans="4:10">
      <c r="D48" s="13" t="s">
        <v>153</v>
      </c>
      <c r="E48" s="13" t="s">
        <v>299</v>
      </c>
      <c r="F48" s="13" t="s">
        <v>300</v>
      </c>
      <c r="H48" s="13" t="s">
        <v>280</v>
      </c>
      <c r="I48" s="13" t="s">
        <v>1553</v>
      </c>
      <c r="J48" s="13" t="s">
        <v>301</v>
      </c>
    </row>
    <row r="49" spans="4:10">
      <c r="D49" s="14" t="s">
        <v>153</v>
      </c>
      <c r="E49" s="15" t="s">
        <v>302</v>
      </c>
      <c r="F49" s="14" t="s">
        <v>303</v>
      </c>
      <c r="H49" s="14" t="s">
        <v>280</v>
      </c>
      <c r="I49" s="15" t="s">
        <v>1307</v>
      </c>
      <c r="J49" s="14" t="s">
        <v>304</v>
      </c>
    </row>
    <row r="50" spans="4:10">
      <c r="D50" s="13" t="s">
        <v>153</v>
      </c>
      <c r="E50" s="13" t="s">
        <v>305</v>
      </c>
      <c r="F50" s="13" t="s">
        <v>306</v>
      </c>
      <c r="H50" s="13" t="s">
        <v>280</v>
      </c>
      <c r="I50" s="13" t="s">
        <v>1440</v>
      </c>
      <c r="J50" s="13" t="s">
        <v>307</v>
      </c>
    </row>
    <row r="51" spans="4:10">
      <c r="D51" s="14" t="s">
        <v>153</v>
      </c>
      <c r="E51" s="14" t="s">
        <v>308</v>
      </c>
      <c r="F51" s="14" t="s">
        <v>309</v>
      </c>
      <c r="H51" s="14" t="s">
        <v>310</v>
      </c>
      <c r="I51" s="14" t="s">
        <v>1436</v>
      </c>
      <c r="J51" s="14" t="s">
        <v>311</v>
      </c>
    </row>
    <row r="52" spans="4:10">
      <c r="D52" s="13" t="s">
        <v>158</v>
      </c>
      <c r="E52" s="13" t="s">
        <v>162</v>
      </c>
      <c r="F52" s="13" t="s">
        <v>312</v>
      </c>
      <c r="H52" s="13" t="s">
        <v>310</v>
      </c>
      <c r="I52" s="13" t="s">
        <v>1550</v>
      </c>
      <c r="J52" s="13" t="s">
        <v>313</v>
      </c>
    </row>
    <row r="53" spans="4:10">
      <c r="D53" s="14" t="s">
        <v>158</v>
      </c>
      <c r="E53" s="14" t="s">
        <v>314</v>
      </c>
      <c r="F53" s="14" t="s">
        <v>315</v>
      </c>
      <c r="H53" s="14" t="s">
        <v>310</v>
      </c>
      <c r="I53" s="14" t="s">
        <v>1379</v>
      </c>
      <c r="J53" s="14" t="s">
        <v>316</v>
      </c>
    </row>
    <row r="54" spans="4:10">
      <c r="D54" s="13" t="s">
        <v>158</v>
      </c>
      <c r="E54" s="13" t="s">
        <v>317</v>
      </c>
      <c r="F54" s="13" t="s">
        <v>318</v>
      </c>
      <c r="H54" s="13" t="s">
        <v>314</v>
      </c>
      <c r="I54" s="13" t="s">
        <v>1696</v>
      </c>
      <c r="J54" s="13" t="s">
        <v>319</v>
      </c>
    </row>
    <row r="55" spans="4:10">
      <c r="D55" s="14" t="s">
        <v>158</v>
      </c>
      <c r="E55" s="14" t="s">
        <v>320</v>
      </c>
      <c r="F55" s="14" t="s">
        <v>321</v>
      </c>
      <c r="H55" s="14" t="s">
        <v>314</v>
      </c>
      <c r="I55" s="14" t="s">
        <v>1648</v>
      </c>
      <c r="J55" s="14" t="s">
        <v>322</v>
      </c>
    </row>
    <row r="56" spans="4:10">
      <c r="D56" s="13" t="s">
        <v>158</v>
      </c>
      <c r="E56" s="13" t="s">
        <v>323</v>
      </c>
      <c r="F56" s="13" t="s">
        <v>324</v>
      </c>
      <c r="H56" s="13" t="s">
        <v>314</v>
      </c>
      <c r="I56" s="13" t="s">
        <v>1760</v>
      </c>
      <c r="J56" s="13" t="s">
        <v>325</v>
      </c>
    </row>
    <row r="57" spans="4:10">
      <c r="D57" s="14" t="s">
        <v>158</v>
      </c>
      <c r="E57" s="14" t="s">
        <v>326</v>
      </c>
      <c r="F57" s="14" t="s">
        <v>327</v>
      </c>
      <c r="H57" s="14" t="s">
        <v>328</v>
      </c>
      <c r="I57" s="14" t="s">
        <v>1343</v>
      </c>
      <c r="J57" s="14" t="s">
        <v>329</v>
      </c>
    </row>
    <row r="58" spans="4:10">
      <c r="D58" s="13" t="s">
        <v>158</v>
      </c>
      <c r="E58" s="13" t="s">
        <v>330</v>
      </c>
      <c r="F58" s="13" t="s">
        <v>331</v>
      </c>
      <c r="H58" s="13" t="s">
        <v>328</v>
      </c>
      <c r="I58" s="13" t="s">
        <v>1483</v>
      </c>
      <c r="J58" s="13" t="s">
        <v>332</v>
      </c>
    </row>
    <row r="59" spans="4:10">
      <c r="D59" s="14" t="s">
        <v>158</v>
      </c>
      <c r="E59" s="15" t="s">
        <v>333</v>
      </c>
      <c r="F59" s="14" t="s">
        <v>334</v>
      </c>
      <c r="H59" s="14" t="s">
        <v>328</v>
      </c>
      <c r="I59" s="15" t="s">
        <v>1656</v>
      </c>
      <c r="J59" s="14" t="s">
        <v>335</v>
      </c>
    </row>
    <row r="60" spans="4:10">
      <c r="D60" s="13" t="s">
        <v>158</v>
      </c>
      <c r="E60" s="13" t="s">
        <v>336</v>
      </c>
      <c r="F60" s="13" t="s">
        <v>337</v>
      </c>
      <c r="H60" s="13" t="s">
        <v>328</v>
      </c>
      <c r="I60" s="13" t="s">
        <v>1615</v>
      </c>
      <c r="J60" s="13" t="s">
        <v>338</v>
      </c>
    </row>
    <row r="61" spans="4:10">
      <c r="D61" s="14" t="s">
        <v>158</v>
      </c>
      <c r="E61" s="14" t="s">
        <v>339</v>
      </c>
      <c r="F61" s="14" t="s">
        <v>340</v>
      </c>
      <c r="H61" s="14" t="s">
        <v>341</v>
      </c>
      <c r="I61" s="14" t="s">
        <v>1817</v>
      </c>
      <c r="J61" s="14" t="s">
        <v>343</v>
      </c>
    </row>
    <row r="62" spans="4:10">
      <c r="D62" s="13" t="s">
        <v>158</v>
      </c>
      <c r="E62" s="13" t="s">
        <v>344</v>
      </c>
      <c r="F62" s="13" t="s">
        <v>345</v>
      </c>
      <c r="H62" s="13" t="s">
        <v>341</v>
      </c>
      <c r="I62" s="13" t="s">
        <v>1737</v>
      </c>
      <c r="J62" s="13" t="s">
        <v>347</v>
      </c>
    </row>
    <row r="63" spans="4:10">
      <c r="D63" s="14" t="s">
        <v>158</v>
      </c>
      <c r="E63" s="14" t="s">
        <v>348</v>
      </c>
      <c r="F63" s="14" t="s">
        <v>349</v>
      </c>
      <c r="H63" s="14" t="s">
        <v>341</v>
      </c>
      <c r="I63" s="14" t="s">
        <v>1697</v>
      </c>
      <c r="J63" s="14" t="s">
        <v>351</v>
      </c>
    </row>
    <row r="64" spans="4:10">
      <c r="D64" s="13" t="s">
        <v>158</v>
      </c>
      <c r="E64" s="13" t="s">
        <v>352</v>
      </c>
      <c r="F64" s="13" t="s">
        <v>353</v>
      </c>
      <c r="H64" s="13" t="s">
        <v>341</v>
      </c>
      <c r="I64" s="13" t="s">
        <v>1778</v>
      </c>
      <c r="J64" s="13" t="s">
        <v>355</v>
      </c>
    </row>
    <row r="65" spans="4:10">
      <c r="D65" s="14" t="s">
        <v>158</v>
      </c>
      <c r="E65" s="14" t="s">
        <v>356</v>
      </c>
      <c r="F65" s="14" t="s">
        <v>357</v>
      </c>
      <c r="H65" s="14" t="s">
        <v>341</v>
      </c>
      <c r="I65" s="14" t="s">
        <v>1335</v>
      </c>
      <c r="J65" s="14" t="s">
        <v>359</v>
      </c>
    </row>
    <row r="66" spans="4:10">
      <c r="D66" s="13" t="s">
        <v>158</v>
      </c>
      <c r="E66" s="13" t="s">
        <v>360</v>
      </c>
      <c r="F66" s="13" t="s">
        <v>361</v>
      </c>
      <c r="H66" s="13" t="s">
        <v>341</v>
      </c>
      <c r="I66" s="13" t="s">
        <v>1666</v>
      </c>
      <c r="J66" s="13" t="s">
        <v>363</v>
      </c>
    </row>
    <row r="67" spans="4:10">
      <c r="D67" s="14" t="s">
        <v>158</v>
      </c>
      <c r="E67" s="14" t="s">
        <v>364</v>
      </c>
      <c r="F67" s="14" t="s">
        <v>365</v>
      </c>
      <c r="H67" s="14" t="s">
        <v>341</v>
      </c>
      <c r="I67" s="14" t="s">
        <v>1596</v>
      </c>
      <c r="J67" s="14" t="s">
        <v>367</v>
      </c>
    </row>
    <row r="68" spans="4:10">
      <c r="D68" s="13" t="s">
        <v>158</v>
      </c>
      <c r="E68" s="13" t="s">
        <v>368</v>
      </c>
      <c r="F68" s="13" t="s">
        <v>369</v>
      </c>
      <c r="H68" s="13" t="s">
        <v>341</v>
      </c>
      <c r="I68" s="13" t="s">
        <v>1813</v>
      </c>
      <c r="J68" s="13" t="s">
        <v>371</v>
      </c>
    </row>
    <row r="69" spans="4:10">
      <c r="D69" s="14" t="s">
        <v>158</v>
      </c>
      <c r="E69" s="15" t="s">
        <v>372</v>
      </c>
      <c r="F69" s="14" t="s">
        <v>373</v>
      </c>
      <c r="H69" s="14" t="s">
        <v>341</v>
      </c>
      <c r="I69" s="15" t="s">
        <v>1538</v>
      </c>
      <c r="J69" s="14" t="s">
        <v>375</v>
      </c>
    </row>
    <row r="70" spans="4:10">
      <c r="D70" s="13" t="s">
        <v>158</v>
      </c>
      <c r="E70" s="13" t="s">
        <v>376</v>
      </c>
      <c r="F70" s="13" t="s">
        <v>377</v>
      </c>
      <c r="H70" s="13" t="s">
        <v>284</v>
      </c>
      <c r="I70" s="13" t="s">
        <v>1582</v>
      </c>
      <c r="J70" s="13" t="s">
        <v>378</v>
      </c>
    </row>
    <row r="71" spans="4:10">
      <c r="D71" s="14" t="s">
        <v>164</v>
      </c>
      <c r="E71" s="14" t="s">
        <v>379</v>
      </c>
      <c r="F71" s="14" t="s">
        <v>380</v>
      </c>
      <c r="H71" s="14" t="s">
        <v>284</v>
      </c>
      <c r="I71" s="14" t="s">
        <v>1363</v>
      </c>
      <c r="J71" s="14" t="s">
        <v>381</v>
      </c>
    </row>
    <row r="72" spans="4:10">
      <c r="D72" s="13" t="s">
        <v>164</v>
      </c>
      <c r="E72" s="13" t="s">
        <v>382</v>
      </c>
      <c r="F72" s="13" t="s">
        <v>383</v>
      </c>
      <c r="H72" s="13" t="s">
        <v>284</v>
      </c>
      <c r="I72" s="13" t="s">
        <v>1634</v>
      </c>
      <c r="J72" s="13" t="s">
        <v>384</v>
      </c>
    </row>
    <row r="73" spans="4:10">
      <c r="D73" s="14" t="s">
        <v>164</v>
      </c>
      <c r="E73" s="14" t="s">
        <v>385</v>
      </c>
      <c r="F73" s="14" t="s">
        <v>386</v>
      </c>
      <c r="H73" s="14" t="s">
        <v>284</v>
      </c>
      <c r="I73" s="14" t="s">
        <v>1729</v>
      </c>
      <c r="J73" s="14" t="s">
        <v>387</v>
      </c>
    </row>
    <row r="74" spans="4:10">
      <c r="D74" s="13" t="s">
        <v>164</v>
      </c>
      <c r="E74" s="13" t="s">
        <v>388</v>
      </c>
      <c r="F74" s="13" t="s">
        <v>389</v>
      </c>
      <c r="H74" s="13" t="s">
        <v>284</v>
      </c>
      <c r="I74" s="13" t="s">
        <v>1535</v>
      </c>
      <c r="J74" s="13" t="s">
        <v>390</v>
      </c>
    </row>
    <row r="75" spans="4:10">
      <c r="D75" s="14" t="s">
        <v>164</v>
      </c>
      <c r="E75" s="14" t="s">
        <v>391</v>
      </c>
      <c r="F75" s="14" t="s">
        <v>392</v>
      </c>
      <c r="H75" s="14" t="s">
        <v>317</v>
      </c>
      <c r="I75" s="14" t="s">
        <v>1362</v>
      </c>
      <c r="J75" s="14" t="s">
        <v>393</v>
      </c>
    </row>
    <row r="76" spans="4:10">
      <c r="D76" s="13" t="s">
        <v>164</v>
      </c>
      <c r="E76" s="13" t="s">
        <v>394</v>
      </c>
      <c r="F76" s="13" t="s">
        <v>395</v>
      </c>
      <c r="H76" s="13" t="s">
        <v>317</v>
      </c>
      <c r="I76" s="13" t="s">
        <v>1520</v>
      </c>
      <c r="J76" s="13" t="s">
        <v>396</v>
      </c>
    </row>
    <row r="77" spans="4:10">
      <c r="D77" s="14" t="s">
        <v>164</v>
      </c>
      <c r="E77" s="14" t="s">
        <v>397</v>
      </c>
      <c r="F77" s="14" t="s">
        <v>398</v>
      </c>
      <c r="H77" s="14" t="s">
        <v>399</v>
      </c>
      <c r="I77" s="14" t="s">
        <v>1470</v>
      </c>
      <c r="J77" s="14" t="s">
        <v>400</v>
      </c>
    </row>
    <row r="78" spans="4:10">
      <c r="D78" s="13" t="s">
        <v>164</v>
      </c>
      <c r="E78" s="13" t="s">
        <v>401</v>
      </c>
      <c r="F78" s="13" t="s">
        <v>402</v>
      </c>
      <c r="H78" s="13" t="s">
        <v>399</v>
      </c>
      <c r="I78" s="13" t="s">
        <v>1593</v>
      </c>
      <c r="J78" s="13" t="s">
        <v>403</v>
      </c>
    </row>
    <row r="79" spans="4:10">
      <c r="D79" s="14" t="s">
        <v>164</v>
      </c>
      <c r="E79" s="15" t="s">
        <v>404</v>
      </c>
      <c r="F79" s="14" t="s">
        <v>405</v>
      </c>
      <c r="H79" s="14" t="s">
        <v>399</v>
      </c>
      <c r="I79" s="15" t="s">
        <v>1373</v>
      </c>
      <c r="J79" s="14" t="s">
        <v>406</v>
      </c>
    </row>
    <row r="80" spans="4:10">
      <c r="D80" s="13" t="s">
        <v>164</v>
      </c>
      <c r="E80" s="13" t="s">
        <v>407</v>
      </c>
      <c r="F80" s="13" t="s">
        <v>408</v>
      </c>
      <c r="H80" s="13" t="s">
        <v>248</v>
      </c>
      <c r="I80" s="13" t="s">
        <v>1643</v>
      </c>
      <c r="J80" s="13" t="s">
        <v>409</v>
      </c>
    </row>
    <row r="81" spans="4:10">
      <c r="D81" s="14" t="s">
        <v>164</v>
      </c>
      <c r="E81" s="14" t="s">
        <v>410</v>
      </c>
      <c r="F81" s="14" t="s">
        <v>411</v>
      </c>
      <c r="H81" s="14" t="s">
        <v>248</v>
      </c>
      <c r="I81" s="14" t="s">
        <v>1566</v>
      </c>
      <c r="J81" s="14" t="s">
        <v>412</v>
      </c>
    </row>
    <row r="82" spans="4:10">
      <c r="D82" s="13" t="s">
        <v>164</v>
      </c>
      <c r="E82" s="13" t="s">
        <v>413</v>
      </c>
      <c r="F82" s="13" t="s">
        <v>414</v>
      </c>
      <c r="H82" s="13" t="s">
        <v>248</v>
      </c>
      <c r="I82" s="13" t="s">
        <v>1514</v>
      </c>
      <c r="J82" s="13" t="s">
        <v>416</v>
      </c>
    </row>
    <row r="83" spans="4:10">
      <c r="D83" s="14" t="s">
        <v>164</v>
      </c>
      <c r="E83" s="14" t="s">
        <v>417</v>
      </c>
      <c r="F83" s="14" t="s">
        <v>418</v>
      </c>
      <c r="H83" s="14" t="s">
        <v>205</v>
      </c>
      <c r="I83" s="14" t="s">
        <v>1406</v>
      </c>
      <c r="J83" s="14" t="s">
        <v>419</v>
      </c>
    </row>
    <row r="84" spans="4:10">
      <c r="D84" s="13" t="s">
        <v>169</v>
      </c>
      <c r="E84" s="13" t="s">
        <v>190</v>
      </c>
      <c r="F84" s="13" t="s">
        <v>420</v>
      </c>
      <c r="H84" s="13" t="s">
        <v>205</v>
      </c>
      <c r="I84" s="13" t="s">
        <v>1616</v>
      </c>
      <c r="J84" s="13" t="s">
        <v>421</v>
      </c>
    </row>
    <row r="85" spans="4:10">
      <c r="D85" s="14" t="s">
        <v>169</v>
      </c>
      <c r="E85" s="14" t="s">
        <v>328</v>
      </c>
      <c r="F85" s="14" t="s">
        <v>422</v>
      </c>
      <c r="H85" s="14" t="s">
        <v>205</v>
      </c>
      <c r="I85" s="14" t="s">
        <v>1530</v>
      </c>
      <c r="J85" s="14" t="s">
        <v>423</v>
      </c>
    </row>
    <row r="86" spans="4:10">
      <c r="D86" s="13" t="s">
        <v>169</v>
      </c>
      <c r="E86" s="13" t="s">
        <v>399</v>
      </c>
      <c r="F86" s="13" t="s">
        <v>424</v>
      </c>
      <c r="H86" s="13" t="s">
        <v>425</v>
      </c>
      <c r="I86" s="13" t="s">
        <v>1310</v>
      </c>
      <c r="J86" s="13" t="s">
        <v>426</v>
      </c>
    </row>
    <row r="87" spans="4:10">
      <c r="D87" s="14" t="s">
        <v>169</v>
      </c>
      <c r="E87" s="14" t="s">
        <v>427</v>
      </c>
      <c r="F87" s="14" t="s">
        <v>428</v>
      </c>
      <c r="H87" s="14" t="s">
        <v>425</v>
      </c>
      <c r="I87" s="14" t="s">
        <v>1700</v>
      </c>
      <c r="J87" s="14" t="s">
        <v>429</v>
      </c>
    </row>
    <row r="88" spans="4:10">
      <c r="D88" s="13" t="s">
        <v>169</v>
      </c>
      <c r="E88" s="13" t="s">
        <v>430</v>
      </c>
      <c r="F88" s="13" t="s">
        <v>431</v>
      </c>
      <c r="H88" s="13" t="s">
        <v>425</v>
      </c>
      <c r="I88" s="13" t="s">
        <v>1632</v>
      </c>
      <c r="J88" s="13" t="s">
        <v>432</v>
      </c>
    </row>
    <row r="89" spans="4:10">
      <c r="D89" s="14" t="s">
        <v>169</v>
      </c>
      <c r="E89" s="15" t="s">
        <v>433</v>
      </c>
      <c r="F89" s="14" t="s">
        <v>434</v>
      </c>
      <c r="H89" s="14" t="s">
        <v>425</v>
      </c>
      <c r="I89" s="15" t="s">
        <v>1652</v>
      </c>
      <c r="J89" s="14" t="s">
        <v>435</v>
      </c>
    </row>
    <row r="90" spans="4:10">
      <c r="D90" s="13" t="s">
        <v>169</v>
      </c>
      <c r="E90" s="13" t="s">
        <v>436</v>
      </c>
      <c r="F90" s="13" t="s">
        <v>437</v>
      </c>
      <c r="H90" s="13" t="s">
        <v>425</v>
      </c>
      <c r="I90" s="13" t="s">
        <v>1507</v>
      </c>
      <c r="J90" s="13" t="s">
        <v>438</v>
      </c>
    </row>
    <row r="91" spans="4:10">
      <c r="D91" s="14" t="s">
        <v>169</v>
      </c>
      <c r="E91" s="14" t="s">
        <v>439</v>
      </c>
      <c r="F91" s="14" t="s">
        <v>440</v>
      </c>
      <c r="H91" s="14" t="s">
        <v>425</v>
      </c>
      <c r="I91" s="14" t="s">
        <v>1791</v>
      </c>
      <c r="J91" s="14" t="s">
        <v>441</v>
      </c>
    </row>
    <row r="92" spans="4:10">
      <c r="D92" s="13" t="s">
        <v>169</v>
      </c>
      <c r="E92" s="13" t="s">
        <v>442</v>
      </c>
      <c r="F92" s="13" t="s">
        <v>443</v>
      </c>
      <c r="H92" s="13" t="s">
        <v>425</v>
      </c>
      <c r="I92" s="13" t="s">
        <v>1762</v>
      </c>
      <c r="J92" s="13" t="s">
        <v>444</v>
      </c>
    </row>
    <row r="93" spans="4:10">
      <c r="D93" s="14" t="s">
        <v>169</v>
      </c>
      <c r="E93" s="14" t="s">
        <v>445</v>
      </c>
      <c r="F93" s="14" t="s">
        <v>446</v>
      </c>
      <c r="H93" s="14" t="s">
        <v>427</v>
      </c>
      <c r="I93" s="14" t="s">
        <v>1480</v>
      </c>
      <c r="J93" s="14" t="s">
        <v>447</v>
      </c>
    </row>
    <row r="94" spans="4:10">
      <c r="D94" s="13" t="s">
        <v>174</v>
      </c>
      <c r="E94" s="13" t="s">
        <v>200</v>
      </c>
      <c r="F94" s="13" t="s">
        <v>448</v>
      </c>
      <c r="H94" s="13" t="s">
        <v>427</v>
      </c>
      <c r="I94" s="13" t="s">
        <v>1612</v>
      </c>
      <c r="J94" s="13" t="s">
        <v>449</v>
      </c>
    </row>
    <row r="95" spans="4:10">
      <c r="D95" s="14" t="s">
        <v>174</v>
      </c>
      <c r="E95" s="14" t="s">
        <v>282</v>
      </c>
      <c r="F95" s="14" t="s">
        <v>450</v>
      </c>
      <c r="H95" s="14" t="s">
        <v>427</v>
      </c>
      <c r="I95" s="14" t="s">
        <v>1399</v>
      </c>
      <c r="J95" s="14" t="s">
        <v>451</v>
      </c>
    </row>
    <row r="96" spans="4:10">
      <c r="D96" s="13" t="s">
        <v>174</v>
      </c>
      <c r="E96" s="13" t="s">
        <v>452</v>
      </c>
      <c r="F96" s="13" t="s">
        <v>453</v>
      </c>
      <c r="H96" s="13" t="s">
        <v>251</v>
      </c>
      <c r="I96" s="13" t="s">
        <v>1270</v>
      </c>
      <c r="J96" s="13" t="s">
        <v>454</v>
      </c>
    </row>
    <row r="97" spans="4:10">
      <c r="D97" s="14" t="s">
        <v>174</v>
      </c>
      <c r="E97" s="14" t="s">
        <v>455</v>
      </c>
      <c r="F97" s="14" t="s">
        <v>456</v>
      </c>
      <c r="H97" s="14" t="s">
        <v>320</v>
      </c>
      <c r="I97" s="14" t="s">
        <v>1465</v>
      </c>
      <c r="J97" s="14" t="s">
        <v>457</v>
      </c>
    </row>
    <row r="98" spans="4:10">
      <c r="D98" s="13" t="s">
        <v>174</v>
      </c>
      <c r="E98" s="13" t="s">
        <v>458</v>
      </c>
      <c r="F98" s="13" t="s">
        <v>459</v>
      </c>
      <c r="H98" s="13" t="s">
        <v>320</v>
      </c>
      <c r="I98" s="13" t="s">
        <v>1705</v>
      </c>
      <c r="J98" s="13" t="s">
        <v>460</v>
      </c>
    </row>
    <row r="99" spans="4:10">
      <c r="D99" s="14" t="s">
        <v>174</v>
      </c>
      <c r="E99" s="15" t="s">
        <v>461</v>
      </c>
      <c r="F99" s="14" t="s">
        <v>462</v>
      </c>
      <c r="H99" s="14" t="s">
        <v>320</v>
      </c>
      <c r="I99" s="15" t="s">
        <v>1782</v>
      </c>
      <c r="J99" s="14" t="s">
        <v>463</v>
      </c>
    </row>
    <row r="100" spans="4:10">
      <c r="D100" s="13" t="s">
        <v>174</v>
      </c>
      <c r="E100" s="13" t="s">
        <v>464</v>
      </c>
      <c r="F100" s="13" t="s">
        <v>465</v>
      </c>
      <c r="H100" s="13" t="s">
        <v>320</v>
      </c>
      <c r="I100" s="13" t="s">
        <v>1385</v>
      </c>
      <c r="J100" s="13" t="s">
        <v>466</v>
      </c>
    </row>
    <row r="101" spans="4:10">
      <c r="D101" s="14" t="s">
        <v>174</v>
      </c>
      <c r="E101" s="14" t="s">
        <v>467</v>
      </c>
      <c r="F101" s="14" t="s">
        <v>468</v>
      </c>
      <c r="H101" s="14" t="s">
        <v>320</v>
      </c>
      <c r="I101" s="14" t="s">
        <v>1758</v>
      </c>
      <c r="J101" s="14" t="s">
        <v>469</v>
      </c>
    </row>
    <row r="102" spans="4:10">
      <c r="D102" s="13" t="s">
        <v>174</v>
      </c>
      <c r="E102" s="13" t="s">
        <v>470</v>
      </c>
      <c r="F102" s="13" t="s">
        <v>471</v>
      </c>
      <c r="H102" s="13" t="s">
        <v>320</v>
      </c>
      <c r="I102" s="13" t="s">
        <v>1610</v>
      </c>
      <c r="J102" s="13" t="s">
        <v>472</v>
      </c>
    </row>
    <row r="103" spans="4:10">
      <c r="D103" s="14" t="s">
        <v>174</v>
      </c>
      <c r="E103" s="14" t="s">
        <v>473</v>
      </c>
      <c r="F103" s="14" t="s">
        <v>474</v>
      </c>
      <c r="H103" s="14" t="s">
        <v>320</v>
      </c>
      <c r="I103" s="14" t="s">
        <v>1689</v>
      </c>
      <c r="J103" s="14" t="s">
        <v>475</v>
      </c>
    </row>
    <row r="104" spans="4:10">
      <c r="D104" s="13" t="s">
        <v>174</v>
      </c>
      <c r="E104" s="13" t="s">
        <v>476</v>
      </c>
      <c r="F104" s="13" t="s">
        <v>477</v>
      </c>
      <c r="H104" s="13" t="s">
        <v>208</v>
      </c>
      <c r="I104" s="13" t="s">
        <v>1464</v>
      </c>
      <c r="J104" s="13" t="s">
        <v>478</v>
      </c>
    </row>
    <row r="105" spans="4:10">
      <c r="D105" s="14" t="s">
        <v>174</v>
      </c>
      <c r="E105" s="14" t="s">
        <v>479</v>
      </c>
      <c r="F105" s="14" t="s">
        <v>480</v>
      </c>
      <c r="H105" s="14" t="s">
        <v>208</v>
      </c>
      <c r="I105" s="14" t="s">
        <v>1577</v>
      </c>
      <c r="J105" s="14" t="s">
        <v>481</v>
      </c>
    </row>
    <row r="106" spans="4:10">
      <c r="D106" s="13" t="s">
        <v>174</v>
      </c>
      <c r="E106" s="13" t="s">
        <v>482</v>
      </c>
      <c r="F106" s="13" t="s">
        <v>483</v>
      </c>
      <c r="H106" s="13" t="s">
        <v>208</v>
      </c>
      <c r="I106" s="13" t="s">
        <v>1396</v>
      </c>
      <c r="J106" s="13" t="s">
        <v>484</v>
      </c>
    </row>
    <row r="107" spans="4:10">
      <c r="D107" s="14" t="s">
        <v>174</v>
      </c>
      <c r="E107" s="14" t="s">
        <v>485</v>
      </c>
      <c r="F107" s="14" t="s">
        <v>486</v>
      </c>
      <c r="H107" s="14" t="s">
        <v>452</v>
      </c>
      <c r="I107" s="14" t="s">
        <v>1331</v>
      </c>
      <c r="J107" s="14" t="s">
        <v>487</v>
      </c>
    </row>
    <row r="108" spans="4:10">
      <c r="D108" s="13" t="s">
        <v>174</v>
      </c>
      <c r="E108" s="13" t="s">
        <v>488</v>
      </c>
      <c r="F108" s="13" t="s">
        <v>489</v>
      </c>
      <c r="H108" s="13" t="s">
        <v>452</v>
      </c>
      <c r="I108" s="13" t="s">
        <v>1466</v>
      </c>
      <c r="J108" s="13" t="s">
        <v>490</v>
      </c>
    </row>
    <row r="109" spans="4:10">
      <c r="D109" s="14" t="s">
        <v>174</v>
      </c>
      <c r="E109" s="15" t="s">
        <v>491</v>
      </c>
      <c r="F109" s="14" t="s">
        <v>492</v>
      </c>
      <c r="H109" s="14" t="s">
        <v>452</v>
      </c>
      <c r="I109" s="15" t="s">
        <v>1661</v>
      </c>
      <c r="J109" s="14" t="s">
        <v>493</v>
      </c>
    </row>
    <row r="110" spans="4:10">
      <c r="D110" s="13" t="s">
        <v>174</v>
      </c>
      <c r="E110" s="13" t="s">
        <v>494</v>
      </c>
      <c r="F110" s="13" t="s">
        <v>495</v>
      </c>
      <c r="H110" s="13" t="s">
        <v>452</v>
      </c>
      <c r="I110" s="13" t="s">
        <v>1826</v>
      </c>
      <c r="J110" s="13" t="s">
        <v>496</v>
      </c>
    </row>
    <row r="111" spans="4:10">
      <c r="D111" s="14" t="s">
        <v>174</v>
      </c>
      <c r="E111" s="14" t="s">
        <v>497</v>
      </c>
      <c r="F111" s="14" t="s">
        <v>498</v>
      </c>
      <c r="H111" s="14" t="s">
        <v>499</v>
      </c>
      <c r="I111" s="14" t="s">
        <v>1472</v>
      </c>
      <c r="J111" s="14" t="s">
        <v>501</v>
      </c>
    </row>
    <row r="112" spans="4:10">
      <c r="D112" s="13" t="s">
        <v>174</v>
      </c>
      <c r="E112" s="13" t="s">
        <v>502</v>
      </c>
      <c r="F112" s="13" t="s">
        <v>503</v>
      </c>
      <c r="H112" s="13" t="s">
        <v>499</v>
      </c>
      <c r="I112" s="13" t="s">
        <v>1380</v>
      </c>
      <c r="J112" s="13" t="s">
        <v>504</v>
      </c>
    </row>
    <row r="113" spans="4:10">
      <c r="D113" s="14" t="s">
        <v>174</v>
      </c>
      <c r="E113" s="14" t="s">
        <v>505</v>
      </c>
      <c r="F113" s="14" t="s">
        <v>506</v>
      </c>
      <c r="H113" s="14" t="s">
        <v>499</v>
      </c>
      <c r="I113" s="14" t="s">
        <v>1627</v>
      </c>
      <c r="J113" s="14" t="s">
        <v>507</v>
      </c>
    </row>
    <row r="114" spans="4:10">
      <c r="D114" s="13" t="s">
        <v>20</v>
      </c>
      <c r="E114" s="13" t="s">
        <v>253</v>
      </c>
      <c r="F114" s="13" t="s">
        <v>508</v>
      </c>
      <c r="H114" s="13" t="s">
        <v>323</v>
      </c>
      <c r="I114" s="13" t="s">
        <v>1312</v>
      </c>
      <c r="J114" s="13" t="s">
        <v>509</v>
      </c>
    </row>
    <row r="115" spans="4:10">
      <c r="D115" s="14" t="s">
        <v>20</v>
      </c>
      <c r="E115" s="14" t="s">
        <v>310</v>
      </c>
      <c r="F115" s="14" t="s">
        <v>510</v>
      </c>
      <c r="H115" s="14" t="s">
        <v>323</v>
      </c>
      <c r="I115" s="14" t="s">
        <v>1497</v>
      </c>
      <c r="J115" s="14" t="s">
        <v>511</v>
      </c>
    </row>
    <row r="116" spans="4:10">
      <c r="D116" s="13" t="s">
        <v>20</v>
      </c>
      <c r="E116" s="13" t="s">
        <v>499</v>
      </c>
      <c r="F116" s="13" t="s">
        <v>512</v>
      </c>
      <c r="H116" s="13" t="s">
        <v>323</v>
      </c>
      <c r="I116" s="13" t="s">
        <v>1611</v>
      </c>
      <c r="J116" s="13" t="s">
        <v>513</v>
      </c>
    </row>
    <row r="117" spans="4:10">
      <c r="D117" s="14" t="s">
        <v>20</v>
      </c>
      <c r="E117" s="14" t="s">
        <v>514</v>
      </c>
      <c r="F117" s="14" t="s">
        <v>515</v>
      </c>
      <c r="H117" s="14" t="s">
        <v>379</v>
      </c>
      <c r="I117" s="14" t="s">
        <v>1649</v>
      </c>
      <c r="J117" s="14" t="s">
        <v>516</v>
      </c>
    </row>
    <row r="118" spans="4:10">
      <c r="D118" s="13" t="s">
        <v>20</v>
      </c>
      <c r="E118" s="13" t="s">
        <v>517</v>
      </c>
      <c r="F118" s="13" t="s">
        <v>518</v>
      </c>
      <c r="H118" s="13" t="s">
        <v>379</v>
      </c>
      <c r="I118" s="13" t="s">
        <v>1754</v>
      </c>
      <c r="J118" s="13" t="s">
        <v>519</v>
      </c>
    </row>
    <row r="119" spans="4:10">
      <c r="D119" s="14" t="s">
        <v>20</v>
      </c>
      <c r="E119" s="15" t="s">
        <v>520</v>
      </c>
      <c r="F119" s="14" t="s">
        <v>521</v>
      </c>
      <c r="H119" s="14" t="s">
        <v>382</v>
      </c>
      <c r="I119" s="15" t="s">
        <v>1341</v>
      </c>
      <c r="J119" s="14" t="s">
        <v>522</v>
      </c>
    </row>
    <row r="120" spans="4:10">
      <c r="D120" s="13" t="s">
        <v>20</v>
      </c>
      <c r="E120" s="13" t="s">
        <v>523</v>
      </c>
      <c r="F120" s="13" t="s">
        <v>524</v>
      </c>
      <c r="H120" s="13" t="s">
        <v>382</v>
      </c>
      <c r="I120" s="13" t="s">
        <v>1474</v>
      </c>
      <c r="J120" s="13" t="s">
        <v>525</v>
      </c>
    </row>
    <row r="121" spans="4:10">
      <c r="D121" s="14" t="s">
        <v>20</v>
      </c>
      <c r="E121" s="14" t="s">
        <v>526</v>
      </c>
      <c r="F121" s="14" t="s">
        <v>527</v>
      </c>
      <c r="H121" s="14" t="s">
        <v>385</v>
      </c>
      <c r="I121" s="14" t="s">
        <v>1326</v>
      </c>
      <c r="J121" s="14" t="s">
        <v>528</v>
      </c>
    </row>
    <row r="122" spans="4:10">
      <c r="D122" s="13" t="s">
        <v>20</v>
      </c>
      <c r="E122" s="13" t="s">
        <v>529</v>
      </c>
      <c r="F122" s="13" t="s">
        <v>530</v>
      </c>
      <c r="H122" s="13" t="s">
        <v>385</v>
      </c>
      <c r="I122" s="13" t="s">
        <v>1528</v>
      </c>
      <c r="J122" s="13" t="s">
        <v>531</v>
      </c>
    </row>
    <row r="123" spans="4:10">
      <c r="D123" s="14" t="s">
        <v>20</v>
      </c>
      <c r="E123" s="14" t="s">
        <v>21</v>
      </c>
      <c r="F123" s="14" t="s">
        <v>532</v>
      </c>
      <c r="H123" s="14" t="s">
        <v>455</v>
      </c>
      <c r="I123" s="14" t="s">
        <v>1423</v>
      </c>
      <c r="J123" s="14" t="s">
        <v>533</v>
      </c>
    </row>
    <row r="124" spans="4:10">
      <c r="D124" s="13" t="s">
        <v>20</v>
      </c>
      <c r="E124" s="13" t="s">
        <v>22</v>
      </c>
      <c r="F124" s="13" t="s">
        <v>534</v>
      </c>
      <c r="H124" s="13" t="s">
        <v>455</v>
      </c>
      <c r="I124" s="13" t="s">
        <v>1818</v>
      </c>
      <c r="J124" s="13" t="s">
        <v>535</v>
      </c>
    </row>
    <row r="125" spans="4:10">
      <c r="D125" s="14" t="s">
        <v>20</v>
      </c>
      <c r="E125" s="14" t="s">
        <v>536</v>
      </c>
      <c r="F125" s="14" t="s">
        <v>537</v>
      </c>
      <c r="H125" s="14" t="s">
        <v>455</v>
      </c>
      <c r="I125" s="14" t="s">
        <v>1301</v>
      </c>
      <c r="J125" s="14" t="s">
        <v>538</v>
      </c>
    </row>
    <row r="126" spans="4:10">
      <c r="D126" s="13" t="s">
        <v>20</v>
      </c>
      <c r="E126" s="13" t="s">
        <v>539</v>
      </c>
      <c r="F126" s="13" t="s">
        <v>540</v>
      </c>
      <c r="H126" s="13" t="s">
        <v>455</v>
      </c>
      <c r="I126" s="13" t="s">
        <v>1291</v>
      </c>
      <c r="J126" s="13" t="s">
        <v>541</v>
      </c>
    </row>
    <row r="127" spans="4:10">
      <c r="D127" s="14" t="s">
        <v>20</v>
      </c>
      <c r="E127" s="14" t="s">
        <v>542</v>
      </c>
      <c r="F127" s="14" t="s">
        <v>543</v>
      </c>
      <c r="H127" s="14" t="s">
        <v>455</v>
      </c>
      <c r="I127" s="14" t="s">
        <v>1300</v>
      </c>
      <c r="J127" s="14" t="s">
        <v>544</v>
      </c>
    </row>
    <row r="128" spans="4:10">
      <c r="D128" s="13" t="s">
        <v>20</v>
      </c>
      <c r="E128" s="13" t="s">
        <v>545</v>
      </c>
      <c r="F128" s="13" t="s">
        <v>546</v>
      </c>
      <c r="H128" s="13" t="s">
        <v>455</v>
      </c>
      <c r="I128" s="13" t="s">
        <v>1422</v>
      </c>
      <c r="J128" s="13" t="s">
        <v>547</v>
      </c>
    </row>
    <row r="129" spans="4:10">
      <c r="D129" s="14" t="s">
        <v>20</v>
      </c>
      <c r="E129" s="15" t="s">
        <v>548</v>
      </c>
      <c r="F129" s="14" t="s">
        <v>549</v>
      </c>
      <c r="H129" s="14" t="s">
        <v>455</v>
      </c>
      <c r="I129" s="15" t="s">
        <v>1424</v>
      </c>
      <c r="J129" s="14" t="s">
        <v>550</v>
      </c>
    </row>
    <row r="130" spans="4:10">
      <c r="D130" s="13" t="s">
        <v>20</v>
      </c>
      <c r="E130" s="13" t="s">
        <v>551</v>
      </c>
      <c r="F130" s="13" t="s">
        <v>552</v>
      </c>
      <c r="H130" s="13" t="s">
        <v>455</v>
      </c>
      <c r="I130" s="13" t="s">
        <v>1295</v>
      </c>
      <c r="J130" s="13" t="s">
        <v>553</v>
      </c>
    </row>
    <row r="131" spans="4:10">
      <c r="D131" s="14" t="s">
        <v>20</v>
      </c>
      <c r="E131" s="14" t="s">
        <v>554</v>
      </c>
      <c r="F131" s="14" t="s">
        <v>555</v>
      </c>
      <c r="H131" s="14" t="s">
        <v>455</v>
      </c>
      <c r="I131" s="14" t="s">
        <v>1297</v>
      </c>
      <c r="J131" s="14" t="s">
        <v>556</v>
      </c>
    </row>
    <row r="132" spans="4:10">
      <c r="D132" s="13" t="s">
        <v>183</v>
      </c>
      <c r="E132" s="13" t="s">
        <v>219</v>
      </c>
      <c r="F132" s="13" t="s">
        <v>557</v>
      </c>
      <c r="H132" s="13" t="s">
        <v>455</v>
      </c>
      <c r="I132" s="13" t="s">
        <v>1299</v>
      </c>
      <c r="J132" s="13" t="s">
        <v>558</v>
      </c>
    </row>
    <row r="133" spans="4:10">
      <c r="D133" s="14" t="s">
        <v>183</v>
      </c>
      <c r="E133" s="14" t="s">
        <v>341</v>
      </c>
      <c r="F133" s="14" t="s">
        <v>559</v>
      </c>
      <c r="H133" s="14" t="s">
        <v>455</v>
      </c>
      <c r="I133" s="14" t="s">
        <v>1285</v>
      </c>
      <c r="J133" s="14" t="s">
        <v>560</v>
      </c>
    </row>
    <row r="134" spans="4:10">
      <c r="D134" s="13" t="s">
        <v>183</v>
      </c>
      <c r="E134" s="13" t="s">
        <v>425</v>
      </c>
      <c r="F134" s="13" t="s">
        <v>561</v>
      </c>
      <c r="H134" s="13" t="s">
        <v>455</v>
      </c>
      <c r="I134" s="13" t="s">
        <v>1298</v>
      </c>
      <c r="J134" s="13" t="s">
        <v>562</v>
      </c>
    </row>
    <row r="135" spans="4:10">
      <c r="D135" s="14" t="s">
        <v>183</v>
      </c>
      <c r="E135" s="14" t="s">
        <v>563</v>
      </c>
      <c r="F135" s="14" t="s">
        <v>564</v>
      </c>
      <c r="H135" s="14" t="s">
        <v>455</v>
      </c>
      <c r="I135" s="14" t="s">
        <v>1278</v>
      </c>
      <c r="J135" s="14" t="s">
        <v>565</v>
      </c>
    </row>
    <row r="136" spans="4:10">
      <c r="D136" s="13" t="s">
        <v>183</v>
      </c>
      <c r="E136" s="13" t="s">
        <v>566</v>
      </c>
      <c r="F136" s="13" t="s">
        <v>567</v>
      </c>
      <c r="H136" s="13" t="s">
        <v>514</v>
      </c>
      <c r="I136" s="13" t="s">
        <v>1325</v>
      </c>
      <c r="J136" s="13" t="s">
        <v>568</v>
      </c>
    </row>
    <row r="137" spans="4:10">
      <c r="D137" s="14" t="s">
        <v>183</v>
      </c>
      <c r="E137" s="14" t="s">
        <v>569</v>
      </c>
      <c r="F137" s="14" t="s">
        <v>570</v>
      </c>
      <c r="H137" s="14" t="s">
        <v>514</v>
      </c>
      <c r="I137" s="14" t="s">
        <v>1589</v>
      </c>
      <c r="J137" s="14" t="s">
        <v>571</v>
      </c>
    </row>
    <row r="138" spans="4:10">
      <c r="D138" s="13" t="s">
        <v>183</v>
      </c>
      <c r="E138" s="13" t="s">
        <v>572</v>
      </c>
      <c r="F138" s="13" t="s">
        <v>573</v>
      </c>
      <c r="H138" s="13" t="s">
        <v>514</v>
      </c>
      <c r="I138" s="13" t="s">
        <v>1721</v>
      </c>
      <c r="J138" s="13" t="s">
        <v>574</v>
      </c>
    </row>
    <row r="139" spans="4:10">
      <c r="D139" s="14" t="s">
        <v>183</v>
      </c>
      <c r="E139" s="15" t="s">
        <v>366</v>
      </c>
      <c r="F139" s="14" t="s">
        <v>575</v>
      </c>
      <c r="H139" s="14" t="s">
        <v>514</v>
      </c>
      <c r="I139" s="15" t="s">
        <v>1676</v>
      </c>
      <c r="J139" s="14" t="s">
        <v>576</v>
      </c>
    </row>
    <row r="140" spans="4:10">
      <c r="D140" s="13" t="s">
        <v>183</v>
      </c>
      <c r="E140" s="13" t="s">
        <v>577</v>
      </c>
      <c r="F140" s="13" t="s">
        <v>578</v>
      </c>
      <c r="H140" s="13" t="s">
        <v>514</v>
      </c>
      <c r="I140" s="13" t="s">
        <v>1510</v>
      </c>
      <c r="J140" s="13" t="s">
        <v>579</v>
      </c>
    </row>
    <row r="141" spans="4:10">
      <c r="D141" s="14" t="s">
        <v>183</v>
      </c>
      <c r="E141" s="14" t="s">
        <v>580</v>
      </c>
      <c r="F141" s="14" t="s">
        <v>581</v>
      </c>
      <c r="H141" s="14" t="s">
        <v>563</v>
      </c>
      <c r="I141" s="14" t="s">
        <v>1659</v>
      </c>
      <c r="J141" s="14" t="s">
        <v>582</v>
      </c>
    </row>
    <row r="142" spans="4:10">
      <c r="D142" s="3"/>
      <c r="E142" s="3"/>
      <c r="F142" s="3"/>
      <c r="H142" s="13" t="s">
        <v>563</v>
      </c>
      <c r="I142" s="13" t="s">
        <v>1490</v>
      </c>
      <c r="J142" s="13" t="s">
        <v>583</v>
      </c>
    </row>
    <row r="143" spans="4:10">
      <c r="D143" s="3"/>
      <c r="E143" s="3"/>
      <c r="F143" s="3"/>
      <c r="H143" s="14" t="s">
        <v>563</v>
      </c>
      <c r="I143" s="14" t="s">
        <v>1592</v>
      </c>
      <c r="J143" s="14" t="s">
        <v>584</v>
      </c>
    </row>
    <row r="144" spans="4:10">
      <c r="D144" s="3"/>
      <c r="E144" s="3"/>
      <c r="F144" s="3"/>
      <c r="H144" s="13" t="s">
        <v>563</v>
      </c>
      <c r="I144" s="13" t="s">
        <v>1404</v>
      </c>
      <c r="J144" s="13" t="s">
        <v>585</v>
      </c>
    </row>
    <row r="145" spans="4:10">
      <c r="D145" s="3"/>
      <c r="E145" s="3"/>
      <c r="F145" s="3"/>
      <c r="H145" s="14" t="s">
        <v>211</v>
      </c>
      <c r="I145" s="14" t="s">
        <v>586</v>
      </c>
      <c r="J145" s="14" t="s">
        <v>587</v>
      </c>
    </row>
    <row r="146" spans="4:10">
      <c r="D146" s="16"/>
      <c r="E146" s="16"/>
      <c r="F146" s="16"/>
      <c r="H146" s="13" t="s">
        <v>214</v>
      </c>
      <c r="I146" s="13" t="s">
        <v>1306</v>
      </c>
      <c r="J146" s="13" t="s">
        <v>588</v>
      </c>
    </row>
    <row r="147" spans="4:10">
      <c r="H147" s="14" t="s">
        <v>214</v>
      </c>
      <c r="I147" s="14" t="s">
        <v>1434</v>
      </c>
      <c r="J147" s="14" t="s">
        <v>589</v>
      </c>
    </row>
    <row r="148" spans="4:10">
      <c r="H148" s="13" t="s">
        <v>214</v>
      </c>
      <c r="I148" s="13" t="s">
        <v>1600</v>
      </c>
      <c r="J148" s="13" t="s">
        <v>590</v>
      </c>
    </row>
    <row r="149" spans="4:10">
      <c r="H149" s="14" t="s">
        <v>255</v>
      </c>
      <c r="I149" s="15" t="s">
        <v>1428</v>
      </c>
      <c r="J149" s="14" t="s">
        <v>591</v>
      </c>
    </row>
    <row r="150" spans="4:10">
      <c r="H150" s="13" t="s">
        <v>255</v>
      </c>
      <c r="I150" s="13" t="s">
        <v>1302</v>
      </c>
      <c r="J150" s="13" t="s">
        <v>592</v>
      </c>
    </row>
    <row r="151" spans="4:10">
      <c r="H151" s="14" t="s">
        <v>430</v>
      </c>
      <c r="I151" s="14" t="s">
        <v>1342</v>
      </c>
      <c r="J151" s="14" t="s">
        <v>593</v>
      </c>
    </row>
    <row r="152" spans="4:10">
      <c r="H152" s="13" t="s">
        <v>430</v>
      </c>
      <c r="I152" s="13" t="s">
        <v>1532</v>
      </c>
      <c r="J152" s="13" t="s">
        <v>594</v>
      </c>
    </row>
    <row r="153" spans="4:10">
      <c r="H153" s="14" t="s">
        <v>517</v>
      </c>
      <c r="I153" s="14" t="s">
        <v>1565</v>
      </c>
      <c r="J153" s="14" t="s">
        <v>596</v>
      </c>
    </row>
    <row r="154" spans="4:10">
      <c r="H154" s="13" t="s">
        <v>517</v>
      </c>
      <c r="I154" s="13" t="s">
        <v>1357</v>
      </c>
      <c r="J154" s="13" t="s">
        <v>598</v>
      </c>
    </row>
    <row r="155" spans="4:10">
      <c r="H155" s="14" t="s">
        <v>517</v>
      </c>
      <c r="I155" s="14" t="s">
        <v>1513</v>
      </c>
      <c r="J155" s="14" t="s">
        <v>599</v>
      </c>
    </row>
    <row r="156" spans="4:10">
      <c r="H156" s="13" t="s">
        <v>520</v>
      </c>
      <c r="I156" s="13" t="s">
        <v>1560</v>
      </c>
      <c r="J156" s="13" t="s">
        <v>600</v>
      </c>
    </row>
    <row r="157" spans="4:10">
      <c r="H157" s="14" t="s">
        <v>520</v>
      </c>
      <c r="I157" s="14" t="s">
        <v>1477</v>
      </c>
      <c r="J157" s="14" t="s">
        <v>601</v>
      </c>
    </row>
    <row r="158" spans="4:10">
      <c r="H158" s="13" t="s">
        <v>520</v>
      </c>
      <c r="I158" s="13" t="s">
        <v>1403</v>
      </c>
      <c r="J158" s="13" t="s">
        <v>602</v>
      </c>
    </row>
    <row r="159" spans="4:10">
      <c r="H159" s="14" t="s">
        <v>458</v>
      </c>
      <c r="I159" s="15" t="s">
        <v>1419</v>
      </c>
      <c r="J159" s="14" t="s">
        <v>603</v>
      </c>
    </row>
    <row r="160" spans="4:10">
      <c r="H160" s="13" t="s">
        <v>458</v>
      </c>
      <c r="I160" s="13" t="s">
        <v>1539</v>
      </c>
      <c r="J160" s="13" t="s">
        <v>604</v>
      </c>
    </row>
    <row r="161" spans="8:10">
      <c r="H161" s="14" t="s">
        <v>258</v>
      </c>
      <c r="I161" s="14" t="s">
        <v>1540</v>
      </c>
      <c r="J161" s="14" t="s">
        <v>605</v>
      </c>
    </row>
    <row r="162" spans="8:10">
      <c r="H162" s="13" t="s">
        <v>258</v>
      </c>
      <c r="I162" s="13" t="s">
        <v>1355</v>
      </c>
      <c r="J162" s="13" t="s">
        <v>606</v>
      </c>
    </row>
    <row r="163" spans="8:10">
      <c r="H163" s="14" t="s">
        <v>258</v>
      </c>
      <c r="I163" s="14" t="s">
        <v>1431</v>
      </c>
      <c r="J163" s="14" t="s">
        <v>607</v>
      </c>
    </row>
    <row r="164" spans="8:10">
      <c r="H164" s="13" t="s">
        <v>461</v>
      </c>
      <c r="I164" s="13" t="s">
        <v>1463</v>
      </c>
      <c r="J164" s="13" t="s">
        <v>608</v>
      </c>
    </row>
    <row r="165" spans="8:10">
      <c r="H165" s="14" t="s">
        <v>461</v>
      </c>
      <c r="I165" s="14" t="s">
        <v>1328</v>
      </c>
      <c r="J165" s="14" t="s">
        <v>609</v>
      </c>
    </row>
    <row r="166" spans="8:10">
      <c r="H166" s="13" t="s">
        <v>461</v>
      </c>
      <c r="I166" s="13" t="s">
        <v>1714</v>
      </c>
      <c r="J166" s="13" t="s">
        <v>610</v>
      </c>
    </row>
    <row r="167" spans="8:10">
      <c r="H167" s="14" t="s">
        <v>461</v>
      </c>
      <c r="I167" s="14" t="s">
        <v>1524</v>
      </c>
      <c r="J167" s="14" t="s">
        <v>611</v>
      </c>
    </row>
    <row r="168" spans="8:10">
      <c r="H168" s="13" t="s">
        <v>461</v>
      </c>
      <c r="I168" s="13" t="s">
        <v>1397</v>
      </c>
      <c r="J168" s="13" t="s">
        <v>612</v>
      </c>
    </row>
    <row r="169" spans="8:10">
      <c r="H169" s="14" t="s">
        <v>523</v>
      </c>
      <c r="I169" s="15" t="s">
        <v>1651</v>
      </c>
      <c r="J169" s="14" t="s">
        <v>613</v>
      </c>
    </row>
    <row r="170" spans="8:10">
      <c r="H170" s="13" t="s">
        <v>523</v>
      </c>
      <c r="I170" s="13" t="s">
        <v>1708</v>
      </c>
      <c r="J170" s="13" t="s">
        <v>614</v>
      </c>
    </row>
    <row r="171" spans="8:10">
      <c r="H171" s="14" t="s">
        <v>523</v>
      </c>
      <c r="I171" s="14" t="s">
        <v>1765</v>
      </c>
      <c r="J171" s="14" t="s">
        <v>615</v>
      </c>
    </row>
    <row r="172" spans="8:10">
      <c r="H172" s="13" t="s">
        <v>566</v>
      </c>
      <c r="I172" s="13" t="s">
        <v>1640</v>
      </c>
      <c r="J172" s="13" t="s">
        <v>616</v>
      </c>
    </row>
    <row r="173" spans="8:10">
      <c r="H173" s="14" t="s">
        <v>566</v>
      </c>
      <c r="I173" s="14" t="s">
        <v>1703</v>
      </c>
      <c r="J173" s="14" t="s">
        <v>617</v>
      </c>
    </row>
    <row r="174" spans="8:10">
      <c r="H174" s="13" t="s">
        <v>566</v>
      </c>
      <c r="I174" s="13" t="s">
        <v>1562</v>
      </c>
      <c r="J174" s="13" t="s">
        <v>618</v>
      </c>
    </row>
    <row r="175" spans="8:10">
      <c r="H175" s="14" t="s">
        <v>566</v>
      </c>
      <c r="I175" s="14" t="s">
        <v>1369</v>
      </c>
      <c r="J175" s="14" t="s">
        <v>619</v>
      </c>
    </row>
    <row r="176" spans="8:10">
      <c r="H176" s="13" t="s">
        <v>566</v>
      </c>
      <c r="I176" s="13" t="s">
        <v>1747</v>
      </c>
      <c r="J176" s="13" t="s">
        <v>620</v>
      </c>
    </row>
    <row r="177" spans="8:10">
      <c r="H177" s="14" t="s">
        <v>566</v>
      </c>
      <c r="I177" s="14" t="s">
        <v>1502</v>
      </c>
      <c r="J177" s="14" t="s">
        <v>621</v>
      </c>
    </row>
    <row r="178" spans="8:10">
      <c r="H178" s="13" t="s">
        <v>464</v>
      </c>
      <c r="I178" s="13" t="s">
        <v>1557</v>
      </c>
      <c r="J178" s="13" t="s">
        <v>622</v>
      </c>
    </row>
    <row r="179" spans="8:10">
      <c r="H179" s="14" t="s">
        <v>464</v>
      </c>
      <c r="I179" s="15" t="s">
        <v>1321</v>
      </c>
      <c r="J179" s="14" t="s">
        <v>623</v>
      </c>
    </row>
    <row r="180" spans="8:10">
      <c r="H180" s="13" t="s">
        <v>464</v>
      </c>
      <c r="I180" s="13" t="s">
        <v>1450</v>
      </c>
      <c r="J180" s="13" t="s">
        <v>624</v>
      </c>
    </row>
    <row r="181" spans="8:10">
      <c r="H181" s="14" t="s">
        <v>464</v>
      </c>
      <c r="I181" s="14" t="s">
        <v>1475</v>
      </c>
      <c r="J181" s="14" t="s">
        <v>625</v>
      </c>
    </row>
    <row r="182" spans="8:10">
      <c r="H182" s="13" t="s">
        <v>464</v>
      </c>
      <c r="I182" s="13" t="s">
        <v>1271</v>
      </c>
      <c r="J182" s="13" t="s">
        <v>626</v>
      </c>
    </row>
    <row r="183" spans="8:10">
      <c r="H183" s="14" t="s">
        <v>464</v>
      </c>
      <c r="I183" s="14" t="s">
        <v>1519</v>
      </c>
      <c r="J183" s="14" t="s">
        <v>627</v>
      </c>
    </row>
    <row r="184" spans="8:10">
      <c r="H184" s="13" t="s">
        <v>464</v>
      </c>
      <c r="I184" s="13" t="s">
        <v>1609</v>
      </c>
      <c r="J184" s="13" t="s">
        <v>628</v>
      </c>
    </row>
    <row r="185" spans="8:10">
      <c r="H185" s="14" t="s">
        <v>464</v>
      </c>
      <c r="I185" s="14" t="s">
        <v>1394</v>
      </c>
      <c r="J185" s="14" t="s">
        <v>629</v>
      </c>
    </row>
    <row r="186" spans="8:10">
      <c r="H186" s="13" t="s">
        <v>464</v>
      </c>
      <c r="I186" s="13" t="s">
        <v>1539</v>
      </c>
      <c r="J186" s="13" t="s">
        <v>630</v>
      </c>
    </row>
    <row r="187" spans="8:10">
      <c r="H187" s="14" t="s">
        <v>464</v>
      </c>
      <c r="I187" s="14" t="s">
        <v>1539</v>
      </c>
      <c r="J187" s="14" t="s">
        <v>631</v>
      </c>
    </row>
    <row r="188" spans="8:10">
      <c r="H188" s="13" t="s">
        <v>261</v>
      </c>
      <c r="I188" s="13" t="s">
        <v>1692</v>
      </c>
      <c r="J188" s="13" t="s">
        <v>632</v>
      </c>
    </row>
    <row r="189" spans="8:10">
      <c r="H189" s="14" t="s">
        <v>261</v>
      </c>
      <c r="I189" s="15" t="s">
        <v>1313</v>
      </c>
      <c r="J189" s="14" t="s">
        <v>633</v>
      </c>
    </row>
    <row r="190" spans="8:10">
      <c r="H190" s="13" t="s">
        <v>261</v>
      </c>
      <c r="I190" s="13" t="s">
        <v>1433</v>
      </c>
      <c r="J190" s="13" t="s">
        <v>634</v>
      </c>
    </row>
    <row r="191" spans="8:10">
      <c r="H191" s="14" t="s">
        <v>261</v>
      </c>
      <c r="I191" s="14" t="s">
        <v>1542</v>
      </c>
      <c r="J191" s="14" t="s">
        <v>635</v>
      </c>
    </row>
    <row r="192" spans="8:10">
      <c r="H192" s="13" t="s">
        <v>261</v>
      </c>
      <c r="I192" s="13" t="s">
        <v>1735</v>
      </c>
      <c r="J192" s="13" t="s">
        <v>636</v>
      </c>
    </row>
    <row r="193" spans="8:10">
      <c r="H193" s="14" t="s">
        <v>467</v>
      </c>
      <c r="I193" s="14" t="s">
        <v>1409</v>
      </c>
      <c r="J193" s="14" t="s">
        <v>637</v>
      </c>
    </row>
    <row r="194" spans="8:10">
      <c r="H194" s="13" t="s">
        <v>146</v>
      </c>
      <c r="I194" s="13" t="s">
        <v>1482</v>
      </c>
      <c r="J194" s="13" t="s">
        <v>638</v>
      </c>
    </row>
    <row r="195" spans="8:10">
      <c r="H195" s="14" t="s">
        <v>150</v>
      </c>
      <c r="I195" s="14" t="s">
        <v>1489</v>
      </c>
      <c r="J195" s="14" t="s">
        <v>639</v>
      </c>
    </row>
    <row r="196" spans="8:10">
      <c r="H196" s="13" t="s">
        <v>150</v>
      </c>
      <c r="I196" s="13" t="s">
        <v>1712</v>
      </c>
      <c r="J196" s="13" t="s">
        <v>640</v>
      </c>
    </row>
    <row r="197" spans="8:10">
      <c r="H197" s="14" t="s">
        <v>150</v>
      </c>
      <c r="I197" s="14" t="s">
        <v>1750</v>
      </c>
      <c r="J197" s="14" t="s">
        <v>641</v>
      </c>
    </row>
    <row r="198" spans="8:10">
      <c r="H198" s="13" t="s">
        <v>150</v>
      </c>
      <c r="I198" s="13" t="s">
        <v>1608</v>
      </c>
      <c r="J198" s="13" t="s">
        <v>642</v>
      </c>
    </row>
    <row r="199" spans="8:10">
      <c r="H199" s="14" t="s">
        <v>150</v>
      </c>
      <c r="I199" s="15" t="s">
        <v>1682</v>
      </c>
      <c r="J199" s="14" t="s">
        <v>643</v>
      </c>
    </row>
    <row r="200" spans="8:10">
      <c r="H200" s="13" t="s">
        <v>150</v>
      </c>
      <c r="I200" s="13" t="s">
        <v>1421</v>
      </c>
      <c r="J200" s="13" t="s">
        <v>644</v>
      </c>
    </row>
    <row r="201" spans="8:10">
      <c r="H201" s="14" t="s">
        <v>326</v>
      </c>
      <c r="I201" s="14" t="s">
        <v>1446</v>
      </c>
      <c r="J201" s="14" t="s">
        <v>645</v>
      </c>
    </row>
    <row r="202" spans="8:10">
      <c r="H202" s="13" t="s">
        <v>326</v>
      </c>
      <c r="I202" s="13" t="s">
        <v>1336</v>
      </c>
      <c r="J202" s="13" t="s">
        <v>646</v>
      </c>
    </row>
    <row r="203" spans="8:10">
      <c r="H203" s="14" t="s">
        <v>326</v>
      </c>
      <c r="I203" s="14" t="s">
        <v>1718</v>
      </c>
      <c r="J203" s="14" t="s">
        <v>647</v>
      </c>
    </row>
    <row r="204" spans="8:10">
      <c r="H204" s="13" t="s">
        <v>326</v>
      </c>
      <c r="I204" s="13" t="s">
        <v>1672</v>
      </c>
      <c r="J204" s="13" t="s">
        <v>648</v>
      </c>
    </row>
    <row r="205" spans="8:10">
      <c r="H205" s="14" t="s">
        <v>326</v>
      </c>
      <c r="I205" s="14" t="s">
        <v>1604</v>
      </c>
      <c r="J205" s="14" t="s">
        <v>649</v>
      </c>
    </row>
    <row r="206" spans="8:10">
      <c r="H206" s="13" t="s">
        <v>155</v>
      </c>
      <c r="I206" s="13" t="s">
        <v>1567</v>
      </c>
      <c r="J206" s="13" t="s">
        <v>650</v>
      </c>
    </row>
    <row r="207" spans="8:10">
      <c r="H207" s="14" t="s">
        <v>155</v>
      </c>
      <c r="I207" s="14" t="s">
        <v>1518</v>
      </c>
      <c r="J207" s="14" t="s">
        <v>651</v>
      </c>
    </row>
    <row r="208" spans="8:10">
      <c r="H208" s="13" t="s">
        <v>155</v>
      </c>
      <c r="I208" s="13" t="s">
        <v>1684</v>
      </c>
      <c r="J208" s="13" t="s">
        <v>652</v>
      </c>
    </row>
    <row r="209" spans="8:10">
      <c r="H209" s="14" t="s">
        <v>155</v>
      </c>
      <c r="I209" s="15" t="s">
        <v>1412</v>
      </c>
      <c r="J209" s="14" t="s">
        <v>653</v>
      </c>
    </row>
    <row r="210" spans="8:10">
      <c r="H210" s="13" t="s">
        <v>388</v>
      </c>
      <c r="I210" s="13" t="s">
        <v>1555</v>
      </c>
      <c r="J210" s="13" t="s">
        <v>654</v>
      </c>
    </row>
    <row r="211" spans="8:10">
      <c r="H211" s="14" t="s">
        <v>287</v>
      </c>
      <c r="I211" s="14" t="s">
        <v>1706</v>
      </c>
      <c r="J211" s="14" t="s">
        <v>655</v>
      </c>
    </row>
    <row r="212" spans="8:10">
      <c r="H212" s="13" t="s">
        <v>287</v>
      </c>
      <c r="I212" s="13" t="s">
        <v>1334</v>
      </c>
      <c r="J212" s="13" t="s">
        <v>656</v>
      </c>
    </row>
    <row r="213" spans="8:10">
      <c r="H213" s="14" t="s">
        <v>287</v>
      </c>
      <c r="I213" s="14" t="s">
        <v>1487</v>
      </c>
      <c r="J213" s="14" t="s">
        <v>657</v>
      </c>
    </row>
    <row r="214" spans="8:10">
      <c r="H214" s="13" t="s">
        <v>287</v>
      </c>
      <c r="I214" s="13" t="s">
        <v>1681</v>
      </c>
      <c r="J214" s="13" t="s">
        <v>658</v>
      </c>
    </row>
    <row r="215" spans="8:10">
      <c r="H215" s="14" t="s">
        <v>470</v>
      </c>
      <c r="I215" s="14" t="s">
        <v>1662</v>
      </c>
      <c r="J215" s="14" t="s">
        <v>659</v>
      </c>
    </row>
    <row r="216" spans="8:10">
      <c r="H216" s="13" t="s">
        <v>391</v>
      </c>
      <c r="I216" s="13" t="s">
        <v>1448</v>
      </c>
      <c r="J216" s="13" t="s">
        <v>660</v>
      </c>
    </row>
    <row r="217" spans="8:10">
      <c r="H217" s="14" t="s">
        <v>391</v>
      </c>
      <c r="I217" s="14" t="s">
        <v>1354</v>
      </c>
      <c r="J217" s="14" t="s">
        <v>661</v>
      </c>
    </row>
    <row r="218" spans="8:10">
      <c r="H218" s="13" t="s">
        <v>391</v>
      </c>
      <c r="I218" s="13" t="s">
        <v>1498</v>
      </c>
      <c r="J218" s="13" t="s">
        <v>662</v>
      </c>
    </row>
    <row r="219" spans="8:10">
      <c r="H219" s="14" t="s">
        <v>391</v>
      </c>
      <c r="I219" s="15" t="s">
        <v>1382</v>
      </c>
      <c r="J219" s="14" t="s">
        <v>663</v>
      </c>
    </row>
    <row r="220" spans="8:10">
      <c r="H220" s="13" t="s">
        <v>473</v>
      </c>
      <c r="I220" s="13" t="s">
        <v>1439</v>
      </c>
      <c r="J220" s="13" t="s">
        <v>664</v>
      </c>
    </row>
    <row r="221" spans="8:10">
      <c r="H221" s="14" t="s">
        <v>473</v>
      </c>
      <c r="I221" s="14" t="s">
        <v>1581</v>
      </c>
      <c r="J221" s="14" t="s">
        <v>665</v>
      </c>
    </row>
    <row r="222" spans="8:10">
      <c r="H222" s="13" t="s">
        <v>473</v>
      </c>
      <c r="I222" s="13" t="s">
        <v>1360</v>
      </c>
      <c r="J222" s="13" t="s">
        <v>666</v>
      </c>
    </row>
    <row r="223" spans="8:10">
      <c r="H223" s="14" t="s">
        <v>473</v>
      </c>
      <c r="I223" s="14" t="s">
        <v>1756</v>
      </c>
      <c r="J223" s="14" t="s">
        <v>667</v>
      </c>
    </row>
    <row r="224" spans="8:10">
      <c r="H224" s="13" t="s">
        <v>473</v>
      </c>
      <c r="I224" s="13" t="s">
        <v>1726</v>
      </c>
      <c r="J224" s="13" t="s">
        <v>668</v>
      </c>
    </row>
    <row r="225" spans="8:10">
      <c r="H225" s="14" t="s">
        <v>160</v>
      </c>
      <c r="I225" s="14" t="s">
        <v>1738</v>
      </c>
      <c r="J225" s="14" t="s">
        <v>669</v>
      </c>
    </row>
    <row r="226" spans="8:10">
      <c r="H226" s="13" t="s">
        <v>160</v>
      </c>
      <c r="I226" s="13" t="s">
        <v>1720</v>
      </c>
      <c r="J226" s="13" t="s">
        <v>670</v>
      </c>
    </row>
    <row r="227" spans="8:10">
      <c r="H227" s="14" t="s">
        <v>160</v>
      </c>
      <c r="I227" s="14" t="s">
        <v>1401</v>
      </c>
      <c r="J227" s="14" t="s">
        <v>671</v>
      </c>
    </row>
    <row r="228" spans="8:10">
      <c r="H228" s="13" t="s">
        <v>160</v>
      </c>
      <c r="I228" s="13" t="s">
        <v>1683</v>
      </c>
      <c r="J228" s="13" t="s">
        <v>672</v>
      </c>
    </row>
    <row r="229" spans="8:10">
      <c r="H229" s="14" t="s">
        <v>160</v>
      </c>
      <c r="I229" s="15" t="s">
        <v>1618</v>
      </c>
      <c r="J229" s="14" t="s">
        <v>673</v>
      </c>
    </row>
    <row r="230" spans="8:10">
      <c r="H230" s="13" t="s">
        <v>290</v>
      </c>
      <c r="I230" s="13" t="s">
        <v>1484</v>
      </c>
      <c r="J230" s="13" t="s">
        <v>674</v>
      </c>
    </row>
    <row r="231" spans="8:10">
      <c r="H231" s="14" t="s">
        <v>290</v>
      </c>
      <c r="I231" s="14" t="s">
        <v>1365</v>
      </c>
      <c r="J231" s="14" t="s">
        <v>675</v>
      </c>
    </row>
    <row r="232" spans="8:10">
      <c r="H232" s="13" t="s">
        <v>569</v>
      </c>
      <c r="I232" s="13" t="s">
        <v>1344</v>
      </c>
      <c r="J232" s="13" t="s">
        <v>676</v>
      </c>
    </row>
    <row r="233" spans="8:10">
      <c r="H233" s="14" t="s">
        <v>330</v>
      </c>
      <c r="I233" s="14" t="s">
        <v>1564</v>
      </c>
      <c r="J233" s="14" t="s">
        <v>677</v>
      </c>
    </row>
    <row r="234" spans="8:10">
      <c r="H234" s="13" t="s">
        <v>330</v>
      </c>
      <c r="I234" s="13" t="s">
        <v>1820</v>
      </c>
      <c r="J234" s="13" t="s">
        <v>678</v>
      </c>
    </row>
    <row r="235" spans="8:10">
      <c r="H235" s="14" t="s">
        <v>330</v>
      </c>
      <c r="I235" s="14" t="s">
        <v>1784</v>
      </c>
      <c r="J235" s="14" t="s">
        <v>679</v>
      </c>
    </row>
    <row r="236" spans="8:10">
      <c r="H236" s="13" t="s">
        <v>330</v>
      </c>
      <c r="I236" s="13" t="s">
        <v>1366</v>
      </c>
      <c r="J236" s="13" t="s">
        <v>680</v>
      </c>
    </row>
    <row r="237" spans="8:10">
      <c r="H237" s="14" t="s">
        <v>330</v>
      </c>
      <c r="I237" s="14" t="s">
        <v>1808</v>
      </c>
      <c r="J237" s="14" t="s">
        <v>681</v>
      </c>
    </row>
    <row r="238" spans="8:10">
      <c r="H238" s="13" t="s">
        <v>330</v>
      </c>
      <c r="I238" s="13" t="s">
        <v>1531</v>
      </c>
      <c r="J238" s="13" t="s">
        <v>683</v>
      </c>
    </row>
    <row r="239" spans="8:10">
      <c r="H239" s="14" t="s">
        <v>166</v>
      </c>
      <c r="I239" s="15" t="s">
        <v>1402</v>
      </c>
      <c r="J239" s="14" t="s">
        <v>684</v>
      </c>
    </row>
    <row r="240" spans="8:10">
      <c r="H240" s="13" t="s">
        <v>476</v>
      </c>
      <c r="I240" s="13" t="s">
        <v>1785</v>
      </c>
      <c r="J240" s="13" t="s">
        <v>685</v>
      </c>
    </row>
    <row r="241" spans="8:10">
      <c r="H241" s="14" t="s">
        <v>476</v>
      </c>
      <c r="I241" s="14" t="s">
        <v>1716</v>
      </c>
      <c r="J241" s="14" t="s">
        <v>686</v>
      </c>
    </row>
    <row r="242" spans="8:10">
      <c r="H242" s="13" t="s">
        <v>476</v>
      </c>
      <c r="I242" s="13" t="s">
        <v>1744</v>
      </c>
      <c r="J242" s="13" t="s">
        <v>687</v>
      </c>
    </row>
    <row r="243" spans="8:10">
      <c r="H243" s="14" t="s">
        <v>476</v>
      </c>
      <c r="I243" s="14" t="s">
        <v>1680</v>
      </c>
      <c r="J243" s="14" t="s">
        <v>688</v>
      </c>
    </row>
    <row r="244" spans="8:10">
      <c r="H244" s="13" t="s">
        <v>476</v>
      </c>
      <c r="I244" s="13" t="s">
        <v>1607</v>
      </c>
      <c r="J244" s="13" t="s">
        <v>689</v>
      </c>
    </row>
    <row r="245" spans="8:10">
      <c r="H245" s="14" t="s">
        <v>476</v>
      </c>
      <c r="I245" s="14" t="s">
        <v>1417</v>
      </c>
      <c r="J245" s="14" t="s">
        <v>690</v>
      </c>
    </row>
    <row r="246" spans="8:10">
      <c r="H246" s="13" t="s">
        <v>476</v>
      </c>
      <c r="I246" s="13" t="s">
        <v>1534</v>
      </c>
      <c r="J246" s="13" t="s">
        <v>691</v>
      </c>
    </row>
    <row r="247" spans="8:10">
      <c r="H247" s="14" t="s">
        <v>479</v>
      </c>
      <c r="I247" s="14" t="s">
        <v>1389</v>
      </c>
      <c r="J247" s="14" t="s">
        <v>692</v>
      </c>
    </row>
    <row r="248" spans="8:10">
      <c r="H248" s="13" t="s">
        <v>479</v>
      </c>
      <c r="I248" s="13" t="s">
        <v>1425</v>
      </c>
      <c r="J248" s="13" t="s">
        <v>693</v>
      </c>
    </row>
    <row r="249" spans="8:10">
      <c r="H249" s="14" t="s">
        <v>479</v>
      </c>
      <c r="I249" s="15" t="s">
        <v>1426</v>
      </c>
      <c r="J249" s="14" t="s">
        <v>694</v>
      </c>
    </row>
    <row r="250" spans="8:10">
      <c r="H250" s="13" t="s">
        <v>171</v>
      </c>
      <c r="I250" s="13" t="s">
        <v>1330</v>
      </c>
      <c r="J250" s="13" t="s">
        <v>695</v>
      </c>
    </row>
    <row r="251" spans="8:10">
      <c r="H251" s="14" t="s">
        <v>171</v>
      </c>
      <c r="I251" s="14" t="s">
        <v>1671</v>
      </c>
      <c r="J251" s="14" t="s">
        <v>696</v>
      </c>
    </row>
    <row r="252" spans="8:10">
      <c r="H252" s="13" t="s">
        <v>171</v>
      </c>
      <c r="I252" s="13" t="s">
        <v>1793</v>
      </c>
      <c r="J252" s="13" t="s">
        <v>697</v>
      </c>
    </row>
    <row r="253" spans="8:10">
      <c r="H253" s="14" t="s">
        <v>171</v>
      </c>
      <c r="I253" s="14" t="s">
        <v>1727</v>
      </c>
      <c r="J253" s="14" t="s">
        <v>698</v>
      </c>
    </row>
    <row r="254" spans="8:10">
      <c r="H254" s="13" t="s">
        <v>171</v>
      </c>
      <c r="I254" s="13" t="s">
        <v>1814</v>
      </c>
      <c r="J254" s="13" t="s">
        <v>699</v>
      </c>
    </row>
    <row r="255" spans="8:10">
      <c r="H255" s="14" t="s">
        <v>171</v>
      </c>
      <c r="I255" s="14" t="s">
        <v>1617</v>
      </c>
      <c r="J255" s="14" t="s">
        <v>700</v>
      </c>
    </row>
    <row r="256" spans="8:10">
      <c r="H256" s="13" t="s">
        <v>171</v>
      </c>
      <c r="I256" s="13" t="s">
        <v>1527</v>
      </c>
      <c r="J256" s="13" t="s">
        <v>701</v>
      </c>
    </row>
    <row r="257" spans="8:10">
      <c r="H257" s="14" t="s">
        <v>171</v>
      </c>
      <c r="I257" s="14" t="s">
        <v>1767</v>
      </c>
      <c r="J257" s="14" t="s">
        <v>702</v>
      </c>
    </row>
    <row r="258" spans="8:10">
      <c r="H258" s="13" t="s">
        <v>217</v>
      </c>
      <c r="I258" s="13" t="s">
        <v>1549</v>
      </c>
      <c r="J258" s="13" t="s">
        <v>703</v>
      </c>
    </row>
    <row r="259" spans="8:10">
      <c r="H259" s="14" t="s">
        <v>217</v>
      </c>
      <c r="I259" s="15" t="s">
        <v>1639</v>
      </c>
      <c r="J259" s="14" t="s">
        <v>704</v>
      </c>
    </row>
    <row r="260" spans="8:10">
      <c r="H260" s="13" t="s">
        <v>217</v>
      </c>
      <c r="I260" s="13" t="s">
        <v>1372</v>
      </c>
      <c r="J260" s="13" t="s">
        <v>705</v>
      </c>
    </row>
    <row r="261" spans="8:10">
      <c r="H261" s="14" t="s">
        <v>217</v>
      </c>
      <c r="I261" s="14" t="s">
        <v>1509</v>
      </c>
      <c r="J261" s="14" t="s">
        <v>706</v>
      </c>
    </row>
    <row r="262" spans="8:10">
      <c r="H262" s="13" t="s">
        <v>526</v>
      </c>
      <c r="I262" s="13" t="s">
        <v>1827</v>
      </c>
      <c r="J262" s="13" t="s">
        <v>707</v>
      </c>
    </row>
    <row r="263" spans="8:10">
      <c r="H263" s="14" t="s">
        <v>572</v>
      </c>
      <c r="I263" s="14" t="s">
        <v>1314</v>
      </c>
      <c r="J263" s="14" t="s">
        <v>708</v>
      </c>
    </row>
    <row r="264" spans="8:10">
      <c r="H264" s="13" t="s">
        <v>572</v>
      </c>
      <c r="I264" s="13" t="s">
        <v>1800</v>
      </c>
      <c r="J264" s="13" t="s">
        <v>709</v>
      </c>
    </row>
    <row r="265" spans="8:10">
      <c r="H265" s="14" t="s">
        <v>572</v>
      </c>
      <c r="I265" s="14" t="s">
        <v>1568</v>
      </c>
      <c r="J265" s="14" t="s">
        <v>710</v>
      </c>
    </row>
    <row r="266" spans="8:10">
      <c r="H266" s="13" t="s">
        <v>572</v>
      </c>
      <c r="I266" s="13" t="s">
        <v>1486</v>
      </c>
      <c r="J266" s="13" t="s">
        <v>711</v>
      </c>
    </row>
    <row r="267" spans="8:10">
      <c r="H267" s="14" t="s">
        <v>572</v>
      </c>
      <c r="I267" s="14" t="s">
        <v>1787</v>
      </c>
      <c r="J267" s="14" t="s">
        <v>712</v>
      </c>
    </row>
    <row r="268" spans="8:10">
      <c r="H268" s="13" t="s">
        <v>572</v>
      </c>
      <c r="I268" s="13" t="s">
        <v>1823</v>
      </c>
      <c r="J268" s="13" t="s">
        <v>713</v>
      </c>
    </row>
    <row r="269" spans="8:10">
      <c r="H269" s="14" t="s">
        <v>572</v>
      </c>
      <c r="I269" s="15" t="s">
        <v>1669</v>
      </c>
      <c r="J269" s="14" t="s">
        <v>714</v>
      </c>
    </row>
    <row r="270" spans="8:10">
      <c r="H270" s="13" t="s">
        <v>572</v>
      </c>
      <c r="I270" s="13" t="s">
        <v>1292</v>
      </c>
      <c r="J270" s="13" t="s">
        <v>715</v>
      </c>
    </row>
    <row r="271" spans="8:10">
      <c r="H271" s="14" t="s">
        <v>572</v>
      </c>
      <c r="I271" s="14" t="s">
        <v>1290</v>
      </c>
      <c r="J271" s="14" t="s">
        <v>716</v>
      </c>
    </row>
    <row r="272" spans="8:10">
      <c r="H272" s="13" t="s">
        <v>572</v>
      </c>
      <c r="I272" s="13" t="s">
        <v>1723</v>
      </c>
      <c r="J272" s="13" t="s">
        <v>717</v>
      </c>
    </row>
    <row r="273" spans="8:10">
      <c r="H273" s="14" t="s">
        <v>572</v>
      </c>
      <c r="I273" s="14" t="s">
        <v>1759</v>
      </c>
      <c r="J273" s="14" t="s">
        <v>718</v>
      </c>
    </row>
    <row r="274" spans="8:10">
      <c r="H274" s="13" t="s">
        <v>433</v>
      </c>
      <c r="I274" s="13" t="s">
        <v>1709</v>
      </c>
      <c r="J274" s="13" t="s">
        <v>719</v>
      </c>
    </row>
    <row r="275" spans="8:10">
      <c r="H275" s="14" t="s">
        <v>433</v>
      </c>
      <c r="I275" s="14" t="s">
        <v>1781</v>
      </c>
      <c r="J275" s="14" t="s">
        <v>720</v>
      </c>
    </row>
    <row r="276" spans="8:10">
      <c r="H276" s="13" t="s">
        <v>433</v>
      </c>
      <c r="I276" s="13" t="s">
        <v>1746</v>
      </c>
      <c r="J276" s="13" t="s">
        <v>721</v>
      </c>
    </row>
    <row r="277" spans="8:10">
      <c r="H277" s="14" t="s">
        <v>433</v>
      </c>
      <c r="I277" s="14" t="s">
        <v>1631</v>
      </c>
      <c r="J277" s="14" t="s">
        <v>722</v>
      </c>
    </row>
    <row r="278" spans="8:10">
      <c r="H278" s="13" t="s">
        <v>433</v>
      </c>
      <c r="I278" s="13" t="s">
        <v>1495</v>
      </c>
      <c r="J278" s="13" t="s">
        <v>723</v>
      </c>
    </row>
    <row r="279" spans="8:10">
      <c r="H279" s="14" t="s">
        <v>433</v>
      </c>
      <c r="I279" s="15" t="s">
        <v>1670</v>
      </c>
      <c r="J279" s="14" t="s">
        <v>724</v>
      </c>
    </row>
    <row r="280" spans="8:10">
      <c r="H280" s="13" t="s">
        <v>433</v>
      </c>
      <c r="I280" s="13" t="s">
        <v>1375</v>
      </c>
      <c r="J280" s="13" t="s">
        <v>725</v>
      </c>
    </row>
    <row r="281" spans="8:10">
      <c r="H281" s="14" t="s">
        <v>18</v>
      </c>
      <c r="I281" s="14" t="s">
        <v>1633</v>
      </c>
      <c r="J281" s="14" t="s">
        <v>726</v>
      </c>
    </row>
    <row r="282" spans="8:10">
      <c r="H282" s="13" t="s">
        <v>18</v>
      </c>
      <c r="I282" s="13" t="s">
        <v>1318</v>
      </c>
      <c r="J282" s="13" t="s">
        <v>727</v>
      </c>
    </row>
    <row r="283" spans="8:10">
      <c r="H283" s="14" t="s">
        <v>18</v>
      </c>
      <c r="I283" s="14" t="s">
        <v>1799</v>
      </c>
      <c r="J283" s="14" t="s">
        <v>728</v>
      </c>
    </row>
    <row r="284" spans="8:10">
      <c r="H284" s="13" t="s">
        <v>18</v>
      </c>
      <c r="I284" s="13" t="s">
        <v>1816</v>
      </c>
      <c r="J284" s="13" t="s">
        <v>729</v>
      </c>
    </row>
    <row r="285" spans="8:10">
      <c r="H285" s="14" t="s">
        <v>18</v>
      </c>
      <c r="I285" s="14" t="s">
        <v>1544</v>
      </c>
      <c r="J285" s="14" t="s">
        <v>730</v>
      </c>
    </row>
    <row r="286" spans="8:10">
      <c r="H286" s="13" t="s">
        <v>18</v>
      </c>
      <c r="I286" s="13" t="s">
        <v>1499</v>
      </c>
      <c r="J286" s="13" t="s">
        <v>732</v>
      </c>
    </row>
    <row r="287" spans="8:10">
      <c r="H287" s="14" t="s">
        <v>18</v>
      </c>
      <c r="I287" s="14" t="s">
        <v>1734</v>
      </c>
      <c r="J287" s="14" t="s">
        <v>733</v>
      </c>
    </row>
    <row r="288" spans="8:10">
      <c r="H288" s="13" t="s">
        <v>18</v>
      </c>
      <c r="I288" s="13" t="s">
        <v>1775</v>
      </c>
      <c r="J288" s="13" t="s">
        <v>734</v>
      </c>
    </row>
    <row r="289" spans="8:10">
      <c r="H289" s="14" t="s">
        <v>18</v>
      </c>
      <c r="I289" s="15" t="s">
        <v>1694</v>
      </c>
      <c r="J289" s="14" t="s">
        <v>735</v>
      </c>
    </row>
    <row r="290" spans="8:10">
      <c r="H290" s="13" t="s">
        <v>482</v>
      </c>
      <c r="I290" s="13" t="s">
        <v>1644</v>
      </c>
      <c r="J290" s="13" t="s">
        <v>736</v>
      </c>
    </row>
    <row r="291" spans="8:10">
      <c r="H291" s="14" t="s">
        <v>482</v>
      </c>
      <c r="I291" s="14" t="s">
        <v>1663</v>
      </c>
      <c r="J291" s="14" t="s">
        <v>737</v>
      </c>
    </row>
    <row r="292" spans="8:10">
      <c r="H292" s="13" t="s">
        <v>482</v>
      </c>
      <c r="I292" s="13" t="s">
        <v>1460</v>
      </c>
      <c r="J292" s="13" t="s">
        <v>738</v>
      </c>
    </row>
    <row r="293" spans="8:10">
      <c r="H293" s="14" t="s">
        <v>482</v>
      </c>
      <c r="I293" s="14" t="s">
        <v>1517</v>
      </c>
      <c r="J293" s="14" t="s">
        <v>739</v>
      </c>
    </row>
    <row r="294" spans="8:10">
      <c r="H294" s="13" t="s">
        <v>482</v>
      </c>
      <c r="I294" s="13" t="s">
        <v>1624</v>
      </c>
      <c r="J294" s="13" t="s">
        <v>740</v>
      </c>
    </row>
    <row r="295" spans="8:10">
      <c r="H295" s="14" t="s">
        <v>176</v>
      </c>
      <c r="I295" s="14" t="s">
        <v>1462</v>
      </c>
      <c r="J295" s="14" t="s">
        <v>741</v>
      </c>
    </row>
    <row r="296" spans="8:10">
      <c r="H296" s="13" t="s">
        <v>176</v>
      </c>
      <c r="I296" s="13" t="s">
        <v>1386</v>
      </c>
      <c r="J296" s="13" t="s">
        <v>742</v>
      </c>
    </row>
    <row r="297" spans="8:10">
      <c r="H297" s="14" t="s">
        <v>436</v>
      </c>
      <c r="I297" s="14" t="s">
        <v>1400</v>
      </c>
      <c r="J297" s="14" t="s">
        <v>743</v>
      </c>
    </row>
    <row r="298" spans="8:10">
      <c r="H298" s="13" t="s">
        <v>436</v>
      </c>
      <c r="I298" s="13" t="s">
        <v>1508</v>
      </c>
      <c r="J298" s="13" t="s">
        <v>744</v>
      </c>
    </row>
    <row r="299" spans="8:10">
      <c r="H299" s="14" t="s">
        <v>366</v>
      </c>
      <c r="I299" s="15" t="s">
        <v>1276</v>
      </c>
      <c r="J299" s="14" t="s">
        <v>745</v>
      </c>
    </row>
    <row r="300" spans="8:10">
      <c r="H300" s="13" t="s">
        <v>366</v>
      </c>
      <c r="I300" s="13" t="s">
        <v>1283</v>
      </c>
      <c r="J300" s="13" t="s">
        <v>746</v>
      </c>
    </row>
    <row r="301" spans="8:10">
      <c r="H301" s="14" t="s">
        <v>366</v>
      </c>
      <c r="I301" s="14" t="s">
        <v>1625</v>
      </c>
      <c r="J301" s="14" t="s">
        <v>747</v>
      </c>
    </row>
    <row r="302" spans="8:10">
      <c r="H302" s="13" t="s">
        <v>333</v>
      </c>
      <c r="I302" s="13" t="s">
        <v>1374</v>
      </c>
      <c r="J302" s="13" t="s">
        <v>748</v>
      </c>
    </row>
    <row r="303" spans="8:10">
      <c r="H303" s="14" t="s">
        <v>221</v>
      </c>
      <c r="I303" s="14" t="s">
        <v>1500</v>
      </c>
      <c r="J303" s="14" t="s">
        <v>749</v>
      </c>
    </row>
    <row r="304" spans="8:10">
      <c r="H304" s="13" t="s">
        <v>221</v>
      </c>
      <c r="I304" s="13" t="s">
        <v>1595</v>
      </c>
      <c r="J304" s="13" t="s">
        <v>750</v>
      </c>
    </row>
    <row r="305" spans="8:10">
      <c r="H305" s="14" t="s">
        <v>221</v>
      </c>
      <c r="I305" s="14" t="s">
        <v>1395</v>
      </c>
      <c r="J305" s="14" t="s">
        <v>751</v>
      </c>
    </row>
    <row r="306" spans="8:10">
      <c r="H306" s="13" t="s">
        <v>293</v>
      </c>
      <c r="I306" s="13" t="s">
        <v>1803</v>
      </c>
      <c r="J306" s="13" t="s">
        <v>752</v>
      </c>
    </row>
    <row r="307" spans="8:10">
      <c r="H307" s="14" t="s">
        <v>293</v>
      </c>
      <c r="I307" s="14" t="s">
        <v>1628</v>
      </c>
      <c r="J307" s="14" t="s">
        <v>753</v>
      </c>
    </row>
    <row r="308" spans="8:10">
      <c r="H308" s="13" t="s">
        <v>293</v>
      </c>
      <c r="I308" s="13" t="s">
        <v>1378</v>
      </c>
      <c r="J308" s="13" t="s">
        <v>754</v>
      </c>
    </row>
    <row r="309" spans="8:10">
      <c r="H309" s="14" t="s">
        <v>293</v>
      </c>
      <c r="I309" s="15" t="s">
        <v>1679</v>
      </c>
      <c r="J309" s="14" t="s">
        <v>755</v>
      </c>
    </row>
    <row r="310" spans="8:10">
      <c r="H310" s="13" t="s">
        <v>485</v>
      </c>
      <c r="I310" s="13" t="s">
        <v>1802</v>
      </c>
      <c r="J310" s="13" t="s">
        <v>756</v>
      </c>
    </row>
    <row r="311" spans="8:10">
      <c r="H311" s="14" t="s">
        <v>485</v>
      </c>
      <c r="I311" s="14" t="s">
        <v>1819</v>
      </c>
      <c r="J311" s="14" t="s">
        <v>757</v>
      </c>
    </row>
    <row r="312" spans="8:10">
      <c r="H312" s="13" t="s">
        <v>485</v>
      </c>
      <c r="I312" s="13" t="s">
        <v>1288</v>
      </c>
      <c r="J312" s="13" t="s">
        <v>758</v>
      </c>
    </row>
    <row r="313" spans="8:10">
      <c r="H313" s="14" t="s">
        <v>485</v>
      </c>
      <c r="I313" s="14" t="s">
        <v>1352</v>
      </c>
      <c r="J313" s="14" t="s">
        <v>759</v>
      </c>
    </row>
    <row r="314" spans="8:10">
      <c r="H314" s="13" t="s">
        <v>485</v>
      </c>
      <c r="I314" s="13" t="s">
        <v>1274</v>
      </c>
      <c r="J314" s="13" t="s">
        <v>760</v>
      </c>
    </row>
    <row r="315" spans="8:10">
      <c r="H315" s="14" t="s">
        <v>485</v>
      </c>
      <c r="I315" s="14" t="s">
        <v>1294</v>
      </c>
      <c r="J315" s="14" t="s">
        <v>761</v>
      </c>
    </row>
    <row r="316" spans="8:10">
      <c r="H316" s="13" t="s">
        <v>485</v>
      </c>
      <c r="I316" s="13" t="s">
        <v>1586</v>
      </c>
      <c r="J316" s="13" t="s">
        <v>762</v>
      </c>
    </row>
    <row r="317" spans="8:10">
      <c r="H317" s="14" t="s">
        <v>485</v>
      </c>
      <c r="I317" s="14" t="s">
        <v>1281</v>
      </c>
      <c r="J317" s="14" t="s">
        <v>763</v>
      </c>
    </row>
    <row r="318" spans="8:10">
      <c r="H318" s="13" t="s">
        <v>485</v>
      </c>
      <c r="I318" s="13" t="s">
        <v>1761</v>
      </c>
      <c r="J318" s="13" t="s">
        <v>764</v>
      </c>
    </row>
    <row r="319" spans="8:10">
      <c r="H319" s="14" t="s">
        <v>485</v>
      </c>
      <c r="I319" s="15" t="s">
        <v>1296</v>
      </c>
      <c r="J319" s="14" t="s">
        <v>765</v>
      </c>
    </row>
    <row r="320" spans="8:10">
      <c r="H320" s="13" t="s">
        <v>485</v>
      </c>
      <c r="I320" s="13" t="s">
        <v>1794</v>
      </c>
      <c r="J320" s="13" t="s">
        <v>766</v>
      </c>
    </row>
    <row r="321" spans="8:10">
      <c r="H321" s="14" t="s">
        <v>485</v>
      </c>
      <c r="I321" s="14" t="s">
        <v>1293</v>
      </c>
      <c r="J321" s="14" t="s">
        <v>767</v>
      </c>
    </row>
    <row r="322" spans="8:10">
      <c r="H322" s="13" t="s">
        <v>485</v>
      </c>
      <c r="I322" s="13" t="s">
        <v>1521</v>
      </c>
      <c r="J322" s="13" t="s">
        <v>768</v>
      </c>
    </row>
    <row r="323" spans="8:10">
      <c r="H323" s="14" t="s">
        <v>529</v>
      </c>
      <c r="I323" s="14" t="s">
        <v>1571</v>
      </c>
      <c r="J323" s="14" t="s">
        <v>769</v>
      </c>
    </row>
    <row r="324" spans="8:10">
      <c r="H324" s="13" t="s">
        <v>529</v>
      </c>
      <c r="I324" s="13" t="s">
        <v>1485</v>
      </c>
      <c r="J324" s="13" t="s">
        <v>770</v>
      </c>
    </row>
    <row r="325" spans="8:10">
      <c r="H325" s="14" t="s">
        <v>529</v>
      </c>
      <c r="I325" s="14" t="s">
        <v>1420</v>
      </c>
      <c r="J325" s="14" t="s">
        <v>771</v>
      </c>
    </row>
    <row r="326" spans="8:10">
      <c r="H326" s="13" t="s">
        <v>21</v>
      </c>
      <c r="I326" s="13" t="s">
        <v>1332</v>
      </c>
      <c r="J326" s="13" t="s">
        <v>772</v>
      </c>
    </row>
    <row r="327" spans="8:10">
      <c r="H327" s="14" t="s">
        <v>21</v>
      </c>
      <c r="I327" s="14" t="s">
        <v>1286</v>
      </c>
      <c r="J327" s="14" t="s">
        <v>773</v>
      </c>
    </row>
    <row r="328" spans="8:10">
      <c r="H328" s="13" t="s">
        <v>21</v>
      </c>
      <c r="I328" s="13" t="s">
        <v>1488</v>
      </c>
      <c r="J328" s="13" t="s">
        <v>774</v>
      </c>
    </row>
    <row r="329" spans="8:10">
      <c r="H329" s="14" t="s">
        <v>21</v>
      </c>
      <c r="I329" s="15" t="s">
        <v>1598</v>
      </c>
      <c r="J329" s="14" t="s">
        <v>775</v>
      </c>
    </row>
    <row r="330" spans="8:10">
      <c r="H330" s="13" t="s">
        <v>21</v>
      </c>
      <c r="I330" s="13" t="s">
        <v>1788</v>
      </c>
      <c r="J330" s="13" t="s">
        <v>776</v>
      </c>
    </row>
    <row r="331" spans="8:10">
      <c r="H331" s="14" t="s">
        <v>21</v>
      </c>
      <c r="I331" s="14" t="s">
        <v>1824</v>
      </c>
      <c r="J331" s="14" t="s">
        <v>777</v>
      </c>
    </row>
    <row r="332" spans="8:10">
      <c r="H332" s="13" t="s">
        <v>266</v>
      </c>
      <c r="I332" s="13" t="s">
        <v>1733</v>
      </c>
      <c r="J332" s="13" t="s">
        <v>778</v>
      </c>
    </row>
    <row r="333" spans="8:10">
      <c r="H333" s="14" t="s">
        <v>266</v>
      </c>
      <c r="I333" s="14" t="s">
        <v>1774</v>
      </c>
      <c r="J333" s="14" t="s">
        <v>779</v>
      </c>
    </row>
    <row r="334" spans="8:10">
      <c r="H334" s="13" t="s">
        <v>266</v>
      </c>
      <c r="I334" s="13" t="s">
        <v>1693</v>
      </c>
      <c r="J334" s="13" t="s">
        <v>780</v>
      </c>
    </row>
    <row r="335" spans="8:10">
      <c r="H335" s="14" t="s">
        <v>180</v>
      </c>
      <c r="I335" s="14" t="s">
        <v>1523</v>
      </c>
      <c r="J335" s="14" t="s">
        <v>781</v>
      </c>
    </row>
    <row r="336" spans="8:10">
      <c r="H336" s="13" t="s">
        <v>180</v>
      </c>
      <c r="I336" s="13" t="s">
        <v>1376</v>
      </c>
      <c r="J336" s="13" t="s">
        <v>782</v>
      </c>
    </row>
    <row r="337" spans="8:10">
      <c r="H337" s="14" t="s">
        <v>336</v>
      </c>
      <c r="I337" s="14" t="s">
        <v>1704</v>
      </c>
      <c r="J337" s="14" t="s">
        <v>783</v>
      </c>
    </row>
    <row r="338" spans="8:10">
      <c r="H338" s="13" t="s">
        <v>336</v>
      </c>
      <c r="I338" s="13" t="s">
        <v>1650</v>
      </c>
      <c r="J338" s="13" t="s">
        <v>784</v>
      </c>
    </row>
    <row r="339" spans="8:10">
      <c r="H339" s="14" t="s">
        <v>336</v>
      </c>
      <c r="I339" s="15" t="s">
        <v>1548</v>
      </c>
      <c r="J339" s="14" t="s">
        <v>785</v>
      </c>
    </row>
    <row r="340" spans="8:10">
      <c r="H340" s="13" t="s">
        <v>336</v>
      </c>
      <c r="I340" s="13" t="s">
        <v>1807</v>
      </c>
      <c r="J340" s="13" t="s">
        <v>786</v>
      </c>
    </row>
    <row r="341" spans="8:10">
      <c r="H341" s="14" t="s">
        <v>336</v>
      </c>
      <c r="I341" s="14" t="s">
        <v>1795</v>
      </c>
      <c r="J341" s="14" t="s">
        <v>787</v>
      </c>
    </row>
    <row r="342" spans="8:10">
      <c r="H342" s="13" t="s">
        <v>336</v>
      </c>
      <c r="I342" s="13" t="s">
        <v>1769</v>
      </c>
      <c r="J342" s="13" t="s">
        <v>788</v>
      </c>
    </row>
    <row r="343" spans="8:10">
      <c r="H343" s="14" t="s">
        <v>339</v>
      </c>
      <c r="I343" s="14" t="s">
        <v>1317</v>
      </c>
      <c r="J343" s="14" t="s">
        <v>789</v>
      </c>
    </row>
    <row r="344" spans="8:10">
      <c r="H344" s="13" t="s">
        <v>339</v>
      </c>
      <c r="I344" s="13" t="s">
        <v>1455</v>
      </c>
      <c r="J344" s="13" t="s">
        <v>790</v>
      </c>
    </row>
    <row r="345" spans="8:10">
      <c r="H345" s="14" t="s">
        <v>339</v>
      </c>
      <c r="I345" s="14" t="s">
        <v>1620</v>
      </c>
      <c r="J345" s="14" t="s">
        <v>791</v>
      </c>
    </row>
    <row r="346" spans="8:10">
      <c r="H346" s="13" t="s">
        <v>224</v>
      </c>
      <c r="I346" s="13" t="s">
        <v>1413</v>
      </c>
      <c r="J346" s="13" t="s">
        <v>792</v>
      </c>
    </row>
    <row r="347" spans="8:10">
      <c r="H347" s="14" t="s">
        <v>224</v>
      </c>
      <c r="I347" s="14" t="s">
        <v>1591</v>
      </c>
      <c r="J347" s="14" t="s">
        <v>793</v>
      </c>
    </row>
    <row r="348" spans="8:10">
      <c r="H348" s="13" t="s">
        <v>224</v>
      </c>
      <c r="I348" s="13" t="s">
        <v>1516</v>
      </c>
      <c r="J348" s="13" t="s">
        <v>794</v>
      </c>
    </row>
    <row r="349" spans="8:10">
      <c r="H349" s="14" t="s">
        <v>22</v>
      </c>
      <c r="I349" s="15" t="s">
        <v>1273</v>
      </c>
      <c r="J349" s="14" t="s">
        <v>795</v>
      </c>
    </row>
    <row r="350" spans="8:10">
      <c r="H350" s="13" t="s">
        <v>22</v>
      </c>
      <c r="I350" s="13" t="s">
        <v>1384</v>
      </c>
      <c r="J350" s="13" t="s">
        <v>796</v>
      </c>
    </row>
    <row r="351" spans="8:10">
      <c r="H351" s="14" t="s">
        <v>22</v>
      </c>
      <c r="I351" s="14" t="s">
        <v>1282</v>
      </c>
      <c r="J351" s="14" t="s">
        <v>797</v>
      </c>
    </row>
    <row r="352" spans="8:10">
      <c r="H352" s="13" t="s">
        <v>577</v>
      </c>
      <c r="I352" s="13" t="s">
        <v>1346</v>
      </c>
      <c r="J352" s="13" t="s">
        <v>798</v>
      </c>
    </row>
    <row r="353" spans="8:10">
      <c r="H353" s="14" t="s">
        <v>577</v>
      </c>
      <c r="I353" s="14" t="s">
        <v>1658</v>
      </c>
      <c r="J353" s="14" t="s">
        <v>799</v>
      </c>
    </row>
    <row r="354" spans="8:10">
      <c r="H354" s="13" t="s">
        <v>577</v>
      </c>
      <c r="I354" s="13" t="s">
        <v>1493</v>
      </c>
      <c r="J354" s="13" t="s">
        <v>800</v>
      </c>
    </row>
    <row r="355" spans="8:10">
      <c r="H355" s="14" t="s">
        <v>577</v>
      </c>
      <c r="I355" s="14" t="s">
        <v>1603</v>
      </c>
      <c r="J355" s="14" t="s">
        <v>801</v>
      </c>
    </row>
    <row r="356" spans="8:10">
      <c r="H356" s="13" t="s">
        <v>577</v>
      </c>
      <c r="I356" s="13" t="s">
        <v>1730</v>
      </c>
      <c r="J356" s="13" t="s">
        <v>802</v>
      </c>
    </row>
    <row r="357" spans="8:10">
      <c r="H357" s="14" t="s">
        <v>185</v>
      </c>
      <c r="I357" s="14" t="s">
        <v>1349</v>
      </c>
      <c r="J357" s="14" t="s">
        <v>803</v>
      </c>
    </row>
    <row r="358" spans="8:10">
      <c r="H358" s="13" t="s">
        <v>185</v>
      </c>
      <c r="I358" s="13" t="s">
        <v>1445</v>
      </c>
      <c r="J358" s="13" t="s">
        <v>804</v>
      </c>
    </row>
    <row r="359" spans="8:10">
      <c r="H359" s="14" t="s">
        <v>185</v>
      </c>
      <c r="I359" s="15" t="s">
        <v>1613</v>
      </c>
      <c r="J359" s="14" t="s">
        <v>805</v>
      </c>
    </row>
    <row r="360" spans="8:10">
      <c r="H360" s="13" t="s">
        <v>344</v>
      </c>
      <c r="I360" s="13" t="s">
        <v>1461</v>
      </c>
      <c r="J360" s="13" t="s">
        <v>806</v>
      </c>
    </row>
    <row r="361" spans="8:10">
      <c r="H361" s="14" t="s">
        <v>344</v>
      </c>
      <c r="I361" s="14" t="s">
        <v>1583</v>
      </c>
      <c r="J361" s="14" t="s">
        <v>807</v>
      </c>
    </row>
    <row r="362" spans="8:10">
      <c r="H362" s="13" t="s">
        <v>344</v>
      </c>
      <c r="I362" s="13" t="s">
        <v>1393</v>
      </c>
      <c r="J362" s="13" t="s">
        <v>808</v>
      </c>
    </row>
    <row r="363" spans="8:10">
      <c r="H363" s="14" t="s">
        <v>296</v>
      </c>
      <c r="I363" s="14" t="s">
        <v>1451</v>
      </c>
      <c r="J363" s="14" t="s">
        <v>809</v>
      </c>
    </row>
    <row r="364" spans="8:10">
      <c r="H364" s="13" t="s">
        <v>296</v>
      </c>
      <c r="I364" s="13" t="s">
        <v>1340</v>
      </c>
      <c r="J364" s="13" t="s">
        <v>810</v>
      </c>
    </row>
    <row r="365" spans="8:10">
      <c r="H365" s="14" t="s">
        <v>296</v>
      </c>
      <c r="I365" s="14" t="s">
        <v>1579</v>
      </c>
      <c r="J365" s="14" t="s">
        <v>811</v>
      </c>
    </row>
    <row r="366" spans="8:10">
      <c r="H366" s="13" t="s">
        <v>296</v>
      </c>
      <c r="I366" s="13" t="s">
        <v>1681</v>
      </c>
      <c r="J366" s="13" t="s">
        <v>812</v>
      </c>
    </row>
    <row r="367" spans="8:10">
      <c r="H367" s="14" t="s">
        <v>228</v>
      </c>
      <c r="I367" s="14" t="s">
        <v>1653</v>
      </c>
      <c r="J367" s="14" t="s">
        <v>813</v>
      </c>
    </row>
    <row r="368" spans="8:10">
      <c r="H368" s="13" t="s">
        <v>228</v>
      </c>
      <c r="I368" s="13" t="s">
        <v>1713</v>
      </c>
      <c r="J368" s="13" t="s">
        <v>814</v>
      </c>
    </row>
    <row r="369" spans="8:10">
      <c r="H369" s="14" t="s">
        <v>228</v>
      </c>
      <c r="I369" s="15" t="s">
        <v>1585</v>
      </c>
      <c r="J369" s="14" t="s">
        <v>815</v>
      </c>
    </row>
    <row r="370" spans="8:10">
      <c r="H370" s="13" t="s">
        <v>228</v>
      </c>
      <c r="I370" s="13" t="s">
        <v>1766</v>
      </c>
      <c r="J370" s="13" t="s">
        <v>816</v>
      </c>
    </row>
    <row r="371" spans="8:10">
      <c r="H371" s="14" t="s">
        <v>439</v>
      </c>
      <c r="I371" s="14" t="s">
        <v>1347</v>
      </c>
      <c r="J371" s="14" t="s">
        <v>817</v>
      </c>
    </row>
    <row r="372" spans="8:10">
      <c r="H372" s="13" t="s">
        <v>439</v>
      </c>
      <c r="I372" s="13" t="s">
        <v>1576</v>
      </c>
      <c r="J372" s="13" t="s">
        <v>818</v>
      </c>
    </row>
    <row r="373" spans="8:10">
      <c r="H373" s="14" t="s">
        <v>439</v>
      </c>
      <c r="I373" s="14" t="s">
        <v>1508</v>
      </c>
      <c r="J373" s="14" t="s">
        <v>819</v>
      </c>
    </row>
    <row r="374" spans="8:10">
      <c r="H374" s="13" t="s">
        <v>394</v>
      </c>
      <c r="I374" s="13" t="s">
        <v>1457</v>
      </c>
      <c r="J374" s="13" t="s">
        <v>820</v>
      </c>
    </row>
    <row r="375" spans="8:10">
      <c r="H375" s="14" t="s">
        <v>394</v>
      </c>
      <c r="I375" s="14" t="s">
        <v>1411</v>
      </c>
      <c r="J375" s="14" t="s">
        <v>821</v>
      </c>
    </row>
    <row r="376" spans="8:10">
      <c r="H376" s="13" t="s">
        <v>397</v>
      </c>
      <c r="I376" s="13" t="s">
        <v>1459</v>
      </c>
      <c r="J376" s="13" t="s">
        <v>822</v>
      </c>
    </row>
    <row r="377" spans="8:10">
      <c r="H377" s="14" t="s">
        <v>397</v>
      </c>
      <c r="I377" s="14" t="s">
        <v>1414</v>
      </c>
      <c r="J377" s="14" t="s">
        <v>823</v>
      </c>
    </row>
    <row r="378" spans="8:10">
      <c r="H378" s="13" t="s">
        <v>269</v>
      </c>
      <c r="I378" s="13" t="s">
        <v>1303</v>
      </c>
      <c r="J378" s="13" t="s">
        <v>824</v>
      </c>
    </row>
    <row r="379" spans="8:10">
      <c r="H379" s="14" t="s">
        <v>269</v>
      </c>
      <c r="I379" s="15" t="s">
        <v>1547</v>
      </c>
      <c r="J379" s="14" t="s">
        <v>825</v>
      </c>
    </row>
    <row r="380" spans="8:10">
      <c r="H380" s="13" t="s">
        <v>269</v>
      </c>
      <c r="I380" s="13" t="s">
        <v>1432</v>
      </c>
      <c r="J380" s="13" t="s">
        <v>826</v>
      </c>
    </row>
    <row r="381" spans="8:10">
      <c r="H381" s="14" t="s">
        <v>401</v>
      </c>
      <c r="I381" s="14" t="s">
        <v>1435</v>
      </c>
      <c r="J381" s="14" t="s">
        <v>827</v>
      </c>
    </row>
    <row r="382" spans="8:10">
      <c r="H382" s="13" t="s">
        <v>401</v>
      </c>
      <c r="I382" s="13" t="s">
        <v>1715</v>
      </c>
      <c r="J382" s="13" t="s">
        <v>828</v>
      </c>
    </row>
    <row r="383" spans="8:10">
      <c r="H383" s="14" t="s">
        <v>401</v>
      </c>
      <c r="I383" s="14" t="s">
        <v>1371</v>
      </c>
      <c r="J383" s="14" t="s">
        <v>829</v>
      </c>
    </row>
    <row r="384" spans="8:10">
      <c r="H384" s="13" t="s">
        <v>401</v>
      </c>
      <c r="I384" s="13" t="s">
        <v>1798</v>
      </c>
      <c r="J384" s="13" t="s">
        <v>830</v>
      </c>
    </row>
    <row r="385" spans="8:10">
      <c r="H385" s="14" t="s">
        <v>401</v>
      </c>
      <c r="I385" s="14" t="s">
        <v>1621</v>
      </c>
      <c r="J385" s="14" t="s">
        <v>831</v>
      </c>
    </row>
    <row r="386" spans="8:10">
      <c r="H386" s="13" t="s">
        <v>299</v>
      </c>
      <c r="I386" s="13" t="s">
        <v>1468</v>
      </c>
      <c r="J386" s="13" t="s">
        <v>832</v>
      </c>
    </row>
    <row r="387" spans="8:10">
      <c r="H387" s="14" t="s">
        <v>299</v>
      </c>
      <c r="I387" s="14" t="s">
        <v>1410</v>
      </c>
      <c r="J387" s="14" t="s">
        <v>833</v>
      </c>
    </row>
    <row r="388" spans="8:10">
      <c r="H388" s="13" t="s">
        <v>404</v>
      </c>
      <c r="I388" s="13" t="s">
        <v>1496</v>
      </c>
      <c r="J388" s="13" t="s">
        <v>834</v>
      </c>
    </row>
    <row r="389" spans="8:10">
      <c r="H389" s="14" t="s">
        <v>404</v>
      </c>
      <c r="I389" s="15" t="s">
        <v>1370</v>
      </c>
      <c r="J389" s="14" t="s">
        <v>835</v>
      </c>
    </row>
    <row r="390" spans="8:10">
      <c r="H390" s="13" t="s">
        <v>272</v>
      </c>
      <c r="I390" s="13" t="s">
        <v>1322</v>
      </c>
      <c r="J390" s="13" t="s">
        <v>836</v>
      </c>
    </row>
    <row r="391" spans="8:10">
      <c r="H391" s="14" t="s">
        <v>272</v>
      </c>
      <c r="I391" s="14" t="s">
        <v>1638</v>
      </c>
      <c r="J391" s="14" t="s">
        <v>838</v>
      </c>
    </row>
    <row r="392" spans="8:10">
      <c r="H392" s="14" t="s">
        <v>272</v>
      </c>
      <c r="I392" s="14" t="s">
        <v>1429</v>
      </c>
      <c r="J392" s="14" t="s">
        <v>839</v>
      </c>
    </row>
    <row r="393" spans="8:10">
      <c r="H393" s="13" t="s">
        <v>272</v>
      </c>
      <c r="I393" s="13" t="s">
        <v>1546</v>
      </c>
      <c r="J393" s="13" t="s">
        <v>840</v>
      </c>
    </row>
    <row r="394" spans="8:10">
      <c r="H394" s="14" t="s">
        <v>272</v>
      </c>
      <c r="I394" s="14" t="s">
        <v>1755</v>
      </c>
      <c r="J394" s="14" t="s">
        <v>841</v>
      </c>
    </row>
    <row r="395" spans="8:10">
      <c r="H395" s="13" t="s">
        <v>488</v>
      </c>
      <c r="I395" s="13" t="s">
        <v>1736</v>
      </c>
      <c r="J395" s="13" t="s">
        <v>842</v>
      </c>
    </row>
    <row r="396" spans="8:10">
      <c r="H396" s="14" t="s">
        <v>488</v>
      </c>
      <c r="I396" s="14" t="s">
        <v>1646</v>
      </c>
      <c r="J396" s="14" t="s">
        <v>843</v>
      </c>
    </row>
    <row r="397" spans="8:10">
      <c r="H397" s="13" t="s">
        <v>488</v>
      </c>
      <c r="I397" s="13" t="s">
        <v>1580</v>
      </c>
      <c r="J397" s="13" t="s">
        <v>844</v>
      </c>
    </row>
    <row r="398" spans="8:10">
      <c r="H398" s="14" t="s">
        <v>488</v>
      </c>
      <c r="I398" s="15" t="s">
        <v>1777</v>
      </c>
      <c r="J398" s="14" t="s">
        <v>845</v>
      </c>
    </row>
    <row r="399" spans="8:10">
      <c r="H399" s="13" t="s">
        <v>488</v>
      </c>
      <c r="I399" s="13" t="s">
        <v>1388</v>
      </c>
      <c r="J399" s="13" t="s">
        <v>846</v>
      </c>
    </row>
    <row r="400" spans="8:10">
      <c r="H400" s="14" t="s">
        <v>491</v>
      </c>
      <c r="I400" s="14" t="s">
        <v>1323</v>
      </c>
      <c r="J400" s="14" t="s">
        <v>847</v>
      </c>
    </row>
    <row r="401" spans="8:10">
      <c r="H401" s="13" t="s">
        <v>491</v>
      </c>
      <c r="I401" s="13" t="s">
        <v>1478</v>
      </c>
      <c r="J401" s="13" t="s">
        <v>848</v>
      </c>
    </row>
    <row r="402" spans="8:10">
      <c r="H402" s="14" t="s">
        <v>491</v>
      </c>
      <c r="I402" s="14" t="s">
        <v>1272</v>
      </c>
      <c r="J402" s="14" t="s">
        <v>849</v>
      </c>
    </row>
    <row r="403" spans="8:10">
      <c r="H403" s="13" t="s">
        <v>491</v>
      </c>
      <c r="I403" s="13" t="s">
        <v>1821</v>
      </c>
      <c r="J403" s="13" t="s">
        <v>850</v>
      </c>
    </row>
    <row r="404" spans="8:10">
      <c r="H404" s="14" t="s">
        <v>491</v>
      </c>
      <c r="I404" s="14" t="s">
        <v>1289</v>
      </c>
      <c r="J404" s="14" t="s">
        <v>851</v>
      </c>
    </row>
    <row r="405" spans="8:10">
      <c r="H405" s="13" t="s">
        <v>491</v>
      </c>
      <c r="I405" s="13" t="s">
        <v>1780</v>
      </c>
      <c r="J405" s="13" t="s">
        <v>852</v>
      </c>
    </row>
    <row r="406" spans="8:10">
      <c r="H406" s="14" t="s">
        <v>491</v>
      </c>
      <c r="I406" s="14" t="s">
        <v>1805</v>
      </c>
      <c r="J406" s="14" t="s">
        <v>853</v>
      </c>
    </row>
    <row r="407" spans="8:10">
      <c r="H407" s="13" t="s">
        <v>491</v>
      </c>
      <c r="I407" s="13" t="s">
        <v>1660</v>
      </c>
      <c r="J407" s="13" t="s">
        <v>854</v>
      </c>
    </row>
    <row r="408" spans="8:10">
      <c r="H408" s="14" t="s">
        <v>491</v>
      </c>
      <c r="I408" s="15" t="s">
        <v>1279</v>
      </c>
      <c r="J408" s="14" t="s">
        <v>855</v>
      </c>
    </row>
    <row r="409" spans="8:10">
      <c r="H409" s="13" t="s">
        <v>491</v>
      </c>
      <c r="I409" s="13" t="s">
        <v>1732</v>
      </c>
      <c r="J409" s="13" t="s">
        <v>856</v>
      </c>
    </row>
    <row r="410" spans="8:10">
      <c r="H410" s="14" t="s">
        <v>491</v>
      </c>
      <c r="I410" s="14" t="s">
        <v>1771</v>
      </c>
      <c r="J410" s="14" t="s">
        <v>857</v>
      </c>
    </row>
    <row r="411" spans="8:10">
      <c r="H411" s="13" t="s">
        <v>491</v>
      </c>
      <c r="I411" s="13" t="s">
        <v>1630</v>
      </c>
      <c r="J411" s="13" t="s">
        <v>858</v>
      </c>
    </row>
    <row r="412" spans="8:10">
      <c r="H412" s="14" t="s">
        <v>302</v>
      </c>
      <c r="I412" s="14" t="s">
        <v>1601</v>
      </c>
      <c r="J412" s="14" t="s">
        <v>859</v>
      </c>
    </row>
    <row r="413" spans="8:10">
      <c r="H413" s="13" t="s">
        <v>302</v>
      </c>
      <c r="I413" s="13" t="s">
        <v>1405</v>
      </c>
      <c r="J413" s="13" t="s">
        <v>860</v>
      </c>
    </row>
    <row r="414" spans="8:10">
      <c r="H414" s="14" t="s">
        <v>302</v>
      </c>
      <c r="I414" s="14" t="s">
        <v>1536</v>
      </c>
      <c r="J414" s="14" t="s">
        <v>861</v>
      </c>
    </row>
    <row r="415" spans="8:10">
      <c r="H415" s="13" t="s">
        <v>188</v>
      </c>
      <c r="I415" s="13" t="s">
        <v>1441</v>
      </c>
      <c r="J415" s="13" t="s">
        <v>862</v>
      </c>
    </row>
    <row r="416" spans="8:10">
      <c r="H416" s="14" t="s">
        <v>188</v>
      </c>
      <c r="I416" s="14" t="s">
        <v>1315</v>
      </c>
      <c r="J416" s="14" t="s">
        <v>863</v>
      </c>
    </row>
    <row r="417" spans="8:10">
      <c r="H417" s="13" t="s">
        <v>188</v>
      </c>
      <c r="I417" s="13" t="s">
        <v>1597</v>
      </c>
      <c r="J417" s="13" t="s">
        <v>864</v>
      </c>
    </row>
    <row r="418" spans="8:10">
      <c r="H418" s="14" t="s">
        <v>188</v>
      </c>
      <c r="I418" s="15" t="s">
        <v>1757</v>
      </c>
      <c r="J418" s="14" t="s">
        <v>865</v>
      </c>
    </row>
    <row r="419" spans="8:10">
      <c r="H419" s="13" t="s">
        <v>188</v>
      </c>
      <c r="I419" s="13" t="s">
        <v>1728</v>
      </c>
      <c r="J419" s="13" t="s">
        <v>866</v>
      </c>
    </row>
    <row r="420" spans="8:10">
      <c r="H420" s="14" t="s">
        <v>188</v>
      </c>
      <c r="I420" s="14" t="s">
        <v>1688</v>
      </c>
      <c r="J420" s="14" t="s">
        <v>867</v>
      </c>
    </row>
    <row r="421" spans="8:10">
      <c r="H421" s="13" t="s">
        <v>305</v>
      </c>
      <c r="I421" s="13" t="s">
        <v>1647</v>
      </c>
      <c r="J421" s="13" t="s">
        <v>868</v>
      </c>
    </row>
    <row r="422" spans="8:10">
      <c r="H422" s="14" t="s">
        <v>305</v>
      </c>
      <c r="I422" s="14" t="s">
        <v>1473</v>
      </c>
      <c r="J422" s="14" t="s">
        <v>869</v>
      </c>
    </row>
    <row r="423" spans="8:10">
      <c r="H423" s="13" t="s">
        <v>305</v>
      </c>
      <c r="I423" s="13" t="s">
        <v>1358</v>
      </c>
      <c r="J423" s="13" t="s">
        <v>870</v>
      </c>
    </row>
    <row r="424" spans="8:10">
      <c r="H424" s="14" t="s">
        <v>305</v>
      </c>
      <c r="I424" s="14" t="s">
        <v>1622</v>
      </c>
      <c r="J424" s="14" t="s">
        <v>871</v>
      </c>
    </row>
    <row r="425" spans="8:10">
      <c r="H425" s="13" t="s">
        <v>348</v>
      </c>
      <c r="I425" s="13" t="s">
        <v>1501</v>
      </c>
      <c r="J425" s="13" t="s">
        <v>872</v>
      </c>
    </row>
    <row r="426" spans="8:10">
      <c r="H426" s="14" t="s">
        <v>348</v>
      </c>
      <c r="I426" s="14" t="s">
        <v>1415</v>
      </c>
      <c r="J426" s="14" t="s">
        <v>873</v>
      </c>
    </row>
    <row r="427" spans="8:10">
      <c r="H427" s="13" t="s">
        <v>352</v>
      </c>
      <c r="I427" s="13" t="s">
        <v>1311</v>
      </c>
      <c r="J427" s="13" t="s">
        <v>874</v>
      </c>
    </row>
    <row r="428" spans="8:10">
      <c r="H428" s="14" t="s">
        <v>352</v>
      </c>
      <c r="I428" s="15" t="s">
        <v>1447</v>
      </c>
      <c r="J428" s="14" t="s">
        <v>875</v>
      </c>
    </row>
    <row r="429" spans="8:10">
      <c r="H429" s="13" t="s">
        <v>352</v>
      </c>
      <c r="I429" s="13" t="s">
        <v>1710</v>
      </c>
      <c r="J429" s="13" t="s">
        <v>876</v>
      </c>
    </row>
    <row r="430" spans="8:10">
      <c r="H430" s="14" t="s">
        <v>352</v>
      </c>
      <c r="I430" s="14" t="s">
        <v>1668</v>
      </c>
      <c r="J430" s="14" t="s">
        <v>877</v>
      </c>
    </row>
    <row r="431" spans="8:10">
      <c r="H431" s="13" t="s">
        <v>352</v>
      </c>
      <c r="I431" s="13" t="s">
        <v>1810</v>
      </c>
      <c r="J431" s="13" t="s">
        <v>878</v>
      </c>
    </row>
    <row r="432" spans="8:10">
      <c r="H432" s="14" t="s">
        <v>352</v>
      </c>
      <c r="I432" s="14" t="s">
        <v>1763</v>
      </c>
      <c r="J432" s="14" t="s">
        <v>879</v>
      </c>
    </row>
    <row r="433" spans="8:10">
      <c r="H433" s="13" t="s">
        <v>352</v>
      </c>
      <c r="I433" s="13" t="s">
        <v>1614</v>
      </c>
      <c r="J433" s="13" t="s">
        <v>880</v>
      </c>
    </row>
    <row r="434" spans="8:10">
      <c r="H434" s="14" t="s">
        <v>352</v>
      </c>
      <c r="I434" s="14" t="s">
        <v>1796</v>
      </c>
      <c r="J434" s="14" t="s">
        <v>881</v>
      </c>
    </row>
    <row r="435" spans="8:10">
      <c r="H435" s="13" t="s">
        <v>356</v>
      </c>
      <c r="I435" s="13" t="s">
        <v>1444</v>
      </c>
      <c r="J435" s="13" t="s">
        <v>882</v>
      </c>
    </row>
    <row r="436" spans="8:10">
      <c r="H436" s="14" t="s">
        <v>356</v>
      </c>
      <c r="I436" s="14" t="s">
        <v>1642</v>
      </c>
      <c r="J436" s="14" t="s">
        <v>883</v>
      </c>
    </row>
    <row r="437" spans="8:10">
      <c r="H437" s="13" t="s">
        <v>356</v>
      </c>
      <c r="I437" s="13" t="s">
        <v>1585</v>
      </c>
      <c r="J437" s="13" t="s">
        <v>884</v>
      </c>
    </row>
    <row r="438" spans="8:10">
      <c r="H438" s="14" t="s">
        <v>356</v>
      </c>
      <c r="I438" s="15" t="s">
        <v>1390</v>
      </c>
      <c r="J438" s="14" t="s">
        <v>885</v>
      </c>
    </row>
    <row r="439" spans="8:10">
      <c r="H439" s="13" t="s">
        <v>360</v>
      </c>
      <c r="I439" s="13" t="s">
        <v>1776</v>
      </c>
      <c r="J439" s="13" t="s">
        <v>886</v>
      </c>
    </row>
    <row r="440" spans="8:10">
      <c r="H440" s="14" t="s">
        <v>360</v>
      </c>
      <c r="I440" s="14" t="s">
        <v>1471</v>
      </c>
      <c r="J440" s="14" t="s">
        <v>887</v>
      </c>
    </row>
    <row r="441" spans="8:10">
      <c r="H441" s="13" t="s">
        <v>360</v>
      </c>
      <c r="I441" s="13" t="s">
        <v>1364</v>
      </c>
      <c r="J441" s="13" t="s">
        <v>888</v>
      </c>
    </row>
    <row r="442" spans="8:10">
      <c r="H442" s="14" t="s">
        <v>360</v>
      </c>
      <c r="I442" s="14" t="s">
        <v>1806</v>
      </c>
      <c r="J442" s="14" t="s">
        <v>889</v>
      </c>
    </row>
    <row r="443" spans="8:10">
      <c r="H443" s="13" t="s">
        <v>360</v>
      </c>
      <c r="I443" s="13" t="s">
        <v>1719</v>
      </c>
      <c r="J443" s="13" t="s">
        <v>890</v>
      </c>
    </row>
    <row r="444" spans="8:10">
      <c r="H444" s="14" t="s">
        <v>360</v>
      </c>
      <c r="I444" s="14" t="s">
        <v>1752</v>
      </c>
      <c r="J444" s="14" t="s">
        <v>891</v>
      </c>
    </row>
    <row r="445" spans="8:10">
      <c r="H445" s="13" t="s">
        <v>360</v>
      </c>
      <c r="I445" s="13" t="s">
        <v>1675</v>
      </c>
      <c r="J445" s="13" t="s">
        <v>892</v>
      </c>
    </row>
    <row r="446" spans="8:10">
      <c r="H446" s="14" t="s">
        <v>360</v>
      </c>
      <c r="I446" s="14" t="s">
        <v>1594</v>
      </c>
      <c r="J446" s="14" t="s">
        <v>893</v>
      </c>
    </row>
    <row r="447" spans="8:10">
      <c r="H447" s="13" t="s">
        <v>308</v>
      </c>
      <c r="I447" s="13" t="s">
        <v>1695</v>
      </c>
      <c r="J447" s="13" t="s">
        <v>894</v>
      </c>
    </row>
    <row r="448" spans="8:10">
      <c r="H448" s="14" t="s">
        <v>308</v>
      </c>
      <c r="I448" s="15" t="s">
        <v>1764</v>
      </c>
      <c r="J448" s="14" t="s">
        <v>895</v>
      </c>
    </row>
    <row r="449" spans="8:10">
      <c r="H449" s="13" t="s">
        <v>308</v>
      </c>
      <c r="I449" s="13" t="s">
        <v>1690</v>
      </c>
      <c r="J449" s="13" t="s">
        <v>896</v>
      </c>
    </row>
    <row r="450" spans="8:10">
      <c r="H450" s="14" t="s">
        <v>494</v>
      </c>
      <c r="I450" s="14" t="s">
        <v>1815</v>
      </c>
      <c r="J450" s="14" t="s">
        <v>897</v>
      </c>
    </row>
    <row r="451" spans="8:10">
      <c r="H451" s="13" t="s">
        <v>494</v>
      </c>
      <c r="I451" s="13" t="s">
        <v>1751</v>
      </c>
      <c r="J451" s="13" t="s">
        <v>898</v>
      </c>
    </row>
    <row r="452" spans="8:10">
      <c r="H452" s="14" t="s">
        <v>494</v>
      </c>
      <c r="I452" s="14" t="s">
        <v>1786</v>
      </c>
      <c r="J452" s="14" t="s">
        <v>899</v>
      </c>
    </row>
    <row r="453" spans="8:10">
      <c r="H453" s="13" t="s">
        <v>494</v>
      </c>
      <c r="I453" s="13" t="s">
        <v>1717</v>
      </c>
      <c r="J453" s="13" t="s">
        <v>900</v>
      </c>
    </row>
    <row r="454" spans="8:10">
      <c r="H454" s="14" t="s">
        <v>494</v>
      </c>
      <c r="I454" s="14" t="s">
        <v>1825</v>
      </c>
      <c r="J454" s="14" t="s">
        <v>901</v>
      </c>
    </row>
    <row r="455" spans="8:10">
      <c r="H455" s="13" t="s">
        <v>442</v>
      </c>
      <c r="I455" s="13" t="s">
        <v>1551</v>
      </c>
      <c r="J455" s="13" t="s">
        <v>902</v>
      </c>
    </row>
    <row r="456" spans="8:10">
      <c r="H456" s="14" t="s">
        <v>442</v>
      </c>
      <c r="I456" s="14" t="s">
        <v>1801</v>
      </c>
      <c r="J456" s="14" t="s">
        <v>903</v>
      </c>
    </row>
    <row r="457" spans="8:10">
      <c r="H457" s="13" t="s">
        <v>442</v>
      </c>
      <c r="I457" s="13" t="s">
        <v>1319</v>
      </c>
      <c r="J457" s="13" t="s">
        <v>904</v>
      </c>
    </row>
    <row r="458" spans="8:10">
      <c r="H458" s="14" t="s">
        <v>442</v>
      </c>
      <c r="I458" s="15" t="s">
        <v>1749</v>
      </c>
      <c r="J458" s="14" t="s">
        <v>905</v>
      </c>
    </row>
    <row r="459" spans="8:10">
      <c r="H459" s="13" t="s">
        <v>442</v>
      </c>
      <c r="I459" s="13" t="s">
        <v>1504</v>
      </c>
      <c r="J459" s="13" t="s">
        <v>906</v>
      </c>
    </row>
    <row r="460" spans="8:10">
      <c r="H460" s="14" t="s">
        <v>442</v>
      </c>
      <c r="I460" s="14" t="s">
        <v>1789</v>
      </c>
      <c r="J460" s="14" t="s">
        <v>907</v>
      </c>
    </row>
    <row r="461" spans="8:10">
      <c r="H461" s="13" t="s">
        <v>364</v>
      </c>
      <c r="I461" s="13" t="s">
        <v>1443</v>
      </c>
      <c r="J461" s="13" t="s">
        <v>908</v>
      </c>
    </row>
    <row r="462" spans="8:10">
      <c r="H462" s="14" t="s">
        <v>364</v>
      </c>
      <c r="I462" s="14" t="s">
        <v>1698</v>
      </c>
      <c r="J462" s="14" t="s">
        <v>909</v>
      </c>
    </row>
    <row r="463" spans="8:10">
      <c r="H463" s="13" t="s">
        <v>364</v>
      </c>
      <c r="I463" s="13" t="s">
        <v>1739</v>
      </c>
      <c r="J463" s="13" t="s">
        <v>910</v>
      </c>
    </row>
    <row r="464" spans="8:10">
      <c r="H464" s="14" t="s">
        <v>364</v>
      </c>
      <c r="I464" s="14" t="s">
        <v>1569</v>
      </c>
      <c r="J464" s="14" t="s">
        <v>911</v>
      </c>
    </row>
    <row r="465" spans="8:10">
      <c r="H465" s="13" t="s">
        <v>364</v>
      </c>
      <c r="I465" s="13" t="s">
        <v>1367</v>
      </c>
      <c r="J465" s="13" t="s">
        <v>912</v>
      </c>
    </row>
    <row r="466" spans="8:10">
      <c r="H466" s="14" t="s">
        <v>364</v>
      </c>
      <c r="I466" s="14" t="s">
        <v>1667</v>
      </c>
      <c r="J466" s="14" t="s">
        <v>913</v>
      </c>
    </row>
    <row r="467" spans="8:10">
      <c r="H467" s="13" t="s">
        <v>536</v>
      </c>
      <c r="I467" s="13" t="s">
        <v>1438</v>
      </c>
      <c r="J467" s="13" t="s">
        <v>914</v>
      </c>
    </row>
    <row r="468" spans="8:10">
      <c r="H468" s="14" t="s">
        <v>536</v>
      </c>
      <c r="I468" s="15" t="s">
        <v>1392</v>
      </c>
      <c r="J468" s="14" t="s">
        <v>915</v>
      </c>
    </row>
    <row r="469" spans="8:10">
      <c r="H469" s="13" t="s">
        <v>497</v>
      </c>
      <c r="I469" s="13" t="s">
        <v>1811</v>
      </c>
      <c r="J469" s="13" t="s">
        <v>916</v>
      </c>
    </row>
    <row r="470" spans="8:10">
      <c r="H470" s="14" t="s">
        <v>497</v>
      </c>
      <c r="I470" s="14" t="s">
        <v>1792</v>
      </c>
      <c r="J470" s="14" t="s">
        <v>917</v>
      </c>
    </row>
    <row r="471" spans="8:10">
      <c r="H471" s="13" t="s">
        <v>497</v>
      </c>
      <c r="I471" s="13" t="s">
        <v>1773</v>
      </c>
      <c r="J471" s="13" t="s">
        <v>918</v>
      </c>
    </row>
    <row r="472" spans="8:10">
      <c r="H472" s="14" t="s">
        <v>539</v>
      </c>
      <c r="I472" s="14" t="s">
        <v>1641</v>
      </c>
      <c r="J472" s="14" t="s">
        <v>919</v>
      </c>
    </row>
    <row r="473" spans="8:10">
      <c r="H473" s="13" t="s">
        <v>539</v>
      </c>
      <c r="I473" s="13" t="s">
        <v>1711</v>
      </c>
      <c r="J473" s="13" t="s">
        <v>920</v>
      </c>
    </row>
    <row r="474" spans="8:10">
      <c r="H474" s="14" t="s">
        <v>368</v>
      </c>
      <c r="I474" s="14" t="s">
        <v>1317</v>
      </c>
      <c r="J474" s="14" t="s">
        <v>921</v>
      </c>
    </row>
    <row r="475" spans="8:10">
      <c r="H475" s="13" t="s">
        <v>368</v>
      </c>
      <c r="I475" s="13" t="s">
        <v>1605</v>
      </c>
      <c r="J475" s="13" t="s">
        <v>922</v>
      </c>
    </row>
    <row r="476" spans="8:10">
      <c r="H476" s="14" t="s">
        <v>372</v>
      </c>
      <c r="I476" s="14" t="s">
        <v>1308</v>
      </c>
      <c r="J476" s="14" t="s">
        <v>923</v>
      </c>
    </row>
    <row r="477" spans="8:10">
      <c r="H477" s="13" t="s">
        <v>372</v>
      </c>
      <c r="I477" s="13" t="s">
        <v>1455</v>
      </c>
      <c r="J477" s="13" t="s">
        <v>924</v>
      </c>
    </row>
    <row r="478" spans="8:10">
      <c r="H478" s="14" t="s">
        <v>372</v>
      </c>
      <c r="I478" s="15" t="s">
        <v>1575</v>
      </c>
      <c r="J478" s="14" t="s">
        <v>925</v>
      </c>
    </row>
    <row r="479" spans="8:10">
      <c r="H479" s="13" t="s">
        <v>542</v>
      </c>
      <c r="I479" s="13" t="s">
        <v>1320</v>
      </c>
      <c r="J479" s="13" t="s">
        <v>927</v>
      </c>
    </row>
    <row r="480" spans="8:10">
      <c r="H480" s="14" t="s">
        <v>542</v>
      </c>
      <c r="I480" s="14" t="s">
        <v>1556</v>
      </c>
      <c r="J480" s="14" t="s">
        <v>928</v>
      </c>
    </row>
    <row r="481" spans="8:10">
      <c r="H481" s="13" t="s">
        <v>542</v>
      </c>
      <c r="I481" s="13" t="s">
        <v>1526</v>
      </c>
      <c r="J481" s="13" t="s">
        <v>929</v>
      </c>
    </row>
    <row r="482" spans="8:10">
      <c r="H482" s="14" t="s">
        <v>275</v>
      </c>
      <c r="I482" s="14" t="s">
        <v>1339</v>
      </c>
      <c r="J482" s="14" t="s">
        <v>930</v>
      </c>
    </row>
    <row r="483" spans="8:10">
      <c r="H483" s="13" t="s">
        <v>275</v>
      </c>
      <c r="I483" s="13" t="s">
        <v>1430</v>
      </c>
      <c r="J483" s="13" t="s">
        <v>932</v>
      </c>
    </row>
    <row r="484" spans="8:10">
      <c r="H484" s="14" t="s">
        <v>275</v>
      </c>
      <c r="I484" s="14" t="s">
        <v>1543</v>
      </c>
      <c r="J484" s="14" t="s">
        <v>933</v>
      </c>
    </row>
    <row r="485" spans="8:10">
      <c r="H485" s="13" t="s">
        <v>275</v>
      </c>
      <c r="I485" s="13" t="s">
        <v>1636</v>
      </c>
      <c r="J485" s="13" t="s">
        <v>934</v>
      </c>
    </row>
    <row r="486" spans="8:10">
      <c r="H486" s="14" t="s">
        <v>445</v>
      </c>
      <c r="I486" s="14" t="s">
        <v>1702</v>
      </c>
      <c r="J486" s="14" t="s">
        <v>935</v>
      </c>
    </row>
    <row r="487" spans="8:10">
      <c r="H487" s="13" t="s">
        <v>445</v>
      </c>
      <c r="I487" s="13" t="s">
        <v>1479</v>
      </c>
      <c r="J487" s="13" t="s">
        <v>936</v>
      </c>
    </row>
    <row r="488" spans="8:10">
      <c r="H488" s="14" t="s">
        <v>445</v>
      </c>
      <c r="I488" s="15" t="s">
        <v>1578</v>
      </c>
      <c r="J488" s="14" t="s">
        <v>937</v>
      </c>
    </row>
    <row r="489" spans="8:10">
      <c r="H489" s="13" t="s">
        <v>445</v>
      </c>
      <c r="I489" s="13" t="s">
        <v>1740</v>
      </c>
      <c r="J489" s="13" t="s">
        <v>938</v>
      </c>
    </row>
    <row r="490" spans="8:10">
      <c r="H490" s="14" t="s">
        <v>445</v>
      </c>
      <c r="I490" s="14" t="s">
        <v>1685</v>
      </c>
      <c r="J490" s="14" t="s">
        <v>939</v>
      </c>
    </row>
    <row r="491" spans="8:10">
      <c r="H491" s="13" t="s">
        <v>445</v>
      </c>
      <c r="I491" s="13" t="s">
        <v>1408</v>
      </c>
      <c r="J491" s="13" t="s">
        <v>940</v>
      </c>
    </row>
    <row r="492" spans="8:10">
      <c r="H492" s="14" t="s">
        <v>407</v>
      </c>
      <c r="I492" s="14" t="s">
        <v>1454</v>
      </c>
      <c r="J492" s="14" t="s">
        <v>941</v>
      </c>
    </row>
    <row r="493" spans="8:10">
      <c r="H493" s="13" t="s">
        <v>407</v>
      </c>
      <c r="I493" s="13" t="s">
        <v>1573</v>
      </c>
      <c r="J493" s="13" t="s">
        <v>942</v>
      </c>
    </row>
    <row r="494" spans="8:10">
      <c r="H494" s="14" t="s">
        <v>407</v>
      </c>
      <c r="I494" s="14" t="s">
        <v>1743</v>
      </c>
      <c r="J494" s="14" t="s">
        <v>943</v>
      </c>
    </row>
    <row r="495" spans="8:10">
      <c r="H495" s="13" t="s">
        <v>407</v>
      </c>
      <c r="I495" s="13" t="s">
        <v>1359</v>
      </c>
      <c r="J495" s="13" t="s">
        <v>944</v>
      </c>
    </row>
    <row r="496" spans="8:10">
      <c r="H496" s="14" t="s">
        <v>407</v>
      </c>
      <c r="I496" s="14" t="s">
        <v>1725</v>
      </c>
      <c r="J496" s="14" t="s">
        <v>945</v>
      </c>
    </row>
    <row r="497" spans="8:10">
      <c r="H497" s="13" t="s">
        <v>407</v>
      </c>
      <c r="I497" s="13" t="s">
        <v>1687</v>
      </c>
      <c r="J497" s="13" t="s">
        <v>946</v>
      </c>
    </row>
    <row r="498" spans="8:10">
      <c r="H498" s="14" t="s">
        <v>192</v>
      </c>
      <c r="I498" s="15" t="s">
        <v>1701</v>
      </c>
      <c r="J498" s="14" t="s">
        <v>947</v>
      </c>
    </row>
    <row r="499" spans="8:10">
      <c r="H499" s="13" t="s">
        <v>192</v>
      </c>
      <c r="I499" s="13" t="s">
        <v>1458</v>
      </c>
      <c r="J499" s="13" t="s">
        <v>948</v>
      </c>
    </row>
    <row r="500" spans="8:10">
      <c r="H500" s="14" t="s">
        <v>192</v>
      </c>
      <c r="I500" s="14" t="s">
        <v>1741</v>
      </c>
      <c r="J500" s="14" t="s">
        <v>949</v>
      </c>
    </row>
    <row r="501" spans="8:10">
      <c r="H501" s="13" t="s">
        <v>192</v>
      </c>
      <c r="I501" s="13" t="s">
        <v>1351</v>
      </c>
      <c r="J501" s="13" t="s">
        <v>950</v>
      </c>
    </row>
    <row r="502" spans="8:10">
      <c r="H502" s="14" t="s">
        <v>192</v>
      </c>
      <c r="I502" s="14" t="s">
        <v>1584</v>
      </c>
      <c r="J502" s="14" t="s">
        <v>951</v>
      </c>
    </row>
    <row r="503" spans="8:10">
      <c r="H503" s="13" t="s">
        <v>192</v>
      </c>
      <c r="I503" s="13" t="s">
        <v>1674</v>
      </c>
      <c r="J503" s="13" t="s">
        <v>952</v>
      </c>
    </row>
    <row r="504" spans="8:10">
      <c r="H504" s="14" t="s">
        <v>195</v>
      </c>
      <c r="I504" s="14" t="s">
        <v>1554</v>
      </c>
      <c r="J504" s="14" t="s">
        <v>953</v>
      </c>
    </row>
    <row r="505" spans="8:10">
      <c r="H505" s="13" t="s">
        <v>195</v>
      </c>
      <c r="I505" s="13" t="s">
        <v>1469</v>
      </c>
      <c r="J505" s="13" t="s">
        <v>954</v>
      </c>
    </row>
    <row r="506" spans="8:10">
      <c r="H506" s="14" t="s">
        <v>195</v>
      </c>
      <c r="I506" s="14" t="s">
        <v>1753</v>
      </c>
      <c r="J506" s="14" t="s">
        <v>955</v>
      </c>
    </row>
    <row r="507" spans="8:10">
      <c r="H507" s="13" t="s">
        <v>195</v>
      </c>
      <c r="I507" s="13" t="s">
        <v>1673</v>
      </c>
      <c r="J507" s="13" t="s">
        <v>956</v>
      </c>
    </row>
    <row r="508" spans="8:10">
      <c r="H508" s="14" t="s">
        <v>195</v>
      </c>
      <c r="I508" s="15" t="s">
        <v>1809</v>
      </c>
      <c r="J508" s="14" t="s">
        <v>957</v>
      </c>
    </row>
    <row r="509" spans="8:10">
      <c r="H509" s="13" t="s">
        <v>195</v>
      </c>
      <c r="I509" s="13" t="s">
        <v>1722</v>
      </c>
      <c r="J509" s="13" t="s">
        <v>958</v>
      </c>
    </row>
    <row r="510" spans="8:10">
      <c r="H510" s="14" t="s">
        <v>195</v>
      </c>
      <c r="I510" s="14" t="s">
        <v>1790</v>
      </c>
      <c r="J510" s="14" t="s">
        <v>959</v>
      </c>
    </row>
    <row r="511" spans="8:10">
      <c r="H511" s="13" t="s">
        <v>195</v>
      </c>
      <c r="I511" s="13" t="s">
        <v>1398</v>
      </c>
      <c r="J511" s="13" t="s">
        <v>960</v>
      </c>
    </row>
    <row r="512" spans="8:10">
      <c r="H512" s="14" t="s">
        <v>231</v>
      </c>
      <c r="I512" s="14" t="s">
        <v>1574</v>
      </c>
      <c r="J512" s="14" t="s">
        <v>961</v>
      </c>
    </row>
    <row r="513" spans="8:10">
      <c r="H513" s="13" t="s">
        <v>231</v>
      </c>
      <c r="I513" s="13" t="s">
        <v>1505</v>
      </c>
      <c r="J513" s="13" t="s">
        <v>962</v>
      </c>
    </row>
    <row r="514" spans="8:10">
      <c r="H514" s="14" t="s">
        <v>231</v>
      </c>
      <c r="I514" s="14" t="s">
        <v>1677</v>
      </c>
      <c r="J514" s="14" t="s">
        <v>963</v>
      </c>
    </row>
    <row r="515" spans="8:10">
      <c r="H515" s="13" t="s">
        <v>231</v>
      </c>
      <c r="I515" s="13" t="s">
        <v>1407</v>
      </c>
      <c r="J515" s="13" t="s">
        <v>964</v>
      </c>
    </row>
    <row r="516" spans="8:10">
      <c r="H516" s="14" t="s">
        <v>234</v>
      </c>
      <c r="I516" s="14" t="s">
        <v>1503</v>
      </c>
      <c r="J516" s="14" t="s">
        <v>965</v>
      </c>
    </row>
    <row r="517" spans="8:10">
      <c r="H517" s="13" t="s">
        <v>234</v>
      </c>
      <c r="I517" s="13" t="s">
        <v>1345</v>
      </c>
      <c r="J517" s="13" t="s">
        <v>966</v>
      </c>
    </row>
    <row r="518" spans="8:10">
      <c r="H518" s="14" t="s">
        <v>545</v>
      </c>
      <c r="I518" s="15" t="s">
        <v>1476</v>
      </c>
      <c r="J518" s="14" t="s">
        <v>967</v>
      </c>
    </row>
    <row r="519" spans="8:10">
      <c r="H519" s="13" t="s">
        <v>545</v>
      </c>
      <c r="I519" s="13" t="s">
        <v>1416</v>
      </c>
      <c r="J519" s="13" t="s">
        <v>968</v>
      </c>
    </row>
    <row r="520" spans="8:10">
      <c r="H520" s="14" t="s">
        <v>545</v>
      </c>
      <c r="I520" s="14" t="s">
        <v>1629</v>
      </c>
      <c r="J520" s="14" t="s">
        <v>969</v>
      </c>
    </row>
    <row r="521" spans="8:10">
      <c r="H521" s="13" t="s">
        <v>548</v>
      </c>
      <c r="I521" s="13" t="s">
        <v>1437</v>
      </c>
      <c r="J521" s="13" t="s">
        <v>970</v>
      </c>
    </row>
    <row r="522" spans="8:10">
      <c r="H522" s="14" t="s">
        <v>548</v>
      </c>
      <c r="I522" s="14" t="s">
        <v>1779</v>
      </c>
      <c r="J522" s="14" t="s">
        <v>971</v>
      </c>
    </row>
    <row r="523" spans="8:10">
      <c r="H523" s="13" t="s">
        <v>548</v>
      </c>
      <c r="I523" s="13" t="s">
        <v>1804</v>
      </c>
      <c r="J523" s="13" t="s">
        <v>972</v>
      </c>
    </row>
    <row r="524" spans="8:10">
      <c r="H524" s="14" t="s">
        <v>548</v>
      </c>
      <c r="I524" s="14" t="s">
        <v>1691</v>
      </c>
      <c r="J524" s="14" t="s">
        <v>974</v>
      </c>
    </row>
    <row r="525" spans="8:10">
      <c r="H525" s="13" t="s">
        <v>548</v>
      </c>
      <c r="I525" s="13" t="s">
        <v>1368</v>
      </c>
      <c r="J525" s="13" t="s">
        <v>975</v>
      </c>
    </row>
    <row r="526" spans="8:10">
      <c r="H526" s="14" t="s">
        <v>548</v>
      </c>
      <c r="I526" s="14" t="s">
        <v>1588</v>
      </c>
      <c r="J526" s="14" t="s">
        <v>976</v>
      </c>
    </row>
    <row r="527" spans="8:10">
      <c r="H527" s="13" t="s">
        <v>548</v>
      </c>
      <c r="I527" s="13" t="s">
        <v>1768</v>
      </c>
      <c r="J527" s="13" t="s">
        <v>977</v>
      </c>
    </row>
    <row r="528" spans="8:10">
      <c r="H528" s="14" t="s">
        <v>548</v>
      </c>
      <c r="I528" s="15" t="s">
        <v>1731</v>
      </c>
      <c r="J528" s="14" t="s">
        <v>978</v>
      </c>
    </row>
    <row r="529" spans="8:10">
      <c r="H529" s="13" t="s">
        <v>376</v>
      </c>
      <c r="I529" s="13" t="s">
        <v>1327</v>
      </c>
      <c r="J529" s="13" t="s">
        <v>979</v>
      </c>
    </row>
    <row r="530" spans="8:10">
      <c r="H530" s="14" t="s">
        <v>376</v>
      </c>
      <c r="I530" s="14" t="s">
        <v>1561</v>
      </c>
      <c r="J530" s="14" t="s">
        <v>980</v>
      </c>
    </row>
    <row r="531" spans="8:10">
      <c r="H531" s="13" t="s">
        <v>376</v>
      </c>
      <c r="I531" s="13" t="s">
        <v>1511</v>
      </c>
      <c r="J531" s="13" t="s">
        <v>981</v>
      </c>
    </row>
    <row r="532" spans="8:10">
      <c r="H532" s="14" t="s">
        <v>376</v>
      </c>
      <c r="I532" s="14" t="s">
        <v>1686</v>
      </c>
      <c r="J532" s="14" t="s">
        <v>982</v>
      </c>
    </row>
    <row r="533" spans="8:10">
      <c r="H533" s="13" t="s">
        <v>502</v>
      </c>
      <c r="I533" s="13" t="s">
        <v>1558</v>
      </c>
      <c r="J533" s="13" t="s">
        <v>983</v>
      </c>
    </row>
    <row r="534" spans="8:10">
      <c r="H534" s="14" t="s">
        <v>502</v>
      </c>
      <c r="I534" s="14" t="s">
        <v>1645</v>
      </c>
      <c r="J534" s="14" t="s">
        <v>984</v>
      </c>
    </row>
    <row r="535" spans="8:10">
      <c r="H535" s="13" t="s">
        <v>198</v>
      </c>
      <c r="I535" s="13" t="s">
        <v>1559</v>
      </c>
      <c r="J535" s="13" t="s">
        <v>985</v>
      </c>
    </row>
    <row r="536" spans="8:10">
      <c r="H536" s="14" t="s">
        <v>198</v>
      </c>
      <c r="I536" s="14" t="s">
        <v>1353</v>
      </c>
      <c r="J536" s="14" t="s">
        <v>986</v>
      </c>
    </row>
    <row r="537" spans="8:10">
      <c r="H537" s="13" t="s">
        <v>198</v>
      </c>
      <c r="I537" s="13" t="s">
        <v>1599</v>
      </c>
      <c r="J537" s="13" t="s">
        <v>987</v>
      </c>
    </row>
    <row r="538" spans="8:10">
      <c r="H538" s="14" t="s">
        <v>410</v>
      </c>
      <c r="I538" s="15" t="s">
        <v>1356</v>
      </c>
      <c r="J538" s="14" t="s">
        <v>988</v>
      </c>
    </row>
    <row r="539" spans="8:10">
      <c r="H539" s="13" t="s">
        <v>410</v>
      </c>
      <c r="I539" s="13" t="s">
        <v>1491</v>
      </c>
      <c r="J539" s="13" t="s">
        <v>989</v>
      </c>
    </row>
    <row r="540" spans="8:10">
      <c r="H540" s="14" t="s">
        <v>580</v>
      </c>
      <c r="I540" s="14" t="s">
        <v>1525</v>
      </c>
      <c r="J540" s="14" t="s">
        <v>990</v>
      </c>
    </row>
    <row r="541" spans="8:10">
      <c r="H541" s="13" t="s">
        <v>580</v>
      </c>
      <c r="I541" s="13" t="s">
        <v>1626</v>
      </c>
      <c r="J541" s="13" t="s">
        <v>991</v>
      </c>
    </row>
    <row r="542" spans="8:10">
      <c r="H542" s="14" t="s">
        <v>238</v>
      </c>
      <c r="I542" s="14" t="s">
        <v>1506</v>
      </c>
      <c r="J542" s="14" t="s">
        <v>992</v>
      </c>
    </row>
    <row r="543" spans="8:10">
      <c r="H543" s="13" t="s">
        <v>238</v>
      </c>
      <c r="I543" s="13" t="s">
        <v>1387</v>
      </c>
      <c r="J543" s="13" t="s">
        <v>993</v>
      </c>
    </row>
    <row r="544" spans="8:10">
      <c r="H544" s="14" t="s">
        <v>505</v>
      </c>
      <c r="I544" s="14" t="s">
        <v>1350</v>
      </c>
      <c r="J544" s="14" t="s">
        <v>994</v>
      </c>
    </row>
    <row r="545" spans="8:10">
      <c r="H545" s="13" t="s">
        <v>505</v>
      </c>
      <c r="I545" s="13" t="s">
        <v>1492</v>
      </c>
      <c r="J545" s="13" t="s">
        <v>995</v>
      </c>
    </row>
    <row r="546" spans="8:10">
      <c r="H546" s="14" t="s">
        <v>505</v>
      </c>
      <c r="I546" s="14" t="s">
        <v>1367</v>
      </c>
      <c r="J546" s="14" t="s">
        <v>996</v>
      </c>
    </row>
    <row r="547" spans="8:10">
      <c r="H547" s="13" t="s">
        <v>505</v>
      </c>
      <c r="I547" s="13" t="s">
        <v>1772</v>
      </c>
      <c r="J547" s="13" t="s">
        <v>997</v>
      </c>
    </row>
    <row r="548" spans="8:10">
      <c r="H548" s="14" t="s">
        <v>241</v>
      </c>
      <c r="I548" s="15" t="s">
        <v>1552</v>
      </c>
      <c r="J548" s="14" t="s">
        <v>998</v>
      </c>
    </row>
    <row r="549" spans="8:10">
      <c r="H549" s="13" t="s">
        <v>241</v>
      </c>
      <c r="I549" s="13" t="s">
        <v>1337</v>
      </c>
      <c r="J549" s="13" t="s">
        <v>999</v>
      </c>
    </row>
    <row r="550" spans="8:10">
      <c r="H550" s="14" t="s">
        <v>241</v>
      </c>
      <c r="I550" s="14" t="s">
        <v>1537</v>
      </c>
      <c r="J550" s="14" t="s">
        <v>1000</v>
      </c>
    </row>
    <row r="551" spans="8:10">
      <c r="H551" s="13" t="s">
        <v>551</v>
      </c>
      <c r="I551" s="13" t="s">
        <v>1324</v>
      </c>
      <c r="J551" s="13" t="s">
        <v>1001</v>
      </c>
    </row>
    <row r="552" spans="8:10">
      <c r="H552" s="14" t="s">
        <v>551</v>
      </c>
      <c r="I552" s="14" t="s">
        <v>1654</v>
      </c>
      <c r="J552" s="14" t="s">
        <v>1002</v>
      </c>
    </row>
    <row r="553" spans="8:10">
      <c r="H553" s="13" t="s">
        <v>551</v>
      </c>
      <c r="I553" s="13" t="s">
        <v>1602</v>
      </c>
      <c r="J553" s="13" t="s">
        <v>1003</v>
      </c>
    </row>
    <row r="554" spans="8:10">
      <c r="H554" s="14" t="s">
        <v>551</v>
      </c>
      <c r="I554" s="14" t="s">
        <v>1515</v>
      </c>
      <c r="J554" s="14" t="s">
        <v>1004</v>
      </c>
    </row>
    <row r="555" spans="8:10">
      <c r="H555" s="13" t="s">
        <v>554</v>
      </c>
      <c r="I555" s="13" t="s">
        <v>1453</v>
      </c>
      <c r="J555" s="13" t="s">
        <v>1006</v>
      </c>
    </row>
    <row r="556" spans="8:10">
      <c r="H556" s="14" t="s">
        <v>554</v>
      </c>
      <c r="I556" s="14" t="s">
        <v>1333</v>
      </c>
      <c r="J556" s="14" t="s">
        <v>1007</v>
      </c>
    </row>
    <row r="557" spans="8:10">
      <c r="H557" s="13" t="s">
        <v>554</v>
      </c>
      <c r="I557" s="13" t="s">
        <v>1678</v>
      </c>
      <c r="J557" s="13" t="s">
        <v>1008</v>
      </c>
    </row>
    <row r="558" spans="8:10">
      <c r="H558" s="14" t="s">
        <v>554</v>
      </c>
      <c r="I558" s="15" t="s">
        <v>1623</v>
      </c>
      <c r="J558" s="14" t="s">
        <v>1009</v>
      </c>
    </row>
    <row r="559" spans="8:10">
      <c r="H559" s="13" t="s">
        <v>413</v>
      </c>
      <c r="I559" s="13" t="s">
        <v>1361</v>
      </c>
      <c r="J559" s="13" t="s">
        <v>1010</v>
      </c>
    </row>
    <row r="560" spans="8:10">
      <c r="H560" s="14" t="s">
        <v>413</v>
      </c>
      <c r="I560" s="14" t="s">
        <v>1619</v>
      </c>
      <c r="J560" s="14" t="s">
        <v>1011</v>
      </c>
    </row>
    <row r="561" spans="8:10">
      <c r="H561" s="13" t="s">
        <v>413</v>
      </c>
      <c r="I561" s="13" t="s">
        <v>1529</v>
      </c>
      <c r="J561" s="13" t="s">
        <v>1012</v>
      </c>
    </row>
    <row r="562" spans="8:10">
      <c r="H562" s="14" t="s">
        <v>417</v>
      </c>
      <c r="I562" s="14" t="s">
        <v>1570</v>
      </c>
      <c r="J562" s="14" t="s">
        <v>1013</v>
      </c>
    </row>
    <row r="563" spans="8:10">
      <c r="H563" s="13" t="s">
        <v>417</v>
      </c>
      <c r="I563" s="13" t="s">
        <v>1494</v>
      </c>
      <c r="J563" s="13" t="s">
        <v>1014</v>
      </c>
    </row>
    <row r="564" spans="8:10">
      <c r="H564" s="14" t="s">
        <v>417</v>
      </c>
      <c r="I564" s="14" t="s">
        <v>1418</v>
      </c>
      <c r="J564" s="14" t="s">
        <v>1015</v>
      </c>
    </row>
    <row r="565" spans="8:10">
      <c r="H565" s="13" t="s">
        <v>202</v>
      </c>
      <c r="I565" s="13" t="s">
        <v>1699</v>
      </c>
      <c r="J565" s="13" t="s">
        <v>1016</v>
      </c>
    </row>
    <row r="566" spans="8:10">
      <c r="H566" s="14" t="s">
        <v>202</v>
      </c>
      <c r="I566" s="14" t="s">
        <v>1449</v>
      </c>
      <c r="J566" s="14" t="s">
        <v>1017</v>
      </c>
    </row>
    <row r="567" spans="8:10">
      <c r="H567" s="13" t="s">
        <v>202</v>
      </c>
      <c r="I567" s="13" t="s">
        <v>1655</v>
      </c>
      <c r="J567" s="13" t="s">
        <v>1018</v>
      </c>
    </row>
    <row r="568" spans="8:10">
      <c r="H568" s="14" t="s">
        <v>202</v>
      </c>
      <c r="I568" s="15" t="s">
        <v>1590</v>
      </c>
      <c r="J568" s="14" t="s">
        <v>1019</v>
      </c>
    </row>
    <row r="569" spans="8:10">
      <c r="H569" s="13" t="s">
        <v>202</v>
      </c>
      <c r="I569" s="13" t="s">
        <v>1381</v>
      </c>
      <c r="J569" s="13" t="s">
        <v>1020</v>
      </c>
    </row>
    <row r="570" spans="8:10">
      <c r="H570" s="14" t="s">
        <v>202</v>
      </c>
      <c r="I570" s="14" t="s">
        <v>1770</v>
      </c>
      <c r="J570" s="14" t="s">
        <v>1021</v>
      </c>
    </row>
  </sheetData>
  <pageMargins left="0.7" right="0.7" top="0.75" bottom="0.75" header="0.3" footer="0.3"/>
  <tableParts count="3">
    <tablePart r:id="rId1"/>
    <tablePart r:id="rId2"/>
    <tablePart r:id="rId3"/>
  </tablePart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1:K66"/>
  <sheetViews>
    <sheetView topLeftCell="A42" workbookViewId="0">
      <selection activeCell="C2" sqref="C2"/>
    </sheetView>
  </sheetViews>
  <sheetFormatPr defaultRowHeight="15"/>
  <sheetData>
    <row r="1" spans="7:7">
      <c r="G1">
        <v>180</v>
      </c>
    </row>
    <row r="2" spans="7:7">
      <c r="G2">
        <v>300</v>
      </c>
    </row>
    <row r="3" spans="7:7">
      <c r="G3">
        <v>300</v>
      </c>
    </row>
    <row r="4" spans="7:7">
      <c r="G4">
        <v>600</v>
      </c>
    </row>
    <row r="5" spans="7:7">
      <c r="G5">
        <v>400</v>
      </c>
    </row>
    <row r="6" spans="7:7">
      <c r="G6">
        <v>100000</v>
      </c>
    </row>
    <row r="7" spans="7:7">
      <c r="G7">
        <v>3600</v>
      </c>
    </row>
    <row r="8" spans="7:7">
      <c r="G8">
        <v>4000</v>
      </c>
    </row>
    <row r="9" spans="7:7">
      <c r="G9">
        <v>110</v>
      </c>
    </row>
    <row r="10" spans="7:7">
      <c r="G10">
        <v>750</v>
      </c>
    </row>
    <row r="11" spans="7:7">
      <c r="G11">
        <v>46746</v>
      </c>
    </row>
    <row r="12" spans="7:7">
      <c r="G12">
        <v>750</v>
      </c>
    </row>
    <row r="13" spans="7:7">
      <c r="G13">
        <v>12195</v>
      </c>
    </row>
    <row r="14" spans="7:7">
      <c r="G14">
        <v>6400</v>
      </c>
    </row>
    <row r="15" spans="7:7">
      <c r="G15">
        <v>5060</v>
      </c>
    </row>
    <row r="16" spans="7:7">
      <c r="G16">
        <v>28800</v>
      </c>
    </row>
    <row r="17" spans="7:7">
      <c r="G17">
        <v>900</v>
      </c>
    </row>
    <row r="18" spans="7:7">
      <c r="G18">
        <v>3828</v>
      </c>
    </row>
    <row r="19" spans="7:7">
      <c r="G19">
        <v>4400</v>
      </c>
    </row>
    <row r="20" spans="7:7">
      <c r="G20">
        <v>1050</v>
      </c>
    </row>
    <row r="21" spans="7:7">
      <c r="G21">
        <v>8000</v>
      </c>
    </row>
    <row r="22" spans="7:7">
      <c r="G22">
        <v>3339</v>
      </c>
    </row>
    <row r="23" spans="7:7">
      <c r="G23">
        <v>89500</v>
      </c>
    </row>
    <row r="24" spans="7:7">
      <c r="G24">
        <v>2000</v>
      </c>
    </row>
    <row r="25" spans="7:7">
      <c r="G25">
        <v>2000</v>
      </c>
    </row>
    <row r="26" spans="7:7">
      <c r="G26">
        <v>8000</v>
      </c>
    </row>
    <row r="27" spans="7:7">
      <c r="G27">
        <v>3200</v>
      </c>
    </row>
    <row r="28" spans="7:7">
      <c r="G28">
        <v>1500</v>
      </c>
    </row>
    <row r="29" spans="7:7">
      <c r="G29">
        <v>2500</v>
      </c>
    </row>
    <row r="30" spans="7:7">
      <c r="G30">
        <v>1000</v>
      </c>
    </row>
    <row r="31" spans="7:7">
      <c r="G31">
        <v>800</v>
      </c>
    </row>
    <row r="32" spans="7:7">
      <c r="G32">
        <v>1610</v>
      </c>
    </row>
    <row r="33" spans="7:7">
      <c r="G33">
        <v>1120</v>
      </c>
    </row>
    <row r="34" spans="7:7">
      <c r="G34">
        <v>100000</v>
      </c>
    </row>
    <row r="35" spans="7:7">
      <c r="G35">
        <v>24700</v>
      </c>
    </row>
    <row r="36" spans="7:7">
      <c r="G36">
        <v>17300</v>
      </c>
    </row>
    <row r="37" spans="7:7">
      <c r="G37">
        <v>11000</v>
      </c>
    </row>
    <row r="38" spans="7:7">
      <c r="G38">
        <v>3060</v>
      </c>
    </row>
    <row r="39" spans="7:7">
      <c r="G39">
        <v>7000</v>
      </c>
    </row>
    <row r="40" spans="7:7">
      <c r="G40">
        <v>3000</v>
      </c>
    </row>
    <row r="41" spans="7:7">
      <c r="G41">
        <v>511</v>
      </c>
    </row>
    <row r="42" spans="7:7">
      <c r="G42">
        <v>694</v>
      </c>
    </row>
    <row r="43" spans="7:7">
      <c r="G43">
        <v>52</v>
      </c>
    </row>
    <row r="44" spans="7:7">
      <c r="G44">
        <v>201</v>
      </c>
    </row>
    <row r="45" spans="7:7">
      <c r="G45">
        <v>100</v>
      </c>
    </row>
    <row r="46" spans="7:7">
      <c r="G46">
        <v>202</v>
      </c>
    </row>
    <row r="47" spans="7:7">
      <c r="G47">
        <v>300</v>
      </c>
    </row>
    <row r="48" spans="7:7">
      <c r="G48">
        <v>9</v>
      </c>
    </row>
    <row r="49" spans="7:11">
      <c r="G49">
        <v>314</v>
      </c>
    </row>
    <row r="50" spans="7:11">
      <c r="G50">
        <v>14</v>
      </c>
    </row>
    <row r="51" spans="7:11">
      <c r="G51">
        <v>6</v>
      </c>
    </row>
    <row r="52" spans="7:11">
      <c r="G52">
        <v>9</v>
      </c>
    </row>
    <row r="53" spans="7:11">
      <c r="G53">
        <v>19</v>
      </c>
    </row>
    <row r="54" spans="7:11">
      <c r="G54">
        <v>14</v>
      </c>
    </row>
    <row r="55" spans="7:11">
      <c r="G55">
        <v>28</v>
      </c>
    </row>
    <row r="56" spans="7:11">
      <c r="G56">
        <v>50</v>
      </c>
    </row>
    <row r="57" spans="7:11">
      <c r="G57">
        <v>50</v>
      </c>
      <c r="K57">
        <v>538656</v>
      </c>
    </row>
    <row r="58" spans="7:11">
      <c r="G58">
        <v>50</v>
      </c>
      <c r="K58">
        <v>538476</v>
      </c>
    </row>
    <row r="59" spans="7:11">
      <c r="G59">
        <v>285</v>
      </c>
      <c r="K59">
        <f>K57-K58</f>
        <v>180</v>
      </c>
    </row>
    <row r="60" spans="7:11">
      <c r="G60">
        <v>150</v>
      </c>
    </row>
    <row r="61" spans="7:11">
      <c r="G61">
        <v>6180</v>
      </c>
    </row>
    <row r="62" spans="7:11">
      <c r="G62">
        <v>12960</v>
      </c>
    </row>
    <row r="63" spans="7:11">
      <c r="G63">
        <v>2520</v>
      </c>
    </row>
    <row r="64" spans="7:11">
      <c r="G64">
        <v>2940</v>
      </c>
    </row>
    <row r="66" spans="7:7">
      <c r="G66">
        <f>SUM(G1:G64)</f>
        <v>538656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15</vt:i4>
      </vt:variant>
    </vt:vector>
  </HeadingPairs>
  <TitlesOfParts>
    <vt:vector size="23" baseType="lpstr">
      <vt:lpstr>DRAFT DASHBOARD</vt:lpstr>
      <vt:lpstr>4W</vt:lpstr>
      <vt:lpstr>STAT_MENAGES</vt:lpstr>
      <vt:lpstr>STAT_DISTRIBUTION</vt:lpstr>
      <vt:lpstr>MAPPING DATA</vt:lpstr>
      <vt:lpstr>REFERENCES</vt:lpstr>
      <vt:lpstr>NIVEAUXADMIN</vt:lpstr>
      <vt:lpstr>Sheet1</vt:lpstr>
      <vt:lpstr>ACTIVITE1</vt:lpstr>
      <vt:lpstr>ACTIVITE10</vt:lpstr>
      <vt:lpstr>ACTIVITE2</vt:lpstr>
      <vt:lpstr>ASSISTANCE</vt:lpstr>
      <vt:lpstr>ASSISTANCE0</vt:lpstr>
      <vt:lpstr>COMMUNE0</vt:lpstr>
      <vt:lpstr>COMMUNES</vt:lpstr>
      <vt:lpstr>DEPARTEMENT0</vt:lpstr>
      <vt:lpstr>DEPARTEMENTS</vt:lpstr>
      <vt:lpstr>MILIEU</vt:lpstr>
      <vt:lpstr>NIVEAU_INTERVENTION</vt:lpstr>
      <vt:lpstr>'DRAFT DASHBOARD'!Print_Area</vt:lpstr>
      <vt:lpstr>PRIORISATION</vt:lpstr>
      <vt:lpstr>SECTIONS</vt:lpstr>
      <vt:lpstr>STATUT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2016-11-30T01:51:00Z</dcterms:created>
  <dcterms:modified xsi:type="dcterms:W3CDTF">2017-02-03T22:12:16Z</dcterms:modified>
</cp:coreProperties>
</file>